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charts/chart6.xml" ContentType="application/vnd.openxmlformats-officedocument.drawingml.chart+xml"/>
  <Override PartName="/xl/charts/colors5.xml" ContentType="application/vnd.ms-office.chartcolorstyle+xml"/>
  <Override PartName="/xl/charts/style5.xml" ContentType="application/vnd.ms-office.chartstyle+xml"/>
  <Override PartName="/xl/charts/chart5.xml" ContentType="application/vnd.openxmlformats-officedocument.drawingml.chart+xml"/>
  <Override PartName="/xl/drawings/drawing9.xml" ContentType="application/vnd.openxmlformats-officedocument.drawing+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style8.xml" ContentType="application/vnd.ms-office.chartstyle+xml"/>
  <Override PartName="/xl/charts/chart8.xml" ContentType="application/vnd.openxmlformats-officedocument.drawingml.chart+xml"/>
  <Override PartName="/xl/charts/colors7.xml" ContentType="application/vnd.ms-office.chartcolorstyle+xml"/>
  <Override PartName="/xl/charts/style7.xml" ContentType="application/vnd.ms-office.chartstyle+xml"/>
  <Override PartName="/xl/charts/chart7.xml" ContentType="application/vnd.openxmlformats-officedocument.drawingml.chart+xml"/>
  <Override PartName="/xl/charts/colors4.xml" ContentType="application/vnd.ms-office.chartcolorstyle+xml"/>
  <Override PartName="/xl/charts/style4.xml" ContentType="application/vnd.ms-office.chartstyle+xml"/>
  <Override PartName="/xl/charts/chart4.xml" ContentType="application/vnd.openxmlformats-officedocument.drawingml.chart+xml"/>
  <Override PartName="/xl/charts/style1.xml" ContentType="application/vnd.ms-office.chartstyle+xml"/>
  <Override PartName="/xl/charts/chart1.xml" ContentType="application/vnd.openxmlformats-officedocument.drawingml.chart+xml"/>
  <Override PartName="/xl/drawings/drawing7.xml" ContentType="application/vnd.openxmlformats-officedocument.drawing+xml"/>
  <Override PartName="/xl/drawings/drawing6.xml" ContentType="application/vnd.openxmlformats-officedocument.drawing+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3.xml" ContentType="application/vnd.ms-office.chartcolorstyle+xml"/>
  <Override PartName="/xl/charts/style3.xml" ContentType="application/vnd.ms-office.chartstyle+xml"/>
  <Override PartName="/xl/charts/chart3.xml" ContentType="application/vnd.openxmlformats-officedocument.drawingml.chart+xml"/>
  <Override PartName="/xl/drawings/drawing8.xml" ContentType="application/vnd.openxmlformats-officedocument.drawing+xml"/>
  <Override PartName="/xl/charts/colors2.xml" ContentType="application/vnd.ms-office.chartcolorstyle+xml"/>
  <Override PartName="/xl/charts/colors8.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worksheets/sheet2.xml" ContentType="application/vnd.openxmlformats-officedocument.spreadsheetml.worksheet+xml"/>
  <Override PartName="/xl/worksheets/sheet3.xml" ContentType="application/vnd.openxmlformats-officedocument.spreadsheetml.worksheet+xml"/>
  <Override PartName="/xl/charts/colors14.xml" ContentType="application/vnd.ms-office.chartcolorstyle+xml"/>
  <Override PartName="/xl/charts/style14.xml" ContentType="application/vnd.ms-office.chartstyle+xml"/>
  <Override PartName="/xl/charts/chart14.xml" ContentType="application/vnd.openxmlformats-officedocument.drawingml.chart+xml"/>
  <Override PartName="/xl/charts/colors13.xml" ContentType="application/vnd.ms-office.chartcolorstyle+xml"/>
  <Override PartName="/xl/charts/style13.xml" ContentType="application/vnd.ms-office.chartstyle+xml"/>
  <Override PartName="/xl/charts/chart13.xml" ContentType="application/vnd.openxmlformats-officedocument.drawingml.chart+xml"/>
  <Override PartName="/xl/charts/colors10.xml" ContentType="application/vnd.ms-office.chartcolorstyle+xml"/>
  <Override PartName="/xl/charts/style10.xml" ContentType="application/vnd.ms-office.chartstyle+xml"/>
  <Override PartName="/xl/charts/chart10.xml" ContentType="application/vnd.openxmlformats-officedocument.drawingml.chart+xml"/>
  <Override PartName="/xl/charts/colors9.xml" ContentType="application/vnd.ms-office.chartcolorstyle+xml"/>
  <Override PartName="/xl/charts/style9.xml" ContentType="application/vnd.ms-office.chart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drawings/drawing13.xml" ContentType="application/vnd.openxmlformats-officedocument.drawing+xml"/>
  <Override PartName="/xl/charts/colors12.xml" ContentType="application/vnd.ms-office.chartcolorstyle+xml"/>
  <Override PartName="/xl/charts/style12.xml" ContentType="application/vnd.ms-office.chartstyle+xml"/>
  <Override PartName="/xl/charts/chart12.xml" ContentType="application/vnd.openxmlformats-officedocument.drawingml.chart+xml"/>
  <Override PartName="/xl/charts/colors11.xml" ContentType="application/vnd.ms-office.chartcolorstyle+xml"/>
  <Override PartName="/xl/drawings/drawing5.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drawings/drawing3.xml" ContentType="application/vnd.openxmlformats-officedocument.drawing+xml"/>
  <Override PartName="/xl/worksheets/sheet125.xml" ContentType="application/vnd.openxmlformats-officedocument.spreadsheetml.worksheet+xml"/>
  <Override PartName="/xl/worksheets/sheet124.xml" ContentType="application/vnd.openxmlformats-officedocument.spreadsheetml.worksheet+xml"/>
  <Override PartName="/xl/worksheets/sheet123.xml" ContentType="application/vnd.openxmlformats-officedocument.spreadsheetml.worksheet+xml"/>
  <Override PartName="/xl/worksheets/sheet122.xml" ContentType="application/vnd.openxmlformats-officedocument.spreadsheetml.worksheet+xml"/>
  <Override PartName="/xl/worksheets/sheet121.xml" ContentType="application/vnd.openxmlformats-officedocument.spreadsheetml.worksheet+xml"/>
  <Override PartName="/xl/worksheets/sheet120.xml" ContentType="application/vnd.openxmlformats-officedocument.spreadsheetml.worksheet+xml"/>
  <Override PartName="/xl/worksheets/sheet119.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drawings/drawing2.xml" ContentType="application/vnd.openxmlformats-officedocument.drawing+xml"/>
  <Override PartName="/xl/worksheets/sheet135.xml" ContentType="application/vnd.openxmlformats-officedocument.spreadsheetml.worksheet+xml"/>
  <Override PartName="/xl/worksheets/sheet134.xml" ContentType="application/vnd.openxmlformats-officedocument.spreadsheetml.worksheet+xml"/>
  <Override PartName="/xl/worksheets/sheet133.xml" ContentType="application/vnd.openxmlformats-officedocument.spreadsheetml.worksheet+xml"/>
  <Override PartName="/xl/worksheets/sheet132.xml" ContentType="application/vnd.openxmlformats-officedocument.spreadsheetml.worksheet+xml"/>
  <Override PartName="/xl/worksheets/sheet131.xml" ContentType="application/vnd.openxmlformats-officedocument.spreadsheetml.worksheet+xml"/>
  <Override PartName="/xl/worksheets/sheet130.xml" ContentType="application/vnd.openxmlformats-officedocument.spreadsheetml.worksheet+xml"/>
  <Override PartName="/xl/worksheets/sheet129.xml" ContentType="application/vnd.openxmlformats-officedocument.spreadsheetml.worksheet+xml"/>
  <Override PartName="/xl/worksheets/sheet128.xml" ContentType="application/vnd.openxmlformats-officedocument.spreadsheetml.worksheet+xml"/>
  <Override PartName="/xl/worksheets/sheet118.xml" ContentType="application/vnd.openxmlformats-officedocument.spreadsheetml.worksheet+xml"/>
  <Override PartName="/xl/worksheets/sheet117.xml" ContentType="application/vnd.openxmlformats-officedocument.spreadsheetml.worksheet+xml"/>
  <Override PartName="/xl/worksheets/sheet116.xml" ContentType="application/vnd.openxmlformats-officedocument.spreadsheetml.worksheet+xml"/>
  <Override PartName="/xl/worksheets/sheet105.xml" ContentType="application/vnd.openxmlformats-officedocument.spreadsheetml.worksheet+xml"/>
  <Override PartName="/xl/worksheets/sheet104.xml" ContentType="application/vnd.openxmlformats-officedocument.spreadsheetml.worksheet+xml"/>
  <Override PartName="/xl/worksheets/sheet103.xml" ContentType="application/vnd.openxmlformats-officedocument.spreadsheetml.worksheet+xml"/>
  <Override PartName="/xl/worksheets/sheet102.xml" ContentType="application/vnd.openxmlformats-officedocument.spreadsheetml.worksheet+xml"/>
  <Override PartName="/xl/worksheets/sheet101.xml" ContentType="application/vnd.openxmlformats-officedocument.spreadsheetml.worksheet+xml"/>
  <Override PartName="/xl/worksheets/sheet100.xml" ContentType="application/vnd.openxmlformats-officedocument.spreadsheetml.worksheet+xml"/>
  <Override PartName="/xl/worksheets/sheet99.xml" ContentType="application/vnd.openxmlformats-officedocument.spreadsheetml.worksheet+xml"/>
  <Override PartName="/xl/worksheets/sheet98.xml" ContentType="application/vnd.openxmlformats-officedocument.spreadsheetml.worksheet+xml"/>
  <Override PartName="/xl/worksheets/sheet97.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drawings/drawing4.xml" ContentType="application/vnd.openxmlformats-officedocument.drawing+xml"/>
  <Override PartName="/xl/worksheets/sheet115.xml" ContentType="application/vnd.openxmlformats-officedocument.spreadsheetml.worksheet+xml"/>
  <Override PartName="/xl/worksheets/sheet114.xml" ContentType="application/vnd.openxmlformats-officedocument.spreadsheetml.worksheet+xml"/>
  <Override PartName="/xl/worksheets/sheet113.xml" ContentType="application/vnd.openxmlformats-officedocument.spreadsheetml.worksheet+xml"/>
  <Override PartName="/xl/worksheets/sheet112.xml" ContentType="application/vnd.openxmlformats-officedocument.spreadsheetml.worksheet+xml"/>
  <Override PartName="/xl/worksheets/sheet111.xml" ContentType="application/vnd.openxmlformats-officedocument.spreadsheetml.worksheet+xml"/>
  <Override PartName="/xl/worksheets/sheet110.xml" ContentType="application/vnd.openxmlformats-officedocument.spreadsheetml.worksheet+xml"/>
  <Override PartName="/xl/worksheets/sheet109.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69.xml" ContentType="application/vnd.openxmlformats-officedocument.spreadsheetml.worksheet+xml"/>
  <Override PartName="/xl/worksheets/sheet168.xml" ContentType="application/vnd.openxmlformats-officedocument.spreadsheetml.worksheet+xml"/>
  <Override PartName="/xl/worksheets/sheet167.xml" ContentType="application/vnd.openxmlformats-officedocument.spreadsheetml.worksheet+xml"/>
  <Override PartName="/xl/worksheets/sheet166.xml" ContentType="application/vnd.openxmlformats-officedocument.spreadsheetml.worksheet+xml"/>
  <Override PartName="/xl/worksheets/sheet165.xml" ContentType="application/vnd.openxmlformats-officedocument.spreadsheetml.worksheet+xml"/>
  <Override PartName="/xl/worksheets/sheet164.xml" ContentType="application/vnd.openxmlformats-officedocument.spreadsheetml.worksheet+xml"/>
  <Override PartName="/xl/worksheets/sheet163.xml" ContentType="application/vnd.openxmlformats-officedocument.spreadsheetml.worksheet+xml"/>
  <Override PartName="/xl/worksheets/sheet162.xml" ContentType="application/vnd.openxmlformats-officedocument.spreadsheetml.worksheet+xml"/>
  <Override PartName="/xl/worksheets/sheet161.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sharedStrings.xml" ContentType="application/vnd.openxmlformats-officedocument.spreadsheetml.sharedStrings+xml"/>
  <Override PartName="/xl/worksheets/sheet179.xml" ContentType="application/vnd.openxmlformats-officedocument.spreadsheetml.worksheet+xml"/>
  <Override PartName="/xl/worksheets/sheet178.xml" ContentType="application/vnd.openxmlformats-officedocument.spreadsheetml.worksheet+xml"/>
  <Override PartName="/xl/worksheets/sheet177.xml" ContentType="application/vnd.openxmlformats-officedocument.spreadsheetml.worksheet+xml"/>
  <Override PartName="/xl/worksheets/sheet176.xml" ContentType="application/vnd.openxmlformats-officedocument.spreadsheetml.worksheet+xml"/>
  <Override PartName="/xl/worksheets/sheet175.xml" ContentType="application/vnd.openxmlformats-officedocument.spreadsheetml.worksheet+xml"/>
  <Override PartName="/xl/worksheets/sheet174.xml" ContentType="application/vnd.openxmlformats-officedocument.spreadsheetml.worksheet+xml"/>
  <Override PartName="/xl/worksheets/sheet173.xml" ContentType="application/vnd.openxmlformats-officedocument.spreadsheetml.worksheet+xml"/>
  <Override PartName="/xl/drawings/drawing1.xml" ContentType="application/vnd.openxmlformats-officedocument.drawing+xml"/>
  <Override PartName="/xl/worksheets/sheet160.xml" ContentType="application/vnd.openxmlformats-officedocument.spreadsheetml.worksheet+xml"/>
  <Override PartName="/xl/worksheets/sheet159.xml" ContentType="application/vnd.openxmlformats-officedocument.spreadsheetml.worksheet+xml"/>
  <Override PartName="/xl/worksheets/sheet147.xml" ContentType="application/vnd.openxmlformats-officedocument.spreadsheetml.worksheet+xml"/>
  <Override PartName="/xl/worksheets/sheet146.xml" ContentType="application/vnd.openxmlformats-officedocument.spreadsheetml.worksheet+xml"/>
  <Override PartName="/xl/worksheets/sheet145.xml" ContentType="application/vnd.openxmlformats-officedocument.spreadsheetml.worksheet+xml"/>
  <Override PartName="/xl/worksheets/sheet144.xml" ContentType="application/vnd.openxmlformats-officedocument.spreadsheetml.worksheet+xml"/>
  <Override PartName="/xl/worksheets/sheet143.xml" ContentType="application/vnd.openxmlformats-officedocument.spreadsheetml.worksheet+xml"/>
  <Override PartName="/xl/worksheets/sheet142.xml" ContentType="application/vnd.openxmlformats-officedocument.spreadsheetml.worksheet+xml"/>
  <Override PartName="/xl/worksheets/sheet141.xml" ContentType="application/vnd.openxmlformats-officedocument.spreadsheetml.worksheet+xml"/>
  <Override PartName="/xl/worksheets/sheet140.xml" ContentType="application/vnd.openxmlformats-officedocument.spreadsheetml.worksheet+xml"/>
  <Override PartName="/xl/worksheets/sheet139.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8.xml" ContentType="application/vnd.openxmlformats-officedocument.spreadsheetml.worksheet+xml"/>
  <Override PartName="/xl/worksheets/sheet157.xml" ContentType="application/vnd.openxmlformats-officedocument.spreadsheetml.worksheet+xml"/>
  <Override PartName="/xl/worksheets/sheet156.xml" ContentType="application/vnd.openxmlformats-officedocument.spreadsheetml.worksheet+xml"/>
  <Override PartName="/xl/worksheets/sheet155.xml" ContentType="application/vnd.openxmlformats-officedocument.spreadsheetml.worksheet+xml"/>
  <Override PartName="/xl/worksheets/sheet154.xml" ContentType="application/vnd.openxmlformats-officedocument.spreadsheetml.worksheet+xml"/>
  <Override PartName="/xl/worksheets/sheet153.xml" ContentType="application/vnd.openxmlformats-officedocument.spreadsheetml.worksheet+xml"/>
  <Override PartName="/xl/worksheets/sheet152.xml" ContentType="application/vnd.openxmlformats-officedocument.spreadsheetml.worksheet+xml"/>
  <Override PartName="/xl/worksheets/sheet151.xml" ContentType="application/vnd.openxmlformats-officedocument.spreadsheetml.worksheet+xml"/>
  <Override PartName="/xl/worksheets/sheet96.xml" ContentType="application/vnd.openxmlformats-officedocument.spreadsheetml.worksheet+xml"/>
  <Override PartName="/xl/worksheets/sheet95.xml" ContentType="application/vnd.openxmlformats-officedocument.spreadsheetml.worksheet+xml"/>
  <Override PartName="/xl/worksheets/sheet94.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33.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6.xml" ContentType="application/vnd.openxmlformats-officedocument.spreadsheetml.worksheet+xml"/>
  <Override PartName="/xl/worksheets/sheet45.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41.xml" ContentType="application/vnd.openxmlformats-officedocument.spreadsheetml.worksheet+xml"/>
  <Override PartName="/xl/worksheets/sheet40.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82.xml" ContentType="application/vnd.openxmlformats-officedocument.spreadsheetml.worksheet+xml"/>
  <Override PartName="/xl/worksheets/sheet81.xml" ContentType="application/vnd.openxmlformats-officedocument.spreadsheetml.worksheet+xml"/>
  <Override PartName="/xl/worksheets/sheet80.xml" ContentType="application/vnd.openxmlformats-officedocument.spreadsheetml.worksheet+xml"/>
  <Override PartName="/xl/worksheets/sheet79.xml" ContentType="application/vnd.openxmlformats-officedocument.spreadsheetml.worksheet+xml"/>
  <Override PartName="/xl/worksheets/sheet78.xml" ContentType="application/vnd.openxmlformats-officedocument.spreadsheetml.worksheet+xml"/>
  <Override PartName="/xl/worksheets/sheet77.xml" ContentType="application/vnd.openxmlformats-officedocument.spreadsheetml.worksheet+xml"/>
  <Override PartName="/xl/worksheets/sheet76.xml" ContentType="application/vnd.openxmlformats-officedocument.spreadsheetml.worksheet+xml"/>
  <Override PartName="/xl/worksheets/sheet75.xml" ContentType="application/vnd.openxmlformats-officedocument.spreadsheetml.worksheet+xml"/>
  <Override PartName="/xl/worksheets/sheet74.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93.xml" ContentType="application/vnd.openxmlformats-officedocument.spreadsheetml.worksheet+xml"/>
  <Override PartName="/xl/worksheets/sheet92.xml" ContentType="application/vnd.openxmlformats-officedocument.spreadsheetml.worksheet+xml"/>
  <Override PartName="/xl/worksheets/sheet91.xml" ContentType="application/vnd.openxmlformats-officedocument.spreadsheetml.worksheet+xml"/>
  <Override PartName="/xl/worksheets/sheet90.xml" ContentType="application/vnd.openxmlformats-officedocument.spreadsheetml.worksheet+xml"/>
  <Override PartName="/xl/worksheets/sheet89.xml" ContentType="application/vnd.openxmlformats-officedocument.spreadsheetml.worksheet+xml"/>
  <Override PartName="/xl/worksheets/sheet88.xml" ContentType="application/vnd.openxmlformats-officedocument.spreadsheetml.worksheet+xml"/>
  <Override PartName="/xl/worksheets/sheet87.xml" ContentType="application/vnd.openxmlformats-officedocument.spreadsheetml.worksheet+xml"/>
  <Override PartName="/xl/worksheets/sheet86.xml" ContentType="application/vnd.openxmlformats-officedocument.spreadsheetml.worksheet+xml"/>
  <Override PartName="/xl/worksheets/sheet73.xml" ContentType="application/vnd.openxmlformats-officedocument.spreadsheetml.worksheet+xml"/>
  <Override PartName="/xl/worksheets/sheet72.xml" ContentType="application/vnd.openxmlformats-officedocument.spreadsheetml.worksheet+xml"/>
  <Override PartName="/xl/worksheets/sheet71.xml" ContentType="application/vnd.openxmlformats-officedocument.spreadsheetml.worksheet+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6.xml" ContentType="application/vnd.openxmlformats-officedocument.spreadsheetml.worksheet+xml"/>
  <Override PartName="/xl/worksheets/sheet55.xml" ContentType="application/vnd.openxmlformats-officedocument.spreadsheetml.worksheet+xml"/>
  <Override PartName="/xl/worksheets/sheet54.xml" ContentType="application/vnd.openxmlformats-officedocument.spreadsheetml.worksheet+xml"/>
  <Override PartName="/xl/worksheets/sheet53.xml" ContentType="application/vnd.openxmlformats-officedocument.spreadsheetml.worksheet+xml"/>
  <Override PartName="/xl/worksheets/sheet5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worksheets/sheet60.xml" ContentType="application/vnd.openxmlformats-officedocument.spreadsheetml.worksheet+xml"/>
  <Override PartName="/xl/worksheets/sheet62.xml" ContentType="application/vnd.openxmlformats-officedocument.spreadsheetml.worksheet+xml"/>
  <Override PartName="/xl/worksheets/sheet70.xml" ContentType="application/vnd.openxmlformats-officedocument.spreadsheetml.worksheet+xml"/>
  <Override PartName="/xl/worksheets/sheet69.xml" ContentType="application/vnd.openxmlformats-officedocument.spreadsheetml.worksheet+xml"/>
  <Override PartName="/xl/worksheets/sheet68.xml" ContentType="application/vnd.openxmlformats-officedocument.spreadsheetml.worksheet+xml"/>
  <Override PartName="/xl/worksheets/sheet61.xml" ContentType="application/vnd.openxmlformats-officedocument.spreadsheetml.worksheet+xml"/>
  <Override PartName="/xl/worksheets/sheet67.xml" ContentType="application/vnd.openxmlformats-officedocument.spreadsheetml.worksheet+xml"/>
  <Override PartName="/xl/worksheets/sheet65.xml" ContentType="application/vnd.openxmlformats-officedocument.spreadsheetml.worksheet+xml"/>
  <Override PartName="/xl/worksheets/sheet64.xml" ContentType="application/vnd.openxmlformats-officedocument.spreadsheetml.worksheet+xml"/>
  <Override PartName="/xl/worksheets/sheet63.xml" ContentType="application/vnd.openxmlformats-officedocument.spreadsheetml.worksheet+xml"/>
  <Override PartName="/xl/worksheets/sheet66.xml" ContentType="application/vnd.openxmlformats-officedocument.spreadsheetml.workshee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كتاب 2023\للمطبعة\"/>
    </mc:Choice>
  </mc:AlternateContent>
  <bookViews>
    <workbookView xWindow="0" yWindow="0" windowWidth="28800" windowHeight="12225" activeTab="13"/>
  </bookViews>
  <sheets>
    <sheet name="فهرس الباب الأول" sheetId="1" r:id="rId1"/>
    <sheet name="1" sheetId="2" r:id="rId2"/>
    <sheet name="2" sheetId="180" r:id="rId3"/>
    <sheet name="3" sheetId="181" r:id="rId4"/>
    <sheet name="4"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82" r:id="rId14"/>
    <sheet name="فهرس الباب الثاني" sheetId="15" r:id="rId15"/>
    <sheet name="1." sheetId="16" r:id="rId16"/>
    <sheet name="2." sheetId="17" r:id="rId17"/>
    <sheet name="3." sheetId="18" r:id="rId18"/>
    <sheet name="4." sheetId="19" r:id="rId19"/>
    <sheet name="5." sheetId="20" r:id="rId20"/>
    <sheet name="6." sheetId="21" r:id="rId21"/>
    <sheet name="7." sheetId="22" r:id="rId22"/>
    <sheet name="8." sheetId="23" r:id="rId23"/>
    <sheet name="9." sheetId="24" r:id="rId24"/>
    <sheet name="10." sheetId="25" r:id="rId25"/>
    <sheet name="11." sheetId="26" r:id="rId26"/>
    <sheet name="12." sheetId="27" r:id="rId27"/>
    <sheet name="13." sheetId="28" r:id="rId28"/>
    <sheet name="14" sheetId="29" r:id="rId29"/>
    <sheet name="15" sheetId="30" r:id="rId30"/>
    <sheet name="16" sheetId="31" r:id="rId31"/>
    <sheet name="17" sheetId="32" r:id="rId32"/>
    <sheet name="18" sheetId="33" r:id="rId33"/>
    <sheet name="19" sheetId="34" r:id="rId34"/>
    <sheet name="20" sheetId="35" r:id="rId35"/>
    <sheet name="21" sheetId="36" r:id="rId36"/>
    <sheet name="22" sheetId="37" r:id="rId37"/>
    <sheet name="23" sheetId="38" r:id="rId38"/>
    <sheet name="24" sheetId="39" r:id="rId39"/>
    <sheet name="25" sheetId="40" r:id="rId40"/>
    <sheet name="26" sheetId="41" r:id="rId41"/>
    <sheet name="27" sheetId="42" r:id="rId42"/>
    <sheet name="28" sheetId="43" r:id="rId43"/>
    <sheet name="29" sheetId="44" r:id="rId44"/>
    <sheet name="30" sheetId="45" r:id="rId45"/>
    <sheet name="31" sheetId="46" r:id="rId46"/>
    <sheet name="32" sheetId="47" r:id="rId47"/>
    <sheet name="33" sheetId="48" r:id="rId48"/>
    <sheet name="34" sheetId="49" r:id="rId49"/>
    <sheet name="35" sheetId="50" r:id="rId50"/>
    <sheet name="36" sheetId="51" r:id="rId51"/>
    <sheet name="37" sheetId="52" r:id="rId52"/>
    <sheet name="38" sheetId="53" r:id="rId53"/>
    <sheet name="39" sheetId="54" r:id="rId54"/>
    <sheet name="40" sheetId="55" r:id="rId55"/>
    <sheet name="41" sheetId="56" r:id="rId56"/>
    <sheet name="42" sheetId="57" r:id="rId57"/>
    <sheet name="43" sheetId="58" r:id="rId58"/>
    <sheet name="44" sheetId="59" r:id="rId59"/>
    <sheet name="45" sheetId="60" r:id="rId60"/>
    <sheet name="46" sheetId="61" r:id="rId61"/>
    <sheet name="47" sheetId="62" r:id="rId62"/>
    <sheet name="48" sheetId="63" r:id="rId63"/>
    <sheet name="49" sheetId="64" r:id="rId64"/>
    <sheet name="50" sheetId="65" r:id="rId65"/>
    <sheet name="51" sheetId="66" r:id="rId66"/>
    <sheet name="52" sheetId="67" r:id="rId67"/>
    <sheet name="53" sheetId="68" r:id="rId68"/>
    <sheet name="فهرس الباب الثالث" sheetId="69" r:id="rId69"/>
    <sheet name="3-1" sheetId="70" r:id="rId70"/>
    <sheet name="3-2" sheetId="71" r:id="rId71"/>
    <sheet name="3-2تكملة" sheetId="72" r:id="rId72"/>
    <sheet name="3-3" sheetId="73" r:id="rId73"/>
    <sheet name="3-4" sheetId="74" r:id="rId74"/>
    <sheet name="3-5" sheetId="75" r:id="rId75"/>
    <sheet name="3-6" sheetId="76" r:id="rId76"/>
    <sheet name="3-7" sheetId="77" r:id="rId77"/>
    <sheet name="3-8" sheetId="78" r:id="rId78"/>
    <sheet name="3.9" sheetId="79" r:id="rId79"/>
    <sheet name="3-10" sheetId="80" r:id="rId80"/>
    <sheet name="3-11" sheetId="81" r:id="rId81"/>
    <sheet name="3-12" sheetId="82" r:id="rId82"/>
    <sheet name="3-13" sheetId="83" r:id="rId83"/>
    <sheet name="3-14" sheetId="84" r:id="rId84"/>
    <sheet name="3-15" sheetId="85" r:id="rId85"/>
    <sheet name="3-16" sheetId="86" r:id="rId86"/>
    <sheet name="3-17" sheetId="87" r:id="rId87"/>
    <sheet name="3-18" sheetId="88" r:id="rId88"/>
    <sheet name="3-19" sheetId="89" r:id="rId89"/>
    <sheet name="3-20" sheetId="90" r:id="rId90"/>
    <sheet name="3-21" sheetId="91" r:id="rId91"/>
    <sheet name="3.22" sheetId="92" r:id="rId92"/>
    <sheet name="3-23" sheetId="93" r:id="rId93"/>
    <sheet name="فهرس الباب الرابع" sheetId="94" r:id="rId94"/>
    <sheet name="1.." sheetId="95" r:id="rId95"/>
    <sheet name="2.." sheetId="96" r:id="rId96"/>
    <sheet name="3.." sheetId="97" r:id="rId97"/>
    <sheet name="4.." sheetId="98" r:id="rId98"/>
    <sheet name="5.." sheetId="99" r:id="rId99"/>
    <sheet name="6.." sheetId="100" r:id="rId100"/>
    <sheet name="7.." sheetId="101" r:id="rId101"/>
    <sheet name="8.." sheetId="102" r:id="rId102"/>
    <sheet name="9.." sheetId="103" r:id="rId103"/>
    <sheet name="10.." sheetId="104" r:id="rId104"/>
    <sheet name="11.." sheetId="105" r:id="rId105"/>
    <sheet name="12.." sheetId="106" r:id="rId106"/>
    <sheet name="13.." sheetId="107" r:id="rId107"/>
    <sheet name="14.." sheetId="108" r:id="rId108"/>
    <sheet name="15.." sheetId="109" r:id="rId109"/>
    <sheet name="16.." sheetId="110" r:id="rId110"/>
    <sheet name="17.." sheetId="111" r:id="rId111"/>
    <sheet name="18." sheetId="112" r:id="rId112"/>
    <sheet name="19." sheetId="113" r:id="rId113"/>
    <sheet name="20." sheetId="114" r:id="rId114"/>
    <sheet name="21." sheetId="115" r:id="rId115"/>
    <sheet name="22." sheetId="116" r:id="rId116"/>
    <sheet name="23." sheetId="117" r:id="rId117"/>
    <sheet name="24." sheetId="118" r:id="rId118"/>
    <sheet name="25." sheetId="119" r:id="rId119"/>
    <sheet name="26." sheetId="120" r:id="rId120"/>
    <sheet name="27." sheetId="121" r:id="rId121"/>
    <sheet name="28." sheetId="122" r:id="rId122"/>
    <sheet name="29." sheetId="123" r:id="rId123"/>
    <sheet name="30." sheetId="124" r:id="rId124"/>
    <sheet name="31." sheetId="125" r:id="rId125"/>
    <sheet name="32." sheetId="126" r:id="rId126"/>
    <sheet name="33." sheetId="127" r:id="rId127"/>
    <sheet name="34." sheetId="128" r:id="rId128"/>
    <sheet name="35." sheetId="129" r:id="rId129"/>
    <sheet name="36." sheetId="130" r:id="rId130"/>
    <sheet name="37." sheetId="131" r:id="rId131"/>
    <sheet name="38." sheetId="132" r:id="rId132"/>
    <sheet name="39." sheetId="133" r:id="rId133"/>
    <sheet name="40." sheetId="134" r:id="rId134"/>
    <sheet name="41." sheetId="135" r:id="rId135"/>
    <sheet name="42." sheetId="136" r:id="rId136"/>
    <sheet name="43." sheetId="137" r:id="rId137"/>
    <sheet name="44." sheetId="138" r:id="rId138"/>
    <sheet name="45." sheetId="139" r:id="rId139"/>
    <sheet name="46." sheetId="140" r:id="rId140"/>
    <sheet name="47." sheetId="141" r:id="rId141"/>
    <sheet name="48." sheetId="142" r:id="rId142"/>
    <sheet name="49." sheetId="143" r:id="rId143"/>
    <sheet name="50." sheetId="144" r:id="rId144"/>
    <sheet name="51." sheetId="145" r:id="rId145"/>
    <sheet name="52." sheetId="146" r:id="rId146"/>
    <sheet name="53." sheetId="147" r:id="rId147"/>
    <sheet name="54" sheetId="148" r:id="rId148"/>
    <sheet name="55" sheetId="149" r:id="rId149"/>
    <sheet name="56" sheetId="150" r:id="rId150"/>
    <sheet name="57" sheetId="151" r:id="rId151"/>
    <sheet name="58" sheetId="152" r:id="rId152"/>
    <sheet name="59" sheetId="153" r:id="rId153"/>
    <sheet name="60" sheetId="154" r:id="rId154"/>
    <sheet name="مؤشرات أداء الصحة" sheetId="155" r:id="rId155"/>
    <sheet name="fig1" sheetId="156" r:id="rId156"/>
    <sheet name="fig2" sheetId="157" r:id="rId157"/>
    <sheet name="fig3" sheetId="158" r:id="rId158"/>
    <sheet name="fig4" sheetId="159" r:id="rId159"/>
    <sheet name="fig5" sheetId="160" r:id="rId160"/>
    <sheet name="fig6" sheetId="161" r:id="rId161"/>
    <sheet name="fig7" sheetId="162" r:id="rId162"/>
    <sheet name="فهرس الباب الخامس" sheetId="163" r:id="rId163"/>
    <sheet name="5-1" sheetId="164" r:id="rId164"/>
    <sheet name="5-2" sheetId="165" r:id="rId165"/>
    <sheet name="5-3" sheetId="166" r:id="rId166"/>
    <sheet name="5-4" sheetId="167" r:id="rId167"/>
    <sheet name="5-5" sheetId="168" r:id="rId168"/>
    <sheet name="5-6" sheetId="169" r:id="rId169"/>
    <sheet name="5-7" sheetId="170" r:id="rId170"/>
    <sheet name="5-8" sheetId="171" r:id="rId171"/>
    <sheet name="5-9" sheetId="172" r:id="rId172"/>
    <sheet name="5-10" sheetId="173" r:id="rId173"/>
    <sheet name="5-11" sheetId="174" r:id="rId174"/>
    <sheet name="5-12" sheetId="175" r:id="rId175"/>
    <sheet name="5-13" sheetId="176" r:id="rId176"/>
    <sheet name="5-14" sheetId="177" r:id="rId177"/>
    <sheet name="5-15" sheetId="178" r:id="rId178"/>
    <sheet name="5-16" sheetId="179" r:id="rId179"/>
  </sheets>
  <definedNames>
    <definedName name="_xlnm._FilterDatabase" localSheetId="61" hidden="1">'47'!$A$14:$T$14</definedName>
    <definedName name="_xlnm.Print_Area" localSheetId="1">'1'!$A$1:$D$21</definedName>
    <definedName name="_xlnm.Print_Area" localSheetId="15">'1.'!$A$1:$D$12</definedName>
    <definedName name="_xlnm.Print_Area" localSheetId="94">'1..'!$A$1:$G$26</definedName>
    <definedName name="_xlnm.Print_Area" localSheetId="10">'10'!$A$1:$H$25</definedName>
    <definedName name="_xlnm.Print_Area" localSheetId="24">'10.'!$A$1:$R$43</definedName>
    <definedName name="_xlnm.Print_Area" localSheetId="103">'10..'!$A$1:$F$19</definedName>
    <definedName name="_xlnm.Print_Area" localSheetId="11">'11'!$A$1:$G$12</definedName>
    <definedName name="_xlnm.Print_Area" localSheetId="25">'11.'!$A$1:$N$26</definedName>
    <definedName name="_xlnm.Print_Area" localSheetId="104">'11..'!$A$1:$J$21</definedName>
    <definedName name="_xlnm.Print_Area" localSheetId="12">'12'!$A$1:$G$11</definedName>
    <definedName name="_xlnm.Print_Area" localSheetId="26">'12.'!$A$1:$P$176</definedName>
    <definedName name="_xlnm.Print_Area" localSheetId="27">'13.'!$A$1:$I$29</definedName>
    <definedName name="_xlnm.Print_Area" localSheetId="106">'13..'!$A$1:$G$26</definedName>
    <definedName name="_xlnm.Print_Area" localSheetId="107">'14..'!$A$1:$E$18</definedName>
    <definedName name="_xlnm.Print_Area" localSheetId="29">'15'!$A$1:$N$31</definedName>
    <definedName name="_xlnm.Print_Area" localSheetId="108">'15..'!$A$1:$I$18</definedName>
    <definedName name="_xlnm.Print_Area" localSheetId="30">'16'!$A$1:$P$27</definedName>
    <definedName name="_xlnm.Print_Area" localSheetId="109">'16..'!$A$1:$H$27</definedName>
    <definedName name="_xlnm.Print_Area" localSheetId="31">'17'!$A$1:$R$31</definedName>
    <definedName name="_xlnm.Print_Area" localSheetId="110">'17..'!$A$1:$N$28</definedName>
    <definedName name="_xlnm.Print_Area" localSheetId="32">'18'!$A$1:$J$26</definedName>
    <definedName name="_xlnm.Print_Area" localSheetId="111">'18.'!$A$1:$F$27</definedName>
    <definedName name="_xlnm.Print_Area" localSheetId="33">'19'!$A$1:$AJ$25</definedName>
    <definedName name="_xlnm.Print_Area" localSheetId="112">'19.'!#REF!</definedName>
    <definedName name="_xlnm.Print_Area" localSheetId="2">'2'!$A$1:$E$27</definedName>
    <definedName name="_xlnm.Print_Area" localSheetId="16">'2.'!$A$1:$V$11</definedName>
    <definedName name="_xlnm.Print_Area" localSheetId="95">'2..'!$A$1:$G$26</definedName>
    <definedName name="_xlnm.Print_Area" localSheetId="34">'20'!$A$1:$K$29</definedName>
    <definedName name="_xlnm.Print_Area" localSheetId="113">'20.'!$A$1:$J$29</definedName>
    <definedName name="_xlnm.Print_Area" localSheetId="35">'21'!$A$1:$E$27</definedName>
    <definedName name="_xlnm.Print_Area" localSheetId="36">'22'!$A$1:$I$29</definedName>
    <definedName name="_xlnm.Print_Area" localSheetId="37">'23'!$A$1:$P$176</definedName>
    <definedName name="_xlnm.Print_Area" localSheetId="116">'23.'!$A$1:$E$27</definedName>
    <definedName name="_xlnm.Print_Area" localSheetId="38">'24'!$A$1:$AD$130</definedName>
    <definedName name="_xlnm.Print_Area" localSheetId="117">'24.'!$A$1:$F$16</definedName>
    <definedName name="_xlnm.Print_Area" localSheetId="39">'25'!$A$1:$G$25</definedName>
    <definedName name="_xlnm.Print_Area" localSheetId="118">'25.'!$A$1:$G$10</definedName>
    <definedName name="_xlnm.Print_Area" localSheetId="40">'26'!$A$1:$I$29</definedName>
    <definedName name="_xlnm.Print_Area" localSheetId="119">'26.'!$A$1:$M$30</definedName>
    <definedName name="_xlnm.Print_Area" localSheetId="41">'27'!$A$1:$I$26</definedName>
    <definedName name="_xlnm.Print_Area" localSheetId="120">'27.'!$A$1:$M$17</definedName>
    <definedName name="_xlnm.Print_Area" localSheetId="42">'28'!$A$1:$P$176</definedName>
    <definedName name="_xlnm.Print_Area" localSheetId="121">'28.'!$A$1:$E$28</definedName>
    <definedName name="_xlnm.Print_Area" localSheetId="43">'29'!$A$1:$P$158</definedName>
    <definedName name="_xlnm.Print_Area" localSheetId="122">'29.'!$A$1:$O$28</definedName>
    <definedName name="_xlnm.Print_Area" localSheetId="3">'3'!$A$1:$J$25</definedName>
    <definedName name="_xlnm.Print_Area" localSheetId="96">'3..'!$A$1:$G$26</definedName>
    <definedName name="_xlnm.Print_Area" localSheetId="91">'3.22'!$A$1:$Q$28</definedName>
    <definedName name="_xlnm.Print_Area" localSheetId="44">'30'!$A$1:$AJ$13</definedName>
    <definedName name="_xlnm.Print_Area" localSheetId="123">'30.'!$A$1:$O$17</definedName>
    <definedName name="_xlnm.Print_Area" localSheetId="45">'31'!$A$1:$P$120</definedName>
    <definedName name="_xlnm.Print_Area" localSheetId="124">'31.'!$A$1:$K$24</definedName>
    <definedName name="_xlnm.Print_Area" localSheetId="79">'3-10'!$A$1:$L$30</definedName>
    <definedName name="_xlnm.Print_Area" localSheetId="80">'3-11'!$A$1:$M$27</definedName>
    <definedName name="_xlnm.Print_Area" localSheetId="81">'3-12'!$A$1:$I$21</definedName>
    <definedName name="_xlnm.Print_Area" localSheetId="82">'3-13'!$A$1:$R$23</definedName>
    <definedName name="_xlnm.Print_Area" localSheetId="83">'3-14'!$A$1:$I$16</definedName>
    <definedName name="_xlnm.Print_Area" localSheetId="84">'3-15'!$A$1:$O$28</definedName>
    <definedName name="_xlnm.Print_Area" localSheetId="85">'3-16'!$A$1:$O$19</definedName>
    <definedName name="_xlnm.Print_Area" localSheetId="86">'3-17'!$A$1:$I$10</definedName>
    <definedName name="_xlnm.Print_Area" localSheetId="87">'3-18'!$A$1:$T$28</definedName>
    <definedName name="_xlnm.Print_Area" localSheetId="88">'3-19'!$A$1:$I$27</definedName>
    <definedName name="_xlnm.Print_Area" localSheetId="46">'32'!$A$1:$Q$130</definedName>
    <definedName name="_xlnm.Print_Area" localSheetId="70">'3-2'!$A$1:$AD$27</definedName>
    <definedName name="_xlnm.Print_Area" localSheetId="125">'32.'!$A$1:$N$26</definedName>
    <definedName name="_xlnm.Print_Area" localSheetId="89">'3-20'!$A$1:$G$8</definedName>
    <definedName name="_xlnm.Print_Area" localSheetId="92">'3-23'!$A$1:$I$28</definedName>
    <definedName name="_xlnm.Print_Area" localSheetId="71">'3-2تكملة'!$A$1:$AJ$27</definedName>
    <definedName name="_xlnm.Print_Area" localSheetId="47">'33'!$A$1:$I$29</definedName>
    <definedName name="_xlnm.Print_Area" localSheetId="72">'3-3'!$A$1:$O$37</definedName>
    <definedName name="_xlnm.Print_Area" localSheetId="126">'33.'!$A$1:$H$19</definedName>
    <definedName name="_xlnm.Print_Area" localSheetId="48">'34'!$A$1:$K$27</definedName>
    <definedName name="_xlnm.Print_Area" localSheetId="73">'3-4'!$A$1:$I$38</definedName>
    <definedName name="_xlnm.Print_Area" localSheetId="127">'34.'!$A$1:$F$10</definedName>
    <definedName name="_xlnm.Print_Area" localSheetId="49">'35'!$A$1:$T$27</definedName>
    <definedName name="_xlnm.Print_Area" localSheetId="74">'3-5'!$A$1:$I$40</definedName>
    <definedName name="_xlnm.Print_Area" localSheetId="128">'35.'!$A$1:$G$12</definedName>
    <definedName name="_xlnm.Print_Area" localSheetId="50">'36'!$A$1:$AL$20</definedName>
    <definedName name="_xlnm.Print_Area" localSheetId="75">'3-6'!$A$1:$P$40</definedName>
    <definedName name="_xlnm.Print_Area" localSheetId="129">'36.'!$A$1:$H$28</definedName>
    <definedName name="_xlnm.Print_Area" localSheetId="51">'37'!$A$1:$AF$17</definedName>
    <definedName name="_xlnm.Print_Area" localSheetId="76">'3-7'!$A$1:$Q$28</definedName>
    <definedName name="_xlnm.Print_Area" localSheetId="130">'37.'!$A$1:$G$12</definedName>
    <definedName name="_xlnm.Print_Area" localSheetId="52">'38'!$A$1:$I$29</definedName>
    <definedName name="_xlnm.Print_Area" localSheetId="77">'3-8'!$A$1:$Q$28</definedName>
    <definedName name="_xlnm.Print_Area" localSheetId="131">'38.'!$A$1:$L$17</definedName>
    <definedName name="_xlnm.Print_Area" localSheetId="53">'39'!$A$1:$P$176</definedName>
    <definedName name="_xlnm.Print_Area" localSheetId="132">'39.'!#REF!</definedName>
    <definedName name="_xlnm.Print_Area" localSheetId="4">'4'!$A$1:$O$20</definedName>
    <definedName name="_xlnm.Print_Area" localSheetId="18">'4.'!$A$1:$R$37</definedName>
    <definedName name="_xlnm.Print_Area" localSheetId="97">'4..'!$A$1:$G$26</definedName>
    <definedName name="_xlnm.Print_Area" localSheetId="54">'40'!$A$1:$P$178</definedName>
    <definedName name="_xlnm.Print_Area" localSheetId="133">'40.'!$A$1:$D$26</definedName>
    <definedName name="_xlnm.Print_Area" localSheetId="55">'41'!$A$1:$P$176</definedName>
    <definedName name="_xlnm.Print_Area" localSheetId="134">'41.'!$A$1:$T$28</definedName>
    <definedName name="_xlnm.Print_Area" localSheetId="56">'42'!$A$1:$AD$130</definedName>
    <definedName name="_xlnm.Print_Area" localSheetId="135">'42.'!$A$1:$C$18</definedName>
    <definedName name="_xlnm.Print_Area" localSheetId="57">'43'!$A$1:$Q$19</definedName>
    <definedName name="_xlnm.Print_Area" localSheetId="136">'43.'!$A$1:$I$7</definedName>
    <definedName name="_xlnm.Print_Area" localSheetId="58">'44'!$A$1:$C$54</definedName>
    <definedName name="_xlnm.Print_Area" localSheetId="137">'44.'!$A$1:$D$15</definedName>
    <definedName name="_xlnm.Print_Area" localSheetId="59">'45'!$A$1:$C$42</definedName>
    <definedName name="_xlnm.Print_Area" localSheetId="138">'45.'!$A$1:$G$16</definedName>
    <definedName name="_xlnm.Print_Area" localSheetId="60">'46'!$A$1:$C$26</definedName>
    <definedName name="_xlnm.Print_Area" localSheetId="139">'46.'!#REF!</definedName>
    <definedName name="_xlnm.Print_Area" localSheetId="61">'47'!$A$1:$C$27</definedName>
    <definedName name="_xlnm.Print_Area" localSheetId="140">'47.'!$A$1:$G$8</definedName>
    <definedName name="_xlnm.Print_Area" localSheetId="62">'48'!#REF!</definedName>
    <definedName name="_xlnm.Print_Area" localSheetId="141">'48.'!$A$1:$F$13</definedName>
    <definedName name="_xlnm.Print_Area" localSheetId="142">'49.'!$A$1:$H$28</definedName>
    <definedName name="_xlnm.Print_Area" localSheetId="5">'5'!$A$1:$D$18</definedName>
    <definedName name="_xlnm.Print_Area" localSheetId="19">'5.'!$A$1:$R$44</definedName>
    <definedName name="_xlnm.Print_Area" localSheetId="98">'5..'!$A$1:$F$26</definedName>
    <definedName name="_xlnm.Print_Area" localSheetId="143">'50.'!$A$1:$H$24</definedName>
    <definedName name="_xlnm.Print_Area" localSheetId="65">'51'!$A$1:$F$149</definedName>
    <definedName name="_xlnm.Print_Area" localSheetId="163">'5-1'!$A$1:$G$18</definedName>
    <definedName name="_xlnm.Print_Area" localSheetId="144">'51.'!$A$1:$G$22</definedName>
    <definedName name="_xlnm.Print_Area" localSheetId="172">'5-10'!$A$1:$G$10</definedName>
    <definedName name="_xlnm.Print_Area" localSheetId="173">'5-11'!$A$1:$G$10</definedName>
    <definedName name="_xlnm.Print_Area" localSheetId="174">'5-12'!$A$1:$G$10</definedName>
    <definedName name="_xlnm.Print_Area" localSheetId="175">'5-13'!$A$1:$G$10</definedName>
    <definedName name="_xlnm.Print_Area" localSheetId="176">'5-14'!$A$1:$G$10</definedName>
    <definedName name="_xlnm.Print_Area" localSheetId="177">'5-15'!$A$1:$G$10</definedName>
    <definedName name="_xlnm.Print_Area" localSheetId="178">'5-16'!$A$1:$G$10</definedName>
    <definedName name="_xlnm.Print_Area" localSheetId="66">'52'!$A$1:$F$44</definedName>
    <definedName name="_xlnm.Print_Area" localSheetId="164">'5-2'!$A$1:$F$13</definedName>
    <definedName name="_xlnm.Print_Area" localSheetId="145">'52.'!$A$1:$Y$29</definedName>
    <definedName name="_xlnm.Print_Area" localSheetId="67">'53'!$A$1:$F$139</definedName>
    <definedName name="_xlnm.Print_Area" localSheetId="165">'5-3'!$A$1:$I$15</definedName>
    <definedName name="_xlnm.Print_Area" localSheetId="146">'53.'!$A$1:$I$26</definedName>
    <definedName name="_xlnm.Print_Area" localSheetId="147">'54'!$A$1:$E$12</definedName>
    <definedName name="_xlnm.Print_Area" localSheetId="166">'5-4'!$A$1:$H$10</definedName>
    <definedName name="_xlnm.Print_Area" localSheetId="148">'55'!$A$1:$J$27</definedName>
    <definedName name="_xlnm.Print_Area" localSheetId="149">'56'!$A$1:$G$27</definedName>
    <definedName name="_xlnm.Print_Area" localSheetId="168">'5-6'!$A$1:$G$10</definedName>
    <definedName name="_xlnm.Print_Area" localSheetId="150">'57'!$A$1:$G$15</definedName>
    <definedName name="_xlnm.Print_Area" localSheetId="169">'5-7'!$A$1:$G$10</definedName>
    <definedName name="_xlnm.Print_Area" localSheetId="151">'58'!$A$1:$G$26</definedName>
    <definedName name="_xlnm.Print_Area" localSheetId="170">'5-8'!$A$1:$G$10</definedName>
    <definedName name="_xlnm.Print_Area" localSheetId="152">'59'!$A$1:$I$27</definedName>
    <definedName name="_xlnm.Print_Area" localSheetId="171">'5-9'!$A$1:$G$10</definedName>
    <definedName name="_xlnm.Print_Area" localSheetId="6">'6'!$A$1:$E$9</definedName>
    <definedName name="_xlnm.Print_Area" localSheetId="20">'6.'!$A$1:$P$31</definedName>
    <definedName name="_xlnm.Print_Area" localSheetId="99">'6..'!$A$1:$P$29</definedName>
    <definedName name="_xlnm.Print_Area" localSheetId="7">'7'!$A$1:$E$21</definedName>
    <definedName name="_xlnm.Print_Area" localSheetId="21">'7.'!$A$1:$R$43</definedName>
    <definedName name="_xlnm.Print_Area" localSheetId="100">'7..'!$A$1:$G$31</definedName>
    <definedName name="_xlnm.Print_Area" localSheetId="8">'8'!$A$1:$B$23</definedName>
    <definedName name="_xlnm.Print_Area" localSheetId="22">'8.'!$A$1:$R$43</definedName>
    <definedName name="_xlnm.Print_Area" localSheetId="101">'8..'!$A$1:$J$20</definedName>
    <definedName name="_xlnm.Print_Area" localSheetId="9">'9'!$A$1:$G$17</definedName>
    <definedName name="_xlnm.Print_Area" localSheetId="23">'9.'!$A$1:$R$43</definedName>
    <definedName name="_xlnm.Print_Area" localSheetId="102">'9..'!$A$1:$I$19</definedName>
    <definedName name="_xlnm.Print_Area" localSheetId="0">'فهرس الباب الأول'!$A$1:$C$22</definedName>
    <definedName name="_xlnm.Print_Area" localSheetId="68">'فهرس الباب الثالث'!$A$1:$C$50</definedName>
    <definedName name="_xlnm.Print_Area" localSheetId="14">'فهرس الباب الثاني'!$A$1:$A$92</definedName>
    <definedName name="_xlnm.Print_Area" localSheetId="162">'فهرس الباب الخامس'!$A$1:$C$36</definedName>
    <definedName name="_xlnm.Print_Area" localSheetId="93">'فهرس الباب الرابع'!$A$1:$C$120</definedName>
    <definedName name="Z_0EB2D51B_2717_44BD_8018_C872E4F2728C_.wvu.PrintArea" localSheetId="87" hidden="1">'3-18'!$A$1:$M$28</definedName>
    <definedName name="Z_0EB2D51B_2717_44BD_8018_C872E4F2728C_.wvu.Rows" localSheetId="87" hidden="1">'3-18'!#REF!</definedName>
    <definedName name="Z_12C77041_4F38_4F4A_8DD2_4F6071ECD2F3_.wvu.PrintArea" localSheetId="87" hidden="1">'3-18'!$A$1:$A$29</definedName>
    <definedName name="Z_12C77041_4F38_4F4A_8DD2_4F6071ECD2F3_.wvu.Rows" localSheetId="87" hidden="1">'3-18'!#REF!</definedName>
    <definedName name="Z_27D79FAF_DDEA_4A1C_A864_CFFDD2C16335_.wvu.PrintArea" localSheetId="79" hidden="1">'3-10'!$A$1:$H$27</definedName>
    <definedName name="Z_3D10FEF6_9AD3_4B32_84EF_1B3C84AA008B_.wvu.PrintArea" localSheetId="87" hidden="1">'3-18'!$A$1:$A$29</definedName>
    <definedName name="Z_3D10FEF6_9AD3_4B32_84EF_1B3C84AA008B_.wvu.Rows" localSheetId="87" hidden="1">'3-18'!#REF!</definedName>
    <definedName name="Z_4B2E4400_AEF9_11D4_AA2E_00105A690CC3_.wvu.PrintArea" localSheetId="87" hidden="1">'3-18'!$A$1:$A$29</definedName>
    <definedName name="Z_4B2E4400_AEF9_11D4_AA2E_00105A690CC3_.wvu.Rows" localSheetId="87" hidden="1">'3-18'!#REF!</definedName>
    <definedName name="Z_563CE408_CE37_41B6_84BF_EFD49FD83345_.wvu.PrintArea" localSheetId="87" hidden="1">'3-18'!$A$1:$A$29</definedName>
    <definedName name="Z_563CE408_CE37_41B6_84BF_EFD49FD83345_.wvu.Rows" localSheetId="87" hidden="1">'3-18'!#REF!</definedName>
    <definedName name="Z_5C7C2DF5_BA97_4B69_80BA_392951B74EC6_.wvu.Cols" localSheetId="79" hidden="1">'3-10'!#REF!</definedName>
    <definedName name="Z_7ECFA859_E720_4FC3_AF80_CC07CD3B6D1E_.wvu.PrintArea" localSheetId="87" hidden="1">'3-18'!$A$1:$A$29</definedName>
    <definedName name="Z_7ECFA859_E720_4FC3_AF80_CC07CD3B6D1E_.wvu.Rows" localSheetId="87" hidden="1">'3-18'!#REF!</definedName>
    <definedName name="Z_89056AEA_A68B_4EFA_B4CE_7844BF0AE10C_.wvu.PrintArea" localSheetId="87" hidden="1">'3-18'!$A$1:$A$29</definedName>
    <definedName name="Z_89056AEA_A68B_4EFA_B4CE_7844BF0AE10C_.wvu.Rows" localSheetId="87" hidden="1">'3-18'!#REF!</definedName>
    <definedName name="Z_9490CF81_FF7E_46B5_A9BC_CB47A134EFCE_.wvu.PrintArea" localSheetId="87" hidden="1">'3-18'!$A$1:$A$29</definedName>
    <definedName name="Z_9490CF81_FF7E_46B5_A9BC_CB47A134EFCE_.wvu.Rows" localSheetId="87" hidden="1">'3-18'!#REF!</definedName>
    <definedName name="Z_A19817C8_A00E_4CE4_9BD4_3D1A2616119A_.wvu.PrintArea" localSheetId="79" hidden="1">'3-10'!$A$1:$H$27</definedName>
    <definedName name="Z_A45A7D00_5A9C_11D6_84B1_0010B597A389_.wvu.PrintArea" localSheetId="87" hidden="1">'3-18'!$A$1:$A$29</definedName>
    <definedName name="Z_A45A7D00_5A9C_11D6_84B1_0010B597A389_.wvu.Rows" localSheetId="87" hidden="1">'3-18'!#REF!</definedName>
    <definedName name="Z_A6443439_640F_4C49_B142_2259D8CAA49A_.wvu.PrintArea" localSheetId="87" hidden="1">'3-18'!$A$1:$A$29</definedName>
    <definedName name="Z_A6443439_640F_4C49_B142_2259D8CAA49A_.wvu.Rows" localSheetId="87" hidden="1">'3-18'!#REF!</definedName>
    <definedName name="Z_A9339696_A3BC_4D61_A997_C332C9A86798_.wvu.PrintArea" localSheetId="87" hidden="1">'3-18'!$A$1:$A$29</definedName>
    <definedName name="Z_A9339696_A3BC_4D61_A997_C332C9A86798_.wvu.Rows" localSheetId="87" hidden="1">'3-18'!#REF!</definedName>
    <definedName name="Z_BAABC846_916C_4EF0_9224_0D4E0C579456_.wvu.PrintArea" localSheetId="79" hidden="1">'3-10'!$A$1:$H$27</definedName>
    <definedName name="Z_C4749DA9_D8F4_40A7_8ED3_9BD6B54F92C1_.wvu.PrintArea" localSheetId="87" hidden="1">'3-18'!$A$1:$A$29</definedName>
    <definedName name="Z_C4749DA9_D8F4_40A7_8ED3_9BD6B54F92C1_.wvu.Rows" localSheetId="87" hidden="1">'3-18'!#REF!</definedName>
    <definedName name="Z_CD72289F_ECBD_48CF_89CF_0F4CD1006481_.wvu.PrintArea" localSheetId="79" hidden="1">'3-10'!$A$1:$H$27</definedName>
    <definedName name="Z_D52947AC_46C1_4614_82AD_B706FCEAE04C_.wvu.PrintArea" localSheetId="87" hidden="1">'3-18'!$A$1:$A$29</definedName>
    <definedName name="Z_D52947AC_46C1_4614_82AD_B706FCEAE04C_.wvu.Rows" localSheetId="87" hidden="1">'3-18'!#REF!</definedName>
    <definedName name="Z_DFA82C1C_1DA2_4737_8492_1D9B0F49398D_.wvu.Cols" localSheetId="79" hidden="1">'3-10'!#REF!</definedName>
    <definedName name="Z_DFA82C1C_1DA2_4737_8492_1D9B0F49398D_.wvu.PrintArea" localSheetId="79" hidden="1">'3-10'!$A$1:$H$27</definedName>
    <definedName name="Z_E64324FB_90C4_4D4C_A3FD_99A73F72119A_.wvu.PrintArea" localSheetId="87" hidden="1">'3-18'!$A$1:$A$29</definedName>
    <definedName name="Z_E64324FB_90C4_4D4C_A3FD_99A73F72119A_.wvu.Rows" localSheetId="87" hidden="1">'3-18'!#REF!</definedName>
    <definedName name="Z_F6356C95_11BD_430F_9AC9_74CAB13B2F6C_.wvu.PrintArea" localSheetId="87" hidden="1">'3-18'!$A$1:$A$29</definedName>
    <definedName name="Z_F6356C95_11BD_430F_9AC9_74CAB13B2F6C_.wvu.Rows" localSheetId="87" hidden="1">'3-18'!#REF!</definedName>
    <definedName name="Z_FCC5B2E6_74B4_4102_AD4E_112B83667CFF_.wvu.Cols" localSheetId="79" hidden="1">'3-10'!#REF!</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J23" i="181" l="1"/>
  <c r="G23" i="181"/>
  <c r="F23" i="181"/>
  <c r="E23" i="181"/>
  <c r="D23" i="181"/>
  <c r="C23" i="181"/>
  <c r="B23" i="181"/>
  <c r="I22" i="181"/>
  <c r="H22" i="181"/>
  <c r="I21" i="181"/>
  <c r="H21" i="181"/>
  <c r="I20" i="181"/>
  <c r="H20" i="181"/>
  <c r="I19" i="181"/>
  <c r="H19" i="181"/>
  <c r="I18" i="181"/>
  <c r="H18" i="181"/>
  <c r="I17" i="181"/>
  <c r="H17" i="181"/>
  <c r="I16" i="181"/>
  <c r="H16" i="181"/>
  <c r="I15" i="181"/>
  <c r="H15" i="181"/>
  <c r="I14" i="181"/>
  <c r="H14" i="181"/>
  <c r="I13" i="181"/>
  <c r="H13" i="181"/>
  <c r="I12" i="181"/>
  <c r="H12" i="181"/>
  <c r="I11" i="181"/>
  <c r="H11" i="181"/>
  <c r="I10" i="181"/>
  <c r="H10" i="181"/>
  <c r="I9" i="181"/>
  <c r="H9" i="181"/>
  <c r="I8" i="181"/>
  <c r="H8" i="181"/>
  <c r="I7" i="181"/>
  <c r="H7" i="181"/>
  <c r="I6" i="181"/>
  <c r="H6" i="181"/>
  <c r="C26" i="180"/>
  <c r="B26" i="180"/>
  <c r="D25" i="180"/>
  <c r="D24" i="180"/>
  <c r="D23" i="180"/>
  <c r="D16" i="180"/>
  <c r="D15" i="180"/>
  <c r="D14" i="180"/>
  <c r="D13" i="180"/>
  <c r="D12" i="180"/>
  <c r="D9" i="180"/>
  <c r="D8" i="180"/>
  <c r="D7" i="180"/>
  <c r="I23" i="181" l="1"/>
  <c r="D26" i="180"/>
  <c r="H23" i="181"/>
  <c r="F9" i="179"/>
  <c r="E9" i="179"/>
  <c r="D9" i="179"/>
  <c r="C9" i="179"/>
  <c r="B9" i="179"/>
  <c r="F9" i="178"/>
  <c r="E9" i="178"/>
  <c r="D9" i="178"/>
  <c r="C9" i="178"/>
  <c r="B9" i="178"/>
  <c r="F9" i="177"/>
  <c r="E9" i="177"/>
  <c r="D9" i="177"/>
  <c r="C9" i="177"/>
  <c r="B9" i="177"/>
  <c r="F9" i="176"/>
  <c r="E9" i="176"/>
  <c r="D9" i="176"/>
  <c r="C9" i="176"/>
  <c r="B9" i="176"/>
  <c r="F9" i="175"/>
  <c r="E9" i="175"/>
  <c r="D9" i="175"/>
  <c r="C9" i="175"/>
  <c r="B9" i="175"/>
  <c r="F9" i="174"/>
  <c r="E9" i="174"/>
  <c r="D9" i="174"/>
  <c r="C9" i="174"/>
  <c r="B9" i="174"/>
  <c r="F9" i="173"/>
  <c r="E9" i="173"/>
  <c r="D9" i="173"/>
  <c r="C9" i="173"/>
  <c r="B9" i="173"/>
  <c r="F9" i="172"/>
  <c r="E9" i="172"/>
  <c r="D9" i="172"/>
  <c r="C9" i="172"/>
  <c r="B9" i="172"/>
  <c r="F9" i="171"/>
  <c r="E9" i="171"/>
  <c r="D9" i="171"/>
  <c r="C9" i="171"/>
  <c r="B9" i="171"/>
  <c r="F9" i="170"/>
  <c r="E9" i="170"/>
  <c r="D9" i="170"/>
  <c r="C9" i="170"/>
  <c r="B9" i="170"/>
  <c r="F9" i="169"/>
  <c r="E9" i="169"/>
  <c r="D9" i="169"/>
  <c r="C9" i="169"/>
  <c r="B9" i="169"/>
  <c r="F9" i="168"/>
  <c r="E9" i="168"/>
  <c r="D9" i="168"/>
  <c r="C9" i="168"/>
  <c r="B9" i="168"/>
  <c r="G9" i="167"/>
  <c r="F9" i="167"/>
  <c r="B9" i="167"/>
  <c r="F15" i="166"/>
  <c r="E15" i="166"/>
  <c r="G15" i="166" s="1"/>
  <c r="C15" i="166"/>
  <c r="B15" i="166"/>
  <c r="G14" i="166"/>
  <c r="D14" i="166"/>
  <c r="G13" i="166"/>
  <c r="D13" i="166"/>
  <c r="G12" i="166"/>
  <c r="D12" i="166"/>
  <c r="H12" i="166" s="1"/>
  <c r="G11" i="166"/>
  <c r="D11" i="166"/>
  <c r="G10" i="166"/>
  <c r="D10" i="166"/>
  <c r="G9" i="166"/>
  <c r="D9" i="166"/>
  <c r="G8" i="166"/>
  <c r="D8" i="166"/>
  <c r="H8" i="166" s="1"/>
  <c r="G7" i="166"/>
  <c r="D7" i="166"/>
  <c r="G6" i="166"/>
  <c r="D6" i="166"/>
  <c r="E13" i="165"/>
  <c r="E12" i="165"/>
  <c r="E11" i="165"/>
  <c r="E10" i="165"/>
  <c r="E8" i="165"/>
  <c r="E7" i="165"/>
  <c r="E6" i="165"/>
  <c r="B16" i="164"/>
  <c r="F16" i="164" s="1"/>
  <c r="B15" i="164"/>
  <c r="F15" i="164" s="1"/>
  <c r="B11" i="164"/>
  <c r="F11" i="164" s="1"/>
  <c r="B10" i="164"/>
  <c r="F10" i="164" s="1"/>
  <c r="B9" i="164"/>
  <c r="F9" i="164" s="1"/>
  <c r="B8" i="164"/>
  <c r="D8" i="164" s="1"/>
  <c r="B7" i="164"/>
  <c r="F7" i="164" s="1"/>
  <c r="B6" i="164"/>
  <c r="F6" i="164" s="1"/>
  <c r="E27" i="154"/>
  <c r="D27" i="154"/>
  <c r="C27" i="154"/>
  <c r="B27" i="154"/>
  <c r="H26" i="153"/>
  <c r="G26" i="153"/>
  <c r="F26" i="153"/>
  <c r="D26" i="153"/>
  <c r="C26" i="153"/>
  <c r="B26" i="153"/>
  <c r="E25" i="153"/>
  <c r="E24" i="153"/>
  <c r="E23" i="153"/>
  <c r="E22" i="153"/>
  <c r="E21" i="153"/>
  <c r="E20" i="153"/>
  <c r="E19" i="153"/>
  <c r="E18" i="153"/>
  <c r="E17" i="153"/>
  <c r="E16" i="153"/>
  <c r="E15" i="153"/>
  <c r="E14" i="153"/>
  <c r="E13" i="153"/>
  <c r="E12" i="153"/>
  <c r="E11" i="153"/>
  <c r="E10" i="153"/>
  <c r="E9" i="153"/>
  <c r="E8" i="153"/>
  <c r="E7" i="153"/>
  <c r="F26" i="150"/>
  <c r="E26" i="150"/>
  <c r="D26" i="150"/>
  <c r="C26" i="150"/>
  <c r="B26" i="150"/>
  <c r="E26" i="149"/>
  <c r="D26" i="149"/>
  <c r="F26" i="149" s="1"/>
  <c r="H26" i="149" s="1"/>
  <c r="C26" i="149"/>
  <c r="B26" i="149"/>
  <c r="I25" i="149"/>
  <c r="G25" i="149"/>
  <c r="F25" i="149"/>
  <c r="H25" i="149" s="1"/>
  <c r="I24" i="149"/>
  <c r="G24" i="149"/>
  <c r="F24" i="149"/>
  <c r="H24" i="149" s="1"/>
  <c r="I23" i="149"/>
  <c r="G23" i="149"/>
  <c r="F23" i="149"/>
  <c r="H23" i="149" s="1"/>
  <c r="I22" i="149"/>
  <c r="H22" i="149"/>
  <c r="G22" i="149"/>
  <c r="F22" i="149"/>
  <c r="I21" i="149"/>
  <c r="G21" i="149"/>
  <c r="F21" i="149"/>
  <c r="H21" i="149" s="1"/>
  <c r="I20" i="149"/>
  <c r="H20" i="149"/>
  <c r="G20" i="149"/>
  <c r="F20" i="149"/>
  <c r="I19" i="149"/>
  <c r="G19" i="149"/>
  <c r="F19" i="149"/>
  <c r="H19" i="149" s="1"/>
  <c r="I18" i="149"/>
  <c r="G18" i="149"/>
  <c r="F18" i="149"/>
  <c r="H18" i="149" s="1"/>
  <c r="I17" i="149"/>
  <c r="G17" i="149"/>
  <c r="F17" i="149"/>
  <c r="H17" i="149" s="1"/>
  <c r="I16" i="149"/>
  <c r="G16" i="149"/>
  <c r="F16" i="149"/>
  <c r="H16" i="149" s="1"/>
  <c r="I15" i="149"/>
  <c r="G15" i="149"/>
  <c r="F15" i="149"/>
  <c r="H15" i="149" s="1"/>
  <c r="I14" i="149"/>
  <c r="G14" i="149"/>
  <c r="F14" i="149"/>
  <c r="H14" i="149" s="1"/>
  <c r="I13" i="149"/>
  <c r="G13" i="149"/>
  <c r="F13" i="149"/>
  <c r="H13" i="149" s="1"/>
  <c r="I12" i="149"/>
  <c r="G12" i="149"/>
  <c r="F12" i="149"/>
  <c r="H12" i="149" s="1"/>
  <c r="I11" i="149"/>
  <c r="G11" i="149"/>
  <c r="F11" i="149"/>
  <c r="H11" i="149" s="1"/>
  <c r="I10" i="149"/>
  <c r="G10" i="149"/>
  <c r="F10" i="149"/>
  <c r="H10" i="149" s="1"/>
  <c r="I9" i="149"/>
  <c r="G9" i="149"/>
  <c r="F9" i="149"/>
  <c r="H9" i="149" s="1"/>
  <c r="I8" i="149"/>
  <c r="G8" i="149"/>
  <c r="F8" i="149"/>
  <c r="H8" i="149" s="1"/>
  <c r="I7" i="149"/>
  <c r="G7" i="149"/>
  <c r="F7" i="149"/>
  <c r="H7" i="149" s="1"/>
  <c r="I6" i="149"/>
  <c r="H6" i="149"/>
  <c r="G6" i="149"/>
  <c r="F6" i="149"/>
  <c r="D12" i="148"/>
  <c r="D11" i="148"/>
  <c r="D10" i="148"/>
  <c r="D9" i="148"/>
  <c r="D8" i="148"/>
  <c r="D7" i="148"/>
  <c r="D6" i="148"/>
  <c r="D5" i="148"/>
  <c r="G25" i="147"/>
  <c r="F25" i="147"/>
  <c r="E25" i="147"/>
  <c r="D25" i="147"/>
  <c r="C25" i="147"/>
  <c r="B25" i="147"/>
  <c r="H24" i="147"/>
  <c r="H23" i="147"/>
  <c r="H22" i="147"/>
  <c r="H21" i="147"/>
  <c r="H20" i="147"/>
  <c r="H19" i="147"/>
  <c r="H18" i="147"/>
  <c r="H17" i="147"/>
  <c r="H16" i="147"/>
  <c r="H15" i="147"/>
  <c r="H14" i="147"/>
  <c r="H13" i="147"/>
  <c r="H12" i="147"/>
  <c r="H11" i="147"/>
  <c r="H10" i="147"/>
  <c r="H9" i="147"/>
  <c r="H8" i="147"/>
  <c r="H7" i="147"/>
  <c r="H6" i="147"/>
  <c r="W28" i="146"/>
  <c r="V28" i="146"/>
  <c r="U28" i="146"/>
  <c r="T28" i="146"/>
  <c r="S28" i="146"/>
  <c r="R28" i="146"/>
  <c r="Q28" i="146"/>
  <c r="P28" i="146"/>
  <c r="O28" i="146"/>
  <c r="N28" i="146"/>
  <c r="M28" i="146"/>
  <c r="L28" i="146"/>
  <c r="K28" i="146"/>
  <c r="J28" i="146"/>
  <c r="I28" i="146"/>
  <c r="H28" i="146"/>
  <c r="G28" i="146"/>
  <c r="F28" i="146"/>
  <c r="E28" i="146"/>
  <c r="D28" i="146"/>
  <c r="C28" i="146"/>
  <c r="B28" i="146"/>
  <c r="X27" i="146"/>
  <c r="X26" i="146"/>
  <c r="X25" i="146"/>
  <c r="X24" i="146"/>
  <c r="X23" i="146"/>
  <c r="X22" i="146"/>
  <c r="X21" i="146"/>
  <c r="X20" i="146"/>
  <c r="X19" i="146"/>
  <c r="X18" i="146"/>
  <c r="X17" i="146"/>
  <c r="X16" i="146"/>
  <c r="X15" i="146"/>
  <c r="X14" i="146"/>
  <c r="X13" i="146"/>
  <c r="X12" i="146"/>
  <c r="X11" i="146"/>
  <c r="X10" i="146"/>
  <c r="X9" i="146"/>
  <c r="X8" i="146"/>
  <c r="X7" i="146"/>
  <c r="X6" i="146"/>
  <c r="D22" i="145"/>
  <c r="B22" i="145"/>
  <c r="F21" i="145"/>
  <c r="C21" i="145" s="1"/>
  <c r="F20" i="145"/>
  <c r="E20" i="145" s="1"/>
  <c r="F19" i="145"/>
  <c r="C19" i="145" s="1"/>
  <c r="F18" i="145"/>
  <c r="E18" i="145" s="1"/>
  <c r="F17" i="145"/>
  <c r="C17" i="145" s="1"/>
  <c r="F16" i="145"/>
  <c r="C16" i="145" s="1"/>
  <c r="F15" i="145"/>
  <c r="E15" i="145" s="1"/>
  <c r="F14" i="145"/>
  <c r="F13" i="145"/>
  <c r="F12" i="145"/>
  <c r="E12" i="145" s="1"/>
  <c r="F11" i="145"/>
  <c r="C11" i="145" s="1"/>
  <c r="E11" i="145"/>
  <c r="F10" i="145"/>
  <c r="E10" i="145" s="1"/>
  <c r="F9" i="145"/>
  <c r="C9" i="145" s="1"/>
  <c r="F8" i="145"/>
  <c r="C8" i="145" s="1"/>
  <c r="F7" i="145"/>
  <c r="E7" i="145" s="1"/>
  <c r="G23" i="144"/>
  <c r="F23" i="144"/>
  <c r="D23" i="144"/>
  <c r="C23" i="144"/>
  <c r="B23" i="144"/>
  <c r="E22" i="144"/>
  <c r="E21" i="144"/>
  <c r="E20" i="144"/>
  <c r="E19" i="144"/>
  <c r="E18" i="144"/>
  <c r="E17" i="144"/>
  <c r="E16" i="144"/>
  <c r="E15" i="144"/>
  <c r="E14" i="144"/>
  <c r="E13" i="144"/>
  <c r="E12" i="144"/>
  <c r="E11" i="144"/>
  <c r="E10" i="144"/>
  <c r="E9" i="144"/>
  <c r="E8" i="144"/>
  <c r="F27" i="143"/>
  <c r="E27" i="143"/>
  <c r="C27" i="143"/>
  <c r="B27" i="143"/>
  <c r="D26" i="143"/>
  <c r="G26" i="143" s="1"/>
  <c r="D25" i="143"/>
  <c r="G25" i="143" s="1"/>
  <c r="D24" i="143"/>
  <c r="G24" i="143" s="1"/>
  <c r="D23" i="143"/>
  <c r="G23" i="143" s="1"/>
  <c r="D22" i="143"/>
  <c r="G22" i="143" s="1"/>
  <c r="D21" i="143"/>
  <c r="G21" i="143" s="1"/>
  <c r="D20" i="143"/>
  <c r="G20" i="143" s="1"/>
  <c r="D19" i="143"/>
  <c r="G19" i="143" s="1"/>
  <c r="D18" i="143"/>
  <c r="G18" i="143" s="1"/>
  <c r="D17" i="143"/>
  <c r="G17" i="143" s="1"/>
  <c r="D16" i="143"/>
  <c r="G16" i="143" s="1"/>
  <c r="D15" i="143"/>
  <c r="G15" i="143" s="1"/>
  <c r="D14" i="143"/>
  <c r="G14" i="143" s="1"/>
  <c r="D13" i="143"/>
  <c r="G13" i="143" s="1"/>
  <c r="D12" i="143"/>
  <c r="G12" i="143" s="1"/>
  <c r="D11" i="143"/>
  <c r="G11" i="143" s="1"/>
  <c r="D10" i="143"/>
  <c r="G10" i="143" s="1"/>
  <c r="D9" i="143"/>
  <c r="G9" i="143" s="1"/>
  <c r="D8" i="143"/>
  <c r="G8" i="143" s="1"/>
  <c r="D7" i="143"/>
  <c r="E13" i="142"/>
  <c r="D13" i="142"/>
  <c r="C13" i="142"/>
  <c r="B13" i="142"/>
  <c r="D26" i="140"/>
  <c r="C26" i="140"/>
  <c r="B26" i="140"/>
  <c r="F16" i="139"/>
  <c r="D16" i="139"/>
  <c r="C16" i="139"/>
  <c r="B16" i="139"/>
  <c r="E15" i="139"/>
  <c r="E14" i="139"/>
  <c r="E13" i="139"/>
  <c r="E12" i="139"/>
  <c r="E11" i="139"/>
  <c r="E10" i="139"/>
  <c r="E9" i="139"/>
  <c r="E8" i="139"/>
  <c r="E7" i="139"/>
  <c r="E6" i="139"/>
  <c r="C15" i="138"/>
  <c r="B15" i="138"/>
  <c r="R28" i="135"/>
  <c r="Q28" i="135"/>
  <c r="P28" i="135"/>
  <c r="O28" i="135"/>
  <c r="N28" i="135"/>
  <c r="M28" i="135"/>
  <c r="L28" i="135"/>
  <c r="K28" i="135"/>
  <c r="J28" i="135"/>
  <c r="I28" i="135"/>
  <c r="H28" i="135"/>
  <c r="G28" i="135"/>
  <c r="F28" i="135"/>
  <c r="E28" i="135"/>
  <c r="D28" i="135"/>
  <c r="C28" i="135"/>
  <c r="B28" i="135"/>
  <c r="S27" i="135"/>
  <c r="S26" i="135"/>
  <c r="S25" i="135"/>
  <c r="S24" i="135"/>
  <c r="S23" i="135"/>
  <c r="S22" i="135"/>
  <c r="S21" i="135"/>
  <c r="S20" i="135"/>
  <c r="S19" i="135"/>
  <c r="S18" i="135"/>
  <c r="S17" i="135"/>
  <c r="S16" i="135"/>
  <c r="S15" i="135"/>
  <c r="S14" i="135"/>
  <c r="S13" i="135"/>
  <c r="S12" i="135"/>
  <c r="S11" i="135"/>
  <c r="S10" i="135"/>
  <c r="S9" i="135"/>
  <c r="S8" i="135"/>
  <c r="C32" i="134"/>
  <c r="C26" i="134"/>
  <c r="B26" i="134"/>
  <c r="O20" i="133"/>
  <c r="N20" i="133"/>
  <c r="M20" i="133"/>
  <c r="L20" i="133"/>
  <c r="K20" i="133"/>
  <c r="J20" i="133"/>
  <c r="I20" i="133"/>
  <c r="H20" i="133"/>
  <c r="G20" i="133"/>
  <c r="F20" i="133"/>
  <c r="E20" i="133"/>
  <c r="D20" i="133"/>
  <c r="C20" i="133"/>
  <c r="B20" i="133"/>
  <c r="P19" i="133"/>
  <c r="Q19" i="133" s="1"/>
  <c r="P18" i="133"/>
  <c r="Q18" i="133" s="1"/>
  <c r="P17" i="133"/>
  <c r="Q17" i="133" s="1"/>
  <c r="P16" i="133"/>
  <c r="Q16" i="133" s="1"/>
  <c r="Q15" i="133"/>
  <c r="P15" i="133"/>
  <c r="P14" i="133"/>
  <c r="Q14" i="133" s="1"/>
  <c r="P13" i="133"/>
  <c r="Q13" i="133" s="1"/>
  <c r="P12" i="133"/>
  <c r="Q12" i="133" s="1"/>
  <c r="Q11" i="133"/>
  <c r="P11" i="133"/>
  <c r="P10" i="133"/>
  <c r="Q10" i="133" s="1"/>
  <c r="P9" i="133"/>
  <c r="Q9" i="133" s="1"/>
  <c r="P8" i="133"/>
  <c r="K16" i="132"/>
  <c r="I16" i="132"/>
  <c r="H16" i="132"/>
  <c r="G16" i="132"/>
  <c r="F16" i="132"/>
  <c r="E16" i="132"/>
  <c r="D16" i="132"/>
  <c r="C16" i="132"/>
  <c r="B16" i="132"/>
  <c r="J15" i="132"/>
  <c r="J14" i="132"/>
  <c r="J13" i="132"/>
  <c r="J12" i="132"/>
  <c r="J11" i="132"/>
  <c r="J10" i="132"/>
  <c r="J9" i="132"/>
  <c r="J8" i="132"/>
  <c r="J7" i="132"/>
  <c r="J6" i="132"/>
  <c r="E12" i="131"/>
  <c r="D12" i="131"/>
  <c r="C12" i="131"/>
  <c r="B12" i="131"/>
  <c r="F11" i="131"/>
  <c r="F10" i="131"/>
  <c r="F9" i="131"/>
  <c r="F8" i="131"/>
  <c r="F7" i="131"/>
  <c r="F6" i="131"/>
  <c r="F28" i="130"/>
  <c r="E28" i="130"/>
  <c r="D28" i="130"/>
  <c r="C28" i="130"/>
  <c r="B28" i="130"/>
  <c r="G27" i="130"/>
  <c r="G26" i="130"/>
  <c r="G25" i="130"/>
  <c r="G24" i="130"/>
  <c r="G23" i="130"/>
  <c r="G22" i="130"/>
  <c r="G21" i="130"/>
  <c r="G20" i="130"/>
  <c r="G19" i="130"/>
  <c r="G18" i="130"/>
  <c r="G17" i="130"/>
  <c r="G16" i="130"/>
  <c r="G15" i="130"/>
  <c r="G14" i="130"/>
  <c r="G13" i="130"/>
  <c r="G12" i="130"/>
  <c r="G11" i="130"/>
  <c r="G10" i="130"/>
  <c r="G9" i="130"/>
  <c r="G8" i="130"/>
  <c r="F10" i="129"/>
  <c r="E10" i="129"/>
  <c r="D10" i="129"/>
  <c r="C10" i="129"/>
  <c r="B10" i="129"/>
  <c r="E9" i="128"/>
  <c r="E8" i="128"/>
  <c r="E7" i="128"/>
  <c r="E6" i="128"/>
  <c r="F17" i="127"/>
  <c r="D17" i="127"/>
  <c r="E15" i="127" s="1"/>
  <c r="B17" i="127"/>
  <c r="C17" i="127" s="1"/>
  <c r="C16" i="127"/>
  <c r="C13" i="127"/>
  <c r="G12" i="127"/>
  <c r="E12" i="127"/>
  <c r="C12" i="127"/>
  <c r="C11" i="127"/>
  <c r="C10" i="127"/>
  <c r="G9" i="127"/>
  <c r="C9" i="127"/>
  <c r="C8" i="127"/>
  <c r="C7" i="127"/>
  <c r="C6" i="127"/>
  <c r="L24" i="126"/>
  <c r="M24" i="126" s="1"/>
  <c r="J24" i="126"/>
  <c r="K21" i="126" s="1"/>
  <c r="H24" i="126"/>
  <c r="I20" i="126" s="1"/>
  <c r="F24" i="126"/>
  <c r="D24" i="126"/>
  <c r="B24" i="126"/>
  <c r="M21" i="126"/>
  <c r="G21" i="126"/>
  <c r="M19" i="126"/>
  <c r="K19" i="126"/>
  <c r="E19" i="126"/>
  <c r="M18" i="126"/>
  <c r="M17" i="126"/>
  <c r="E17" i="126"/>
  <c r="M16" i="126"/>
  <c r="M15" i="126"/>
  <c r="K15" i="126"/>
  <c r="M14" i="126"/>
  <c r="M13" i="126"/>
  <c r="G13" i="126"/>
  <c r="M12" i="126"/>
  <c r="K12" i="126"/>
  <c r="M11" i="126"/>
  <c r="M10" i="126"/>
  <c r="M9" i="126"/>
  <c r="H14" i="125"/>
  <c r="G14" i="125"/>
  <c r="F14" i="125"/>
  <c r="E14" i="125"/>
  <c r="D14" i="125"/>
  <c r="C14" i="125"/>
  <c r="H9" i="125"/>
  <c r="G9" i="125"/>
  <c r="F9" i="125"/>
  <c r="E9" i="125"/>
  <c r="D9" i="125"/>
  <c r="C9" i="125"/>
  <c r="M16" i="124"/>
  <c r="L16" i="124"/>
  <c r="K16" i="124"/>
  <c r="J16" i="124"/>
  <c r="I16" i="124"/>
  <c r="H16" i="124"/>
  <c r="G16" i="124"/>
  <c r="F16" i="124"/>
  <c r="E16" i="124"/>
  <c r="D16" i="124"/>
  <c r="C16" i="124"/>
  <c r="B16" i="124"/>
  <c r="N15" i="124"/>
  <c r="N14" i="124"/>
  <c r="N13" i="124"/>
  <c r="N12" i="124"/>
  <c r="N11" i="124"/>
  <c r="N10" i="124"/>
  <c r="N9" i="124"/>
  <c r="N8" i="124"/>
  <c r="M28" i="123"/>
  <c r="L28" i="123"/>
  <c r="K28" i="123"/>
  <c r="J28" i="123"/>
  <c r="I28" i="123"/>
  <c r="H28" i="123"/>
  <c r="G28" i="123"/>
  <c r="F28" i="123"/>
  <c r="E28" i="123"/>
  <c r="D28" i="123"/>
  <c r="C28" i="123"/>
  <c r="B28" i="123"/>
  <c r="N27" i="123"/>
  <c r="N26" i="123"/>
  <c r="N25" i="123"/>
  <c r="N24" i="123"/>
  <c r="N23" i="123"/>
  <c r="N22" i="123"/>
  <c r="N21" i="123"/>
  <c r="N20" i="123"/>
  <c r="N19" i="123"/>
  <c r="N18" i="123"/>
  <c r="N17" i="123"/>
  <c r="N16" i="123"/>
  <c r="N15" i="123"/>
  <c r="N14" i="123"/>
  <c r="N13" i="123"/>
  <c r="N12" i="123"/>
  <c r="N11" i="123"/>
  <c r="N10" i="123"/>
  <c r="N9" i="123"/>
  <c r="N8" i="123"/>
  <c r="C28" i="122"/>
  <c r="B28" i="122"/>
  <c r="D27" i="122"/>
  <c r="D26" i="122"/>
  <c r="D25" i="122"/>
  <c r="D24" i="122"/>
  <c r="D23" i="122"/>
  <c r="D22" i="122"/>
  <c r="D21" i="122"/>
  <c r="D20" i="122"/>
  <c r="D19" i="122"/>
  <c r="D18" i="122"/>
  <c r="D17" i="122"/>
  <c r="D16" i="122"/>
  <c r="D15" i="122"/>
  <c r="D14" i="122"/>
  <c r="D13" i="122"/>
  <c r="D12" i="122"/>
  <c r="D11" i="122"/>
  <c r="D10" i="122"/>
  <c r="D9" i="122"/>
  <c r="D8" i="122"/>
  <c r="K15" i="121"/>
  <c r="J15" i="121"/>
  <c r="G15" i="121"/>
  <c r="F15" i="121"/>
  <c r="E15" i="121"/>
  <c r="D15" i="121"/>
  <c r="C15" i="121"/>
  <c r="B15" i="121"/>
  <c r="L14" i="121"/>
  <c r="H14" i="121"/>
  <c r="I14" i="121" s="1"/>
  <c r="L13" i="121"/>
  <c r="H13" i="121"/>
  <c r="I13" i="121" s="1"/>
  <c r="L12" i="121"/>
  <c r="H12" i="121"/>
  <c r="I12" i="121" s="1"/>
  <c r="L11" i="121"/>
  <c r="H11" i="121"/>
  <c r="I11" i="121" s="1"/>
  <c r="L10" i="121"/>
  <c r="H10" i="121"/>
  <c r="I10" i="121" s="1"/>
  <c r="L9" i="121"/>
  <c r="I9" i="121"/>
  <c r="H9" i="121"/>
  <c r="L8" i="121"/>
  <c r="H8" i="121"/>
  <c r="K28" i="120"/>
  <c r="J28" i="120"/>
  <c r="G28" i="120"/>
  <c r="F28" i="120"/>
  <c r="E28" i="120"/>
  <c r="D28" i="120"/>
  <c r="C28" i="120"/>
  <c r="B28" i="120"/>
  <c r="L27" i="120"/>
  <c r="H27" i="120"/>
  <c r="I27" i="120" s="1"/>
  <c r="L26" i="120"/>
  <c r="H26" i="120"/>
  <c r="I26" i="120" s="1"/>
  <c r="L25" i="120"/>
  <c r="H25" i="120"/>
  <c r="I25" i="120" s="1"/>
  <c r="L24" i="120"/>
  <c r="H24" i="120"/>
  <c r="I24" i="120" s="1"/>
  <c r="L23" i="120"/>
  <c r="H23" i="120"/>
  <c r="I23" i="120" s="1"/>
  <c r="L22" i="120"/>
  <c r="I22" i="120"/>
  <c r="H22" i="120"/>
  <c r="L21" i="120"/>
  <c r="H21" i="120"/>
  <c r="I21" i="120" s="1"/>
  <c r="L20" i="120"/>
  <c r="H20" i="120"/>
  <c r="I20" i="120" s="1"/>
  <c r="L19" i="120"/>
  <c r="H19" i="120"/>
  <c r="I19" i="120" s="1"/>
  <c r="L18" i="120"/>
  <c r="H18" i="120"/>
  <c r="I18" i="120" s="1"/>
  <c r="L17" i="120"/>
  <c r="H17" i="120"/>
  <c r="I17" i="120" s="1"/>
  <c r="L16" i="120"/>
  <c r="I16" i="120"/>
  <c r="H16" i="120"/>
  <c r="L15" i="120"/>
  <c r="H15" i="120"/>
  <c r="I15" i="120" s="1"/>
  <c r="L14" i="120"/>
  <c r="H14" i="120"/>
  <c r="I14" i="120" s="1"/>
  <c r="L13" i="120"/>
  <c r="H13" i="120"/>
  <c r="I13" i="120" s="1"/>
  <c r="L12" i="120"/>
  <c r="H12" i="120"/>
  <c r="I12" i="120" s="1"/>
  <c r="L11" i="120"/>
  <c r="H11" i="120"/>
  <c r="I11" i="120" s="1"/>
  <c r="L10" i="120"/>
  <c r="H10" i="120"/>
  <c r="I10" i="120" s="1"/>
  <c r="L9" i="120"/>
  <c r="H9" i="120"/>
  <c r="I9" i="120" s="1"/>
  <c r="L8" i="120"/>
  <c r="H8" i="120"/>
  <c r="F9" i="119"/>
  <c r="E9" i="119"/>
  <c r="D9" i="119"/>
  <c r="C9" i="119"/>
  <c r="D14" i="118"/>
  <c r="E14" i="118" s="1"/>
  <c r="D13" i="118"/>
  <c r="E13" i="118" s="1"/>
  <c r="D12" i="118"/>
  <c r="E12" i="118" s="1"/>
  <c r="D11" i="118"/>
  <c r="E11" i="118" s="1"/>
  <c r="G27" i="114"/>
  <c r="F27" i="114"/>
  <c r="E27" i="114"/>
  <c r="D27" i="114"/>
  <c r="C27" i="114"/>
  <c r="B27" i="114"/>
  <c r="I26" i="114"/>
  <c r="H26" i="114"/>
  <c r="I25" i="114"/>
  <c r="H25" i="114"/>
  <c r="I24" i="114"/>
  <c r="H24" i="114"/>
  <c r="I23" i="114"/>
  <c r="H23" i="114"/>
  <c r="I22" i="114"/>
  <c r="H22" i="114"/>
  <c r="I21" i="114"/>
  <c r="H21" i="114"/>
  <c r="I20" i="114"/>
  <c r="H20" i="114"/>
  <c r="I19" i="114"/>
  <c r="H19" i="114"/>
  <c r="I18" i="114"/>
  <c r="H18" i="114"/>
  <c r="I17" i="114"/>
  <c r="H17" i="114"/>
  <c r="I16" i="114"/>
  <c r="H16" i="114"/>
  <c r="I15" i="114"/>
  <c r="H15" i="114"/>
  <c r="I14" i="114"/>
  <c r="H14" i="114"/>
  <c r="I13" i="114"/>
  <c r="H13" i="114"/>
  <c r="I12" i="114"/>
  <c r="H12" i="114"/>
  <c r="I11" i="114"/>
  <c r="H11" i="114"/>
  <c r="I10" i="114"/>
  <c r="H10" i="114"/>
  <c r="I9" i="114"/>
  <c r="H9" i="114"/>
  <c r="I8" i="114"/>
  <c r="H8" i="114"/>
  <c r="I7" i="114"/>
  <c r="H7" i="114"/>
  <c r="D26" i="113"/>
  <c r="C26" i="113"/>
  <c r="B26" i="113"/>
  <c r="E25" i="113"/>
  <c r="F25" i="113" s="1"/>
  <c r="G25" i="113" s="1"/>
  <c r="E24" i="113"/>
  <c r="F24" i="113" s="1"/>
  <c r="G24" i="113" s="1"/>
  <c r="E23" i="113"/>
  <c r="F23" i="113" s="1"/>
  <c r="G23" i="113" s="1"/>
  <c r="E22" i="113"/>
  <c r="F22" i="113" s="1"/>
  <c r="G22" i="113" s="1"/>
  <c r="E21" i="113"/>
  <c r="F21" i="113" s="1"/>
  <c r="G21" i="113" s="1"/>
  <c r="E20" i="113"/>
  <c r="F20" i="113" s="1"/>
  <c r="G20" i="113" s="1"/>
  <c r="E19" i="113"/>
  <c r="F19" i="113" s="1"/>
  <c r="G19" i="113" s="1"/>
  <c r="E18" i="113"/>
  <c r="F18" i="113" s="1"/>
  <c r="G18" i="113" s="1"/>
  <c r="E17" i="113"/>
  <c r="F17" i="113" s="1"/>
  <c r="G17" i="113" s="1"/>
  <c r="E16" i="113"/>
  <c r="F16" i="113" s="1"/>
  <c r="G16" i="113" s="1"/>
  <c r="F15" i="113"/>
  <c r="G15" i="113" s="1"/>
  <c r="E15" i="113"/>
  <c r="E14" i="113"/>
  <c r="F14" i="113" s="1"/>
  <c r="G14" i="113" s="1"/>
  <c r="E13" i="113"/>
  <c r="F13" i="113" s="1"/>
  <c r="G13" i="113" s="1"/>
  <c r="E12" i="113"/>
  <c r="F12" i="113" s="1"/>
  <c r="G12" i="113" s="1"/>
  <c r="E11" i="113"/>
  <c r="F11" i="113" s="1"/>
  <c r="G11" i="113" s="1"/>
  <c r="E10" i="113"/>
  <c r="F10" i="113" s="1"/>
  <c r="G10" i="113" s="1"/>
  <c r="E9" i="113"/>
  <c r="F9" i="113" s="1"/>
  <c r="G9" i="113" s="1"/>
  <c r="E8" i="113"/>
  <c r="F8" i="113" s="1"/>
  <c r="G8" i="113" s="1"/>
  <c r="E7" i="113"/>
  <c r="F7" i="113" s="1"/>
  <c r="G7" i="113" s="1"/>
  <c r="E6" i="113"/>
  <c r="F6" i="113" s="1"/>
  <c r="E25" i="112"/>
  <c r="C25" i="112"/>
  <c r="B25" i="112"/>
  <c r="D24" i="112"/>
  <c r="D23" i="112"/>
  <c r="D22" i="112"/>
  <c r="D21" i="112"/>
  <c r="D20" i="112"/>
  <c r="D19" i="112"/>
  <c r="D18" i="112"/>
  <c r="D17" i="112"/>
  <c r="D16" i="112"/>
  <c r="D15" i="112"/>
  <c r="D14" i="112"/>
  <c r="D13" i="112"/>
  <c r="D12" i="112"/>
  <c r="D11" i="112"/>
  <c r="D10" i="112"/>
  <c r="D9" i="112"/>
  <c r="D8" i="112"/>
  <c r="D7" i="112"/>
  <c r="D25" i="112" s="1"/>
  <c r="D6" i="112"/>
  <c r="L27" i="111"/>
  <c r="K27" i="111"/>
  <c r="J27" i="111"/>
  <c r="I27" i="111"/>
  <c r="H27" i="111"/>
  <c r="G27" i="111"/>
  <c r="F27" i="111"/>
  <c r="E27" i="111"/>
  <c r="D27" i="111"/>
  <c r="C27" i="111"/>
  <c r="B27" i="111"/>
  <c r="M26" i="111"/>
  <c r="M25" i="111"/>
  <c r="M24" i="111"/>
  <c r="M23" i="111"/>
  <c r="M22" i="111"/>
  <c r="M21" i="111"/>
  <c r="M20" i="111"/>
  <c r="M19" i="111"/>
  <c r="M18" i="111"/>
  <c r="M17" i="111"/>
  <c r="M16" i="111"/>
  <c r="M15" i="111"/>
  <c r="M14" i="111"/>
  <c r="M13" i="111"/>
  <c r="M12" i="111"/>
  <c r="M11" i="111"/>
  <c r="M10" i="111"/>
  <c r="M9" i="111"/>
  <c r="M8" i="111"/>
  <c r="G25" i="110"/>
  <c r="F25" i="110"/>
  <c r="E25" i="110"/>
  <c r="D25" i="110"/>
  <c r="C25" i="110"/>
  <c r="B25" i="110" s="1"/>
  <c r="B24" i="110"/>
  <c r="B23" i="110"/>
  <c r="B22" i="110"/>
  <c r="B21" i="110"/>
  <c r="B20" i="110"/>
  <c r="B19" i="110"/>
  <c r="B18" i="110"/>
  <c r="B17" i="110"/>
  <c r="B16" i="110"/>
  <c r="B15" i="110"/>
  <c r="B14" i="110"/>
  <c r="B13" i="110"/>
  <c r="B12" i="110"/>
  <c r="B11" i="110"/>
  <c r="B10" i="110"/>
  <c r="B9" i="110"/>
  <c r="B8" i="110"/>
  <c r="B7" i="110"/>
  <c r="B6" i="110"/>
  <c r="G17" i="109"/>
  <c r="F17" i="109"/>
  <c r="E17" i="109"/>
  <c r="C17" i="109"/>
  <c r="B17" i="109"/>
  <c r="D17" i="109" s="1"/>
  <c r="G16" i="109"/>
  <c r="D16" i="109"/>
  <c r="G15" i="109"/>
  <c r="D15" i="109"/>
  <c r="G14" i="109"/>
  <c r="D14" i="109"/>
  <c r="G13" i="109"/>
  <c r="D13" i="109"/>
  <c r="G12" i="109"/>
  <c r="D12" i="109"/>
  <c r="G11" i="109"/>
  <c r="D11" i="109"/>
  <c r="G10" i="109"/>
  <c r="D10" i="109"/>
  <c r="G9" i="109"/>
  <c r="D9" i="109"/>
  <c r="G8" i="109"/>
  <c r="D8" i="109"/>
  <c r="G7" i="109"/>
  <c r="D7" i="109"/>
  <c r="G6" i="109"/>
  <c r="D6" i="109"/>
  <c r="D18" i="108"/>
  <c r="D17" i="108"/>
  <c r="D16" i="108"/>
  <c r="D15" i="108"/>
  <c r="D14" i="108"/>
  <c r="D13" i="108"/>
  <c r="D12" i="108"/>
  <c r="D11" i="108"/>
  <c r="D10" i="108"/>
  <c r="D9" i="108"/>
  <c r="D8" i="108"/>
  <c r="D7" i="108"/>
  <c r="D6" i="108"/>
  <c r="E26" i="107"/>
  <c r="D26" i="107"/>
  <c r="C26" i="107"/>
  <c r="B26" i="107"/>
  <c r="F25" i="107"/>
  <c r="F24" i="107"/>
  <c r="F23" i="107"/>
  <c r="F22" i="107"/>
  <c r="F21" i="107"/>
  <c r="F20" i="107"/>
  <c r="F19" i="107"/>
  <c r="F18" i="107"/>
  <c r="F17" i="107"/>
  <c r="F16" i="107"/>
  <c r="F15" i="107"/>
  <c r="F14" i="107"/>
  <c r="F13" i="107"/>
  <c r="F12" i="107"/>
  <c r="F11" i="107"/>
  <c r="F10" i="107"/>
  <c r="F9" i="107"/>
  <c r="F8" i="107"/>
  <c r="F7" i="107"/>
  <c r="F6" i="107"/>
  <c r="F9" i="106"/>
  <c r="E9" i="106"/>
  <c r="D9" i="106"/>
  <c r="C9" i="106"/>
  <c r="B9" i="106"/>
  <c r="I20" i="105"/>
  <c r="H20" i="105"/>
  <c r="G20" i="105"/>
  <c r="F20" i="105"/>
  <c r="E20" i="105"/>
  <c r="D20" i="105"/>
  <c r="C20" i="105"/>
  <c r="B20" i="105"/>
  <c r="D17" i="104"/>
  <c r="E17" i="104" s="1"/>
  <c r="D16" i="104"/>
  <c r="E16" i="104" s="1"/>
  <c r="D15" i="104"/>
  <c r="E15" i="104" s="1"/>
  <c r="D14" i="104"/>
  <c r="E14" i="104" s="1"/>
  <c r="D13" i="104"/>
  <c r="E13" i="104" s="1"/>
  <c r="D12" i="104"/>
  <c r="E12" i="104" s="1"/>
  <c r="D11" i="104"/>
  <c r="H19" i="103"/>
  <c r="G19" i="103"/>
  <c r="F19" i="103"/>
  <c r="E19" i="103"/>
  <c r="D19" i="103"/>
  <c r="C19" i="103"/>
  <c r="B19" i="103"/>
  <c r="H20" i="102"/>
  <c r="G20" i="102"/>
  <c r="F20" i="102"/>
  <c r="E20" i="102"/>
  <c r="D20" i="102"/>
  <c r="C20" i="102"/>
  <c r="B20" i="102"/>
  <c r="I19" i="102"/>
  <c r="I18" i="102"/>
  <c r="I17" i="102"/>
  <c r="I16" i="102"/>
  <c r="I15" i="102"/>
  <c r="I14" i="102"/>
  <c r="I13" i="102"/>
  <c r="I12" i="102"/>
  <c r="I11" i="102"/>
  <c r="I10" i="102"/>
  <c r="I9" i="102"/>
  <c r="I8" i="102"/>
  <c r="I7" i="102"/>
  <c r="E21" i="101"/>
  <c r="C21" i="101"/>
  <c r="B21" i="101"/>
  <c r="F21" i="101" s="1"/>
  <c r="O27" i="100"/>
  <c r="N27" i="100"/>
  <c r="N28" i="100" s="1"/>
  <c r="M27" i="100"/>
  <c r="L27" i="100"/>
  <c r="K27" i="100"/>
  <c r="J27" i="100"/>
  <c r="J28" i="100" s="1"/>
  <c r="I27" i="100"/>
  <c r="H28" i="100" s="1"/>
  <c r="G27" i="100"/>
  <c r="F27" i="100"/>
  <c r="F28" i="100" s="1"/>
  <c r="E27" i="100"/>
  <c r="D27" i="100"/>
  <c r="D28" i="100" s="1"/>
  <c r="C27" i="100"/>
  <c r="B27" i="100"/>
  <c r="C26" i="99"/>
  <c r="B26" i="99"/>
  <c r="D25" i="99"/>
  <c r="E25" i="99" s="1"/>
  <c r="D24" i="99"/>
  <c r="E24" i="99" s="1"/>
  <c r="D23" i="99"/>
  <c r="E23" i="99" s="1"/>
  <c r="D22" i="99"/>
  <c r="E22" i="99" s="1"/>
  <c r="D21" i="99"/>
  <c r="E21" i="99" s="1"/>
  <c r="D20" i="99"/>
  <c r="E20" i="99" s="1"/>
  <c r="D19" i="99"/>
  <c r="E19" i="99" s="1"/>
  <c r="D18" i="99"/>
  <c r="E18" i="99" s="1"/>
  <c r="D17" i="99"/>
  <c r="E17" i="99" s="1"/>
  <c r="D16" i="99"/>
  <c r="E16" i="99" s="1"/>
  <c r="D15" i="99"/>
  <c r="E15" i="99" s="1"/>
  <c r="D14" i="99"/>
  <c r="E14" i="99" s="1"/>
  <c r="D13" i="99"/>
  <c r="E13" i="99" s="1"/>
  <c r="D12" i="99"/>
  <c r="E12" i="99" s="1"/>
  <c r="D11" i="99"/>
  <c r="E11" i="99" s="1"/>
  <c r="D10" i="99"/>
  <c r="E10" i="99" s="1"/>
  <c r="D9" i="99"/>
  <c r="E9" i="99" s="1"/>
  <c r="D8" i="99"/>
  <c r="E8" i="99" s="1"/>
  <c r="D7" i="99"/>
  <c r="E7" i="99" s="1"/>
  <c r="D6" i="99"/>
  <c r="E6" i="99" s="1"/>
  <c r="E26" i="98"/>
  <c r="D26" i="98"/>
  <c r="C26" i="98"/>
  <c r="B26" i="98"/>
  <c r="F25" i="98"/>
  <c r="F24" i="98"/>
  <c r="F23" i="98"/>
  <c r="F22" i="98"/>
  <c r="F21" i="98"/>
  <c r="F20" i="98"/>
  <c r="F19" i="98"/>
  <c r="F18" i="98"/>
  <c r="F17" i="98"/>
  <c r="F16" i="98"/>
  <c r="F15" i="98"/>
  <c r="F14" i="98"/>
  <c r="F13" i="98"/>
  <c r="F12" i="98"/>
  <c r="F11" i="98"/>
  <c r="F10" i="98"/>
  <c r="F9" i="98"/>
  <c r="F8" i="98"/>
  <c r="F7" i="98"/>
  <c r="F6" i="98"/>
  <c r="E26" i="97"/>
  <c r="D26" i="97"/>
  <c r="C26" i="97"/>
  <c r="B26" i="97"/>
  <c r="F25" i="97"/>
  <c r="F24" i="97"/>
  <c r="F23" i="97"/>
  <c r="F22" i="97"/>
  <c r="F21" i="97"/>
  <c r="F20" i="97"/>
  <c r="F19" i="97"/>
  <c r="F18" i="97"/>
  <c r="F17" i="97"/>
  <c r="F16" i="97"/>
  <c r="F15" i="97"/>
  <c r="F14" i="97"/>
  <c r="F13" i="97"/>
  <c r="F12" i="97"/>
  <c r="F11" i="97"/>
  <c r="F10" i="97"/>
  <c r="F9" i="97"/>
  <c r="F8" i="97"/>
  <c r="F7" i="97"/>
  <c r="F6" i="97"/>
  <c r="E26" i="96"/>
  <c r="D26" i="96"/>
  <c r="C26" i="96"/>
  <c r="B26" i="96"/>
  <c r="F25" i="96"/>
  <c r="F24" i="96"/>
  <c r="F23" i="96"/>
  <c r="F22" i="96"/>
  <c r="F21" i="96"/>
  <c r="F20" i="96"/>
  <c r="F19" i="96"/>
  <c r="F18" i="96"/>
  <c r="F17" i="96"/>
  <c r="F16" i="96"/>
  <c r="F15" i="96"/>
  <c r="F14" i="96"/>
  <c r="F13" i="96"/>
  <c r="F12" i="96"/>
  <c r="F11" i="96"/>
  <c r="F10" i="96"/>
  <c r="F9" i="96"/>
  <c r="F8" i="96"/>
  <c r="F7" i="96"/>
  <c r="F6" i="96"/>
  <c r="E26" i="95"/>
  <c r="D26" i="95"/>
  <c r="C26" i="95"/>
  <c r="B26" i="95"/>
  <c r="F25" i="95"/>
  <c r="F24" i="95"/>
  <c r="F23" i="95"/>
  <c r="F22" i="95"/>
  <c r="F21" i="95"/>
  <c r="F20" i="95"/>
  <c r="F19" i="95"/>
  <c r="F18" i="95"/>
  <c r="F17" i="95"/>
  <c r="F16" i="95"/>
  <c r="F15" i="95"/>
  <c r="F14" i="95"/>
  <c r="F13" i="95"/>
  <c r="F12" i="95"/>
  <c r="F11" i="95"/>
  <c r="F10" i="95"/>
  <c r="F9" i="95"/>
  <c r="F8" i="95"/>
  <c r="F7" i="95"/>
  <c r="F6" i="95"/>
  <c r="H28" i="93"/>
  <c r="G28" i="93"/>
  <c r="F28" i="93"/>
  <c r="E28" i="93"/>
  <c r="D28" i="93"/>
  <c r="C28" i="93"/>
  <c r="B28" i="93"/>
  <c r="P28" i="92"/>
  <c r="O28" i="92"/>
  <c r="N28" i="92"/>
  <c r="M28" i="92"/>
  <c r="L28" i="92"/>
  <c r="K28" i="92"/>
  <c r="J28" i="92"/>
  <c r="I28" i="92"/>
  <c r="H28" i="92"/>
  <c r="G28" i="92"/>
  <c r="F28" i="92"/>
  <c r="E28" i="92"/>
  <c r="D28" i="92"/>
  <c r="C28" i="92"/>
  <c r="B28" i="92"/>
  <c r="E10" i="91"/>
  <c r="G27" i="89"/>
  <c r="F27" i="89"/>
  <c r="E27" i="89"/>
  <c r="D27" i="89"/>
  <c r="C27" i="89"/>
  <c r="B27" i="89"/>
  <c r="R28" i="88"/>
  <c r="Q28" i="88"/>
  <c r="S28" i="88" s="1"/>
  <c r="O28" i="88"/>
  <c r="N28" i="88"/>
  <c r="L28" i="88"/>
  <c r="K28" i="88"/>
  <c r="M28" i="88" s="1"/>
  <c r="I28" i="88"/>
  <c r="J28" i="88" s="1"/>
  <c r="H28" i="88"/>
  <c r="F28" i="88"/>
  <c r="E28" i="88"/>
  <c r="C28" i="88"/>
  <c r="B28" i="88"/>
  <c r="S27" i="88"/>
  <c r="P27" i="88"/>
  <c r="M27" i="88"/>
  <c r="J27" i="88"/>
  <c r="G27" i="88"/>
  <c r="D27" i="88"/>
  <c r="S26" i="88"/>
  <c r="P26" i="88"/>
  <c r="M26" i="88"/>
  <c r="J26" i="88"/>
  <c r="G26" i="88"/>
  <c r="D26" i="88"/>
  <c r="S25" i="88"/>
  <c r="P25" i="88"/>
  <c r="M25" i="88"/>
  <c r="J25" i="88"/>
  <c r="G25" i="88"/>
  <c r="D25" i="88"/>
  <c r="S24" i="88"/>
  <c r="P24" i="88"/>
  <c r="M24" i="88"/>
  <c r="J24" i="88"/>
  <c r="G24" i="88"/>
  <c r="D24" i="88"/>
  <c r="S23" i="88"/>
  <c r="P23" i="88"/>
  <c r="M23" i="88"/>
  <c r="J23" i="88"/>
  <c r="G23" i="88"/>
  <c r="D23" i="88"/>
  <c r="S22" i="88"/>
  <c r="P22" i="88"/>
  <c r="M22" i="88"/>
  <c r="J22" i="88"/>
  <c r="G22" i="88"/>
  <c r="D22" i="88"/>
  <c r="S21" i="88"/>
  <c r="P21" i="88"/>
  <c r="M21" i="88"/>
  <c r="J21" i="88"/>
  <c r="G21" i="88"/>
  <c r="D21" i="88"/>
  <c r="S20" i="88"/>
  <c r="P20" i="88"/>
  <c r="M20" i="88"/>
  <c r="J20" i="88"/>
  <c r="G20" i="88"/>
  <c r="D20" i="88"/>
  <c r="S19" i="88"/>
  <c r="P19" i="88"/>
  <c r="M19" i="88"/>
  <c r="J19" i="88"/>
  <c r="G19" i="88"/>
  <c r="D19" i="88"/>
  <c r="S18" i="88"/>
  <c r="P18" i="88"/>
  <c r="M18" i="88"/>
  <c r="J18" i="88"/>
  <c r="G18" i="88"/>
  <c r="D18" i="88"/>
  <c r="S17" i="88"/>
  <c r="P17" i="88"/>
  <c r="M17" i="88"/>
  <c r="J17" i="88"/>
  <c r="G17" i="88"/>
  <c r="D17" i="88"/>
  <c r="S16" i="88"/>
  <c r="P16" i="88"/>
  <c r="M16" i="88"/>
  <c r="J16" i="88"/>
  <c r="G16" i="88"/>
  <c r="D16" i="88"/>
  <c r="S15" i="88"/>
  <c r="P15" i="88"/>
  <c r="M15" i="88"/>
  <c r="J15" i="88"/>
  <c r="G15" i="88"/>
  <c r="D15" i="88"/>
  <c r="S14" i="88"/>
  <c r="P14" i="88"/>
  <c r="M14" i="88"/>
  <c r="J14" i="88"/>
  <c r="G14" i="88"/>
  <c r="D14" i="88"/>
  <c r="S13" i="88"/>
  <c r="P13" i="88"/>
  <c r="M13" i="88"/>
  <c r="J13" i="88"/>
  <c r="G13" i="88"/>
  <c r="D13" i="88"/>
  <c r="S12" i="88"/>
  <c r="P12" i="88"/>
  <c r="M12" i="88"/>
  <c r="J12" i="88"/>
  <c r="G12" i="88"/>
  <c r="D12" i="88"/>
  <c r="S11" i="88"/>
  <c r="P11" i="88"/>
  <c r="M11" i="88"/>
  <c r="J11" i="88"/>
  <c r="G11" i="88"/>
  <c r="D11" i="88"/>
  <c r="S10" i="88"/>
  <c r="P10" i="88"/>
  <c r="M10" i="88"/>
  <c r="J10" i="88"/>
  <c r="G10" i="88"/>
  <c r="D10" i="88"/>
  <c r="S9" i="88"/>
  <c r="P9" i="88"/>
  <c r="M9" i="88"/>
  <c r="J9" i="88"/>
  <c r="G9" i="88"/>
  <c r="D9" i="88"/>
  <c r="S8" i="88"/>
  <c r="P8" i="88"/>
  <c r="M8" i="88"/>
  <c r="J8" i="88"/>
  <c r="G8" i="88"/>
  <c r="D8" i="88"/>
  <c r="H9" i="87"/>
  <c r="G9" i="87"/>
  <c r="F9" i="87"/>
  <c r="E9" i="87"/>
  <c r="D9" i="87"/>
  <c r="C9" i="87"/>
  <c r="B9" i="87"/>
  <c r="N19" i="86"/>
  <c r="M19" i="86"/>
  <c r="L19" i="86"/>
  <c r="K19" i="86"/>
  <c r="J19" i="86"/>
  <c r="I19" i="86"/>
  <c r="H19" i="86"/>
  <c r="G19" i="86"/>
  <c r="F19" i="86"/>
  <c r="E19" i="86"/>
  <c r="D19" i="86"/>
  <c r="C19" i="86"/>
  <c r="B19" i="86"/>
  <c r="N28" i="85"/>
  <c r="M28" i="85"/>
  <c r="L28" i="85"/>
  <c r="K28" i="85"/>
  <c r="J28" i="85"/>
  <c r="I28" i="85"/>
  <c r="H28" i="85"/>
  <c r="G28" i="85"/>
  <c r="F28" i="85"/>
  <c r="E28" i="85"/>
  <c r="D28" i="85"/>
  <c r="C28" i="85"/>
  <c r="B28" i="85"/>
  <c r="H25" i="84"/>
  <c r="C25" i="84"/>
  <c r="Q23" i="83"/>
  <c r="P23" i="83"/>
  <c r="O23" i="83"/>
  <c r="N23" i="83"/>
  <c r="L23" i="83"/>
  <c r="K23" i="83"/>
  <c r="I23" i="83"/>
  <c r="H23" i="83"/>
  <c r="G23" i="83"/>
  <c r="F23" i="83"/>
  <c r="E23" i="83"/>
  <c r="C23" i="83"/>
  <c r="D23" i="83" s="1"/>
  <c r="B23" i="83"/>
  <c r="M22" i="83"/>
  <c r="J22" i="83"/>
  <c r="M21" i="83"/>
  <c r="J21" i="83"/>
  <c r="D21" i="83"/>
  <c r="M20" i="83"/>
  <c r="J20" i="83"/>
  <c r="D20" i="83"/>
  <c r="M19" i="83"/>
  <c r="J19" i="83"/>
  <c r="D19" i="83"/>
  <c r="M18" i="83"/>
  <c r="J18" i="83"/>
  <c r="D18" i="83"/>
  <c r="M17" i="83"/>
  <c r="J17" i="83"/>
  <c r="D17" i="83"/>
  <c r="M16" i="83"/>
  <c r="J16" i="83"/>
  <c r="D16" i="83"/>
  <c r="M15" i="83"/>
  <c r="J15" i="83"/>
  <c r="D15" i="83"/>
  <c r="M14" i="83"/>
  <c r="J14" i="83"/>
  <c r="M13" i="83"/>
  <c r="J13" i="83"/>
  <c r="D13" i="83"/>
  <c r="M12" i="83"/>
  <c r="J12" i="83"/>
  <c r="D12" i="83"/>
  <c r="M11" i="83"/>
  <c r="J11" i="83"/>
  <c r="D11" i="83"/>
  <c r="M10" i="83"/>
  <c r="J10" i="83"/>
  <c r="D10" i="83"/>
  <c r="M9" i="83"/>
  <c r="J9" i="83"/>
  <c r="D9" i="83"/>
  <c r="M8" i="83"/>
  <c r="J8" i="83"/>
  <c r="D8" i="83"/>
  <c r="G18" i="82"/>
  <c r="F18" i="82"/>
  <c r="E18" i="82"/>
  <c r="D18" i="82"/>
  <c r="C18" i="82"/>
  <c r="B18" i="82"/>
  <c r="H18" i="82" s="1"/>
  <c r="H17" i="82"/>
  <c r="H16" i="82"/>
  <c r="H15" i="82"/>
  <c r="H14" i="82"/>
  <c r="H13" i="82"/>
  <c r="H12" i="82"/>
  <c r="H11" i="82"/>
  <c r="H10" i="82"/>
  <c r="H9" i="82"/>
  <c r="H8" i="82"/>
  <c r="H7" i="82"/>
  <c r="H6" i="82"/>
  <c r="K27" i="81"/>
  <c r="L27" i="81" s="1"/>
  <c r="I27" i="81"/>
  <c r="G27" i="81"/>
  <c r="H27" i="81" s="1"/>
  <c r="E27" i="81"/>
  <c r="F27" i="81" s="1"/>
  <c r="C27" i="81"/>
  <c r="D27" i="81" s="1"/>
  <c r="B27" i="81"/>
  <c r="L26" i="81"/>
  <c r="J26" i="81"/>
  <c r="H26" i="81"/>
  <c r="F26" i="81"/>
  <c r="D26" i="81"/>
  <c r="L24" i="81"/>
  <c r="J24" i="81"/>
  <c r="H24" i="81"/>
  <c r="F24" i="81"/>
  <c r="D24" i="81"/>
  <c r="L23" i="81"/>
  <c r="J23" i="81"/>
  <c r="H23" i="81"/>
  <c r="F23" i="81"/>
  <c r="D23" i="81"/>
  <c r="L22" i="81"/>
  <c r="J22" i="81"/>
  <c r="H22" i="81"/>
  <c r="F22" i="81"/>
  <c r="D22" i="81"/>
  <c r="L21" i="81"/>
  <c r="J21" i="81"/>
  <c r="H21" i="81"/>
  <c r="F21" i="81"/>
  <c r="D21" i="81"/>
  <c r="L20" i="81"/>
  <c r="J20" i="81"/>
  <c r="H20" i="81"/>
  <c r="F20" i="81"/>
  <c r="D20" i="81"/>
  <c r="L19" i="81"/>
  <c r="J19" i="81"/>
  <c r="H19" i="81"/>
  <c r="F19" i="81"/>
  <c r="D19" i="81"/>
  <c r="L18" i="81"/>
  <c r="J18" i="81"/>
  <c r="H18" i="81"/>
  <c r="F18" i="81"/>
  <c r="D18" i="81"/>
  <c r="L17" i="81"/>
  <c r="J17" i="81"/>
  <c r="H17" i="81"/>
  <c r="F17" i="81"/>
  <c r="D17" i="81"/>
  <c r="L16" i="81"/>
  <c r="J16" i="81"/>
  <c r="H16" i="81"/>
  <c r="F16" i="81"/>
  <c r="D16" i="81"/>
  <c r="L15" i="81"/>
  <c r="J15" i="81"/>
  <c r="H15" i="81"/>
  <c r="F15" i="81"/>
  <c r="D15" i="81"/>
  <c r="L14" i="81"/>
  <c r="J14" i="81"/>
  <c r="H14" i="81"/>
  <c r="F14" i="81"/>
  <c r="D14" i="81"/>
  <c r="L13" i="81"/>
  <c r="J13" i="81"/>
  <c r="H13" i="81"/>
  <c r="F13" i="81"/>
  <c r="D13" i="81"/>
  <c r="L12" i="81"/>
  <c r="J12" i="81"/>
  <c r="H12" i="81"/>
  <c r="F12" i="81"/>
  <c r="D12" i="81"/>
  <c r="L11" i="81"/>
  <c r="J11" i="81"/>
  <c r="H11" i="81"/>
  <c r="F11" i="81"/>
  <c r="D11" i="81"/>
  <c r="L10" i="81"/>
  <c r="J10" i="81"/>
  <c r="H10" i="81"/>
  <c r="F10" i="81"/>
  <c r="D10" i="81"/>
  <c r="L9" i="81"/>
  <c r="J9" i="81"/>
  <c r="H9" i="81"/>
  <c r="F9" i="81"/>
  <c r="D9" i="81"/>
  <c r="L8" i="81"/>
  <c r="J8" i="81"/>
  <c r="H8" i="81"/>
  <c r="F8" i="81"/>
  <c r="D8" i="81"/>
  <c r="L7" i="81"/>
  <c r="J7" i="81"/>
  <c r="H7" i="81"/>
  <c r="F7" i="81"/>
  <c r="D7" i="81"/>
  <c r="K27" i="80"/>
  <c r="J27" i="80"/>
  <c r="I27" i="80"/>
  <c r="H27" i="80"/>
  <c r="G27" i="80"/>
  <c r="F27" i="80"/>
  <c r="E27" i="80"/>
  <c r="C27" i="80"/>
  <c r="D27" i="80" s="1"/>
  <c r="B27" i="80"/>
  <c r="D26" i="80"/>
  <c r="D25" i="80"/>
  <c r="D24" i="80"/>
  <c r="D23" i="80"/>
  <c r="D22" i="80"/>
  <c r="D21" i="80"/>
  <c r="D20" i="80"/>
  <c r="D19" i="80"/>
  <c r="D18" i="80"/>
  <c r="D17" i="80"/>
  <c r="D16" i="80"/>
  <c r="D15" i="80"/>
  <c r="D14" i="80"/>
  <c r="D13" i="80"/>
  <c r="D12" i="80"/>
  <c r="D11" i="80"/>
  <c r="D10" i="80"/>
  <c r="D9" i="80"/>
  <c r="D8" i="80"/>
  <c r="D7" i="80"/>
  <c r="G25" i="79"/>
  <c r="E25" i="79"/>
  <c r="D25" i="79"/>
  <c r="C25" i="79"/>
  <c r="B25" i="79"/>
  <c r="O28" i="78"/>
  <c r="N28" i="78"/>
  <c r="L28" i="78"/>
  <c r="K28" i="78"/>
  <c r="J28" i="78"/>
  <c r="I28" i="78"/>
  <c r="H28" i="78"/>
  <c r="G28" i="78"/>
  <c r="F28" i="78"/>
  <c r="E28" i="78"/>
  <c r="D28" i="78"/>
  <c r="C28" i="78"/>
  <c r="B28" i="78"/>
  <c r="P27" i="78"/>
  <c r="M27" i="78"/>
  <c r="P26" i="78"/>
  <c r="M26" i="78"/>
  <c r="P25" i="78"/>
  <c r="M25" i="78"/>
  <c r="P24" i="78"/>
  <c r="M24" i="78"/>
  <c r="P23" i="78"/>
  <c r="M23" i="78"/>
  <c r="P22" i="78"/>
  <c r="M22" i="78"/>
  <c r="P21" i="78"/>
  <c r="M21" i="78"/>
  <c r="P20" i="78"/>
  <c r="M20" i="78"/>
  <c r="P19" i="78"/>
  <c r="M19" i="78"/>
  <c r="P18" i="78"/>
  <c r="M18" i="78"/>
  <c r="P17" i="78"/>
  <c r="M17" i="78"/>
  <c r="P16" i="78"/>
  <c r="M16" i="78"/>
  <c r="P15" i="78"/>
  <c r="M15" i="78"/>
  <c r="P14" i="78"/>
  <c r="M14" i="78"/>
  <c r="P13" i="78"/>
  <c r="M13" i="78"/>
  <c r="P12" i="78"/>
  <c r="M12" i="78"/>
  <c r="P11" i="78"/>
  <c r="M11" i="78"/>
  <c r="P10" i="78"/>
  <c r="M10" i="78"/>
  <c r="P9" i="78"/>
  <c r="M9" i="78"/>
  <c r="P8" i="78"/>
  <c r="M8" i="78"/>
  <c r="O28" i="77"/>
  <c r="N28" i="77"/>
  <c r="L28" i="77"/>
  <c r="K28" i="77"/>
  <c r="J28" i="77"/>
  <c r="I28" i="77"/>
  <c r="H28" i="77"/>
  <c r="G28" i="77"/>
  <c r="F28" i="77"/>
  <c r="E28" i="77"/>
  <c r="D28" i="77"/>
  <c r="C28" i="77"/>
  <c r="B28" i="77"/>
  <c r="P27" i="77"/>
  <c r="M27" i="77"/>
  <c r="P26" i="77"/>
  <c r="M26" i="77"/>
  <c r="P25" i="77"/>
  <c r="M25" i="77"/>
  <c r="P24" i="77"/>
  <c r="M24" i="77"/>
  <c r="P23" i="77"/>
  <c r="M23" i="77"/>
  <c r="P22" i="77"/>
  <c r="M22" i="77"/>
  <c r="P21" i="77"/>
  <c r="M21" i="77"/>
  <c r="P20" i="77"/>
  <c r="M20" i="77"/>
  <c r="P19" i="77"/>
  <c r="M19" i="77"/>
  <c r="P18" i="77"/>
  <c r="M18" i="77"/>
  <c r="P17" i="77"/>
  <c r="M17" i="77"/>
  <c r="P16" i="77"/>
  <c r="M16" i="77"/>
  <c r="P15" i="77"/>
  <c r="M15" i="77"/>
  <c r="P14" i="77"/>
  <c r="M14" i="77"/>
  <c r="P13" i="77"/>
  <c r="M13" i="77"/>
  <c r="P12" i="77"/>
  <c r="M12" i="77"/>
  <c r="P11" i="77"/>
  <c r="M11" i="77"/>
  <c r="P10" i="77"/>
  <c r="M10" i="77"/>
  <c r="P9" i="77"/>
  <c r="M9" i="77"/>
  <c r="P8" i="77"/>
  <c r="P28" i="77" s="1"/>
  <c r="M8" i="77"/>
  <c r="G37" i="75"/>
  <c r="D37" i="75"/>
  <c r="H37" i="75" s="1"/>
  <c r="G36" i="75"/>
  <c r="D36" i="75"/>
  <c r="G35" i="75"/>
  <c r="D35" i="75"/>
  <c r="H35" i="75" s="1"/>
  <c r="G34" i="75"/>
  <c r="D34" i="75"/>
  <c r="G33" i="75"/>
  <c r="D33" i="75"/>
  <c r="H33" i="75" s="1"/>
  <c r="G32" i="75"/>
  <c r="D32" i="75"/>
  <c r="G31" i="75"/>
  <c r="D31" i="75"/>
  <c r="G30" i="75"/>
  <c r="D30" i="75"/>
  <c r="G29" i="75"/>
  <c r="D29" i="75"/>
  <c r="H29" i="75" s="1"/>
  <c r="G28" i="75"/>
  <c r="D28" i="75"/>
  <c r="G27" i="75"/>
  <c r="D27" i="75"/>
  <c r="G26" i="75"/>
  <c r="D26" i="75"/>
  <c r="G25" i="75"/>
  <c r="D25" i="75"/>
  <c r="G24" i="75"/>
  <c r="D24" i="75"/>
  <c r="G23" i="75"/>
  <c r="D23" i="75"/>
  <c r="H23" i="75" s="1"/>
  <c r="G22" i="75"/>
  <c r="D22" i="75"/>
  <c r="G21" i="75"/>
  <c r="D21" i="75"/>
  <c r="H21" i="75" s="1"/>
  <c r="G20" i="75"/>
  <c r="D20" i="75"/>
  <c r="G19" i="75"/>
  <c r="D19" i="75"/>
  <c r="G18" i="75"/>
  <c r="D18" i="75"/>
  <c r="G17" i="75"/>
  <c r="D17" i="75"/>
  <c r="H17" i="75" s="1"/>
  <c r="G16" i="75"/>
  <c r="H16" i="75" s="1"/>
  <c r="D16" i="75"/>
  <c r="G15" i="75"/>
  <c r="D15" i="75"/>
  <c r="G14" i="75"/>
  <c r="D14" i="75"/>
  <c r="G13" i="75"/>
  <c r="D13" i="75"/>
  <c r="G12" i="75"/>
  <c r="D12" i="75"/>
  <c r="G11" i="75"/>
  <c r="D11" i="75"/>
  <c r="H11" i="75" s="1"/>
  <c r="G10" i="75"/>
  <c r="D10" i="75"/>
  <c r="H10" i="75" s="1"/>
  <c r="G9" i="75"/>
  <c r="D9" i="75"/>
  <c r="G8" i="75"/>
  <c r="D8" i="75"/>
  <c r="G7" i="75"/>
  <c r="D7" i="75"/>
  <c r="H37" i="74"/>
  <c r="H36" i="74"/>
  <c r="H35" i="74"/>
  <c r="H34" i="74"/>
  <c r="H33" i="74"/>
  <c r="H32" i="74"/>
  <c r="H31" i="74"/>
  <c r="H30" i="74"/>
  <c r="H29" i="74"/>
  <c r="H28" i="74"/>
  <c r="H27" i="74"/>
  <c r="H26" i="74"/>
  <c r="H25" i="74"/>
  <c r="H24" i="74"/>
  <c r="H23" i="74"/>
  <c r="H22" i="74"/>
  <c r="H21" i="74"/>
  <c r="H20" i="74"/>
  <c r="H19" i="74"/>
  <c r="H18" i="74"/>
  <c r="H17" i="74"/>
  <c r="H16" i="74"/>
  <c r="H15" i="74"/>
  <c r="H14" i="74"/>
  <c r="H13" i="74"/>
  <c r="H12" i="74"/>
  <c r="H11" i="74"/>
  <c r="H10" i="74"/>
  <c r="H9" i="74"/>
  <c r="H8" i="74"/>
  <c r="H7" i="74"/>
  <c r="N36" i="73"/>
  <c r="N35" i="73"/>
  <c r="N34" i="73"/>
  <c r="N33" i="73"/>
  <c r="N32" i="73"/>
  <c r="N31" i="73"/>
  <c r="N30" i="73"/>
  <c r="N29" i="73"/>
  <c r="N28" i="73"/>
  <c r="N27" i="73"/>
  <c r="N26" i="73"/>
  <c r="N25" i="73"/>
  <c r="N24" i="73"/>
  <c r="N23" i="73"/>
  <c r="N22" i="73"/>
  <c r="N21" i="73"/>
  <c r="N20" i="73"/>
  <c r="N19" i="73"/>
  <c r="N18" i="73"/>
  <c r="N17" i="73"/>
  <c r="N16" i="73"/>
  <c r="N15" i="73"/>
  <c r="N14" i="73"/>
  <c r="N13" i="73"/>
  <c r="N12" i="73"/>
  <c r="N11" i="73"/>
  <c r="N10" i="73"/>
  <c r="N9" i="73"/>
  <c r="N8" i="73"/>
  <c r="N7" i="73"/>
  <c r="N6" i="73"/>
  <c r="AH26" i="72"/>
  <c r="AF26" i="72"/>
  <c r="AD26" i="72"/>
  <c r="AB26" i="72"/>
  <c r="Z26" i="72"/>
  <c r="X26" i="72"/>
  <c r="V26" i="72"/>
  <c r="T26" i="72"/>
  <c r="R26" i="72"/>
  <c r="P26" i="72"/>
  <c r="N26" i="72"/>
  <c r="L26" i="72"/>
  <c r="J26" i="72"/>
  <c r="H26" i="72"/>
  <c r="F26" i="72"/>
  <c r="D26" i="72"/>
  <c r="B26" i="72"/>
  <c r="AB26" i="71"/>
  <c r="Z26" i="71"/>
  <c r="X26" i="71"/>
  <c r="V26" i="71"/>
  <c r="T26" i="71"/>
  <c r="R26" i="71"/>
  <c r="P26" i="71"/>
  <c r="N26" i="71"/>
  <c r="L26" i="71"/>
  <c r="J26" i="71"/>
  <c r="H26" i="71"/>
  <c r="F26" i="71"/>
  <c r="D26" i="71"/>
  <c r="B26" i="71"/>
  <c r="F112" i="65"/>
  <c r="F111" i="65"/>
  <c r="F110" i="65"/>
  <c r="F109" i="65"/>
  <c r="F108" i="65"/>
  <c r="F107" i="65"/>
  <c r="F106" i="65"/>
  <c r="F105" i="65"/>
  <c r="F103" i="65"/>
  <c r="F102" i="65"/>
  <c r="F101" i="65"/>
  <c r="F100" i="65"/>
  <c r="F99" i="65"/>
  <c r="F97" i="65"/>
  <c r="F96" i="65"/>
  <c r="F95" i="65"/>
  <c r="F94" i="65"/>
  <c r="F93" i="65"/>
  <c r="F92" i="65"/>
  <c r="F91" i="65"/>
  <c r="F90" i="65"/>
  <c r="F89" i="65"/>
  <c r="F88" i="65"/>
  <c r="F87" i="65"/>
  <c r="F86" i="65"/>
  <c r="F85" i="65"/>
  <c r="F84" i="65"/>
  <c r="F83" i="65"/>
  <c r="F82" i="65"/>
  <c r="F81" i="65"/>
  <c r="F80" i="65"/>
  <c r="F79" i="65"/>
  <c r="F78" i="65"/>
  <c r="F76" i="65"/>
  <c r="F75" i="65"/>
  <c r="F74" i="65"/>
  <c r="F73" i="65"/>
  <c r="F72" i="65"/>
  <c r="F71" i="65"/>
  <c r="F70" i="65"/>
  <c r="F69" i="65"/>
  <c r="F68" i="65"/>
  <c r="F67" i="65"/>
  <c r="F66" i="65"/>
  <c r="F65" i="65"/>
  <c r="F63" i="65"/>
  <c r="F62" i="65"/>
  <c r="F61" i="65"/>
  <c r="F60" i="65"/>
  <c r="F59" i="65"/>
  <c r="F58" i="65"/>
  <c r="F57" i="65"/>
  <c r="F56" i="65"/>
  <c r="F55" i="65"/>
  <c r="F54" i="65"/>
  <c r="F53" i="65"/>
  <c r="F52" i="65"/>
  <c r="F51" i="65"/>
  <c r="F50" i="65"/>
  <c r="F49" i="65"/>
  <c r="F48" i="65"/>
  <c r="F47" i="65"/>
  <c r="F46" i="65"/>
  <c r="F45" i="65"/>
  <c r="F44" i="65"/>
  <c r="F42" i="65"/>
  <c r="F41" i="65"/>
  <c r="F40" i="65"/>
  <c r="F39" i="65"/>
  <c r="F38" i="65"/>
  <c r="F37" i="65"/>
  <c r="F36" i="65"/>
  <c r="F35" i="65"/>
  <c r="F34" i="65"/>
  <c r="F33" i="65"/>
  <c r="F32" i="65"/>
  <c r="F31" i="65"/>
  <c r="F30" i="65"/>
  <c r="F29" i="65"/>
  <c r="F27" i="65"/>
  <c r="F26" i="65"/>
  <c r="F25" i="65"/>
  <c r="F24" i="65"/>
  <c r="F23" i="65"/>
  <c r="F22" i="65"/>
  <c r="F21" i="65"/>
  <c r="F20" i="65"/>
  <c r="F19" i="65"/>
  <c r="F18" i="65"/>
  <c r="F17" i="65"/>
  <c r="F16" i="65"/>
  <c r="F15" i="65"/>
  <c r="F14" i="65"/>
  <c r="F13" i="65"/>
  <c r="F12" i="65"/>
  <c r="F11" i="65"/>
  <c r="F10" i="65"/>
  <c r="F9" i="65"/>
  <c r="F126" i="64"/>
  <c r="F125" i="64"/>
  <c r="F124" i="64"/>
  <c r="F123" i="64"/>
  <c r="F122" i="64"/>
  <c r="F121" i="64"/>
  <c r="F120" i="64"/>
  <c r="F119" i="64"/>
  <c r="F117" i="64"/>
  <c r="F116" i="64"/>
  <c r="F115" i="64"/>
  <c r="F114" i="64"/>
  <c r="F113" i="64"/>
  <c r="F111" i="64"/>
  <c r="F110" i="64"/>
  <c r="F109" i="64"/>
  <c r="F108" i="64"/>
  <c r="F107" i="64"/>
  <c r="F106" i="64"/>
  <c r="F105" i="64"/>
  <c r="F104" i="64"/>
  <c r="F103" i="64"/>
  <c r="F102" i="64"/>
  <c r="F101" i="64"/>
  <c r="F100" i="64"/>
  <c r="F99" i="64"/>
  <c r="F98" i="64"/>
  <c r="F97" i="64"/>
  <c r="F96" i="64"/>
  <c r="F95" i="64"/>
  <c r="F94" i="64"/>
  <c r="F93" i="64"/>
  <c r="F92" i="64"/>
  <c r="F91" i="64"/>
  <c r="F90" i="64"/>
  <c r="F89" i="64"/>
  <c r="F87" i="64"/>
  <c r="F86" i="64"/>
  <c r="F85" i="64"/>
  <c r="F84" i="64"/>
  <c r="F83" i="64"/>
  <c r="F82" i="64"/>
  <c r="F81" i="64"/>
  <c r="F80" i="64"/>
  <c r="F79" i="64"/>
  <c r="F78" i="64"/>
  <c r="F77" i="64"/>
  <c r="F76" i="64"/>
  <c r="F75" i="64"/>
  <c r="F74" i="64"/>
  <c r="F72" i="64"/>
  <c r="F71" i="64"/>
  <c r="F70" i="64"/>
  <c r="F69" i="64"/>
  <c r="F68" i="64"/>
  <c r="F67" i="64"/>
  <c r="F66" i="64"/>
  <c r="F65" i="64"/>
  <c r="F64" i="64"/>
  <c r="F63" i="64"/>
  <c r="F62" i="64"/>
  <c r="F61" i="64"/>
  <c r="F60" i="64"/>
  <c r="F59" i="64"/>
  <c r="F58" i="64"/>
  <c r="F57" i="64"/>
  <c r="F56" i="64"/>
  <c r="F55" i="64"/>
  <c r="F54" i="64"/>
  <c r="F53" i="64"/>
  <c r="F52" i="64"/>
  <c r="F50" i="64"/>
  <c r="F49" i="64"/>
  <c r="F48" i="64"/>
  <c r="F47" i="64"/>
  <c r="F46" i="64"/>
  <c r="F45" i="64"/>
  <c r="F44" i="64"/>
  <c r="F43" i="64"/>
  <c r="F42" i="64"/>
  <c r="F41" i="64"/>
  <c r="F40" i="64"/>
  <c r="F39" i="64"/>
  <c r="F38" i="64"/>
  <c r="F37" i="64"/>
  <c r="F36" i="64"/>
  <c r="F35" i="64"/>
  <c r="F34" i="64"/>
  <c r="F33" i="64"/>
  <c r="F31" i="64"/>
  <c r="F30" i="64"/>
  <c r="F29" i="64"/>
  <c r="F28" i="64"/>
  <c r="F27" i="64"/>
  <c r="F26" i="64"/>
  <c r="F25" i="64"/>
  <c r="F24" i="64"/>
  <c r="F23" i="64"/>
  <c r="F22" i="64"/>
  <c r="F21" i="64"/>
  <c r="F20" i="64"/>
  <c r="F19" i="64"/>
  <c r="F18" i="64"/>
  <c r="F17" i="64"/>
  <c r="F16" i="64"/>
  <c r="F15" i="64"/>
  <c r="F14" i="64"/>
  <c r="F13" i="64"/>
  <c r="F12" i="64"/>
  <c r="F11" i="64"/>
  <c r="F10" i="64"/>
  <c r="F9" i="64"/>
  <c r="C35" i="63"/>
  <c r="B35" i="63"/>
  <c r="B27" i="62"/>
  <c r="B13" i="62"/>
  <c r="B26" i="61"/>
  <c r="B37" i="60"/>
  <c r="B49" i="59"/>
  <c r="M31" i="58"/>
  <c r="P31" i="58" s="1"/>
  <c r="L31" i="58"/>
  <c r="O31" i="58" s="1"/>
  <c r="P30" i="58"/>
  <c r="O30" i="58"/>
  <c r="N30" i="58"/>
  <c r="K30" i="58"/>
  <c r="H30" i="58"/>
  <c r="E30" i="58"/>
  <c r="P29" i="58"/>
  <c r="O29" i="58"/>
  <c r="N29" i="58"/>
  <c r="N31" i="58" s="1"/>
  <c r="K29" i="58"/>
  <c r="H29" i="58"/>
  <c r="E29" i="58"/>
  <c r="E31" i="58" s="1"/>
  <c r="O28" i="58"/>
  <c r="M28" i="58"/>
  <c r="P28" i="58" s="1"/>
  <c r="L28" i="58"/>
  <c r="P27" i="58"/>
  <c r="O27" i="58"/>
  <c r="N27" i="58"/>
  <c r="K27" i="58"/>
  <c r="K28" i="58" s="1"/>
  <c r="H27" i="58"/>
  <c r="H28" i="58" s="1"/>
  <c r="E27" i="58"/>
  <c r="P26" i="58"/>
  <c r="O26" i="58"/>
  <c r="N26" i="58"/>
  <c r="N28" i="58" s="1"/>
  <c r="K26" i="58"/>
  <c r="H26" i="58"/>
  <c r="E26" i="58"/>
  <c r="M24" i="58"/>
  <c r="L24" i="58"/>
  <c r="O24" i="58" s="1"/>
  <c r="K24" i="58"/>
  <c r="H24" i="58"/>
  <c r="E24" i="58"/>
  <c r="M23" i="58"/>
  <c r="P23" i="58" s="1"/>
  <c r="L23" i="58"/>
  <c r="K23" i="58"/>
  <c r="H23" i="58"/>
  <c r="H25" i="58" s="1"/>
  <c r="E23" i="58"/>
  <c r="O22" i="58"/>
  <c r="M22" i="58"/>
  <c r="P22" i="58" s="1"/>
  <c r="L22" i="58"/>
  <c r="P21" i="58"/>
  <c r="O21" i="58"/>
  <c r="N21" i="58"/>
  <c r="K21" i="58"/>
  <c r="H21" i="58"/>
  <c r="E21" i="58"/>
  <c r="P20" i="58"/>
  <c r="O20" i="58"/>
  <c r="N20" i="58"/>
  <c r="K20" i="58"/>
  <c r="H20" i="58"/>
  <c r="H22" i="58" s="1"/>
  <c r="E20" i="58"/>
  <c r="M19" i="58"/>
  <c r="P19" i="58" s="1"/>
  <c r="L19" i="58"/>
  <c r="O19" i="58" s="1"/>
  <c r="P18" i="58"/>
  <c r="O18" i="58"/>
  <c r="N18" i="58"/>
  <c r="K18" i="58"/>
  <c r="H18" i="58"/>
  <c r="E18" i="58"/>
  <c r="P17" i="58"/>
  <c r="O17" i="58"/>
  <c r="N17" i="58"/>
  <c r="K17" i="58"/>
  <c r="H17" i="58"/>
  <c r="H19" i="58" s="1"/>
  <c r="E17" i="58"/>
  <c r="M15" i="58"/>
  <c r="P15" i="58" s="1"/>
  <c r="L15" i="58"/>
  <c r="K15" i="58"/>
  <c r="H15" i="58"/>
  <c r="E15" i="58"/>
  <c r="M14" i="58"/>
  <c r="L14" i="58"/>
  <c r="L16" i="58" s="1"/>
  <c r="O16" i="58" s="1"/>
  <c r="K14" i="58"/>
  <c r="H14" i="58"/>
  <c r="E14" i="58"/>
  <c r="P13" i="58"/>
  <c r="M13" i="58"/>
  <c r="L13" i="58"/>
  <c r="O13" i="58" s="1"/>
  <c r="P12" i="58"/>
  <c r="O12" i="58"/>
  <c r="N12" i="58"/>
  <c r="K12" i="58"/>
  <c r="H12" i="58"/>
  <c r="E12" i="58"/>
  <c r="P11" i="58"/>
  <c r="O11" i="58"/>
  <c r="N11" i="58"/>
  <c r="N13" i="58" s="1"/>
  <c r="K11" i="58"/>
  <c r="H11" i="58"/>
  <c r="E11" i="58"/>
  <c r="E13" i="58" s="1"/>
  <c r="O10" i="58"/>
  <c r="M10" i="58"/>
  <c r="P10" i="58" s="1"/>
  <c r="L10" i="58"/>
  <c r="P9" i="58"/>
  <c r="O9" i="58"/>
  <c r="N9" i="58"/>
  <c r="K9" i="58"/>
  <c r="H9" i="58"/>
  <c r="E9" i="58"/>
  <c r="P8" i="58"/>
  <c r="O8" i="58"/>
  <c r="N8" i="58"/>
  <c r="N10" i="58" s="1"/>
  <c r="K8" i="58"/>
  <c r="K10" i="58" s="1"/>
  <c r="H8" i="58"/>
  <c r="E8" i="58"/>
  <c r="X130" i="57"/>
  <c r="W130" i="57"/>
  <c r="V130" i="57"/>
  <c r="T130" i="57"/>
  <c r="S130" i="57"/>
  <c r="R130" i="57"/>
  <c r="P130" i="57"/>
  <c r="O130" i="57"/>
  <c r="N130" i="57"/>
  <c r="L130" i="57"/>
  <c r="K130" i="57"/>
  <c r="J130" i="57"/>
  <c r="H130" i="57"/>
  <c r="G130" i="57"/>
  <c r="F130" i="57"/>
  <c r="D130" i="57"/>
  <c r="C130" i="57"/>
  <c r="B130" i="57"/>
  <c r="AB129" i="57"/>
  <c r="AA129" i="57"/>
  <c r="Z129" i="57"/>
  <c r="AC129" i="57" s="1"/>
  <c r="Y129" i="57"/>
  <c r="U129" i="57"/>
  <c r="Q129" i="57"/>
  <c r="M129" i="57"/>
  <c r="I129" i="57"/>
  <c r="E129" i="57"/>
  <c r="AB128" i="57"/>
  <c r="AA128" i="57"/>
  <c r="Z128" i="57"/>
  <c r="Y128" i="57"/>
  <c r="U128" i="57"/>
  <c r="Q128" i="57"/>
  <c r="M128" i="57"/>
  <c r="I128" i="57"/>
  <c r="E128" i="57"/>
  <c r="AB127" i="57"/>
  <c r="AA127" i="57"/>
  <c r="Z127" i="57"/>
  <c r="Y127" i="57"/>
  <c r="U127" i="57"/>
  <c r="Q127" i="57"/>
  <c r="M127" i="57"/>
  <c r="I127" i="57"/>
  <c r="E127" i="57"/>
  <c r="AB126" i="57"/>
  <c r="AA126" i="57"/>
  <c r="Z126" i="57"/>
  <c r="Y126" i="57"/>
  <c r="U126" i="57"/>
  <c r="Q126" i="57"/>
  <c r="M126" i="57"/>
  <c r="I126" i="57"/>
  <c r="E126" i="57"/>
  <c r="AB125" i="57"/>
  <c r="AA125" i="57"/>
  <c r="Z125" i="57"/>
  <c r="Y125" i="57"/>
  <c r="U125" i="57"/>
  <c r="Q125" i="57"/>
  <c r="M125" i="57"/>
  <c r="I125" i="57"/>
  <c r="E125" i="57"/>
  <c r="AB124" i="57"/>
  <c r="AA124" i="57"/>
  <c r="Z124" i="57"/>
  <c r="Y124" i="57"/>
  <c r="U124" i="57"/>
  <c r="Q124" i="57"/>
  <c r="M124" i="57"/>
  <c r="I124" i="57"/>
  <c r="E124" i="57"/>
  <c r="AB123" i="57"/>
  <c r="AA123" i="57"/>
  <c r="Z123" i="57"/>
  <c r="Y123" i="57"/>
  <c r="U123" i="57"/>
  <c r="Q123" i="57"/>
  <c r="M123" i="57"/>
  <c r="I123" i="57"/>
  <c r="E123" i="57"/>
  <c r="AB122" i="57"/>
  <c r="AA122" i="57"/>
  <c r="Z122" i="57"/>
  <c r="Y122" i="57"/>
  <c r="U122" i="57"/>
  <c r="Q122" i="57"/>
  <c r="M122" i="57"/>
  <c r="I122" i="57"/>
  <c r="E122" i="57"/>
  <c r="AB121" i="57"/>
  <c r="AA121" i="57"/>
  <c r="Z121" i="57"/>
  <c r="AC121" i="57" s="1"/>
  <c r="Y121" i="57"/>
  <c r="U121" i="57"/>
  <c r="Q121" i="57"/>
  <c r="M121" i="57"/>
  <c r="I121" i="57"/>
  <c r="E121" i="57"/>
  <c r="AB120" i="57"/>
  <c r="AA120" i="57"/>
  <c r="Z120" i="57"/>
  <c r="Y120" i="57"/>
  <c r="U120" i="57"/>
  <c r="Q120" i="57"/>
  <c r="M120" i="57"/>
  <c r="I120" i="57"/>
  <c r="E120" i="57"/>
  <c r="AB119" i="57"/>
  <c r="AA119" i="57"/>
  <c r="Z119" i="57"/>
  <c r="Y119" i="57"/>
  <c r="U119" i="57"/>
  <c r="Q119" i="57"/>
  <c r="M119" i="57"/>
  <c r="I119" i="57"/>
  <c r="E119" i="57"/>
  <c r="AB118" i="57"/>
  <c r="AA118" i="57"/>
  <c r="Z118" i="57"/>
  <c r="Y118" i="57"/>
  <c r="U118" i="57"/>
  <c r="Q118" i="57"/>
  <c r="M118" i="57"/>
  <c r="I118" i="57"/>
  <c r="E118" i="57"/>
  <c r="AB117" i="57"/>
  <c r="AA117" i="57"/>
  <c r="Z117" i="57"/>
  <c r="Y117" i="57"/>
  <c r="U117" i="57"/>
  <c r="Q117" i="57"/>
  <c r="M117" i="57"/>
  <c r="I117" i="57"/>
  <c r="E117" i="57"/>
  <c r="AB116" i="57"/>
  <c r="AA116" i="57"/>
  <c r="Z116" i="57"/>
  <c r="Y116" i="57"/>
  <c r="U116" i="57"/>
  <c r="Q116" i="57"/>
  <c r="M116" i="57"/>
  <c r="I116" i="57"/>
  <c r="E116" i="57"/>
  <c r="AB115" i="57"/>
  <c r="AA115" i="57"/>
  <c r="Z115" i="57"/>
  <c r="Y115" i="57"/>
  <c r="U115" i="57"/>
  <c r="Q115" i="57"/>
  <c r="M115" i="57"/>
  <c r="I115" i="57"/>
  <c r="E115" i="57"/>
  <c r="AB114" i="57"/>
  <c r="AA114" i="57"/>
  <c r="Z114" i="57"/>
  <c r="Y114" i="57"/>
  <c r="U114" i="57"/>
  <c r="Q114" i="57"/>
  <c r="M114" i="57"/>
  <c r="I114" i="57"/>
  <c r="E114" i="57"/>
  <c r="AB113" i="57"/>
  <c r="AA113" i="57"/>
  <c r="Z113" i="57"/>
  <c r="AC113" i="57" s="1"/>
  <c r="Y113" i="57"/>
  <c r="U113" i="57"/>
  <c r="Q113" i="57"/>
  <c r="M113" i="57"/>
  <c r="I113" i="57"/>
  <c r="E113" i="57"/>
  <c r="AB112" i="57"/>
  <c r="AA112" i="57"/>
  <c r="Z112" i="57"/>
  <c r="Y112" i="57"/>
  <c r="U112" i="57"/>
  <c r="Q112" i="57"/>
  <c r="M112" i="57"/>
  <c r="I112" i="57"/>
  <c r="E112" i="57"/>
  <c r="AB111" i="57"/>
  <c r="AA111" i="57"/>
  <c r="Z111" i="57"/>
  <c r="Y111" i="57"/>
  <c r="U111" i="57"/>
  <c r="Q111" i="57"/>
  <c r="M111" i="57"/>
  <c r="I111" i="57"/>
  <c r="E111" i="57"/>
  <c r="AB110" i="57"/>
  <c r="AA110" i="57"/>
  <c r="Z110" i="57"/>
  <c r="Y110" i="57"/>
  <c r="U110" i="57"/>
  <c r="Q110" i="57"/>
  <c r="M110" i="57"/>
  <c r="I110" i="57"/>
  <c r="E110" i="57"/>
  <c r="AB109" i="57"/>
  <c r="AA109" i="57"/>
  <c r="Z109" i="57"/>
  <c r="Y109" i="57"/>
  <c r="U109" i="57"/>
  <c r="Q109" i="57"/>
  <c r="M109" i="57"/>
  <c r="I109" i="57"/>
  <c r="E109" i="57"/>
  <c r="AB108" i="57"/>
  <c r="AA108" i="57"/>
  <c r="Z108" i="57"/>
  <c r="Y108" i="57"/>
  <c r="U108" i="57"/>
  <c r="Q108" i="57"/>
  <c r="M108" i="57"/>
  <c r="I108" i="57"/>
  <c r="E108" i="57"/>
  <c r="AB107" i="57"/>
  <c r="AA107" i="57"/>
  <c r="Z107" i="57"/>
  <c r="Y107" i="57"/>
  <c r="U107" i="57"/>
  <c r="Q107" i="57"/>
  <c r="M107" i="57"/>
  <c r="I107" i="57"/>
  <c r="E107" i="57"/>
  <c r="AB106" i="57"/>
  <c r="AA106" i="57"/>
  <c r="Z106" i="57"/>
  <c r="Y106" i="57"/>
  <c r="U106" i="57"/>
  <c r="Q106" i="57"/>
  <c r="M106" i="57"/>
  <c r="I106" i="57"/>
  <c r="E106" i="57"/>
  <c r="AB105" i="57"/>
  <c r="AA105" i="57"/>
  <c r="Z105" i="57"/>
  <c r="AC105" i="57" s="1"/>
  <c r="Y105" i="57"/>
  <c r="U105" i="57"/>
  <c r="Q105" i="57"/>
  <c r="M105" i="57"/>
  <c r="I105" i="57"/>
  <c r="E105" i="57"/>
  <c r="AB104" i="57"/>
  <c r="AA104" i="57"/>
  <c r="Z104" i="57"/>
  <c r="Y104" i="57"/>
  <c r="U104" i="57"/>
  <c r="Q104" i="57"/>
  <c r="M104" i="57"/>
  <c r="I104" i="57"/>
  <c r="E104" i="57"/>
  <c r="AB103" i="57"/>
  <c r="AA103" i="57"/>
  <c r="Z103" i="57"/>
  <c r="Y103" i="57"/>
  <c r="U103" i="57"/>
  <c r="Q103" i="57"/>
  <c r="M103" i="57"/>
  <c r="I103" i="57"/>
  <c r="E103" i="57"/>
  <c r="AB102" i="57"/>
  <c r="AA102" i="57"/>
  <c r="Z102" i="57"/>
  <c r="Y102" i="57"/>
  <c r="U102" i="57"/>
  <c r="Q102" i="57"/>
  <c r="M102" i="57"/>
  <c r="I102" i="57"/>
  <c r="E102" i="57"/>
  <c r="AB101" i="57"/>
  <c r="AA101" i="57"/>
  <c r="Z101" i="57"/>
  <c r="Y101" i="57"/>
  <c r="U101" i="57"/>
  <c r="Q101" i="57"/>
  <c r="M101" i="57"/>
  <c r="I101" i="57"/>
  <c r="E101" i="57"/>
  <c r="AB100" i="57"/>
  <c r="AA100" i="57"/>
  <c r="Z100" i="57"/>
  <c r="Y100" i="57"/>
  <c r="U100" i="57"/>
  <c r="Q100" i="57"/>
  <c r="M100" i="57"/>
  <c r="I100" i="57"/>
  <c r="E100" i="57"/>
  <c r="AB99" i="57"/>
  <c r="AA99" i="57"/>
  <c r="Z99" i="57"/>
  <c r="Y99" i="57"/>
  <c r="U99" i="57"/>
  <c r="Q99" i="57"/>
  <c r="M99" i="57"/>
  <c r="I99" i="57"/>
  <c r="E99" i="57"/>
  <c r="AB98" i="57"/>
  <c r="AA98" i="57"/>
  <c r="Z98" i="57"/>
  <c r="Y98" i="57"/>
  <c r="U98" i="57"/>
  <c r="Q98" i="57"/>
  <c r="M98" i="57"/>
  <c r="I98" i="57"/>
  <c r="E98" i="57"/>
  <c r="AB97" i="57"/>
  <c r="AA97" i="57"/>
  <c r="Z97" i="57"/>
  <c r="Y97" i="57"/>
  <c r="U97" i="57"/>
  <c r="Q97" i="57"/>
  <c r="M97" i="57"/>
  <c r="I97" i="57"/>
  <c r="E97" i="57"/>
  <c r="AB96" i="57"/>
  <c r="AA96" i="57"/>
  <c r="Z96" i="57"/>
  <c r="Y96" i="57"/>
  <c r="U96" i="57"/>
  <c r="Q96" i="57"/>
  <c r="M96" i="57"/>
  <c r="I96" i="57"/>
  <c r="E96" i="57"/>
  <c r="AB95" i="57"/>
  <c r="AA95" i="57"/>
  <c r="Z95" i="57"/>
  <c r="Y95" i="57"/>
  <c r="U95" i="57"/>
  <c r="Q95" i="57"/>
  <c r="M95" i="57"/>
  <c r="I95" i="57"/>
  <c r="E95" i="57"/>
  <c r="AB94" i="57"/>
  <c r="AA94" i="57"/>
  <c r="Z94" i="57"/>
  <c r="Y94" i="57"/>
  <c r="U94" i="57"/>
  <c r="Q94" i="57"/>
  <c r="M94" i="57"/>
  <c r="I94" i="57"/>
  <c r="E94" i="57"/>
  <c r="AB87" i="57"/>
  <c r="AA87" i="57"/>
  <c r="Z87" i="57"/>
  <c r="X87" i="57"/>
  <c r="W87" i="57"/>
  <c r="V87" i="57"/>
  <c r="T87" i="57"/>
  <c r="S87" i="57"/>
  <c r="R87" i="57"/>
  <c r="P87" i="57"/>
  <c r="O87" i="57"/>
  <c r="N87" i="57"/>
  <c r="L87" i="57"/>
  <c r="K87" i="57"/>
  <c r="J87" i="57"/>
  <c r="H87" i="57"/>
  <c r="G87" i="57"/>
  <c r="F87" i="57"/>
  <c r="D87" i="57"/>
  <c r="C87" i="57"/>
  <c r="B87" i="57"/>
  <c r="AC86" i="57"/>
  <c r="Y86" i="57"/>
  <c r="U86" i="57"/>
  <c r="Q86" i="57"/>
  <c r="M86" i="57"/>
  <c r="I86" i="57"/>
  <c r="E86" i="57"/>
  <c r="AC85" i="57"/>
  <c r="Y85" i="57"/>
  <c r="U85" i="57"/>
  <c r="Q85" i="57"/>
  <c r="M85" i="57"/>
  <c r="I85" i="57"/>
  <c r="E85" i="57"/>
  <c r="AC84" i="57"/>
  <c r="Y84" i="57"/>
  <c r="U84" i="57"/>
  <c r="Q84" i="57"/>
  <c r="M84" i="57"/>
  <c r="I84" i="57"/>
  <c r="E84" i="57"/>
  <c r="AC83" i="57"/>
  <c r="Y83" i="57"/>
  <c r="U83" i="57"/>
  <c r="Q83" i="57"/>
  <c r="M83" i="57"/>
  <c r="I83" i="57"/>
  <c r="E83" i="57"/>
  <c r="AC82" i="57"/>
  <c r="Y82" i="57"/>
  <c r="U82" i="57"/>
  <c r="Q82" i="57"/>
  <c r="M82" i="57"/>
  <c r="I82" i="57"/>
  <c r="E82" i="57"/>
  <c r="AC81" i="57"/>
  <c r="Y81" i="57"/>
  <c r="U81" i="57"/>
  <c r="Q81" i="57"/>
  <c r="M81" i="57"/>
  <c r="I81" i="57"/>
  <c r="E81" i="57"/>
  <c r="AC80" i="57"/>
  <c r="Y80" i="57"/>
  <c r="U80" i="57"/>
  <c r="Q80" i="57"/>
  <c r="M80" i="57"/>
  <c r="I80" i="57"/>
  <c r="E80" i="57"/>
  <c r="AC79" i="57"/>
  <c r="Y79" i="57"/>
  <c r="U79" i="57"/>
  <c r="Q79" i="57"/>
  <c r="M79" i="57"/>
  <c r="I79" i="57"/>
  <c r="E79" i="57"/>
  <c r="AC78" i="57"/>
  <c r="Y78" i="57"/>
  <c r="U78" i="57"/>
  <c r="Q78" i="57"/>
  <c r="M78" i="57"/>
  <c r="I78" i="57"/>
  <c r="E78" i="57"/>
  <c r="AC77" i="57"/>
  <c r="Y77" i="57"/>
  <c r="U77" i="57"/>
  <c r="Q77" i="57"/>
  <c r="M77" i="57"/>
  <c r="I77" i="57"/>
  <c r="E77" i="57"/>
  <c r="AC76" i="57"/>
  <c r="Y76" i="57"/>
  <c r="U76" i="57"/>
  <c r="Q76" i="57"/>
  <c r="M76" i="57"/>
  <c r="I76" i="57"/>
  <c r="E76" i="57"/>
  <c r="AC75" i="57"/>
  <c r="Y75" i="57"/>
  <c r="U75" i="57"/>
  <c r="Q75" i="57"/>
  <c r="M75" i="57"/>
  <c r="I75" i="57"/>
  <c r="E75" i="57"/>
  <c r="AC74" i="57"/>
  <c r="Y74" i="57"/>
  <c r="U74" i="57"/>
  <c r="Q74" i="57"/>
  <c r="M74" i="57"/>
  <c r="I74" i="57"/>
  <c r="E74" i="57"/>
  <c r="AC73" i="57"/>
  <c r="Y73" i="57"/>
  <c r="U73" i="57"/>
  <c r="Q73" i="57"/>
  <c r="M73" i="57"/>
  <c r="I73" i="57"/>
  <c r="E73" i="57"/>
  <c r="AC72" i="57"/>
  <c r="Y72" i="57"/>
  <c r="U72" i="57"/>
  <c r="Q72" i="57"/>
  <c r="M72" i="57"/>
  <c r="I72" i="57"/>
  <c r="E72" i="57"/>
  <c r="AC71" i="57"/>
  <c r="Y71" i="57"/>
  <c r="U71" i="57"/>
  <c r="Q71" i="57"/>
  <c r="M71" i="57"/>
  <c r="I71" i="57"/>
  <c r="E71" i="57"/>
  <c r="AC70" i="57"/>
  <c r="Y70" i="57"/>
  <c r="U70" i="57"/>
  <c r="Q70" i="57"/>
  <c r="M70" i="57"/>
  <c r="I70" i="57"/>
  <c r="E70" i="57"/>
  <c r="AC69" i="57"/>
  <c r="Y69" i="57"/>
  <c r="U69" i="57"/>
  <c r="Q69" i="57"/>
  <c r="M69" i="57"/>
  <c r="I69" i="57"/>
  <c r="E69" i="57"/>
  <c r="AC68" i="57"/>
  <c r="Y68" i="57"/>
  <c r="U68" i="57"/>
  <c r="Q68" i="57"/>
  <c r="M68" i="57"/>
  <c r="I68" i="57"/>
  <c r="E68" i="57"/>
  <c r="AC67" i="57"/>
  <c r="Y67" i="57"/>
  <c r="U67" i="57"/>
  <c r="Q67" i="57"/>
  <c r="M67" i="57"/>
  <c r="I67" i="57"/>
  <c r="E67" i="57"/>
  <c r="AC66" i="57"/>
  <c r="Y66" i="57"/>
  <c r="U66" i="57"/>
  <c r="Q66" i="57"/>
  <c r="M66" i="57"/>
  <c r="I66" i="57"/>
  <c r="E66" i="57"/>
  <c r="AC65" i="57"/>
  <c r="Y65" i="57"/>
  <c r="U65" i="57"/>
  <c r="Q65" i="57"/>
  <c r="M65" i="57"/>
  <c r="I65" i="57"/>
  <c r="E65" i="57"/>
  <c r="AC64" i="57"/>
  <c r="Y64" i="57"/>
  <c r="U64" i="57"/>
  <c r="Q64" i="57"/>
  <c r="M64" i="57"/>
  <c r="I64" i="57"/>
  <c r="E64" i="57"/>
  <c r="AC63" i="57"/>
  <c r="Y63" i="57"/>
  <c r="U63" i="57"/>
  <c r="Q63" i="57"/>
  <c r="M63" i="57"/>
  <c r="I63" i="57"/>
  <c r="E63" i="57"/>
  <c r="AC62" i="57"/>
  <c r="Y62" i="57"/>
  <c r="U62" i="57"/>
  <c r="Q62" i="57"/>
  <c r="M62" i="57"/>
  <c r="I62" i="57"/>
  <c r="E62" i="57"/>
  <c r="AC61" i="57"/>
  <c r="Y61" i="57"/>
  <c r="U61" i="57"/>
  <c r="Q61" i="57"/>
  <c r="M61" i="57"/>
  <c r="I61" i="57"/>
  <c r="E61" i="57"/>
  <c r="AC60" i="57"/>
  <c r="Y60" i="57"/>
  <c r="U60" i="57"/>
  <c r="Q60" i="57"/>
  <c r="M60" i="57"/>
  <c r="I60" i="57"/>
  <c r="E60" i="57"/>
  <c r="AC59" i="57"/>
  <c r="Y59" i="57"/>
  <c r="U59" i="57"/>
  <c r="Q59" i="57"/>
  <c r="M59" i="57"/>
  <c r="I59" i="57"/>
  <c r="E59" i="57"/>
  <c r="AC58" i="57"/>
  <c r="Y58" i="57"/>
  <c r="U58" i="57"/>
  <c r="Q58" i="57"/>
  <c r="M58" i="57"/>
  <c r="I58" i="57"/>
  <c r="E58" i="57"/>
  <c r="AC57" i="57"/>
  <c r="Y57" i="57"/>
  <c r="U57" i="57"/>
  <c r="Q57" i="57"/>
  <c r="M57" i="57"/>
  <c r="I57" i="57"/>
  <c r="E57" i="57"/>
  <c r="AC56" i="57"/>
  <c r="Y56" i="57"/>
  <c r="U56" i="57"/>
  <c r="Q56" i="57"/>
  <c r="M56" i="57"/>
  <c r="I56" i="57"/>
  <c r="E56" i="57"/>
  <c r="AC55" i="57"/>
  <c r="Y55" i="57"/>
  <c r="U55" i="57"/>
  <c r="Q55" i="57"/>
  <c r="M55" i="57"/>
  <c r="I55" i="57"/>
  <c r="E55" i="57"/>
  <c r="AC54" i="57"/>
  <c r="Y54" i="57"/>
  <c r="U54" i="57"/>
  <c r="Q54" i="57"/>
  <c r="M54" i="57"/>
  <c r="I54" i="57"/>
  <c r="E54" i="57"/>
  <c r="AC53" i="57"/>
  <c r="Y53" i="57"/>
  <c r="U53" i="57"/>
  <c r="Q53" i="57"/>
  <c r="M53" i="57"/>
  <c r="I53" i="57"/>
  <c r="E53" i="57"/>
  <c r="AC52" i="57"/>
  <c r="Y52" i="57"/>
  <c r="U52" i="57"/>
  <c r="Q52" i="57"/>
  <c r="M52" i="57"/>
  <c r="I52" i="57"/>
  <c r="E52" i="57"/>
  <c r="AC51" i="57"/>
  <c r="Y51" i="57"/>
  <c r="U51" i="57"/>
  <c r="Q51" i="57"/>
  <c r="M51" i="57"/>
  <c r="I51" i="57"/>
  <c r="E51" i="57"/>
  <c r="AB44" i="57"/>
  <c r="AA44" i="57"/>
  <c r="Z44" i="57"/>
  <c r="X44" i="57"/>
  <c r="W44" i="57"/>
  <c r="V44" i="57"/>
  <c r="T44" i="57"/>
  <c r="S44" i="57"/>
  <c r="R44" i="57"/>
  <c r="P44" i="57"/>
  <c r="O44" i="57"/>
  <c r="N44" i="57"/>
  <c r="L44" i="57"/>
  <c r="K44" i="57"/>
  <c r="J44" i="57"/>
  <c r="H44" i="57"/>
  <c r="G44" i="57"/>
  <c r="F44" i="57"/>
  <c r="D44" i="57"/>
  <c r="C44" i="57"/>
  <c r="B44" i="57"/>
  <c r="AC43" i="57"/>
  <c r="Y43" i="57"/>
  <c r="U43" i="57"/>
  <c r="Q43" i="57"/>
  <c r="M43" i="57"/>
  <c r="I43" i="57"/>
  <c r="E43" i="57"/>
  <c r="AC42" i="57"/>
  <c r="Y42" i="57"/>
  <c r="U42" i="57"/>
  <c r="Q42" i="57"/>
  <c r="M42" i="57"/>
  <c r="I42" i="57"/>
  <c r="E42" i="57"/>
  <c r="AC41" i="57"/>
  <c r="Y41" i="57"/>
  <c r="U41" i="57"/>
  <c r="Q41" i="57"/>
  <c r="M41" i="57"/>
  <c r="I41" i="57"/>
  <c r="E41" i="57"/>
  <c r="AC40" i="57"/>
  <c r="Y40" i="57"/>
  <c r="U40" i="57"/>
  <c r="Q40" i="57"/>
  <c r="M40" i="57"/>
  <c r="I40" i="57"/>
  <c r="E40" i="57"/>
  <c r="AC39" i="57"/>
  <c r="Y39" i="57"/>
  <c r="U39" i="57"/>
  <c r="Q39" i="57"/>
  <c r="M39" i="57"/>
  <c r="I39" i="57"/>
  <c r="E39" i="57"/>
  <c r="AC38" i="57"/>
  <c r="Y38" i="57"/>
  <c r="U38" i="57"/>
  <c r="Q38" i="57"/>
  <c r="M38" i="57"/>
  <c r="I38" i="57"/>
  <c r="E38" i="57"/>
  <c r="AC37" i="57"/>
  <c r="Y37" i="57"/>
  <c r="U37" i="57"/>
  <c r="Q37" i="57"/>
  <c r="M37" i="57"/>
  <c r="I37" i="57"/>
  <c r="E37" i="57"/>
  <c r="AC36" i="57"/>
  <c r="Y36" i="57"/>
  <c r="U36" i="57"/>
  <c r="Q36" i="57"/>
  <c r="M36" i="57"/>
  <c r="I36" i="57"/>
  <c r="E36" i="57"/>
  <c r="AC35" i="57"/>
  <c r="Y35" i="57"/>
  <c r="U35" i="57"/>
  <c r="Q35" i="57"/>
  <c r="M35" i="57"/>
  <c r="I35" i="57"/>
  <c r="E35" i="57"/>
  <c r="AC34" i="57"/>
  <c r="Y34" i="57"/>
  <c r="U34" i="57"/>
  <c r="Q34" i="57"/>
  <c r="M34" i="57"/>
  <c r="I34" i="57"/>
  <c r="E34" i="57"/>
  <c r="AC33" i="57"/>
  <c r="Y33" i="57"/>
  <c r="U33" i="57"/>
  <c r="Q33" i="57"/>
  <c r="M33" i="57"/>
  <c r="I33" i="57"/>
  <c r="E33" i="57"/>
  <c r="AC32" i="57"/>
  <c r="Y32" i="57"/>
  <c r="U32" i="57"/>
  <c r="Q32" i="57"/>
  <c r="M32" i="57"/>
  <c r="I32" i="57"/>
  <c r="E32" i="57"/>
  <c r="AC31" i="57"/>
  <c r="Y31" i="57"/>
  <c r="U31" i="57"/>
  <c r="Q31" i="57"/>
  <c r="M31" i="57"/>
  <c r="I31" i="57"/>
  <c r="E31" i="57"/>
  <c r="AC30" i="57"/>
  <c r="Y30" i="57"/>
  <c r="U30" i="57"/>
  <c r="Q30" i="57"/>
  <c r="M30" i="57"/>
  <c r="I30" i="57"/>
  <c r="E30" i="57"/>
  <c r="AC29" i="57"/>
  <c r="Y29" i="57"/>
  <c r="U29" i="57"/>
  <c r="Q29" i="57"/>
  <c r="M29" i="57"/>
  <c r="I29" i="57"/>
  <c r="E29" i="57"/>
  <c r="AC28" i="57"/>
  <c r="Y28" i="57"/>
  <c r="U28" i="57"/>
  <c r="Q28" i="57"/>
  <c r="M28" i="57"/>
  <c r="I28" i="57"/>
  <c r="E28" i="57"/>
  <c r="AC27" i="57"/>
  <c r="Y27" i="57"/>
  <c r="U27" i="57"/>
  <c r="Q27" i="57"/>
  <c r="M27" i="57"/>
  <c r="I27" i="57"/>
  <c r="E27" i="57"/>
  <c r="AC26" i="57"/>
  <c r="Y26" i="57"/>
  <c r="U26" i="57"/>
  <c r="Q26" i="57"/>
  <c r="M26" i="57"/>
  <c r="I26" i="57"/>
  <c r="E26" i="57"/>
  <c r="AC25" i="57"/>
  <c r="Y25" i="57"/>
  <c r="U25" i="57"/>
  <c r="Q25" i="57"/>
  <c r="M25" i="57"/>
  <c r="I25" i="57"/>
  <c r="E25" i="57"/>
  <c r="AC24" i="57"/>
  <c r="Y24" i="57"/>
  <c r="U24" i="57"/>
  <c r="Q24" i="57"/>
  <c r="M24" i="57"/>
  <c r="I24" i="57"/>
  <c r="E24" i="57"/>
  <c r="AC23" i="57"/>
  <c r="Y23" i="57"/>
  <c r="U23" i="57"/>
  <c r="Q23" i="57"/>
  <c r="M23" i="57"/>
  <c r="I23" i="57"/>
  <c r="E23" i="57"/>
  <c r="AC22" i="57"/>
  <c r="Y22" i="57"/>
  <c r="U22" i="57"/>
  <c r="Q22" i="57"/>
  <c r="M22" i="57"/>
  <c r="I22" i="57"/>
  <c r="E22" i="57"/>
  <c r="AC21" i="57"/>
  <c r="Y21" i="57"/>
  <c r="U21" i="57"/>
  <c r="Q21" i="57"/>
  <c r="M21" i="57"/>
  <c r="I21" i="57"/>
  <c r="E21" i="57"/>
  <c r="AC20" i="57"/>
  <c r="Y20" i="57"/>
  <c r="U20" i="57"/>
  <c r="Q20" i="57"/>
  <c r="M20" i="57"/>
  <c r="I20" i="57"/>
  <c r="E20" i="57"/>
  <c r="AC19" i="57"/>
  <c r="Y19" i="57"/>
  <c r="U19" i="57"/>
  <c r="Q19" i="57"/>
  <c r="M19" i="57"/>
  <c r="I19" i="57"/>
  <c r="E19" i="57"/>
  <c r="AC18" i="57"/>
  <c r="Y18" i="57"/>
  <c r="U18" i="57"/>
  <c r="Q18" i="57"/>
  <c r="M18" i="57"/>
  <c r="I18" i="57"/>
  <c r="E18" i="57"/>
  <c r="AC17" i="57"/>
  <c r="Y17" i="57"/>
  <c r="U17" i="57"/>
  <c r="Q17" i="57"/>
  <c r="M17" i="57"/>
  <c r="I17" i="57"/>
  <c r="E17" i="57"/>
  <c r="AC16" i="57"/>
  <c r="Y16" i="57"/>
  <c r="U16" i="57"/>
  <c r="Q16" i="57"/>
  <c r="M16" i="57"/>
  <c r="I16" i="57"/>
  <c r="E16" i="57"/>
  <c r="AC15" i="57"/>
  <c r="Y15" i="57"/>
  <c r="U15" i="57"/>
  <c r="Q15" i="57"/>
  <c r="M15" i="57"/>
  <c r="I15" i="57"/>
  <c r="E15" i="57"/>
  <c r="AC14" i="57"/>
  <c r="Y14" i="57"/>
  <c r="U14" i="57"/>
  <c r="Q14" i="57"/>
  <c r="M14" i="57"/>
  <c r="I14" i="57"/>
  <c r="E14" i="57"/>
  <c r="AC13" i="57"/>
  <c r="Y13" i="57"/>
  <c r="U13" i="57"/>
  <c r="Q13" i="57"/>
  <c r="M13" i="57"/>
  <c r="I13" i="57"/>
  <c r="E13" i="57"/>
  <c r="AC12" i="57"/>
  <c r="Y12" i="57"/>
  <c r="U12" i="57"/>
  <c r="Q12" i="57"/>
  <c r="M12" i="57"/>
  <c r="I12" i="57"/>
  <c r="E12" i="57"/>
  <c r="AC11" i="57"/>
  <c r="Y11" i="57"/>
  <c r="U11" i="57"/>
  <c r="Q11" i="57"/>
  <c r="M11" i="57"/>
  <c r="I11" i="57"/>
  <c r="E11" i="57"/>
  <c r="AC10" i="57"/>
  <c r="Y10" i="57"/>
  <c r="U10" i="57"/>
  <c r="Q10" i="57"/>
  <c r="M10" i="57"/>
  <c r="I10" i="57"/>
  <c r="E10" i="57"/>
  <c r="AC9" i="57"/>
  <c r="Y9" i="57"/>
  <c r="U9" i="57"/>
  <c r="Q9" i="57"/>
  <c r="M9" i="57"/>
  <c r="I9" i="57"/>
  <c r="E9" i="57"/>
  <c r="AC8" i="57"/>
  <c r="Y8" i="57"/>
  <c r="U8" i="57"/>
  <c r="Q8" i="57"/>
  <c r="M8" i="57"/>
  <c r="I8" i="57"/>
  <c r="E8" i="57"/>
  <c r="G175" i="56"/>
  <c r="C175" i="56"/>
  <c r="G174" i="56"/>
  <c r="C174" i="56"/>
  <c r="G172" i="56"/>
  <c r="C172" i="56"/>
  <c r="G171" i="56"/>
  <c r="C171" i="56"/>
  <c r="G166" i="56"/>
  <c r="C166" i="56"/>
  <c r="G165" i="56"/>
  <c r="C165" i="56"/>
  <c r="G163" i="56"/>
  <c r="C163" i="56"/>
  <c r="G162" i="56"/>
  <c r="C162" i="56"/>
  <c r="G157" i="56"/>
  <c r="C157" i="56"/>
  <c r="G156" i="56"/>
  <c r="C156" i="56"/>
  <c r="G154" i="56"/>
  <c r="C154" i="56"/>
  <c r="G153" i="56"/>
  <c r="C153" i="56"/>
  <c r="M147" i="56"/>
  <c r="L147" i="56"/>
  <c r="J147" i="56"/>
  <c r="I147" i="56"/>
  <c r="G147" i="56"/>
  <c r="F147" i="56"/>
  <c r="D147" i="56"/>
  <c r="C147" i="56"/>
  <c r="N146" i="56"/>
  <c r="K146" i="56"/>
  <c r="H146" i="56"/>
  <c r="E146" i="56"/>
  <c r="N145" i="56"/>
  <c r="K145" i="56"/>
  <c r="K147" i="56" s="1"/>
  <c r="H145" i="56"/>
  <c r="E145" i="56"/>
  <c r="E147" i="56" s="1"/>
  <c r="M144" i="56"/>
  <c r="L144" i="56"/>
  <c r="J144" i="56"/>
  <c r="I144" i="56"/>
  <c r="G144" i="56"/>
  <c r="F144" i="56"/>
  <c r="D144" i="56"/>
  <c r="C144" i="56"/>
  <c r="N143" i="56"/>
  <c r="K143" i="56"/>
  <c r="H143" i="56"/>
  <c r="E143" i="56"/>
  <c r="N142" i="56"/>
  <c r="K142" i="56"/>
  <c r="H142" i="56"/>
  <c r="E142" i="56"/>
  <c r="M140" i="56"/>
  <c r="L140" i="56"/>
  <c r="J140" i="56"/>
  <c r="I140" i="56"/>
  <c r="G140" i="56"/>
  <c r="F140" i="56"/>
  <c r="D140" i="56"/>
  <c r="C140" i="56"/>
  <c r="M139" i="56"/>
  <c r="M141" i="56" s="1"/>
  <c r="L139" i="56"/>
  <c r="L141" i="56" s="1"/>
  <c r="J139" i="56"/>
  <c r="J141" i="56" s="1"/>
  <c r="I139" i="56"/>
  <c r="I141" i="56" s="1"/>
  <c r="G139" i="56"/>
  <c r="F139" i="56"/>
  <c r="F141" i="56" s="1"/>
  <c r="D139" i="56"/>
  <c r="C139" i="56"/>
  <c r="C141" i="56" s="1"/>
  <c r="M138" i="56"/>
  <c r="L138" i="56"/>
  <c r="J138" i="56"/>
  <c r="I138" i="56"/>
  <c r="G138" i="56"/>
  <c r="F138" i="56"/>
  <c r="D138" i="56"/>
  <c r="C138" i="56"/>
  <c r="N137" i="56"/>
  <c r="K137" i="56"/>
  <c r="H137" i="56"/>
  <c r="E137" i="56"/>
  <c r="N136" i="56"/>
  <c r="N138" i="56" s="1"/>
  <c r="K136" i="56"/>
  <c r="H136" i="56"/>
  <c r="E136" i="56"/>
  <c r="M135" i="56"/>
  <c r="L135" i="56"/>
  <c r="J135" i="56"/>
  <c r="I135" i="56"/>
  <c r="G135" i="56"/>
  <c r="F135" i="56"/>
  <c r="D135" i="56"/>
  <c r="C135" i="56"/>
  <c r="N134" i="56"/>
  <c r="K134" i="56"/>
  <c r="H134" i="56"/>
  <c r="E134" i="56"/>
  <c r="N133" i="56"/>
  <c r="N139" i="56" s="1"/>
  <c r="K133" i="56"/>
  <c r="H133" i="56"/>
  <c r="E133" i="56"/>
  <c r="E139" i="56" s="1"/>
  <c r="M131" i="56"/>
  <c r="L131" i="56"/>
  <c r="J131" i="56"/>
  <c r="I131" i="56"/>
  <c r="G131" i="56"/>
  <c r="F131" i="56"/>
  <c r="D131" i="56"/>
  <c r="C131" i="56"/>
  <c r="M130" i="56"/>
  <c r="L130" i="56"/>
  <c r="J130" i="56"/>
  <c r="J132" i="56" s="1"/>
  <c r="I130" i="56"/>
  <c r="I132" i="56" s="1"/>
  <c r="G130" i="56"/>
  <c r="G132" i="56" s="1"/>
  <c r="F130" i="56"/>
  <c r="F132" i="56" s="1"/>
  <c r="D130" i="56"/>
  <c r="D132" i="56" s="1"/>
  <c r="C130" i="56"/>
  <c r="C132" i="56" s="1"/>
  <c r="M129" i="56"/>
  <c r="L129" i="56"/>
  <c r="J129" i="56"/>
  <c r="I129" i="56"/>
  <c r="G129" i="56"/>
  <c r="F129" i="56"/>
  <c r="D129" i="56"/>
  <c r="C129" i="56"/>
  <c r="N128" i="56"/>
  <c r="K128" i="56"/>
  <c r="H128" i="56"/>
  <c r="E128" i="56"/>
  <c r="N127" i="56"/>
  <c r="N129" i="56" s="1"/>
  <c r="K127" i="56"/>
  <c r="H127" i="56"/>
  <c r="E127" i="56"/>
  <c r="M126" i="56"/>
  <c r="L126" i="56"/>
  <c r="J126" i="56"/>
  <c r="I126" i="56"/>
  <c r="G126" i="56"/>
  <c r="F126" i="56"/>
  <c r="D126" i="56"/>
  <c r="C126" i="56"/>
  <c r="N125" i="56"/>
  <c r="N131" i="56" s="1"/>
  <c r="K125" i="56"/>
  <c r="K131" i="56" s="1"/>
  <c r="H125" i="56"/>
  <c r="E125" i="56"/>
  <c r="N124" i="56"/>
  <c r="N130" i="56" s="1"/>
  <c r="N132" i="56" s="1"/>
  <c r="K124" i="56"/>
  <c r="K130" i="56" s="1"/>
  <c r="H124" i="56"/>
  <c r="E124" i="56"/>
  <c r="M118" i="56"/>
  <c r="L118" i="56"/>
  <c r="J118" i="56"/>
  <c r="I118" i="56"/>
  <c r="G118" i="56"/>
  <c r="F118" i="56"/>
  <c r="D118" i="56"/>
  <c r="C118" i="56"/>
  <c r="N117" i="56"/>
  <c r="K117" i="56"/>
  <c r="K118" i="56" s="1"/>
  <c r="H117" i="56"/>
  <c r="E117" i="56"/>
  <c r="N116" i="56"/>
  <c r="K116" i="56"/>
  <c r="H116" i="56"/>
  <c r="E116" i="56"/>
  <c r="M115" i="56"/>
  <c r="L115" i="56"/>
  <c r="J115" i="56"/>
  <c r="I115" i="56"/>
  <c r="G115" i="56"/>
  <c r="F115" i="56"/>
  <c r="D115" i="56"/>
  <c r="C115" i="56"/>
  <c r="N114" i="56"/>
  <c r="K114" i="56"/>
  <c r="H114" i="56"/>
  <c r="E114" i="56"/>
  <c r="N113" i="56"/>
  <c r="K113" i="56"/>
  <c r="H113" i="56"/>
  <c r="H115" i="56" s="1"/>
  <c r="E113" i="56"/>
  <c r="M111" i="56"/>
  <c r="L111" i="56"/>
  <c r="J111" i="56"/>
  <c r="I111" i="56"/>
  <c r="G111" i="56"/>
  <c r="F111" i="56"/>
  <c r="D111" i="56"/>
  <c r="C111" i="56"/>
  <c r="M110" i="56"/>
  <c r="M112" i="56" s="1"/>
  <c r="L110" i="56"/>
  <c r="L112" i="56" s="1"/>
  <c r="J110" i="56"/>
  <c r="J112" i="56" s="1"/>
  <c r="I110" i="56"/>
  <c r="I112" i="56" s="1"/>
  <c r="G110" i="56"/>
  <c r="F110" i="56"/>
  <c r="F112" i="56" s="1"/>
  <c r="D110" i="56"/>
  <c r="D112" i="56" s="1"/>
  <c r="C110" i="56"/>
  <c r="C112" i="56" s="1"/>
  <c r="M109" i="56"/>
  <c r="L109" i="56"/>
  <c r="J109" i="56"/>
  <c r="I109" i="56"/>
  <c r="G109" i="56"/>
  <c r="F109" i="56"/>
  <c r="D109" i="56"/>
  <c r="C109" i="56"/>
  <c r="N108" i="56"/>
  <c r="K108" i="56"/>
  <c r="H108" i="56"/>
  <c r="E108" i="56"/>
  <c r="N107" i="56"/>
  <c r="N109" i="56" s="1"/>
  <c r="K107" i="56"/>
  <c r="H107" i="56"/>
  <c r="H109" i="56" s="1"/>
  <c r="E107" i="56"/>
  <c r="M106" i="56"/>
  <c r="L106" i="56"/>
  <c r="J106" i="56"/>
  <c r="I106" i="56"/>
  <c r="G106" i="56"/>
  <c r="F106" i="56"/>
  <c r="D106" i="56"/>
  <c r="C106" i="56"/>
  <c r="N105" i="56"/>
  <c r="N111" i="56" s="1"/>
  <c r="K105" i="56"/>
  <c r="H105" i="56"/>
  <c r="E105" i="56"/>
  <c r="N104" i="56"/>
  <c r="K104" i="56"/>
  <c r="K106" i="56" s="1"/>
  <c r="H104" i="56"/>
  <c r="E104" i="56"/>
  <c r="M102" i="56"/>
  <c r="L102" i="56"/>
  <c r="J102" i="56"/>
  <c r="I102" i="56"/>
  <c r="G102" i="56"/>
  <c r="F102" i="56"/>
  <c r="D102" i="56"/>
  <c r="C102" i="56"/>
  <c r="M101" i="56"/>
  <c r="L101" i="56"/>
  <c r="J101" i="56"/>
  <c r="J103" i="56" s="1"/>
  <c r="I101" i="56"/>
  <c r="I103" i="56" s="1"/>
  <c r="G101" i="56"/>
  <c r="G103" i="56" s="1"/>
  <c r="F101" i="56"/>
  <c r="F103" i="56" s="1"/>
  <c r="D101" i="56"/>
  <c r="D103" i="56" s="1"/>
  <c r="C101" i="56"/>
  <c r="C103" i="56" s="1"/>
  <c r="M100" i="56"/>
  <c r="L100" i="56"/>
  <c r="J100" i="56"/>
  <c r="I100" i="56"/>
  <c r="G100" i="56"/>
  <c r="F100" i="56"/>
  <c r="D100" i="56"/>
  <c r="C100" i="56"/>
  <c r="N99" i="56"/>
  <c r="K99" i="56"/>
  <c r="H99" i="56"/>
  <c r="E99" i="56"/>
  <c r="N98" i="56"/>
  <c r="N100" i="56" s="1"/>
  <c r="K98" i="56"/>
  <c r="H98" i="56"/>
  <c r="E98" i="56"/>
  <c r="M97" i="56"/>
  <c r="L97" i="56"/>
  <c r="J97" i="56"/>
  <c r="I97" i="56"/>
  <c r="G97" i="56"/>
  <c r="F97" i="56"/>
  <c r="D97" i="56"/>
  <c r="C97" i="56"/>
  <c r="N96" i="56"/>
  <c r="N102" i="56" s="1"/>
  <c r="K96" i="56"/>
  <c r="K102" i="56" s="1"/>
  <c r="H96" i="56"/>
  <c r="E96" i="56"/>
  <c r="N95" i="56"/>
  <c r="N101" i="56" s="1"/>
  <c r="N103" i="56" s="1"/>
  <c r="K95" i="56"/>
  <c r="K101" i="56" s="1"/>
  <c r="H95" i="56"/>
  <c r="E95" i="56"/>
  <c r="M89" i="56"/>
  <c r="L89" i="56"/>
  <c r="J89" i="56"/>
  <c r="I89" i="56"/>
  <c r="G89" i="56"/>
  <c r="F89" i="56"/>
  <c r="D89" i="56"/>
  <c r="C89" i="56"/>
  <c r="N88" i="56"/>
  <c r="K88" i="56"/>
  <c r="H88" i="56"/>
  <c r="E88" i="56"/>
  <c r="N87" i="56"/>
  <c r="N89" i="56" s="1"/>
  <c r="K87" i="56"/>
  <c r="K89" i="56" s="1"/>
  <c r="H87" i="56"/>
  <c r="E87" i="56"/>
  <c r="M86" i="56"/>
  <c r="L86" i="56"/>
  <c r="J86" i="56"/>
  <c r="I86" i="56"/>
  <c r="G86" i="56"/>
  <c r="F86" i="56"/>
  <c r="D86" i="56"/>
  <c r="C86" i="56"/>
  <c r="N85" i="56"/>
  <c r="K85" i="56"/>
  <c r="H85" i="56"/>
  <c r="E85" i="56"/>
  <c r="N84" i="56"/>
  <c r="N86" i="56" s="1"/>
  <c r="K84" i="56"/>
  <c r="H84" i="56"/>
  <c r="E84" i="56"/>
  <c r="M82" i="56"/>
  <c r="L82" i="56"/>
  <c r="J82" i="56"/>
  <c r="I82" i="56"/>
  <c r="G82" i="56"/>
  <c r="F82" i="56"/>
  <c r="D82" i="56"/>
  <c r="C82" i="56"/>
  <c r="M81" i="56"/>
  <c r="M83" i="56" s="1"/>
  <c r="L81" i="56"/>
  <c r="L83" i="56" s="1"/>
  <c r="J81" i="56"/>
  <c r="J83" i="56" s="1"/>
  <c r="I81" i="56"/>
  <c r="I83" i="56" s="1"/>
  <c r="G81" i="56"/>
  <c r="F81" i="56"/>
  <c r="F83" i="56" s="1"/>
  <c r="D81" i="56"/>
  <c r="C81" i="56"/>
  <c r="M80" i="56"/>
  <c r="L80" i="56"/>
  <c r="J80" i="56"/>
  <c r="I80" i="56"/>
  <c r="G80" i="56"/>
  <c r="F80" i="56"/>
  <c r="D80" i="56"/>
  <c r="C80" i="56"/>
  <c r="N79" i="56"/>
  <c r="K79" i="56"/>
  <c r="H79" i="56"/>
  <c r="E79" i="56"/>
  <c r="N78" i="56"/>
  <c r="K78" i="56"/>
  <c r="H78" i="56"/>
  <c r="E78" i="56"/>
  <c r="M77" i="56"/>
  <c r="L77" i="56"/>
  <c r="J77" i="56"/>
  <c r="I77" i="56"/>
  <c r="G77" i="56"/>
  <c r="F77" i="56"/>
  <c r="D77" i="56"/>
  <c r="C77" i="56"/>
  <c r="N76" i="56"/>
  <c r="K76" i="56"/>
  <c r="H76" i="56"/>
  <c r="E76" i="56"/>
  <c r="N75" i="56"/>
  <c r="K75" i="56"/>
  <c r="H75" i="56"/>
  <c r="E75" i="56"/>
  <c r="M73" i="56"/>
  <c r="L73" i="56"/>
  <c r="J73" i="56"/>
  <c r="I73" i="56"/>
  <c r="G73" i="56"/>
  <c r="F73" i="56"/>
  <c r="D73" i="56"/>
  <c r="C73" i="56"/>
  <c r="M72" i="56"/>
  <c r="L72" i="56"/>
  <c r="J72" i="56"/>
  <c r="J74" i="56" s="1"/>
  <c r="I72" i="56"/>
  <c r="I74" i="56" s="1"/>
  <c r="G72" i="56"/>
  <c r="G74" i="56" s="1"/>
  <c r="F72" i="56"/>
  <c r="F74" i="56" s="1"/>
  <c r="D72" i="56"/>
  <c r="D74" i="56" s="1"/>
  <c r="C72" i="56"/>
  <c r="C74" i="56" s="1"/>
  <c r="M71" i="56"/>
  <c r="L71" i="56"/>
  <c r="J71" i="56"/>
  <c r="I71" i="56"/>
  <c r="G71" i="56"/>
  <c r="F71" i="56"/>
  <c r="D71" i="56"/>
  <c r="C71" i="56"/>
  <c r="N70" i="56"/>
  <c r="K70" i="56"/>
  <c r="H70" i="56"/>
  <c r="E70" i="56"/>
  <c r="N69" i="56"/>
  <c r="K69" i="56"/>
  <c r="H69" i="56"/>
  <c r="E69" i="56"/>
  <c r="M68" i="56"/>
  <c r="L68" i="56"/>
  <c r="J68" i="56"/>
  <c r="I68" i="56"/>
  <c r="G68" i="56"/>
  <c r="F68" i="56"/>
  <c r="D68" i="56"/>
  <c r="C68" i="56"/>
  <c r="N67" i="56"/>
  <c r="N73" i="56" s="1"/>
  <c r="K67" i="56"/>
  <c r="K73" i="56" s="1"/>
  <c r="H67" i="56"/>
  <c r="E67" i="56"/>
  <c r="N66" i="56"/>
  <c r="N72" i="56" s="1"/>
  <c r="N74" i="56" s="1"/>
  <c r="K66" i="56"/>
  <c r="K72" i="56" s="1"/>
  <c r="H66" i="56"/>
  <c r="E66" i="56"/>
  <c r="M60" i="56"/>
  <c r="L60" i="56"/>
  <c r="J60" i="56"/>
  <c r="I60" i="56"/>
  <c r="G60" i="56"/>
  <c r="F60" i="56"/>
  <c r="D60" i="56"/>
  <c r="C60" i="56"/>
  <c r="N59" i="56"/>
  <c r="K59" i="56"/>
  <c r="H59" i="56"/>
  <c r="E59" i="56"/>
  <c r="N58" i="56"/>
  <c r="K58" i="56"/>
  <c r="H58" i="56"/>
  <c r="E58" i="56"/>
  <c r="E60" i="56" s="1"/>
  <c r="M57" i="56"/>
  <c r="L57" i="56"/>
  <c r="J57" i="56"/>
  <c r="I57" i="56"/>
  <c r="G57" i="56"/>
  <c r="F57" i="56"/>
  <c r="D57" i="56"/>
  <c r="C57" i="56"/>
  <c r="N56" i="56"/>
  <c r="K56" i="56"/>
  <c r="H56" i="56"/>
  <c r="E56" i="56"/>
  <c r="N55" i="56"/>
  <c r="K55" i="56"/>
  <c r="H55" i="56"/>
  <c r="H57" i="56" s="1"/>
  <c r="E55" i="56"/>
  <c r="M53" i="56"/>
  <c r="L53" i="56"/>
  <c r="J53" i="56"/>
  <c r="I53" i="56"/>
  <c r="G53" i="56"/>
  <c r="F53" i="56"/>
  <c r="D53" i="56"/>
  <c r="C53" i="56"/>
  <c r="M52" i="56"/>
  <c r="M54" i="56" s="1"/>
  <c r="L52" i="56"/>
  <c r="L54" i="56" s="1"/>
  <c r="J52" i="56"/>
  <c r="J54" i="56" s="1"/>
  <c r="I52" i="56"/>
  <c r="I54" i="56" s="1"/>
  <c r="G52" i="56"/>
  <c r="F52" i="56"/>
  <c r="F54" i="56" s="1"/>
  <c r="D52" i="56"/>
  <c r="D54" i="56" s="1"/>
  <c r="C52" i="56"/>
  <c r="C54" i="56" s="1"/>
  <c r="M51" i="56"/>
  <c r="L51" i="56"/>
  <c r="J51" i="56"/>
  <c r="I51" i="56"/>
  <c r="G51" i="56"/>
  <c r="F51" i="56"/>
  <c r="D51" i="56"/>
  <c r="C51" i="56"/>
  <c r="N50" i="56"/>
  <c r="K50" i="56"/>
  <c r="H50" i="56"/>
  <c r="E50" i="56"/>
  <c r="N49" i="56"/>
  <c r="K49" i="56"/>
  <c r="H49" i="56"/>
  <c r="H51" i="56" s="1"/>
  <c r="E49" i="56"/>
  <c r="M48" i="56"/>
  <c r="L48" i="56"/>
  <c r="J48" i="56"/>
  <c r="I48" i="56"/>
  <c r="G48" i="56"/>
  <c r="F48" i="56"/>
  <c r="D48" i="56"/>
  <c r="C48" i="56"/>
  <c r="N47" i="56"/>
  <c r="K47" i="56"/>
  <c r="H47" i="56"/>
  <c r="H53" i="56" s="1"/>
  <c r="E47" i="56"/>
  <c r="N46" i="56"/>
  <c r="K46" i="56"/>
  <c r="H46" i="56"/>
  <c r="E46" i="56"/>
  <c r="M44" i="56"/>
  <c r="L44" i="56"/>
  <c r="J44" i="56"/>
  <c r="I44" i="56"/>
  <c r="G44" i="56"/>
  <c r="F44" i="56"/>
  <c r="D44" i="56"/>
  <c r="C44" i="56"/>
  <c r="M43" i="56"/>
  <c r="L43" i="56"/>
  <c r="J43" i="56"/>
  <c r="J45" i="56" s="1"/>
  <c r="I43" i="56"/>
  <c r="I45" i="56" s="1"/>
  <c r="G43" i="56"/>
  <c r="G45" i="56" s="1"/>
  <c r="F43" i="56"/>
  <c r="F45" i="56" s="1"/>
  <c r="D43" i="56"/>
  <c r="D45" i="56" s="1"/>
  <c r="C43" i="56"/>
  <c r="C45" i="56" s="1"/>
  <c r="M42" i="56"/>
  <c r="L42" i="56"/>
  <c r="J42" i="56"/>
  <c r="I42" i="56"/>
  <c r="G42" i="56"/>
  <c r="F42" i="56"/>
  <c r="D42" i="56"/>
  <c r="C42" i="56"/>
  <c r="N41" i="56"/>
  <c r="K41" i="56"/>
  <c r="H41" i="56"/>
  <c r="E41" i="56"/>
  <c r="N40" i="56"/>
  <c r="K40" i="56"/>
  <c r="H40" i="56"/>
  <c r="E40" i="56"/>
  <c r="M39" i="56"/>
  <c r="L39" i="56"/>
  <c r="J39" i="56"/>
  <c r="I39" i="56"/>
  <c r="G39" i="56"/>
  <c r="F39" i="56"/>
  <c r="D39" i="56"/>
  <c r="C39" i="56"/>
  <c r="N38" i="56"/>
  <c r="N44" i="56" s="1"/>
  <c r="K38" i="56"/>
  <c r="K44" i="56" s="1"/>
  <c r="H38" i="56"/>
  <c r="E38" i="56"/>
  <c r="N37" i="56"/>
  <c r="N43" i="56" s="1"/>
  <c r="K37" i="56"/>
  <c r="K43" i="56" s="1"/>
  <c r="H37" i="56"/>
  <c r="E37" i="56"/>
  <c r="M31" i="56"/>
  <c r="L31" i="56"/>
  <c r="J31" i="56"/>
  <c r="I31" i="56"/>
  <c r="G31" i="56"/>
  <c r="F31" i="56"/>
  <c r="D31" i="56"/>
  <c r="C31" i="56"/>
  <c r="N30" i="56"/>
  <c r="K30" i="56"/>
  <c r="H30" i="56"/>
  <c r="E30" i="56"/>
  <c r="N29" i="56"/>
  <c r="K29" i="56"/>
  <c r="H29" i="56"/>
  <c r="E29" i="56"/>
  <c r="M28" i="56"/>
  <c r="L28" i="56"/>
  <c r="J28" i="56"/>
  <c r="I28" i="56"/>
  <c r="G28" i="56"/>
  <c r="F28" i="56"/>
  <c r="D28" i="56"/>
  <c r="C28" i="56"/>
  <c r="N27" i="56"/>
  <c r="K27" i="56"/>
  <c r="H27" i="56"/>
  <c r="E27" i="56"/>
  <c r="N26" i="56"/>
  <c r="K26" i="56"/>
  <c r="H26" i="56"/>
  <c r="H28" i="56" s="1"/>
  <c r="E26" i="56"/>
  <c r="M25" i="56"/>
  <c r="M24" i="56"/>
  <c r="L24" i="56"/>
  <c r="J24" i="56"/>
  <c r="I24" i="56"/>
  <c r="G24" i="56"/>
  <c r="F24" i="56"/>
  <c r="D24" i="56"/>
  <c r="C24" i="56"/>
  <c r="M23" i="56"/>
  <c r="L23" i="56"/>
  <c r="L25" i="56" s="1"/>
  <c r="J23" i="56"/>
  <c r="I23" i="56"/>
  <c r="G23" i="56"/>
  <c r="F23" i="56"/>
  <c r="E23" i="56"/>
  <c r="D23" i="56"/>
  <c r="D25" i="56" s="1"/>
  <c r="C23" i="56"/>
  <c r="M22" i="56"/>
  <c r="L22" i="56"/>
  <c r="J22" i="56"/>
  <c r="I22" i="56"/>
  <c r="G22" i="56"/>
  <c r="F22" i="56"/>
  <c r="D22" i="56"/>
  <c r="C22" i="56"/>
  <c r="N21" i="56"/>
  <c r="K21" i="56"/>
  <c r="H21" i="56"/>
  <c r="E21" i="56"/>
  <c r="N20" i="56"/>
  <c r="N22" i="56" s="1"/>
  <c r="K20" i="56"/>
  <c r="K22" i="56" s="1"/>
  <c r="H20" i="56"/>
  <c r="E20" i="56"/>
  <c r="E22" i="56" s="1"/>
  <c r="M19" i="56"/>
  <c r="L19" i="56"/>
  <c r="J19" i="56"/>
  <c r="I19" i="56"/>
  <c r="G19" i="56"/>
  <c r="F19" i="56"/>
  <c r="D19" i="56"/>
  <c r="C19" i="56"/>
  <c r="N18" i="56"/>
  <c r="N24" i="56" s="1"/>
  <c r="K18" i="56"/>
  <c r="K24" i="56" s="1"/>
  <c r="H18" i="56"/>
  <c r="H24" i="56" s="1"/>
  <c r="E18" i="56"/>
  <c r="N17" i="56"/>
  <c r="N23" i="56" s="1"/>
  <c r="K17" i="56"/>
  <c r="K23" i="56" s="1"/>
  <c r="K25" i="56" s="1"/>
  <c r="H17" i="56"/>
  <c r="E17" i="56"/>
  <c r="M15" i="56"/>
  <c r="L15" i="56"/>
  <c r="J15" i="56"/>
  <c r="I15" i="56"/>
  <c r="G15" i="56"/>
  <c r="F15" i="56"/>
  <c r="D15" i="56"/>
  <c r="C15" i="56"/>
  <c r="M14" i="56"/>
  <c r="M16" i="56" s="1"/>
  <c r="L14" i="56"/>
  <c r="L16" i="56" s="1"/>
  <c r="J14" i="56"/>
  <c r="I14" i="56"/>
  <c r="G14" i="56"/>
  <c r="G16" i="56" s="1"/>
  <c r="F14" i="56"/>
  <c r="F16" i="56" s="1"/>
  <c r="D14" i="56"/>
  <c r="C14" i="56"/>
  <c r="M13" i="56"/>
  <c r="L13" i="56"/>
  <c r="J13" i="56"/>
  <c r="I13" i="56"/>
  <c r="G13" i="56"/>
  <c r="F13" i="56"/>
  <c r="D13" i="56"/>
  <c r="C13" i="56"/>
  <c r="N12" i="56"/>
  <c r="K12" i="56"/>
  <c r="K15" i="56" s="1"/>
  <c r="H12" i="56"/>
  <c r="E12" i="56"/>
  <c r="N11" i="56"/>
  <c r="N13" i="56" s="1"/>
  <c r="K11" i="56"/>
  <c r="H11" i="56"/>
  <c r="E11" i="56"/>
  <c r="M10" i="56"/>
  <c r="L10" i="56"/>
  <c r="J10" i="56"/>
  <c r="I10" i="56"/>
  <c r="G10" i="56"/>
  <c r="F10" i="56"/>
  <c r="D10" i="56"/>
  <c r="C10" i="56"/>
  <c r="N9" i="56"/>
  <c r="N15" i="56" s="1"/>
  <c r="K9" i="56"/>
  <c r="H9" i="56"/>
  <c r="H15" i="56" s="1"/>
  <c r="E9" i="56"/>
  <c r="N8" i="56"/>
  <c r="K8" i="56"/>
  <c r="H8" i="56"/>
  <c r="E8" i="56"/>
  <c r="E10" i="56" s="1"/>
  <c r="G175" i="55"/>
  <c r="C175" i="55"/>
  <c r="G174" i="55"/>
  <c r="C174" i="55"/>
  <c r="G172" i="55"/>
  <c r="C172" i="55"/>
  <c r="G171" i="55"/>
  <c r="C171" i="55"/>
  <c r="G166" i="55"/>
  <c r="C166" i="55"/>
  <c r="G165" i="55"/>
  <c r="C165" i="55"/>
  <c r="G163" i="55"/>
  <c r="C163" i="55"/>
  <c r="G162" i="55"/>
  <c r="C162" i="55"/>
  <c r="G157" i="55"/>
  <c r="C157" i="55"/>
  <c r="G156" i="55"/>
  <c r="C156" i="55"/>
  <c r="G154" i="55"/>
  <c r="C154" i="55"/>
  <c r="G153" i="55"/>
  <c r="C153" i="55"/>
  <c r="G147" i="55"/>
  <c r="F147" i="55"/>
  <c r="H146" i="55"/>
  <c r="H145" i="55"/>
  <c r="H147" i="55" s="1"/>
  <c r="G144" i="55"/>
  <c r="F144" i="55"/>
  <c r="H143" i="55"/>
  <c r="H142" i="55"/>
  <c r="H144" i="55" s="1"/>
  <c r="F141" i="55"/>
  <c r="G140" i="55"/>
  <c r="G141" i="55" s="1"/>
  <c r="F140" i="55"/>
  <c r="G139" i="55"/>
  <c r="F139" i="55"/>
  <c r="G138" i="55"/>
  <c r="F138" i="55"/>
  <c r="H137" i="55"/>
  <c r="H136" i="55"/>
  <c r="G135" i="55"/>
  <c r="F135" i="55"/>
  <c r="H134" i="55"/>
  <c r="H133" i="55"/>
  <c r="G131" i="55"/>
  <c r="F131" i="55"/>
  <c r="H130" i="55"/>
  <c r="G130" i="55"/>
  <c r="G132" i="55" s="1"/>
  <c r="F130" i="55"/>
  <c r="G129" i="55"/>
  <c r="F129" i="55"/>
  <c r="H128" i="55"/>
  <c r="H127" i="55"/>
  <c r="H129" i="55" s="1"/>
  <c r="G126" i="55"/>
  <c r="F126" i="55"/>
  <c r="H125" i="55"/>
  <c r="H124" i="55"/>
  <c r="M118" i="55"/>
  <c r="L118" i="55"/>
  <c r="J118" i="55"/>
  <c r="I118" i="55"/>
  <c r="D118" i="55"/>
  <c r="C118" i="55"/>
  <c r="N117" i="55"/>
  <c r="K117" i="55"/>
  <c r="E117" i="55"/>
  <c r="N116" i="55"/>
  <c r="K116" i="55"/>
  <c r="E116" i="55"/>
  <c r="E118" i="55" s="1"/>
  <c r="M115" i="55"/>
  <c r="L115" i="55"/>
  <c r="J115" i="55"/>
  <c r="I115" i="55"/>
  <c r="D115" i="55"/>
  <c r="C115" i="55"/>
  <c r="N114" i="55"/>
  <c r="K114" i="55"/>
  <c r="E114" i="55"/>
  <c r="N113" i="55"/>
  <c r="N115" i="55" s="1"/>
  <c r="K113" i="55"/>
  <c r="E113" i="55"/>
  <c r="M111" i="55"/>
  <c r="L111" i="55"/>
  <c r="J111" i="55"/>
  <c r="I111" i="55"/>
  <c r="D111" i="55"/>
  <c r="C111" i="55"/>
  <c r="M110" i="55"/>
  <c r="M112" i="55" s="1"/>
  <c r="L110" i="55"/>
  <c r="J110" i="55"/>
  <c r="J112" i="55" s="1"/>
  <c r="I110" i="55"/>
  <c r="I112" i="55" s="1"/>
  <c r="D110" i="55"/>
  <c r="C110" i="55"/>
  <c r="C112" i="55" s="1"/>
  <c r="M109" i="55"/>
  <c r="L109" i="55"/>
  <c r="J109" i="55"/>
  <c r="I109" i="55"/>
  <c r="D109" i="55"/>
  <c r="C109" i="55"/>
  <c r="N108" i="55"/>
  <c r="K108" i="55"/>
  <c r="E108" i="55"/>
  <c r="N107" i="55"/>
  <c r="K107" i="55"/>
  <c r="K109" i="55" s="1"/>
  <c r="E107" i="55"/>
  <c r="M106" i="55"/>
  <c r="L106" i="55"/>
  <c r="J106" i="55"/>
  <c r="I106" i="55"/>
  <c r="D106" i="55"/>
  <c r="C106" i="55"/>
  <c r="N105" i="55"/>
  <c r="N111" i="55" s="1"/>
  <c r="K105" i="55"/>
  <c r="E105" i="55"/>
  <c r="N104" i="55"/>
  <c r="K104" i="55"/>
  <c r="E104" i="55"/>
  <c r="E110" i="55" s="1"/>
  <c r="M102" i="55"/>
  <c r="L102" i="55"/>
  <c r="J102" i="55"/>
  <c r="I102" i="55"/>
  <c r="D102" i="55"/>
  <c r="C102" i="55"/>
  <c r="M101" i="55"/>
  <c r="L101" i="55"/>
  <c r="L103" i="55" s="1"/>
  <c r="J101" i="55"/>
  <c r="J103" i="55" s="1"/>
  <c r="I101" i="55"/>
  <c r="D101" i="55"/>
  <c r="D103" i="55" s="1"/>
  <c r="C101" i="55"/>
  <c r="C103" i="55" s="1"/>
  <c r="M100" i="55"/>
  <c r="L100" i="55"/>
  <c r="J100" i="55"/>
  <c r="I100" i="55"/>
  <c r="D100" i="55"/>
  <c r="C100" i="55"/>
  <c r="N99" i="55"/>
  <c r="K99" i="55"/>
  <c r="E99" i="55"/>
  <c r="N98" i="55"/>
  <c r="K98" i="55"/>
  <c r="K100" i="55" s="1"/>
  <c r="E98" i="55"/>
  <c r="E100" i="55" s="1"/>
  <c r="M97" i="55"/>
  <c r="L97" i="55"/>
  <c r="J97" i="55"/>
  <c r="I97" i="55"/>
  <c r="D97" i="55"/>
  <c r="C97" i="55"/>
  <c r="N96" i="55"/>
  <c r="N102" i="55" s="1"/>
  <c r="K96" i="55"/>
  <c r="K102" i="55" s="1"/>
  <c r="E96" i="55"/>
  <c r="E102" i="55" s="1"/>
  <c r="N95" i="55"/>
  <c r="K95" i="55"/>
  <c r="E95" i="55"/>
  <c r="M89" i="55"/>
  <c r="L89" i="55"/>
  <c r="G89" i="55"/>
  <c r="F89" i="55"/>
  <c r="D89" i="55"/>
  <c r="C89" i="55"/>
  <c r="N88" i="55"/>
  <c r="H88" i="55"/>
  <c r="E88" i="55"/>
  <c r="N87" i="55"/>
  <c r="H87" i="55"/>
  <c r="E87" i="55"/>
  <c r="E89" i="55" s="1"/>
  <c r="M86" i="55"/>
  <c r="L86" i="55"/>
  <c r="G86" i="55"/>
  <c r="F86" i="55"/>
  <c r="D86" i="55"/>
  <c r="C86" i="55"/>
  <c r="N85" i="55"/>
  <c r="H85" i="55"/>
  <c r="E85" i="55"/>
  <c r="N84" i="55"/>
  <c r="H84" i="55"/>
  <c r="E84" i="55"/>
  <c r="E86" i="55" s="1"/>
  <c r="M82" i="55"/>
  <c r="L82" i="55"/>
  <c r="G82" i="55"/>
  <c r="F82" i="55"/>
  <c r="D82" i="55"/>
  <c r="D83" i="55" s="1"/>
  <c r="C82" i="55"/>
  <c r="M81" i="55"/>
  <c r="M83" i="55" s="1"/>
  <c r="L81" i="55"/>
  <c r="G81" i="55"/>
  <c r="F81" i="55"/>
  <c r="D81" i="55"/>
  <c r="C81" i="55"/>
  <c r="C83" i="55" s="1"/>
  <c r="M80" i="55"/>
  <c r="L80" i="55"/>
  <c r="G80" i="55"/>
  <c r="F80" i="55"/>
  <c r="D80" i="55"/>
  <c r="C80" i="55"/>
  <c r="N79" i="55"/>
  <c r="H79" i="55"/>
  <c r="E79" i="55"/>
  <c r="N78" i="55"/>
  <c r="N80" i="55" s="1"/>
  <c r="H78" i="55"/>
  <c r="E78" i="55"/>
  <c r="M77" i="55"/>
  <c r="L77" i="55"/>
  <c r="G77" i="55"/>
  <c r="F77" i="55"/>
  <c r="D77" i="55"/>
  <c r="C77" i="55"/>
  <c r="N76" i="55"/>
  <c r="N82" i="55" s="1"/>
  <c r="H76" i="55"/>
  <c r="E76" i="55"/>
  <c r="E82" i="55" s="1"/>
  <c r="N75" i="55"/>
  <c r="H75" i="55"/>
  <c r="E75" i="55"/>
  <c r="E81" i="55" s="1"/>
  <c r="M73" i="55"/>
  <c r="L73" i="55"/>
  <c r="G73" i="55"/>
  <c r="F73" i="55"/>
  <c r="D73" i="55"/>
  <c r="C73" i="55"/>
  <c r="M72" i="55"/>
  <c r="M74" i="55" s="1"/>
  <c r="L72" i="55"/>
  <c r="L74" i="55" s="1"/>
  <c r="G72" i="55"/>
  <c r="F72" i="55"/>
  <c r="D72" i="55"/>
  <c r="C72" i="55"/>
  <c r="C74" i="55" s="1"/>
  <c r="M71" i="55"/>
  <c r="L71" i="55"/>
  <c r="G71" i="55"/>
  <c r="F71" i="55"/>
  <c r="D71" i="55"/>
  <c r="C71" i="55"/>
  <c r="N70" i="55"/>
  <c r="H70" i="55"/>
  <c r="H71" i="55" s="1"/>
  <c r="E70" i="55"/>
  <c r="N69" i="55"/>
  <c r="H69" i="55"/>
  <c r="E69" i="55"/>
  <c r="M68" i="55"/>
  <c r="L68" i="55"/>
  <c r="G68" i="55"/>
  <c r="F68" i="55"/>
  <c r="D68" i="55"/>
  <c r="C68" i="55"/>
  <c r="N67" i="55"/>
  <c r="H67" i="55"/>
  <c r="E67" i="55"/>
  <c r="N66" i="55"/>
  <c r="H66" i="55"/>
  <c r="E66" i="55"/>
  <c r="M60" i="55"/>
  <c r="L60" i="55"/>
  <c r="J60" i="55"/>
  <c r="I60" i="55"/>
  <c r="G60" i="55"/>
  <c r="F60" i="55"/>
  <c r="D60" i="55"/>
  <c r="C60" i="55"/>
  <c r="N59" i="55"/>
  <c r="K59" i="55"/>
  <c r="H59" i="55"/>
  <c r="E59" i="55"/>
  <c r="N58" i="55"/>
  <c r="N60" i="55" s="1"/>
  <c r="K58" i="55"/>
  <c r="H58" i="55"/>
  <c r="E58" i="55"/>
  <c r="M57" i="55"/>
  <c r="L57" i="55"/>
  <c r="J57" i="55"/>
  <c r="I57" i="55"/>
  <c r="G57" i="55"/>
  <c r="F57" i="55"/>
  <c r="E57" i="55"/>
  <c r="D57" i="55"/>
  <c r="C57" i="55"/>
  <c r="N56" i="55"/>
  <c r="K56" i="55"/>
  <c r="H56" i="55"/>
  <c r="E56" i="55"/>
  <c r="N55" i="55"/>
  <c r="K55" i="55"/>
  <c r="K57" i="55" s="1"/>
  <c r="H55" i="55"/>
  <c r="E55" i="55"/>
  <c r="M53" i="55"/>
  <c r="L53" i="55"/>
  <c r="J53" i="55"/>
  <c r="I53" i="55"/>
  <c r="G53" i="55"/>
  <c r="F53" i="55"/>
  <c r="D53" i="55"/>
  <c r="C53" i="55"/>
  <c r="M52" i="55"/>
  <c r="L52" i="55"/>
  <c r="J52" i="55"/>
  <c r="I52" i="55"/>
  <c r="G52" i="55"/>
  <c r="G54" i="55" s="1"/>
  <c r="F52" i="55"/>
  <c r="F54" i="55" s="1"/>
  <c r="D52" i="55"/>
  <c r="C52" i="55"/>
  <c r="C54" i="55" s="1"/>
  <c r="M51" i="55"/>
  <c r="L51" i="55"/>
  <c r="J51" i="55"/>
  <c r="I51" i="55"/>
  <c r="G51" i="55"/>
  <c r="F51" i="55"/>
  <c r="D51" i="55"/>
  <c r="C51" i="55"/>
  <c r="N50" i="55"/>
  <c r="K50" i="55"/>
  <c r="H50" i="55"/>
  <c r="E50" i="55"/>
  <c r="N49" i="55"/>
  <c r="N51" i="55" s="1"/>
  <c r="K49" i="55"/>
  <c r="H49" i="55"/>
  <c r="E49" i="55"/>
  <c r="E51" i="55" s="1"/>
  <c r="M48" i="55"/>
  <c r="L48" i="55"/>
  <c r="J48" i="55"/>
  <c r="I48" i="55"/>
  <c r="G48" i="55"/>
  <c r="F48" i="55"/>
  <c r="D48" i="55"/>
  <c r="C48" i="55"/>
  <c r="N47" i="55"/>
  <c r="N53" i="55" s="1"/>
  <c r="K47" i="55"/>
  <c r="H47" i="55"/>
  <c r="H53" i="55" s="1"/>
  <c r="E47" i="55"/>
  <c r="E53" i="55" s="1"/>
  <c r="N46" i="55"/>
  <c r="K46" i="55"/>
  <c r="H46" i="55"/>
  <c r="H48" i="55" s="1"/>
  <c r="E46" i="55"/>
  <c r="M44" i="55"/>
  <c r="L44" i="55"/>
  <c r="J44" i="55"/>
  <c r="I44" i="55"/>
  <c r="G44" i="55"/>
  <c r="F44" i="55"/>
  <c r="D44" i="55"/>
  <c r="C44" i="55"/>
  <c r="M43" i="55"/>
  <c r="L43" i="55"/>
  <c r="J43" i="55"/>
  <c r="J45" i="55" s="1"/>
  <c r="I43" i="55"/>
  <c r="G43" i="55"/>
  <c r="G45" i="55" s="1"/>
  <c r="F43" i="55"/>
  <c r="F45" i="55" s="1"/>
  <c r="D43" i="55"/>
  <c r="D45" i="55" s="1"/>
  <c r="C43" i="55"/>
  <c r="C45" i="55" s="1"/>
  <c r="M42" i="55"/>
  <c r="L42" i="55"/>
  <c r="J42" i="55"/>
  <c r="I42" i="55"/>
  <c r="G42" i="55"/>
  <c r="F42" i="55"/>
  <c r="D42" i="55"/>
  <c r="C42" i="55"/>
  <c r="N41" i="55"/>
  <c r="K41" i="55"/>
  <c r="H41" i="55"/>
  <c r="H42" i="55" s="1"/>
  <c r="E41" i="55"/>
  <c r="N40" i="55"/>
  <c r="N42" i="55" s="1"/>
  <c r="K40" i="55"/>
  <c r="H40" i="55"/>
  <c r="E40" i="55"/>
  <c r="E42" i="55" s="1"/>
  <c r="M39" i="55"/>
  <c r="L39" i="55"/>
  <c r="J39" i="55"/>
  <c r="I39" i="55"/>
  <c r="G39" i="55"/>
  <c r="F39" i="55"/>
  <c r="D39" i="55"/>
  <c r="C39" i="55"/>
  <c r="N38" i="55"/>
  <c r="N44" i="55" s="1"/>
  <c r="K38" i="55"/>
  <c r="H38" i="55"/>
  <c r="H44" i="55" s="1"/>
  <c r="E38" i="55"/>
  <c r="N37" i="55"/>
  <c r="K37" i="55"/>
  <c r="H37" i="55"/>
  <c r="E37" i="55"/>
  <c r="E39" i="55" s="1"/>
  <c r="M31" i="55"/>
  <c r="L31" i="55"/>
  <c r="J31" i="55"/>
  <c r="I31" i="55"/>
  <c r="G31" i="55"/>
  <c r="F31" i="55"/>
  <c r="D31" i="55"/>
  <c r="C31" i="55"/>
  <c r="N30" i="55"/>
  <c r="K30" i="55"/>
  <c r="K31" i="55" s="1"/>
  <c r="H30" i="55"/>
  <c r="E30" i="55"/>
  <c r="N29" i="55"/>
  <c r="K29" i="55"/>
  <c r="H29" i="55"/>
  <c r="E29" i="55"/>
  <c r="M28" i="55"/>
  <c r="L28" i="55"/>
  <c r="J28" i="55"/>
  <c r="I28" i="55"/>
  <c r="G28" i="55"/>
  <c r="F28" i="55"/>
  <c r="E28" i="55"/>
  <c r="D28" i="55"/>
  <c r="C28" i="55"/>
  <c r="N27" i="55"/>
  <c r="K27" i="55"/>
  <c r="H27" i="55"/>
  <c r="E27" i="55"/>
  <c r="N26" i="55"/>
  <c r="K26" i="55"/>
  <c r="K28" i="55" s="1"/>
  <c r="H26" i="55"/>
  <c r="E26" i="55"/>
  <c r="M24" i="55"/>
  <c r="L24" i="55"/>
  <c r="J24" i="55"/>
  <c r="I24" i="55"/>
  <c r="G24" i="55"/>
  <c r="F24" i="55"/>
  <c r="D24" i="55"/>
  <c r="C24" i="55"/>
  <c r="M23" i="55"/>
  <c r="M25" i="55" s="1"/>
  <c r="L23" i="55"/>
  <c r="J23" i="55"/>
  <c r="J25" i="55" s="1"/>
  <c r="I23" i="55"/>
  <c r="I25" i="55" s="1"/>
  <c r="G23" i="55"/>
  <c r="G25" i="55" s="1"/>
  <c r="F23" i="55"/>
  <c r="F25" i="55" s="1"/>
  <c r="D23" i="55"/>
  <c r="D25" i="55" s="1"/>
  <c r="C23" i="55"/>
  <c r="M22" i="55"/>
  <c r="L22" i="55"/>
  <c r="J22" i="55"/>
  <c r="I22" i="55"/>
  <c r="G22" i="55"/>
  <c r="F22" i="55"/>
  <c r="D22" i="55"/>
  <c r="C22" i="55"/>
  <c r="N21" i="55"/>
  <c r="K21" i="55"/>
  <c r="H21" i="55"/>
  <c r="E21" i="55"/>
  <c r="N20" i="55"/>
  <c r="K20" i="55"/>
  <c r="H20" i="55"/>
  <c r="H22" i="55" s="1"/>
  <c r="E20" i="55"/>
  <c r="M19" i="55"/>
  <c r="L19" i="55"/>
  <c r="J19" i="55"/>
  <c r="I19" i="55"/>
  <c r="G19" i="55"/>
  <c r="F19" i="55"/>
  <c r="D19" i="55"/>
  <c r="C19" i="55"/>
  <c r="N18" i="55"/>
  <c r="N24" i="55" s="1"/>
  <c r="K18" i="55"/>
  <c r="H18" i="55"/>
  <c r="H24" i="55" s="1"/>
  <c r="E18" i="55"/>
  <c r="N17" i="55"/>
  <c r="K17" i="55"/>
  <c r="H17" i="55"/>
  <c r="H19" i="55" s="1"/>
  <c r="E17" i="55"/>
  <c r="M15" i="55"/>
  <c r="L15" i="55"/>
  <c r="J15" i="55"/>
  <c r="I15" i="55"/>
  <c r="G15" i="55"/>
  <c r="F15" i="55"/>
  <c r="D15" i="55"/>
  <c r="C15" i="55"/>
  <c r="M14" i="55"/>
  <c r="L14" i="55"/>
  <c r="J14" i="55"/>
  <c r="I14" i="55"/>
  <c r="G14" i="55"/>
  <c r="G16" i="55" s="1"/>
  <c r="F14" i="55"/>
  <c r="F16" i="55" s="1"/>
  <c r="D14" i="55"/>
  <c r="C14" i="55"/>
  <c r="C16" i="55" s="1"/>
  <c r="M13" i="55"/>
  <c r="L13" i="55"/>
  <c r="J13" i="55"/>
  <c r="I13" i="55"/>
  <c r="G13" i="55"/>
  <c r="F13" i="55"/>
  <c r="D13" i="55"/>
  <c r="C13" i="55"/>
  <c r="N12" i="55"/>
  <c r="K12" i="55"/>
  <c r="H12" i="55"/>
  <c r="E12" i="55"/>
  <c r="N11" i="55"/>
  <c r="K11" i="55"/>
  <c r="H11" i="55"/>
  <c r="E11" i="55"/>
  <c r="E13" i="55" s="1"/>
  <c r="M10" i="55"/>
  <c r="L10" i="55"/>
  <c r="J10" i="55"/>
  <c r="I10" i="55"/>
  <c r="G10" i="55"/>
  <c r="F10" i="55"/>
  <c r="D10" i="55"/>
  <c r="C10" i="55"/>
  <c r="N9" i="55"/>
  <c r="N15" i="55" s="1"/>
  <c r="K9" i="55"/>
  <c r="K15" i="55" s="1"/>
  <c r="H9" i="55"/>
  <c r="H15" i="55" s="1"/>
  <c r="E9" i="55"/>
  <c r="N8" i="55"/>
  <c r="K8" i="55"/>
  <c r="H8" i="55"/>
  <c r="E8" i="55"/>
  <c r="E14" i="55" s="1"/>
  <c r="G175" i="54"/>
  <c r="C175" i="54"/>
  <c r="G174" i="54"/>
  <c r="C174" i="54"/>
  <c r="G172" i="54"/>
  <c r="C172" i="54"/>
  <c r="G171" i="54"/>
  <c r="C171" i="54"/>
  <c r="G166" i="54"/>
  <c r="C166" i="54"/>
  <c r="G165" i="54"/>
  <c r="C165" i="54"/>
  <c r="G163" i="54"/>
  <c r="C163" i="54"/>
  <c r="G162" i="54"/>
  <c r="C162" i="54"/>
  <c r="G157" i="54"/>
  <c r="C157" i="54"/>
  <c r="G156" i="54"/>
  <c r="C156" i="54"/>
  <c r="G154" i="54"/>
  <c r="C154" i="54"/>
  <c r="G153" i="54"/>
  <c r="C153" i="54"/>
  <c r="M147" i="54"/>
  <c r="L147" i="54"/>
  <c r="J147" i="54"/>
  <c r="I147" i="54"/>
  <c r="G147" i="54"/>
  <c r="F147" i="54"/>
  <c r="D147" i="54"/>
  <c r="C147" i="54"/>
  <c r="N146" i="54"/>
  <c r="K146" i="54"/>
  <c r="H146" i="54"/>
  <c r="E146" i="54"/>
  <c r="N145" i="54"/>
  <c r="N147" i="54" s="1"/>
  <c r="K145" i="54"/>
  <c r="H145" i="54"/>
  <c r="E145" i="54"/>
  <c r="M144" i="54"/>
  <c r="L144" i="54"/>
  <c r="J144" i="54"/>
  <c r="I144" i="54"/>
  <c r="G144" i="54"/>
  <c r="F144" i="54"/>
  <c r="D144" i="54"/>
  <c r="C144" i="54"/>
  <c r="N143" i="54"/>
  <c r="K143" i="54"/>
  <c r="H143" i="54"/>
  <c r="E143" i="54"/>
  <c r="N142" i="54"/>
  <c r="K142" i="54"/>
  <c r="K144" i="54" s="1"/>
  <c r="H142" i="54"/>
  <c r="H144" i="54" s="1"/>
  <c r="E142" i="54"/>
  <c r="M140" i="54"/>
  <c r="L140" i="54"/>
  <c r="J140" i="54"/>
  <c r="I140" i="54"/>
  <c r="G140" i="54"/>
  <c r="F140" i="54"/>
  <c r="D140" i="54"/>
  <c r="C140" i="54"/>
  <c r="M139" i="54"/>
  <c r="L139" i="54"/>
  <c r="L141" i="54" s="1"/>
  <c r="J139" i="54"/>
  <c r="I139" i="54"/>
  <c r="G139" i="54"/>
  <c r="G141" i="54" s="1"/>
  <c r="F139" i="54"/>
  <c r="D139" i="54"/>
  <c r="C139" i="54"/>
  <c r="M138" i="54"/>
  <c r="L138" i="54"/>
  <c r="J138" i="54"/>
  <c r="I138" i="54"/>
  <c r="G138" i="54"/>
  <c r="F138" i="54"/>
  <c r="D138" i="54"/>
  <c r="C138" i="54"/>
  <c r="N137" i="54"/>
  <c r="K137" i="54"/>
  <c r="H137" i="54"/>
  <c r="E137" i="54"/>
  <c r="N136" i="54"/>
  <c r="K136" i="54"/>
  <c r="K138" i="54" s="1"/>
  <c r="H136" i="54"/>
  <c r="E136" i="54"/>
  <c r="M135" i="54"/>
  <c r="L135" i="54"/>
  <c r="J135" i="54"/>
  <c r="I135" i="54"/>
  <c r="G135" i="54"/>
  <c r="F135" i="54"/>
  <c r="D135" i="54"/>
  <c r="C135" i="54"/>
  <c r="N134" i="54"/>
  <c r="K134" i="54"/>
  <c r="H134" i="54"/>
  <c r="H140" i="54" s="1"/>
  <c r="E134" i="54"/>
  <c r="N133" i="54"/>
  <c r="N139" i="54" s="1"/>
  <c r="K133" i="54"/>
  <c r="K139" i="54" s="1"/>
  <c r="H133" i="54"/>
  <c r="E133" i="54"/>
  <c r="M131" i="54"/>
  <c r="L131" i="54"/>
  <c r="J131" i="54"/>
  <c r="I131" i="54"/>
  <c r="G131" i="54"/>
  <c r="F131" i="54"/>
  <c r="D131" i="54"/>
  <c r="C131" i="54"/>
  <c r="M130" i="54"/>
  <c r="M132" i="54" s="1"/>
  <c r="L130" i="54"/>
  <c r="L132" i="54" s="1"/>
  <c r="J130" i="54"/>
  <c r="J132" i="54" s="1"/>
  <c r="I130" i="54"/>
  <c r="G130" i="54"/>
  <c r="G132" i="54" s="1"/>
  <c r="F130" i="54"/>
  <c r="F132" i="54" s="1"/>
  <c r="D130" i="54"/>
  <c r="C130" i="54"/>
  <c r="C132" i="54" s="1"/>
  <c r="M129" i="54"/>
  <c r="L129" i="54"/>
  <c r="J129" i="54"/>
  <c r="I129" i="54"/>
  <c r="G129" i="54"/>
  <c r="F129" i="54"/>
  <c r="D129" i="54"/>
  <c r="C129" i="54"/>
  <c r="N128" i="54"/>
  <c r="K128" i="54"/>
  <c r="K129" i="54" s="1"/>
  <c r="H128" i="54"/>
  <c r="E128" i="54"/>
  <c r="N127" i="54"/>
  <c r="N129" i="54" s="1"/>
  <c r="K127" i="54"/>
  <c r="H127" i="54"/>
  <c r="E127" i="54"/>
  <c r="M126" i="54"/>
  <c r="L126" i="54"/>
  <c r="J126" i="54"/>
  <c r="I126" i="54"/>
  <c r="G126" i="54"/>
  <c r="F126" i="54"/>
  <c r="D126" i="54"/>
  <c r="C126" i="54"/>
  <c r="N125" i="54"/>
  <c r="N131" i="54" s="1"/>
  <c r="K125" i="54"/>
  <c r="K131" i="54" s="1"/>
  <c r="H125" i="54"/>
  <c r="E125" i="54"/>
  <c r="N124" i="54"/>
  <c r="K124" i="54"/>
  <c r="H124" i="54"/>
  <c r="H130" i="54" s="1"/>
  <c r="E124" i="54"/>
  <c r="M118" i="54"/>
  <c r="L118" i="54"/>
  <c r="J118" i="54"/>
  <c r="I118" i="54"/>
  <c r="G118" i="54"/>
  <c r="F118" i="54"/>
  <c r="D118" i="54"/>
  <c r="C118" i="54"/>
  <c r="N117" i="54"/>
  <c r="K117" i="54"/>
  <c r="K118" i="54" s="1"/>
  <c r="H117" i="54"/>
  <c r="H118" i="54" s="1"/>
  <c r="E117" i="54"/>
  <c r="N116" i="54"/>
  <c r="N118" i="54" s="1"/>
  <c r="K116" i="54"/>
  <c r="H116" i="54"/>
  <c r="E116" i="54"/>
  <c r="M115" i="54"/>
  <c r="L115" i="54"/>
  <c r="J115" i="54"/>
  <c r="I115" i="54"/>
  <c r="G115" i="54"/>
  <c r="F115" i="54"/>
  <c r="D115" i="54"/>
  <c r="C115" i="54"/>
  <c r="N114" i="54"/>
  <c r="K114" i="54"/>
  <c r="K115" i="54" s="1"/>
  <c r="H114" i="54"/>
  <c r="E114" i="54"/>
  <c r="N113" i="54"/>
  <c r="K113" i="54"/>
  <c r="H113" i="54"/>
  <c r="E113" i="54"/>
  <c r="M111" i="54"/>
  <c r="L111" i="54"/>
  <c r="J111" i="54"/>
  <c r="I111" i="54"/>
  <c r="G111" i="54"/>
  <c r="F111" i="54"/>
  <c r="D111" i="54"/>
  <c r="C111" i="54"/>
  <c r="M110" i="54"/>
  <c r="M112" i="54" s="1"/>
  <c r="L110" i="54"/>
  <c r="J110" i="54"/>
  <c r="I110" i="54"/>
  <c r="G110" i="54"/>
  <c r="G112" i="54" s="1"/>
  <c r="F110" i="54"/>
  <c r="D110" i="54"/>
  <c r="D112" i="54" s="1"/>
  <c r="C110" i="54"/>
  <c r="C112" i="54" s="1"/>
  <c r="M109" i="54"/>
  <c r="L109" i="54"/>
  <c r="J109" i="54"/>
  <c r="I109" i="54"/>
  <c r="G109" i="54"/>
  <c r="F109" i="54"/>
  <c r="D109" i="54"/>
  <c r="C109" i="54"/>
  <c r="N108" i="54"/>
  <c r="K108" i="54"/>
  <c r="H108" i="54"/>
  <c r="E108" i="54"/>
  <c r="N107" i="54"/>
  <c r="K107" i="54"/>
  <c r="H107" i="54"/>
  <c r="H109" i="54" s="1"/>
  <c r="E107" i="54"/>
  <c r="M106" i="54"/>
  <c r="L106" i="54"/>
  <c r="J106" i="54"/>
  <c r="I106" i="54"/>
  <c r="G106" i="54"/>
  <c r="F106" i="54"/>
  <c r="D106" i="54"/>
  <c r="C106" i="54"/>
  <c r="N105" i="54"/>
  <c r="N111" i="54" s="1"/>
  <c r="K105" i="54"/>
  <c r="K111" i="54" s="1"/>
  <c r="H105" i="54"/>
  <c r="H111" i="54" s="1"/>
  <c r="E105" i="54"/>
  <c r="N104" i="54"/>
  <c r="N110" i="54" s="1"/>
  <c r="K104" i="54"/>
  <c r="H104" i="54"/>
  <c r="E104" i="54"/>
  <c r="E110" i="54" s="1"/>
  <c r="M102" i="54"/>
  <c r="L102" i="54"/>
  <c r="J102" i="54"/>
  <c r="I102" i="54"/>
  <c r="G102" i="54"/>
  <c r="F102" i="54"/>
  <c r="D102" i="54"/>
  <c r="C102" i="54"/>
  <c r="M101" i="54"/>
  <c r="L101" i="54"/>
  <c r="J101" i="54"/>
  <c r="I101" i="54"/>
  <c r="I103" i="54" s="1"/>
  <c r="G101" i="54"/>
  <c r="F101" i="54"/>
  <c r="D101" i="54"/>
  <c r="D103" i="54" s="1"/>
  <c r="C101" i="54"/>
  <c r="M100" i="54"/>
  <c r="L100" i="54"/>
  <c r="J100" i="54"/>
  <c r="I100" i="54"/>
  <c r="G100" i="54"/>
  <c r="F100" i="54"/>
  <c r="D100" i="54"/>
  <c r="C100" i="54"/>
  <c r="N99" i="54"/>
  <c r="K99" i="54"/>
  <c r="H99" i="54"/>
  <c r="E99" i="54"/>
  <c r="N98" i="54"/>
  <c r="K98" i="54"/>
  <c r="H98" i="54"/>
  <c r="E98" i="54"/>
  <c r="M97" i="54"/>
  <c r="L97" i="54"/>
  <c r="J97" i="54"/>
  <c r="I97" i="54"/>
  <c r="G97" i="54"/>
  <c r="F97" i="54"/>
  <c r="D97" i="54"/>
  <c r="C97" i="54"/>
  <c r="N96" i="54"/>
  <c r="K96" i="54"/>
  <c r="K97" i="54" s="1"/>
  <c r="H96" i="54"/>
  <c r="E96" i="54"/>
  <c r="N95" i="54"/>
  <c r="N101" i="54" s="1"/>
  <c r="K95" i="54"/>
  <c r="H95" i="54"/>
  <c r="H101" i="54" s="1"/>
  <c r="E95" i="54"/>
  <c r="M89" i="54"/>
  <c r="L89" i="54"/>
  <c r="J89" i="54"/>
  <c r="I89" i="54"/>
  <c r="G89" i="54"/>
  <c r="F89" i="54"/>
  <c r="D89" i="54"/>
  <c r="C89" i="54"/>
  <c r="N88" i="54"/>
  <c r="K88" i="54"/>
  <c r="K89" i="54" s="1"/>
  <c r="H88" i="54"/>
  <c r="E88" i="54"/>
  <c r="N87" i="54"/>
  <c r="K87" i="54"/>
  <c r="H87" i="54"/>
  <c r="E87" i="54"/>
  <c r="M86" i="54"/>
  <c r="L86" i="54"/>
  <c r="J86" i="54"/>
  <c r="I86" i="54"/>
  <c r="G86" i="54"/>
  <c r="F86" i="54"/>
  <c r="D86" i="54"/>
  <c r="C86" i="54"/>
  <c r="N85" i="54"/>
  <c r="K85" i="54"/>
  <c r="K86" i="54" s="1"/>
  <c r="H85" i="54"/>
  <c r="E85" i="54"/>
  <c r="N84" i="54"/>
  <c r="K84" i="54"/>
  <c r="H84" i="54"/>
  <c r="E84" i="54"/>
  <c r="M82" i="54"/>
  <c r="L82" i="54"/>
  <c r="J82" i="54"/>
  <c r="I82" i="54"/>
  <c r="G82" i="54"/>
  <c r="F82" i="54"/>
  <c r="D82" i="54"/>
  <c r="C82" i="54"/>
  <c r="M81" i="54"/>
  <c r="M83" i="54" s="1"/>
  <c r="L81" i="54"/>
  <c r="J81" i="54"/>
  <c r="J83" i="54" s="1"/>
  <c r="I81" i="54"/>
  <c r="I83" i="54" s="1"/>
  <c r="G81" i="54"/>
  <c r="F81" i="54"/>
  <c r="F83" i="54" s="1"/>
  <c r="D81" i="54"/>
  <c r="D83" i="54" s="1"/>
  <c r="C81" i="54"/>
  <c r="M80" i="54"/>
  <c r="L80" i="54"/>
  <c r="J80" i="54"/>
  <c r="I80" i="54"/>
  <c r="G80" i="54"/>
  <c r="F80" i="54"/>
  <c r="D80" i="54"/>
  <c r="C80" i="54"/>
  <c r="N79" i="54"/>
  <c r="K79" i="54"/>
  <c r="H79" i="54"/>
  <c r="E79" i="54"/>
  <c r="N78" i="54"/>
  <c r="K78" i="54"/>
  <c r="K80" i="54" s="1"/>
  <c r="H78" i="54"/>
  <c r="E78" i="54"/>
  <c r="M77" i="54"/>
  <c r="L77" i="54"/>
  <c r="J77" i="54"/>
  <c r="I77" i="54"/>
  <c r="G77" i="54"/>
  <c r="F77" i="54"/>
  <c r="D77" i="54"/>
  <c r="C77" i="54"/>
  <c r="N76" i="54"/>
  <c r="N82" i="54" s="1"/>
  <c r="K76" i="54"/>
  <c r="K82" i="54" s="1"/>
  <c r="H76" i="54"/>
  <c r="E76" i="54"/>
  <c r="E82" i="54" s="1"/>
  <c r="N75" i="54"/>
  <c r="N81" i="54" s="1"/>
  <c r="K75" i="54"/>
  <c r="H75" i="54"/>
  <c r="E75" i="54"/>
  <c r="M73" i="54"/>
  <c r="L73" i="54"/>
  <c r="J73" i="54"/>
  <c r="I73" i="54"/>
  <c r="G73" i="54"/>
  <c r="F73" i="54"/>
  <c r="D73" i="54"/>
  <c r="C73" i="54"/>
  <c r="M72" i="54"/>
  <c r="M74" i="54" s="1"/>
  <c r="L72" i="54"/>
  <c r="J72" i="54"/>
  <c r="I72" i="54"/>
  <c r="G72" i="54"/>
  <c r="F72" i="54"/>
  <c r="D72" i="54"/>
  <c r="D74" i="54" s="1"/>
  <c r="C72" i="54"/>
  <c r="M71" i="54"/>
  <c r="L71" i="54"/>
  <c r="J71" i="54"/>
  <c r="I71" i="54"/>
  <c r="G71" i="54"/>
  <c r="F71" i="54"/>
  <c r="D71" i="54"/>
  <c r="C71" i="54"/>
  <c r="N70" i="54"/>
  <c r="K70" i="54"/>
  <c r="H70" i="54"/>
  <c r="E70" i="54"/>
  <c r="N69" i="54"/>
  <c r="N71" i="54" s="1"/>
  <c r="K69" i="54"/>
  <c r="H69" i="54"/>
  <c r="E69" i="54"/>
  <c r="M68" i="54"/>
  <c r="L68" i="54"/>
  <c r="J68" i="54"/>
  <c r="I68" i="54"/>
  <c r="G68" i="54"/>
  <c r="F68" i="54"/>
  <c r="D68" i="54"/>
  <c r="C68" i="54"/>
  <c r="N67" i="54"/>
  <c r="K67" i="54"/>
  <c r="K73" i="54" s="1"/>
  <c r="H67" i="54"/>
  <c r="E67" i="54"/>
  <c r="E73" i="54" s="1"/>
  <c r="N66" i="54"/>
  <c r="K66" i="54"/>
  <c r="K72" i="54" s="1"/>
  <c r="K74" i="54" s="1"/>
  <c r="H66" i="54"/>
  <c r="H72" i="54" s="1"/>
  <c r="E66" i="54"/>
  <c r="M60" i="54"/>
  <c r="L60" i="54"/>
  <c r="J60" i="54"/>
  <c r="I60" i="54"/>
  <c r="G60" i="54"/>
  <c r="F60" i="54"/>
  <c r="D60" i="54"/>
  <c r="C60" i="54"/>
  <c r="N59" i="54"/>
  <c r="K59" i="54"/>
  <c r="K60" i="54" s="1"/>
  <c r="H59" i="54"/>
  <c r="H60" i="54" s="1"/>
  <c r="E59" i="54"/>
  <c r="N58" i="54"/>
  <c r="K58" i="54"/>
  <c r="H58" i="54"/>
  <c r="E58" i="54"/>
  <c r="M57" i="54"/>
  <c r="L57" i="54"/>
  <c r="J57" i="54"/>
  <c r="I57" i="54"/>
  <c r="G57" i="54"/>
  <c r="F57" i="54"/>
  <c r="D57" i="54"/>
  <c r="C57" i="54"/>
  <c r="N56" i="54"/>
  <c r="K56" i="54"/>
  <c r="K57" i="54" s="1"/>
  <c r="H56" i="54"/>
  <c r="E56" i="54"/>
  <c r="N55" i="54"/>
  <c r="K55" i="54"/>
  <c r="H55" i="54"/>
  <c r="E55" i="54"/>
  <c r="E57" i="54" s="1"/>
  <c r="M53" i="54"/>
  <c r="L53" i="54"/>
  <c r="J53" i="54"/>
  <c r="I53" i="54"/>
  <c r="G53" i="54"/>
  <c r="F53" i="54"/>
  <c r="D53" i="54"/>
  <c r="C53" i="54"/>
  <c r="M52" i="54"/>
  <c r="L52" i="54"/>
  <c r="J52" i="54"/>
  <c r="I52" i="54"/>
  <c r="G52" i="54"/>
  <c r="G54" i="54" s="1"/>
  <c r="F52" i="54"/>
  <c r="F54" i="54" s="1"/>
  <c r="D52" i="54"/>
  <c r="D54" i="54" s="1"/>
  <c r="C52" i="54"/>
  <c r="M51" i="54"/>
  <c r="L51" i="54"/>
  <c r="J51" i="54"/>
  <c r="I51" i="54"/>
  <c r="G51" i="54"/>
  <c r="F51" i="54"/>
  <c r="D51" i="54"/>
  <c r="C51" i="54"/>
  <c r="N50" i="54"/>
  <c r="K50" i="54"/>
  <c r="H50" i="54"/>
  <c r="E50" i="54"/>
  <c r="N49" i="54"/>
  <c r="K49" i="54"/>
  <c r="H49" i="54"/>
  <c r="H51" i="54" s="1"/>
  <c r="E49" i="54"/>
  <c r="M48" i="54"/>
  <c r="L48" i="54"/>
  <c r="J48" i="54"/>
  <c r="I48" i="54"/>
  <c r="G48" i="54"/>
  <c r="F48" i="54"/>
  <c r="D48" i="54"/>
  <c r="C48" i="54"/>
  <c r="N47" i="54"/>
  <c r="K47" i="54"/>
  <c r="K53" i="54" s="1"/>
  <c r="H47" i="54"/>
  <c r="H53" i="54" s="1"/>
  <c r="E47" i="54"/>
  <c r="E53" i="54" s="1"/>
  <c r="N46" i="54"/>
  <c r="N52" i="54" s="1"/>
  <c r="K46" i="54"/>
  <c r="H46" i="54"/>
  <c r="E46" i="54"/>
  <c r="E52" i="54" s="1"/>
  <c r="M44" i="54"/>
  <c r="L44" i="54"/>
  <c r="J44" i="54"/>
  <c r="I44" i="54"/>
  <c r="G44" i="54"/>
  <c r="F44" i="54"/>
  <c r="D44" i="54"/>
  <c r="C44" i="54"/>
  <c r="M43" i="54"/>
  <c r="L43" i="54"/>
  <c r="L45" i="54" s="1"/>
  <c r="J43" i="54"/>
  <c r="I43" i="54"/>
  <c r="G43" i="54"/>
  <c r="F43" i="54"/>
  <c r="D43" i="54"/>
  <c r="C43" i="54"/>
  <c r="C45" i="54" s="1"/>
  <c r="M42" i="54"/>
  <c r="L42" i="54"/>
  <c r="J42" i="54"/>
  <c r="I42" i="54"/>
  <c r="G42" i="54"/>
  <c r="F42" i="54"/>
  <c r="D42" i="54"/>
  <c r="C42" i="54"/>
  <c r="N41" i="54"/>
  <c r="K41" i="54"/>
  <c r="H41" i="54"/>
  <c r="E41" i="54"/>
  <c r="N40" i="54"/>
  <c r="K40" i="54"/>
  <c r="H40" i="54"/>
  <c r="E40" i="54"/>
  <c r="M39" i="54"/>
  <c r="L39" i="54"/>
  <c r="J39" i="54"/>
  <c r="I39" i="54"/>
  <c r="G39" i="54"/>
  <c r="F39" i="54"/>
  <c r="D39" i="54"/>
  <c r="C39" i="54"/>
  <c r="N38" i="54"/>
  <c r="K38" i="54"/>
  <c r="K44" i="54" s="1"/>
  <c r="H38" i="54"/>
  <c r="E38" i="54"/>
  <c r="N37" i="54"/>
  <c r="K37" i="54"/>
  <c r="K39" i="54" s="1"/>
  <c r="H37" i="54"/>
  <c r="H43" i="54" s="1"/>
  <c r="E37" i="54"/>
  <c r="M31" i="54"/>
  <c r="L31" i="54"/>
  <c r="J31" i="54"/>
  <c r="I31" i="54"/>
  <c r="G31" i="54"/>
  <c r="F31" i="54"/>
  <c r="D31" i="54"/>
  <c r="C31" i="54"/>
  <c r="N30" i="54"/>
  <c r="K30" i="54"/>
  <c r="H30" i="54"/>
  <c r="E30" i="54"/>
  <c r="N29" i="54"/>
  <c r="K29" i="54"/>
  <c r="K31" i="54" s="1"/>
  <c r="H29" i="54"/>
  <c r="E29" i="54"/>
  <c r="M28" i="54"/>
  <c r="L28" i="54"/>
  <c r="J28" i="54"/>
  <c r="I28" i="54"/>
  <c r="G28" i="54"/>
  <c r="F28" i="54"/>
  <c r="D28" i="54"/>
  <c r="C28" i="54"/>
  <c r="N27" i="54"/>
  <c r="K27" i="54"/>
  <c r="H27" i="54"/>
  <c r="E27" i="54"/>
  <c r="N26" i="54"/>
  <c r="N28" i="54" s="1"/>
  <c r="K26" i="54"/>
  <c r="K28" i="54" s="1"/>
  <c r="H26" i="54"/>
  <c r="H28" i="54" s="1"/>
  <c r="E26" i="54"/>
  <c r="M24" i="54"/>
  <c r="L24" i="54"/>
  <c r="J24" i="54"/>
  <c r="I24" i="54"/>
  <c r="G24" i="54"/>
  <c r="F24" i="54"/>
  <c r="D24" i="54"/>
  <c r="C24" i="54"/>
  <c r="M23" i="54"/>
  <c r="L23" i="54"/>
  <c r="J23" i="54"/>
  <c r="J25" i="54" s="1"/>
  <c r="I23" i="54"/>
  <c r="I25" i="54" s="1"/>
  <c r="G23" i="54"/>
  <c r="F23" i="54"/>
  <c r="D23" i="54"/>
  <c r="C23" i="54"/>
  <c r="M22" i="54"/>
  <c r="L22" i="54"/>
  <c r="J22" i="54"/>
  <c r="I22" i="54"/>
  <c r="G22" i="54"/>
  <c r="F22" i="54"/>
  <c r="D22" i="54"/>
  <c r="C22" i="54"/>
  <c r="N21" i="54"/>
  <c r="K21" i="54"/>
  <c r="H21" i="54"/>
  <c r="E21" i="54"/>
  <c r="N20" i="54"/>
  <c r="K20" i="54"/>
  <c r="H20" i="54"/>
  <c r="E20" i="54"/>
  <c r="M19" i="54"/>
  <c r="L19" i="54"/>
  <c r="J19" i="54"/>
  <c r="I19" i="54"/>
  <c r="G19" i="54"/>
  <c r="F19" i="54"/>
  <c r="D19" i="54"/>
  <c r="C19" i="54"/>
  <c r="N18" i="54"/>
  <c r="N24" i="54" s="1"/>
  <c r="K18" i="54"/>
  <c r="K24" i="54" s="1"/>
  <c r="H18" i="54"/>
  <c r="E18" i="54"/>
  <c r="N17" i="54"/>
  <c r="N23" i="54" s="1"/>
  <c r="K17" i="54"/>
  <c r="K23" i="54" s="1"/>
  <c r="H17" i="54"/>
  <c r="E17" i="54"/>
  <c r="E23" i="54" s="1"/>
  <c r="M15" i="54"/>
  <c r="L15" i="54"/>
  <c r="J15" i="54"/>
  <c r="I15" i="54"/>
  <c r="G15" i="54"/>
  <c r="F15" i="54"/>
  <c r="D15" i="54"/>
  <c r="C15" i="54"/>
  <c r="M14" i="54"/>
  <c r="L14" i="54"/>
  <c r="J14" i="54"/>
  <c r="I14" i="54"/>
  <c r="G14" i="54"/>
  <c r="G16" i="54" s="1"/>
  <c r="F14" i="54"/>
  <c r="F16" i="54" s="1"/>
  <c r="D14" i="54"/>
  <c r="C14" i="54"/>
  <c r="C16" i="54" s="1"/>
  <c r="M13" i="54"/>
  <c r="L13" i="54"/>
  <c r="J13" i="54"/>
  <c r="I13" i="54"/>
  <c r="G13" i="54"/>
  <c r="F13" i="54"/>
  <c r="D13" i="54"/>
  <c r="C13" i="54"/>
  <c r="N12" i="54"/>
  <c r="K12" i="54"/>
  <c r="H12" i="54"/>
  <c r="E12" i="54"/>
  <c r="N11" i="54"/>
  <c r="N13" i="54" s="1"/>
  <c r="K11" i="54"/>
  <c r="H11" i="54"/>
  <c r="E11" i="54"/>
  <c r="M10" i="54"/>
  <c r="L10" i="54"/>
  <c r="J10" i="54"/>
  <c r="I10" i="54"/>
  <c r="G10" i="54"/>
  <c r="F10" i="54"/>
  <c r="D10" i="54"/>
  <c r="C10" i="54"/>
  <c r="N9" i="54"/>
  <c r="K9" i="54"/>
  <c r="K10" i="54" s="1"/>
  <c r="H9" i="54"/>
  <c r="E9" i="54"/>
  <c r="N8" i="54"/>
  <c r="K8" i="54"/>
  <c r="K14" i="54" s="1"/>
  <c r="H8" i="54"/>
  <c r="H14" i="54" s="1"/>
  <c r="E8" i="54"/>
  <c r="G29" i="53"/>
  <c r="F29" i="53"/>
  <c r="E29" i="53"/>
  <c r="D29" i="53"/>
  <c r="C29" i="53"/>
  <c r="G26" i="53"/>
  <c r="F26" i="53"/>
  <c r="E26" i="53"/>
  <c r="D26" i="53"/>
  <c r="C26" i="53"/>
  <c r="G22" i="53"/>
  <c r="F22" i="53"/>
  <c r="F23" i="53" s="1"/>
  <c r="E22" i="53"/>
  <c r="D22" i="53"/>
  <c r="C22" i="53"/>
  <c r="G21" i="53"/>
  <c r="F21" i="53"/>
  <c r="E21" i="53"/>
  <c r="E23" i="53" s="1"/>
  <c r="D21" i="53"/>
  <c r="D23" i="53" s="1"/>
  <c r="C21" i="53"/>
  <c r="C23" i="53" s="1"/>
  <c r="G20" i="53"/>
  <c r="F20" i="53"/>
  <c r="E20" i="53"/>
  <c r="D20" i="53"/>
  <c r="C20" i="53"/>
  <c r="G17" i="53"/>
  <c r="F17" i="53"/>
  <c r="E17" i="53"/>
  <c r="D17" i="53"/>
  <c r="C17" i="53"/>
  <c r="G13" i="53"/>
  <c r="F13" i="53"/>
  <c r="E13" i="53"/>
  <c r="D13" i="53"/>
  <c r="C13" i="53"/>
  <c r="G12" i="53"/>
  <c r="F12" i="53"/>
  <c r="E12" i="53"/>
  <c r="E14" i="53" s="1"/>
  <c r="D12" i="53"/>
  <c r="C12" i="53"/>
  <c r="G11" i="53"/>
  <c r="F11" i="53"/>
  <c r="E11" i="53"/>
  <c r="D11" i="53"/>
  <c r="C11" i="53"/>
  <c r="G8" i="53"/>
  <c r="F8" i="53"/>
  <c r="E8" i="53"/>
  <c r="D8" i="53"/>
  <c r="C8" i="53"/>
  <c r="AB16" i="52"/>
  <c r="Z16" i="52"/>
  <c r="X16" i="52"/>
  <c r="V16" i="52"/>
  <c r="T16" i="52"/>
  <c r="R16" i="52"/>
  <c r="P16" i="52"/>
  <c r="N16" i="52"/>
  <c r="L16" i="52"/>
  <c r="J16" i="52"/>
  <c r="H16" i="52"/>
  <c r="F16" i="52"/>
  <c r="D16" i="52"/>
  <c r="B16" i="52"/>
  <c r="AD15" i="52"/>
  <c r="AD14" i="52"/>
  <c r="AD13" i="52"/>
  <c r="AD12" i="52"/>
  <c r="AD11" i="52"/>
  <c r="AD10" i="52"/>
  <c r="AD9" i="52"/>
  <c r="AD8" i="52"/>
  <c r="AD7" i="52"/>
  <c r="AD6" i="52"/>
  <c r="AD5" i="52"/>
  <c r="AH20" i="51"/>
  <c r="AF20" i="51"/>
  <c r="AD20" i="51"/>
  <c r="AB20" i="51"/>
  <c r="Z20" i="51"/>
  <c r="X20" i="51"/>
  <c r="V20" i="51"/>
  <c r="T20" i="51"/>
  <c r="R20" i="51"/>
  <c r="P20" i="51"/>
  <c r="N20" i="51"/>
  <c r="L20" i="51"/>
  <c r="J20" i="51"/>
  <c r="H20" i="51"/>
  <c r="F20" i="51"/>
  <c r="D20" i="51"/>
  <c r="B20" i="51"/>
  <c r="AJ19" i="51"/>
  <c r="AK19" i="51" s="1"/>
  <c r="AJ18" i="51"/>
  <c r="AK18" i="51" s="1"/>
  <c r="AJ17" i="51"/>
  <c r="AK17" i="51" s="1"/>
  <c r="AJ16" i="51"/>
  <c r="AK16" i="51" s="1"/>
  <c r="AJ15" i="51"/>
  <c r="AK15" i="51" s="1"/>
  <c r="AJ14" i="51"/>
  <c r="AK14" i="51" s="1"/>
  <c r="AJ13" i="51"/>
  <c r="AK13" i="51" s="1"/>
  <c r="AJ12" i="51"/>
  <c r="AK12" i="51" s="1"/>
  <c r="AJ11" i="51"/>
  <c r="AK11" i="51" s="1"/>
  <c r="AK10" i="51"/>
  <c r="AJ10" i="51"/>
  <c r="AJ9" i="51"/>
  <c r="AK9" i="51" s="1"/>
  <c r="AJ8" i="51"/>
  <c r="AK8" i="51" s="1"/>
  <c r="AJ7" i="51"/>
  <c r="AK7" i="51" s="1"/>
  <c r="AJ6" i="51"/>
  <c r="AK6" i="51" s="1"/>
  <c r="AJ5" i="51"/>
  <c r="AK5" i="51" s="1"/>
  <c r="S27" i="50"/>
  <c r="R27" i="50"/>
  <c r="Q27" i="50"/>
  <c r="P27" i="50"/>
  <c r="O27" i="50"/>
  <c r="N27" i="50"/>
  <c r="M27" i="50"/>
  <c r="L27" i="50"/>
  <c r="K27" i="50"/>
  <c r="J27" i="50"/>
  <c r="I27" i="50"/>
  <c r="H27" i="50"/>
  <c r="G27" i="50"/>
  <c r="F27" i="50"/>
  <c r="E27" i="50"/>
  <c r="D27" i="50"/>
  <c r="C27" i="50"/>
  <c r="B27" i="50"/>
  <c r="J27" i="49"/>
  <c r="I27" i="49"/>
  <c r="H27" i="49"/>
  <c r="G27" i="49"/>
  <c r="F27" i="49"/>
  <c r="E27" i="49"/>
  <c r="D27" i="49"/>
  <c r="C27" i="49"/>
  <c r="B27" i="49"/>
  <c r="G29" i="48"/>
  <c r="F29" i="48"/>
  <c r="E29" i="48"/>
  <c r="D29" i="48"/>
  <c r="C29" i="48"/>
  <c r="G26" i="48"/>
  <c r="F26" i="48"/>
  <c r="E26" i="48"/>
  <c r="D26" i="48"/>
  <c r="C26" i="48"/>
  <c r="G22" i="48"/>
  <c r="F22" i="48"/>
  <c r="E22" i="48"/>
  <c r="D22" i="48"/>
  <c r="C22" i="48"/>
  <c r="G21" i="48"/>
  <c r="G23" i="48" s="1"/>
  <c r="F21" i="48"/>
  <c r="E21" i="48"/>
  <c r="D21" i="48"/>
  <c r="D23" i="48" s="1"/>
  <c r="C21" i="48"/>
  <c r="C23" i="48" s="1"/>
  <c r="G20" i="48"/>
  <c r="F20" i="48"/>
  <c r="E20" i="48"/>
  <c r="D20" i="48"/>
  <c r="C20" i="48"/>
  <c r="G17" i="48"/>
  <c r="F17" i="48"/>
  <c r="E17" i="48"/>
  <c r="D17" i="48"/>
  <c r="C17" i="48"/>
  <c r="G13" i="48"/>
  <c r="F13" i="48"/>
  <c r="E13" i="48"/>
  <c r="D13" i="48"/>
  <c r="C13" i="48"/>
  <c r="G12" i="48"/>
  <c r="F12" i="48"/>
  <c r="E12" i="48"/>
  <c r="E14" i="48" s="1"/>
  <c r="D12" i="48"/>
  <c r="D14" i="48" s="1"/>
  <c r="C12" i="48"/>
  <c r="C14" i="48" s="1"/>
  <c r="G11" i="48"/>
  <c r="F11" i="48"/>
  <c r="E11" i="48"/>
  <c r="D11" i="48"/>
  <c r="C11" i="48"/>
  <c r="G8" i="48"/>
  <c r="F8" i="48"/>
  <c r="E8" i="48"/>
  <c r="D8" i="48"/>
  <c r="C8" i="48"/>
  <c r="F130" i="47"/>
  <c r="E130" i="47"/>
  <c r="C130" i="47"/>
  <c r="B130" i="47"/>
  <c r="I129" i="47"/>
  <c r="H129" i="47"/>
  <c r="G129" i="47"/>
  <c r="D129" i="47"/>
  <c r="I128" i="47"/>
  <c r="H128" i="47"/>
  <c r="G128" i="47"/>
  <c r="D128" i="47"/>
  <c r="I127" i="47"/>
  <c r="H127" i="47"/>
  <c r="G127" i="47"/>
  <c r="D127" i="47"/>
  <c r="I126" i="47"/>
  <c r="H126" i="47"/>
  <c r="G126" i="47"/>
  <c r="D126" i="47"/>
  <c r="I125" i="47"/>
  <c r="H125" i="47"/>
  <c r="G125" i="47"/>
  <c r="D125" i="47"/>
  <c r="I124" i="47"/>
  <c r="H124" i="47"/>
  <c r="G124" i="47"/>
  <c r="D124" i="47"/>
  <c r="I123" i="47"/>
  <c r="H123" i="47"/>
  <c r="G123" i="47"/>
  <c r="D123" i="47"/>
  <c r="I122" i="47"/>
  <c r="H122" i="47"/>
  <c r="G122" i="47"/>
  <c r="D122" i="47"/>
  <c r="I121" i="47"/>
  <c r="H121" i="47"/>
  <c r="G121" i="47"/>
  <c r="D121" i="47"/>
  <c r="I120" i="47"/>
  <c r="H120" i="47"/>
  <c r="G120" i="47"/>
  <c r="D120" i="47"/>
  <c r="I119" i="47"/>
  <c r="H119" i="47"/>
  <c r="G119" i="47"/>
  <c r="D119" i="47"/>
  <c r="I118" i="47"/>
  <c r="H118" i="47"/>
  <c r="G118" i="47"/>
  <c r="D118" i="47"/>
  <c r="I117" i="47"/>
  <c r="H117" i="47"/>
  <c r="G117" i="47"/>
  <c r="D117" i="47"/>
  <c r="I116" i="47"/>
  <c r="H116" i="47"/>
  <c r="G116" i="47"/>
  <c r="D116" i="47"/>
  <c r="I115" i="47"/>
  <c r="H115" i="47"/>
  <c r="G115" i="47"/>
  <c r="D115" i="47"/>
  <c r="I114" i="47"/>
  <c r="H114" i="47"/>
  <c r="G114" i="47"/>
  <c r="D114" i="47"/>
  <c r="I113" i="47"/>
  <c r="H113" i="47"/>
  <c r="G113" i="47"/>
  <c r="D113" i="47"/>
  <c r="I112" i="47"/>
  <c r="H112" i="47"/>
  <c r="G112" i="47"/>
  <c r="D112" i="47"/>
  <c r="I111" i="47"/>
  <c r="H111" i="47"/>
  <c r="G111" i="47"/>
  <c r="D111" i="47"/>
  <c r="I110" i="47"/>
  <c r="H110" i="47"/>
  <c r="G110" i="47"/>
  <c r="D110" i="47"/>
  <c r="I109" i="47"/>
  <c r="H109" i="47"/>
  <c r="G109" i="47"/>
  <c r="D109" i="47"/>
  <c r="I108" i="47"/>
  <c r="H108" i="47"/>
  <c r="G108" i="47"/>
  <c r="D108" i="47"/>
  <c r="I107" i="47"/>
  <c r="H107" i="47"/>
  <c r="G107" i="47"/>
  <c r="D107" i="47"/>
  <c r="I106" i="47"/>
  <c r="H106" i="47"/>
  <c r="G106" i="47"/>
  <c r="D106" i="47"/>
  <c r="I105" i="47"/>
  <c r="H105" i="47"/>
  <c r="G105" i="47"/>
  <c r="D105" i="47"/>
  <c r="I104" i="47"/>
  <c r="H104" i="47"/>
  <c r="G104" i="47"/>
  <c r="D104" i="47"/>
  <c r="I103" i="47"/>
  <c r="H103" i="47"/>
  <c r="G103" i="47"/>
  <c r="D103" i="47"/>
  <c r="I102" i="47"/>
  <c r="H102" i="47"/>
  <c r="G102" i="47"/>
  <c r="D102" i="47"/>
  <c r="I101" i="47"/>
  <c r="H101" i="47"/>
  <c r="G101" i="47"/>
  <c r="D101" i="47"/>
  <c r="I100" i="47"/>
  <c r="H100" i="47"/>
  <c r="G100" i="47"/>
  <c r="D100" i="47"/>
  <c r="I99" i="47"/>
  <c r="H99" i="47"/>
  <c r="G99" i="47"/>
  <c r="D99" i="47"/>
  <c r="I98" i="47"/>
  <c r="H98" i="47"/>
  <c r="G98" i="47"/>
  <c r="D98" i="47"/>
  <c r="I97" i="47"/>
  <c r="H97" i="47"/>
  <c r="G97" i="47"/>
  <c r="D97" i="47"/>
  <c r="I96" i="47"/>
  <c r="H96" i="47"/>
  <c r="G96" i="47"/>
  <c r="D96" i="47"/>
  <c r="I95" i="47"/>
  <c r="H95" i="47"/>
  <c r="G95" i="47"/>
  <c r="D95" i="47"/>
  <c r="I94" i="47"/>
  <c r="H94" i="47"/>
  <c r="G94" i="47"/>
  <c r="D94" i="47"/>
  <c r="O87" i="47"/>
  <c r="N87" i="47"/>
  <c r="L87" i="47"/>
  <c r="K87" i="47"/>
  <c r="I87" i="47"/>
  <c r="H87" i="47"/>
  <c r="F87" i="47"/>
  <c r="E87" i="47"/>
  <c r="C87" i="47"/>
  <c r="B87" i="47"/>
  <c r="P86" i="47"/>
  <c r="M86" i="47"/>
  <c r="J86" i="47"/>
  <c r="G86" i="47"/>
  <c r="D86" i="47"/>
  <c r="P85" i="47"/>
  <c r="M85" i="47"/>
  <c r="J85" i="47"/>
  <c r="G85" i="47"/>
  <c r="D85" i="47"/>
  <c r="P84" i="47"/>
  <c r="M84" i="47"/>
  <c r="J84" i="47"/>
  <c r="G84" i="47"/>
  <c r="D84" i="47"/>
  <c r="P83" i="47"/>
  <c r="M83" i="47"/>
  <c r="J83" i="47"/>
  <c r="G83" i="47"/>
  <c r="D83" i="47"/>
  <c r="P82" i="47"/>
  <c r="M82" i="47"/>
  <c r="J82" i="47"/>
  <c r="G82" i="47"/>
  <c r="D82" i="47"/>
  <c r="P81" i="47"/>
  <c r="M81" i="47"/>
  <c r="J81" i="47"/>
  <c r="G81" i="47"/>
  <c r="D81" i="47"/>
  <c r="P80" i="47"/>
  <c r="M80" i="47"/>
  <c r="J80" i="47"/>
  <c r="G80" i="47"/>
  <c r="D80" i="47"/>
  <c r="P79" i="47"/>
  <c r="M79" i="47"/>
  <c r="J79" i="47"/>
  <c r="G79" i="47"/>
  <c r="D79" i="47"/>
  <c r="P78" i="47"/>
  <c r="M78" i="47"/>
  <c r="J78" i="47"/>
  <c r="G78" i="47"/>
  <c r="D78" i="47"/>
  <c r="P77" i="47"/>
  <c r="M77" i="47"/>
  <c r="J77" i="47"/>
  <c r="G77" i="47"/>
  <c r="D77" i="47"/>
  <c r="P76" i="47"/>
  <c r="M76" i="47"/>
  <c r="J76" i="47"/>
  <c r="G76" i="47"/>
  <c r="D76" i="47"/>
  <c r="P75" i="47"/>
  <c r="M75" i="47"/>
  <c r="J75" i="47"/>
  <c r="G75" i="47"/>
  <c r="D75" i="47"/>
  <c r="P74" i="47"/>
  <c r="M74" i="47"/>
  <c r="J74" i="47"/>
  <c r="G74" i="47"/>
  <c r="D74" i="47"/>
  <c r="P73" i="47"/>
  <c r="M73" i="47"/>
  <c r="J73" i="47"/>
  <c r="G73" i="47"/>
  <c r="D73" i="47"/>
  <c r="P72" i="47"/>
  <c r="M72" i="47"/>
  <c r="J72" i="47"/>
  <c r="G72" i="47"/>
  <c r="D72" i="47"/>
  <c r="P71" i="47"/>
  <c r="M71" i="47"/>
  <c r="J71" i="47"/>
  <c r="G71" i="47"/>
  <c r="D71" i="47"/>
  <c r="P70" i="47"/>
  <c r="M70" i="47"/>
  <c r="J70" i="47"/>
  <c r="G70" i="47"/>
  <c r="D70" i="47"/>
  <c r="P69" i="47"/>
  <c r="M69" i="47"/>
  <c r="J69" i="47"/>
  <c r="G69" i="47"/>
  <c r="D69" i="47"/>
  <c r="P68" i="47"/>
  <c r="M68" i="47"/>
  <c r="J68" i="47"/>
  <c r="G68" i="47"/>
  <c r="D68" i="47"/>
  <c r="P67" i="47"/>
  <c r="M67" i="47"/>
  <c r="J67" i="47"/>
  <c r="G67" i="47"/>
  <c r="D67" i="47"/>
  <c r="P66" i="47"/>
  <c r="M66" i="47"/>
  <c r="J66" i="47"/>
  <c r="G66" i="47"/>
  <c r="D66" i="47"/>
  <c r="P65" i="47"/>
  <c r="M65" i="47"/>
  <c r="J65" i="47"/>
  <c r="G65" i="47"/>
  <c r="D65" i="47"/>
  <c r="P64" i="47"/>
  <c r="M64" i="47"/>
  <c r="J64" i="47"/>
  <c r="G64" i="47"/>
  <c r="D64" i="47"/>
  <c r="P63" i="47"/>
  <c r="M63" i="47"/>
  <c r="J63" i="47"/>
  <c r="G63" i="47"/>
  <c r="D63" i="47"/>
  <c r="P62" i="47"/>
  <c r="M62" i="47"/>
  <c r="J62" i="47"/>
  <c r="G62" i="47"/>
  <c r="D62" i="47"/>
  <c r="P61" i="47"/>
  <c r="M61" i="47"/>
  <c r="J61" i="47"/>
  <c r="G61" i="47"/>
  <c r="D61" i="47"/>
  <c r="P60" i="47"/>
  <c r="M60" i="47"/>
  <c r="J60" i="47"/>
  <c r="G60" i="47"/>
  <c r="D60" i="47"/>
  <c r="P59" i="47"/>
  <c r="M59" i="47"/>
  <c r="J59" i="47"/>
  <c r="G59" i="47"/>
  <c r="D59" i="47"/>
  <c r="P58" i="47"/>
  <c r="M58" i="47"/>
  <c r="J58" i="47"/>
  <c r="G58" i="47"/>
  <c r="D58" i="47"/>
  <c r="P57" i="47"/>
  <c r="M57" i="47"/>
  <c r="J57" i="47"/>
  <c r="G57" i="47"/>
  <c r="D57" i="47"/>
  <c r="P56" i="47"/>
  <c r="M56" i="47"/>
  <c r="J56" i="47"/>
  <c r="G56" i="47"/>
  <c r="D56" i="47"/>
  <c r="P55" i="47"/>
  <c r="M55" i="47"/>
  <c r="J55" i="47"/>
  <c r="G55" i="47"/>
  <c r="D55" i="47"/>
  <c r="P54" i="47"/>
  <c r="M54" i="47"/>
  <c r="J54" i="47"/>
  <c r="G54" i="47"/>
  <c r="D54" i="47"/>
  <c r="P53" i="47"/>
  <c r="M53" i="47"/>
  <c r="J53" i="47"/>
  <c r="G53" i="47"/>
  <c r="D53" i="47"/>
  <c r="P52" i="47"/>
  <c r="M52" i="47"/>
  <c r="J52" i="47"/>
  <c r="G52" i="47"/>
  <c r="D52" i="47"/>
  <c r="P51" i="47"/>
  <c r="M51" i="47"/>
  <c r="J51" i="47"/>
  <c r="G51" i="47"/>
  <c r="D51" i="47"/>
  <c r="O44" i="47"/>
  <c r="N44" i="47"/>
  <c r="L44" i="47"/>
  <c r="K44" i="47"/>
  <c r="I44" i="47"/>
  <c r="H44" i="47"/>
  <c r="F44" i="47"/>
  <c r="E44" i="47"/>
  <c r="C44" i="47"/>
  <c r="B44" i="47"/>
  <c r="P43" i="47"/>
  <c r="M43" i="47"/>
  <c r="J43" i="47"/>
  <c r="G43" i="47"/>
  <c r="D43" i="47"/>
  <c r="P42" i="47"/>
  <c r="M42" i="47"/>
  <c r="J42" i="47"/>
  <c r="G42" i="47"/>
  <c r="D42" i="47"/>
  <c r="P41" i="47"/>
  <c r="M41" i="47"/>
  <c r="J41" i="47"/>
  <c r="G41" i="47"/>
  <c r="D41" i="47"/>
  <c r="P40" i="47"/>
  <c r="M40" i="47"/>
  <c r="J40" i="47"/>
  <c r="G40" i="47"/>
  <c r="D40" i="47"/>
  <c r="P39" i="47"/>
  <c r="M39" i="47"/>
  <c r="J39" i="47"/>
  <c r="G39" i="47"/>
  <c r="D39" i="47"/>
  <c r="P38" i="47"/>
  <c r="M38" i="47"/>
  <c r="J38" i="47"/>
  <c r="G38" i="47"/>
  <c r="D38" i="47"/>
  <c r="P37" i="47"/>
  <c r="M37" i="47"/>
  <c r="J37" i="47"/>
  <c r="G37" i="47"/>
  <c r="D37" i="47"/>
  <c r="P36" i="47"/>
  <c r="M36" i="47"/>
  <c r="J36" i="47"/>
  <c r="G36" i="47"/>
  <c r="D36" i="47"/>
  <c r="P35" i="47"/>
  <c r="M35" i="47"/>
  <c r="J35" i="47"/>
  <c r="G35" i="47"/>
  <c r="D35" i="47"/>
  <c r="P34" i="47"/>
  <c r="M34" i="47"/>
  <c r="J34" i="47"/>
  <c r="G34" i="47"/>
  <c r="D34" i="47"/>
  <c r="P33" i="47"/>
  <c r="M33" i="47"/>
  <c r="J33" i="47"/>
  <c r="G33" i="47"/>
  <c r="D33" i="47"/>
  <c r="P32" i="47"/>
  <c r="M32" i="47"/>
  <c r="J32" i="47"/>
  <c r="G32" i="47"/>
  <c r="D32" i="47"/>
  <c r="P31" i="47"/>
  <c r="M31" i="47"/>
  <c r="J31" i="47"/>
  <c r="G31" i="47"/>
  <c r="D31" i="47"/>
  <c r="P30" i="47"/>
  <c r="M30" i="47"/>
  <c r="J30" i="47"/>
  <c r="G30" i="47"/>
  <c r="D30" i="47"/>
  <c r="P29" i="47"/>
  <c r="M29" i="47"/>
  <c r="J29" i="47"/>
  <c r="G29" i="47"/>
  <c r="D29" i="47"/>
  <c r="P28" i="47"/>
  <c r="M28" i="47"/>
  <c r="J28" i="47"/>
  <c r="G28" i="47"/>
  <c r="D28" i="47"/>
  <c r="P27" i="47"/>
  <c r="M27" i="47"/>
  <c r="J27" i="47"/>
  <c r="G27" i="47"/>
  <c r="D27" i="47"/>
  <c r="P26" i="47"/>
  <c r="M26" i="47"/>
  <c r="J26" i="47"/>
  <c r="G26" i="47"/>
  <c r="D26" i="47"/>
  <c r="P25" i="47"/>
  <c r="M25" i="47"/>
  <c r="J25" i="47"/>
  <c r="G25" i="47"/>
  <c r="D25" i="47"/>
  <c r="P24" i="47"/>
  <c r="M24" i="47"/>
  <c r="J24" i="47"/>
  <c r="G24" i="47"/>
  <c r="D24" i="47"/>
  <c r="P23" i="47"/>
  <c r="M23" i="47"/>
  <c r="J23" i="47"/>
  <c r="G23" i="47"/>
  <c r="D23" i="47"/>
  <c r="P22" i="47"/>
  <c r="M22" i="47"/>
  <c r="J22" i="47"/>
  <c r="G22" i="47"/>
  <c r="D22" i="47"/>
  <c r="P21" i="47"/>
  <c r="M21" i="47"/>
  <c r="J21" i="47"/>
  <c r="G21" i="47"/>
  <c r="D21" i="47"/>
  <c r="P20" i="47"/>
  <c r="M20" i="47"/>
  <c r="J20" i="47"/>
  <c r="G20" i="47"/>
  <c r="D20" i="47"/>
  <c r="P19" i="47"/>
  <c r="M19" i="47"/>
  <c r="J19" i="47"/>
  <c r="G19" i="47"/>
  <c r="D19" i="47"/>
  <c r="P18" i="47"/>
  <c r="M18" i="47"/>
  <c r="J18" i="47"/>
  <c r="G18" i="47"/>
  <c r="D18" i="47"/>
  <c r="P17" i="47"/>
  <c r="M17" i="47"/>
  <c r="J17" i="47"/>
  <c r="G17" i="47"/>
  <c r="D17" i="47"/>
  <c r="P16" i="47"/>
  <c r="M16" i="47"/>
  <c r="J16" i="47"/>
  <c r="G16" i="47"/>
  <c r="D16" i="47"/>
  <c r="P15" i="47"/>
  <c r="M15" i="47"/>
  <c r="J15" i="47"/>
  <c r="G15" i="47"/>
  <c r="D15" i="47"/>
  <c r="P14" i="47"/>
  <c r="M14" i="47"/>
  <c r="J14" i="47"/>
  <c r="G14" i="47"/>
  <c r="D14" i="47"/>
  <c r="P13" i="47"/>
  <c r="M13" i="47"/>
  <c r="J13" i="47"/>
  <c r="G13" i="47"/>
  <c r="D13" i="47"/>
  <c r="P12" i="47"/>
  <c r="M12" i="47"/>
  <c r="J12" i="47"/>
  <c r="G12" i="47"/>
  <c r="D12" i="47"/>
  <c r="P11" i="47"/>
  <c r="M11" i="47"/>
  <c r="J11" i="47"/>
  <c r="G11" i="47"/>
  <c r="D11" i="47"/>
  <c r="P10" i="47"/>
  <c r="M10" i="47"/>
  <c r="J10" i="47"/>
  <c r="G10" i="47"/>
  <c r="D10" i="47"/>
  <c r="P9" i="47"/>
  <c r="M9" i="47"/>
  <c r="J9" i="47"/>
  <c r="G9" i="47"/>
  <c r="D9" i="47"/>
  <c r="P8" i="47"/>
  <c r="M8" i="47"/>
  <c r="J8" i="47"/>
  <c r="G8" i="47"/>
  <c r="D8" i="47"/>
  <c r="G119" i="46"/>
  <c r="C119" i="46"/>
  <c r="G118" i="46"/>
  <c r="C118" i="46"/>
  <c r="K118" i="46" s="1"/>
  <c r="G116" i="46"/>
  <c r="C116" i="46"/>
  <c r="G115" i="46"/>
  <c r="G117" i="46" s="1"/>
  <c r="C115" i="46"/>
  <c r="G110" i="46"/>
  <c r="C110" i="46"/>
  <c r="K110" i="46" s="1"/>
  <c r="G109" i="46"/>
  <c r="G111" i="46" s="1"/>
  <c r="C109" i="46"/>
  <c r="G107" i="46"/>
  <c r="K107" i="46" s="1"/>
  <c r="C107" i="46"/>
  <c r="G106" i="46"/>
  <c r="C106" i="46"/>
  <c r="C108" i="46" s="1"/>
  <c r="G101" i="46"/>
  <c r="C101" i="46"/>
  <c r="K101" i="46" s="1"/>
  <c r="G100" i="46"/>
  <c r="G102" i="46" s="1"/>
  <c r="C100" i="46"/>
  <c r="G98" i="46"/>
  <c r="C98" i="46"/>
  <c r="G97" i="46"/>
  <c r="G99" i="46" s="1"/>
  <c r="C97" i="46"/>
  <c r="M91" i="46"/>
  <c r="L91" i="46"/>
  <c r="J91" i="46"/>
  <c r="I91" i="46"/>
  <c r="G91" i="46"/>
  <c r="F91" i="46"/>
  <c r="D91" i="46"/>
  <c r="C91" i="46"/>
  <c r="N90" i="46"/>
  <c r="K90" i="46"/>
  <c r="H90" i="46"/>
  <c r="E90" i="46"/>
  <c r="N89" i="46"/>
  <c r="K89" i="46"/>
  <c r="H89" i="46"/>
  <c r="H91" i="46" s="1"/>
  <c r="E89" i="46"/>
  <c r="E91" i="46" s="1"/>
  <c r="M88" i="46"/>
  <c r="L88" i="46"/>
  <c r="J88" i="46"/>
  <c r="I88" i="46"/>
  <c r="G88" i="46"/>
  <c r="F88" i="46"/>
  <c r="D88" i="46"/>
  <c r="C88" i="46"/>
  <c r="N87" i="46"/>
  <c r="K87" i="46"/>
  <c r="K88" i="46" s="1"/>
  <c r="H87" i="46"/>
  <c r="E87" i="46"/>
  <c r="N86" i="46"/>
  <c r="K86" i="46"/>
  <c r="H86" i="46"/>
  <c r="H88" i="46" s="1"/>
  <c r="E86" i="46"/>
  <c r="M84" i="46"/>
  <c r="L84" i="46"/>
  <c r="J84" i="46"/>
  <c r="I84" i="46"/>
  <c r="G84" i="46"/>
  <c r="F84" i="46"/>
  <c r="D84" i="46"/>
  <c r="C84" i="46"/>
  <c r="M83" i="46"/>
  <c r="L83" i="46"/>
  <c r="J83" i="46"/>
  <c r="I83" i="46"/>
  <c r="G83" i="46"/>
  <c r="G85" i="46" s="1"/>
  <c r="F83" i="46"/>
  <c r="F85" i="46" s="1"/>
  <c r="D83" i="46"/>
  <c r="C83" i="46"/>
  <c r="M82" i="46"/>
  <c r="L82" i="46"/>
  <c r="J82" i="46"/>
  <c r="I82" i="46"/>
  <c r="G82" i="46"/>
  <c r="F82" i="46"/>
  <c r="D82" i="46"/>
  <c r="C82" i="46"/>
  <c r="N81" i="46"/>
  <c r="K81" i="46"/>
  <c r="H81" i="46"/>
  <c r="E81" i="46"/>
  <c r="N80" i="46"/>
  <c r="K80" i="46"/>
  <c r="H80" i="46"/>
  <c r="H82" i="46" s="1"/>
  <c r="E80" i="46"/>
  <c r="M79" i="46"/>
  <c r="L79" i="46"/>
  <c r="J79" i="46"/>
  <c r="I79" i="46"/>
  <c r="G79" i="46"/>
  <c r="F79" i="46"/>
  <c r="D79" i="46"/>
  <c r="C79" i="46"/>
  <c r="N78" i="46"/>
  <c r="N84" i="46" s="1"/>
  <c r="K78" i="46"/>
  <c r="K84" i="46" s="1"/>
  <c r="H78" i="46"/>
  <c r="H84" i="46" s="1"/>
  <c r="E78" i="46"/>
  <c r="E84" i="46" s="1"/>
  <c r="N77" i="46"/>
  <c r="N83" i="46" s="1"/>
  <c r="K77" i="46"/>
  <c r="H77" i="46"/>
  <c r="E77" i="46"/>
  <c r="L76" i="46"/>
  <c r="M75" i="46"/>
  <c r="L75" i="46"/>
  <c r="J75" i="46"/>
  <c r="I75" i="46"/>
  <c r="G75" i="46"/>
  <c r="F75" i="46"/>
  <c r="D75" i="46"/>
  <c r="C75" i="46"/>
  <c r="M74" i="46"/>
  <c r="M76" i="46" s="1"/>
  <c r="L74" i="46"/>
  <c r="J74" i="46"/>
  <c r="J76" i="46" s="1"/>
  <c r="I74" i="46"/>
  <c r="G74" i="46"/>
  <c r="G76" i="46" s="1"/>
  <c r="F74" i="46"/>
  <c r="F76" i="46" s="1"/>
  <c r="D74" i="46"/>
  <c r="C74" i="46"/>
  <c r="M73" i="46"/>
  <c r="L73" i="46"/>
  <c r="J73" i="46"/>
  <c r="I73" i="46"/>
  <c r="G73" i="46"/>
  <c r="F73" i="46"/>
  <c r="D73" i="46"/>
  <c r="C73" i="46"/>
  <c r="N72" i="46"/>
  <c r="K72" i="46"/>
  <c r="K73" i="46" s="1"/>
  <c r="H72" i="46"/>
  <c r="E72" i="46"/>
  <c r="N71" i="46"/>
  <c r="N73" i="46" s="1"/>
  <c r="K71" i="46"/>
  <c r="H71" i="46"/>
  <c r="E71" i="46"/>
  <c r="M70" i="46"/>
  <c r="L70" i="46"/>
  <c r="J70" i="46"/>
  <c r="I70" i="46"/>
  <c r="G70" i="46"/>
  <c r="F70" i="46"/>
  <c r="D70" i="46"/>
  <c r="C70" i="46"/>
  <c r="N69" i="46"/>
  <c r="N75" i="46" s="1"/>
  <c r="K69" i="46"/>
  <c r="K75" i="46" s="1"/>
  <c r="H69" i="46"/>
  <c r="E69" i="46"/>
  <c r="N68" i="46"/>
  <c r="K68" i="46"/>
  <c r="K74" i="46" s="1"/>
  <c r="H68" i="46"/>
  <c r="E68" i="46"/>
  <c r="M61" i="46"/>
  <c r="L61" i="46"/>
  <c r="J61" i="46"/>
  <c r="I61" i="46"/>
  <c r="G61" i="46"/>
  <c r="F61" i="46"/>
  <c r="D61" i="46"/>
  <c r="C61" i="46"/>
  <c r="N60" i="46"/>
  <c r="K60" i="46"/>
  <c r="K61" i="46" s="1"/>
  <c r="H60" i="46"/>
  <c r="E60" i="46"/>
  <c r="N59" i="46"/>
  <c r="N61" i="46" s="1"/>
  <c r="K59" i="46"/>
  <c r="H59" i="46"/>
  <c r="H61" i="46" s="1"/>
  <c r="E59" i="46"/>
  <c r="E61" i="46" s="1"/>
  <c r="M58" i="46"/>
  <c r="L58" i="46"/>
  <c r="J58" i="46"/>
  <c r="I58" i="46"/>
  <c r="G58" i="46"/>
  <c r="F58" i="46"/>
  <c r="D58" i="46"/>
  <c r="C58" i="46"/>
  <c r="N57" i="46"/>
  <c r="K57" i="46"/>
  <c r="H57" i="46"/>
  <c r="E57" i="46"/>
  <c r="N56" i="46"/>
  <c r="N58" i="46" s="1"/>
  <c r="K56" i="46"/>
  <c r="H56" i="46"/>
  <c r="E56" i="46"/>
  <c r="M54" i="46"/>
  <c r="L54" i="46"/>
  <c r="J54" i="46"/>
  <c r="I54" i="46"/>
  <c r="G54" i="46"/>
  <c r="F54" i="46"/>
  <c r="D54" i="46"/>
  <c r="C54" i="46"/>
  <c r="M53" i="46"/>
  <c r="M55" i="46" s="1"/>
  <c r="L53" i="46"/>
  <c r="L55" i="46" s="1"/>
  <c r="J53" i="46"/>
  <c r="I53" i="46"/>
  <c r="I55" i="46" s="1"/>
  <c r="G53" i="46"/>
  <c r="G55" i="46" s="1"/>
  <c r="F53" i="46"/>
  <c r="F55" i="46" s="1"/>
  <c r="D53" i="46"/>
  <c r="C53" i="46"/>
  <c r="M52" i="46"/>
  <c r="L52" i="46"/>
  <c r="J52" i="46"/>
  <c r="I52" i="46"/>
  <c r="G52" i="46"/>
  <c r="F52" i="46"/>
  <c r="D52" i="46"/>
  <c r="C52" i="46"/>
  <c r="N51" i="46"/>
  <c r="K51" i="46"/>
  <c r="H51" i="46"/>
  <c r="E51" i="46"/>
  <c r="N50" i="46"/>
  <c r="N52" i="46" s="1"/>
  <c r="K50" i="46"/>
  <c r="K52" i="46" s="1"/>
  <c r="H50" i="46"/>
  <c r="E50" i="46"/>
  <c r="M49" i="46"/>
  <c r="L49" i="46"/>
  <c r="J49" i="46"/>
  <c r="I49" i="46"/>
  <c r="G49" i="46"/>
  <c r="F49" i="46"/>
  <c r="D49" i="46"/>
  <c r="C49" i="46"/>
  <c r="N48" i="46"/>
  <c r="N54" i="46" s="1"/>
  <c r="K48" i="46"/>
  <c r="H48" i="46"/>
  <c r="E48" i="46"/>
  <c r="N47" i="46"/>
  <c r="N53" i="46" s="1"/>
  <c r="N55" i="46" s="1"/>
  <c r="K47" i="46"/>
  <c r="K49" i="46" s="1"/>
  <c r="H47" i="46"/>
  <c r="E47" i="46"/>
  <c r="M45" i="46"/>
  <c r="L45" i="46"/>
  <c r="J45" i="46"/>
  <c r="I45" i="46"/>
  <c r="G45" i="46"/>
  <c r="F45" i="46"/>
  <c r="D45" i="46"/>
  <c r="C45" i="46"/>
  <c r="M44" i="46"/>
  <c r="L44" i="46"/>
  <c r="L46" i="46" s="1"/>
  <c r="J44" i="46"/>
  <c r="J46" i="46" s="1"/>
  <c r="I44" i="46"/>
  <c r="I46" i="46" s="1"/>
  <c r="G44" i="46"/>
  <c r="G46" i="46" s="1"/>
  <c r="F44" i="46"/>
  <c r="F46" i="46" s="1"/>
  <c r="D44" i="46"/>
  <c r="D46" i="46" s="1"/>
  <c r="C44" i="46"/>
  <c r="C46" i="46" s="1"/>
  <c r="M43" i="46"/>
  <c r="L43" i="46"/>
  <c r="J43" i="46"/>
  <c r="I43" i="46"/>
  <c r="G43" i="46"/>
  <c r="F43" i="46"/>
  <c r="D43" i="46"/>
  <c r="C43" i="46"/>
  <c r="N42" i="46"/>
  <c r="K42" i="46"/>
  <c r="H42" i="46"/>
  <c r="E42" i="46"/>
  <c r="N41" i="46"/>
  <c r="K41" i="46"/>
  <c r="H41" i="46"/>
  <c r="H43" i="46" s="1"/>
  <c r="E41" i="46"/>
  <c r="M40" i="46"/>
  <c r="L40" i="46"/>
  <c r="J40" i="46"/>
  <c r="I40" i="46"/>
  <c r="G40" i="46"/>
  <c r="F40" i="46"/>
  <c r="D40" i="46"/>
  <c r="C40" i="46"/>
  <c r="N39" i="46"/>
  <c r="N45" i="46" s="1"/>
  <c r="K39" i="46"/>
  <c r="K45" i="46" s="1"/>
  <c r="H39" i="46"/>
  <c r="H45" i="46" s="1"/>
  <c r="E39" i="46"/>
  <c r="N38" i="46"/>
  <c r="N44" i="46" s="1"/>
  <c r="K38" i="46"/>
  <c r="K44" i="46" s="1"/>
  <c r="H38" i="46"/>
  <c r="E38" i="46"/>
  <c r="M31" i="46"/>
  <c r="L31" i="46"/>
  <c r="J31" i="46"/>
  <c r="I31" i="46"/>
  <c r="G31" i="46"/>
  <c r="F31" i="46"/>
  <c r="D31" i="46"/>
  <c r="C31" i="46"/>
  <c r="N30" i="46"/>
  <c r="K30" i="46"/>
  <c r="H30" i="46"/>
  <c r="E30" i="46"/>
  <c r="N29" i="46"/>
  <c r="K29" i="46"/>
  <c r="K31" i="46" s="1"/>
  <c r="H29" i="46"/>
  <c r="E29" i="46"/>
  <c r="E31" i="46" s="1"/>
  <c r="M28" i="46"/>
  <c r="L28" i="46"/>
  <c r="J28" i="46"/>
  <c r="I28" i="46"/>
  <c r="G28" i="46"/>
  <c r="F28" i="46"/>
  <c r="D28" i="46"/>
  <c r="C28" i="46"/>
  <c r="N27" i="46"/>
  <c r="K27" i="46"/>
  <c r="H27" i="46"/>
  <c r="E27" i="46"/>
  <c r="N26" i="46"/>
  <c r="K26" i="46"/>
  <c r="K28" i="46" s="1"/>
  <c r="H26" i="46"/>
  <c r="E26" i="46"/>
  <c r="M24" i="46"/>
  <c r="L24" i="46"/>
  <c r="J24" i="46"/>
  <c r="I24" i="46"/>
  <c r="G24" i="46"/>
  <c r="F24" i="46"/>
  <c r="D24" i="46"/>
  <c r="C24" i="46"/>
  <c r="M23" i="46"/>
  <c r="M25" i="46" s="1"/>
  <c r="L23" i="46"/>
  <c r="L25" i="46" s="1"/>
  <c r="J23" i="46"/>
  <c r="J25" i="46" s="1"/>
  <c r="I23" i="46"/>
  <c r="G23" i="46"/>
  <c r="G25" i="46" s="1"/>
  <c r="F23" i="46"/>
  <c r="F25" i="46" s="1"/>
  <c r="D23" i="46"/>
  <c r="C23" i="46"/>
  <c r="M22" i="46"/>
  <c r="L22" i="46"/>
  <c r="J22" i="46"/>
  <c r="I22" i="46"/>
  <c r="G22" i="46"/>
  <c r="F22" i="46"/>
  <c r="D22" i="46"/>
  <c r="C22" i="46"/>
  <c r="N21" i="46"/>
  <c r="K21" i="46"/>
  <c r="H21" i="46"/>
  <c r="E21" i="46"/>
  <c r="N20" i="46"/>
  <c r="N22" i="46" s="1"/>
  <c r="K20" i="46"/>
  <c r="K22" i="46" s="1"/>
  <c r="H20" i="46"/>
  <c r="E20" i="46"/>
  <c r="M19" i="46"/>
  <c r="L19" i="46"/>
  <c r="J19" i="46"/>
  <c r="I19" i="46"/>
  <c r="G19" i="46"/>
  <c r="F19" i="46"/>
  <c r="D19" i="46"/>
  <c r="C19" i="46"/>
  <c r="N18" i="46"/>
  <c r="N24" i="46" s="1"/>
  <c r="K18" i="46"/>
  <c r="K24" i="46" s="1"/>
  <c r="H18" i="46"/>
  <c r="E18" i="46"/>
  <c r="N17" i="46"/>
  <c r="N23" i="46" s="1"/>
  <c r="N25" i="46" s="1"/>
  <c r="K17" i="46"/>
  <c r="K23" i="46" s="1"/>
  <c r="K25" i="46" s="1"/>
  <c r="H17" i="46"/>
  <c r="E17" i="46"/>
  <c r="M15" i="46"/>
  <c r="L15" i="46"/>
  <c r="J15" i="46"/>
  <c r="I15" i="46"/>
  <c r="G15" i="46"/>
  <c r="F15" i="46"/>
  <c r="D15" i="46"/>
  <c r="C15" i="46"/>
  <c r="C104" i="46" s="1"/>
  <c r="M14" i="46"/>
  <c r="M16" i="46" s="1"/>
  <c r="L14" i="46"/>
  <c r="J14" i="46"/>
  <c r="J16" i="46" s="1"/>
  <c r="I14" i="46"/>
  <c r="I16" i="46" s="1"/>
  <c r="G14" i="46"/>
  <c r="G16" i="46" s="1"/>
  <c r="F14" i="46"/>
  <c r="F16" i="46" s="1"/>
  <c r="D14" i="46"/>
  <c r="C14" i="46"/>
  <c r="M13" i="46"/>
  <c r="L13" i="46"/>
  <c r="J13" i="46"/>
  <c r="I13" i="46"/>
  <c r="G13" i="46"/>
  <c r="F13" i="46"/>
  <c r="D13" i="46"/>
  <c r="C13" i="46"/>
  <c r="N12" i="46"/>
  <c r="K12" i="46"/>
  <c r="H12" i="46"/>
  <c r="E12" i="46"/>
  <c r="N11" i="46"/>
  <c r="N13" i="46" s="1"/>
  <c r="K11" i="46"/>
  <c r="H11" i="46"/>
  <c r="H13" i="46" s="1"/>
  <c r="E11" i="46"/>
  <c r="M10" i="46"/>
  <c r="L10" i="46"/>
  <c r="J10" i="46"/>
  <c r="I10" i="46"/>
  <c r="G10" i="46"/>
  <c r="F10" i="46"/>
  <c r="D10" i="46"/>
  <c r="C10" i="46"/>
  <c r="N9" i="46"/>
  <c r="N15" i="46" s="1"/>
  <c r="K9" i="46"/>
  <c r="K15" i="46" s="1"/>
  <c r="H9" i="46"/>
  <c r="H15" i="46" s="1"/>
  <c r="E9" i="46"/>
  <c r="N8" i="46"/>
  <c r="N14" i="46" s="1"/>
  <c r="K8" i="46"/>
  <c r="K14" i="46" s="1"/>
  <c r="H8" i="46"/>
  <c r="E8" i="46"/>
  <c r="AF12" i="45"/>
  <c r="AD12" i="45"/>
  <c r="AB12" i="45"/>
  <c r="Z12" i="45"/>
  <c r="X12" i="45"/>
  <c r="V12" i="45"/>
  <c r="T12" i="45"/>
  <c r="R12" i="45"/>
  <c r="P12" i="45"/>
  <c r="N12" i="45"/>
  <c r="L12" i="45"/>
  <c r="J12" i="45"/>
  <c r="H12" i="45"/>
  <c r="F12" i="45"/>
  <c r="D12" i="45"/>
  <c r="B12" i="45"/>
  <c r="AH11" i="45"/>
  <c r="AH10" i="45"/>
  <c r="AH9" i="45"/>
  <c r="AH8" i="45"/>
  <c r="AH7" i="45"/>
  <c r="AH6" i="45"/>
  <c r="AH5" i="45"/>
  <c r="C155" i="44"/>
  <c r="G154" i="44"/>
  <c r="C154" i="44"/>
  <c r="G153" i="44"/>
  <c r="G155" i="44" s="1"/>
  <c r="C153" i="44"/>
  <c r="G151" i="44"/>
  <c r="G152" i="44" s="1"/>
  <c r="C151" i="44"/>
  <c r="G150" i="44"/>
  <c r="C150" i="44"/>
  <c r="G148" i="44"/>
  <c r="C148" i="44"/>
  <c r="K148" i="44" s="1"/>
  <c r="G147" i="44"/>
  <c r="C147" i="44"/>
  <c r="G145" i="44"/>
  <c r="C145" i="44"/>
  <c r="G144" i="44"/>
  <c r="C144" i="44"/>
  <c r="G142" i="44"/>
  <c r="C142" i="44"/>
  <c r="G141" i="44"/>
  <c r="C141" i="44"/>
  <c r="G139" i="44"/>
  <c r="C139" i="44"/>
  <c r="G138" i="44"/>
  <c r="C138" i="44"/>
  <c r="M131" i="44"/>
  <c r="L131" i="44"/>
  <c r="N131" i="44" s="1"/>
  <c r="J131" i="44"/>
  <c r="I131" i="44"/>
  <c r="K131" i="44" s="1"/>
  <c r="G131" i="44"/>
  <c r="F131" i="44"/>
  <c r="D131" i="44"/>
  <c r="E131" i="44" s="1"/>
  <c r="C131" i="44"/>
  <c r="M130" i="44"/>
  <c r="M132" i="44" s="1"/>
  <c r="L130" i="44"/>
  <c r="J130" i="44"/>
  <c r="I130" i="44"/>
  <c r="I132" i="44" s="1"/>
  <c r="G130" i="44"/>
  <c r="G132" i="44" s="1"/>
  <c r="F130" i="44"/>
  <c r="H130" i="44" s="1"/>
  <c r="D130" i="44"/>
  <c r="D132" i="44" s="1"/>
  <c r="C130" i="44"/>
  <c r="M129" i="44"/>
  <c r="L129" i="44"/>
  <c r="J129" i="44"/>
  <c r="I129" i="44"/>
  <c r="G129" i="44"/>
  <c r="F129" i="44"/>
  <c r="D129" i="44"/>
  <c r="C129" i="44"/>
  <c r="N128" i="44"/>
  <c r="K128" i="44"/>
  <c r="H128" i="44"/>
  <c r="E128" i="44"/>
  <c r="E129" i="44" s="1"/>
  <c r="N127" i="44"/>
  <c r="K127" i="44"/>
  <c r="K129" i="44" s="1"/>
  <c r="H127" i="44"/>
  <c r="H129" i="44" s="1"/>
  <c r="E127" i="44"/>
  <c r="M126" i="44"/>
  <c r="L126" i="44"/>
  <c r="J126" i="44"/>
  <c r="I126" i="44"/>
  <c r="G126" i="44"/>
  <c r="F126" i="44"/>
  <c r="D126" i="44"/>
  <c r="C126" i="44"/>
  <c r="N125" i="44"/>
  <c r="K125" i="44"/>
  <c r="H125" i="44"/>
  <c r="E125" i="44"/>
  <c r="N124" i="44"/>
  <c r="K124" i="44"/>
  <c r="K126" i="44" s="1"/>
  <c r="H124" i="44"/>
  <c r="E124" i="44"/>
  <c r="M123" i="44"/>
  <c r="L123" i="44"/>
  <c r="J123" i="44"/>
  <c r="I123" i="44"/>
  <c r="G123" i="44"/>
  <c r="F123" i="44"/>
  <c r="D123" i="44"/>
  <c r="C123" i="44"/>
  <c r="N122" i="44"/>
  <c r="K122" i="44"/>
  <c r="H122" i="44"/>
  <c r="E122" i="44"/>
  <c r="N121" i="44"/>
  <c r="N123" i="44" s="1"/>
  <c r="K121" i="44"/>
  <c r="K123" i="44" s="1"/>
  <c r="H121" i="44"/>
  <c r="E121" i="44"/>
  <c r="M120" i="44"/>
  <c r="L120" i="44"/>
  <c r="J120" i="44"/>
  <c r="I120" i="44"/>
  <c r="G120" i="44"/>
  <c r="F120" i="44"/>
  <c r="D120" i="44"/>
  <c r="C120" i="44"/>
  <c r="N119" i="44"/>
  <c r="K119" i="44"/>
  <c r="H119" i="44"/>
  <c r="E119" i="44"/>
  <c r="N118" i="44"/>
  <c r="K118" i="44"/>
  <c r="K120" i="44" s="1"/>
  <c r="H118" i="44"/>
  <c r="E118" i="44"/>
  <c r="M117" i="44"/>
  <c r="L117" i="44"/>
  <c r="J117" i="44"/>
  <c r="I117" i="44"/>
  <c r="G117" i="44"/>
  <c r="F117" i="44"/>
  <c r="D117" i="44"/>
  <c r="C117" i="44"/>
  <c r="N116" i="44"/>
  <c r="K116" i="44"/>
  <c r="H116" i="44"/>
  <c r="E116" i="44"/>
  <c r="E117" i="44" s="1"/>
  <c r="N115" i="44"/>
  <c r="N117" i="44" s="1"/>
  <c r="K115" i="44"/>
  <c r="H115" i="44"/>
  <c r="E115" i="44"/>
  <c r="M114" i="44"/>
  <c r="L114" i="44"/>
  <c r="J114" i="44"/>
  <c r="I114" i="44"/>
  <c r="G114" i="44"/>
  <c r="F114" i="44"/>
  <c r="D114" i="44"/>
  <c r="C114" i="44"/>
  <c r="N113" i="44"/>
  <c r="K113" i="44"/>
  <c r="H113" i="44"/>
  <c r="E113" i="44"/>
  <c r="N112" i="44"/>
  <c r="N114" i="44" s="1"/>
  <c r="K112" i="44"/>
  <c r="H112" i="44"/>
  <c r="E112" i="44"/>
  <c r="M105" i="44"/>
  <c r="L105" i="44"/>
  <c r="J105" i="44"/>
  <c r="K105" i="44" s="1"/>
  <c r="I105" i="44"/>
  <c r="G105" i="44"/>
  <c r="F105" i="44"/>
  <c r="D105" i="44"/>
  <c r="C105" i="44"/>
  <c r="E105" i="44" s="1"/>
  <c r="M104" i="44"/>
  <c r="M106" i="44" s="1"/>
  <c r="L104" i="44"/>
  <c r="J104" i="44"/>
  <c r="I104" i="44"/>
  <c r="G104" i="44"/>
  <c r="F104" i="44"/>
  <c r="D104" i="44"/>
  <c r="D106" i="44" s="1"/>
  <c r="C104" i="44"/>
  <c r="C106" i="44" s="1"/>
  <c r="M103" i="44"/>
  <c r="L103" i="44"/>
  <c r="J103" i="44"/>
  <c r="I103" i="44"/>
  <c r="G103" i="44"/>
  <c r="F103" i="44"/>
  <c r="D103" i="44"/>
  <c r="C103" i="44"/>
  <c r="N102" i="44"/>
  <c r="K102" i="44"/>
  <c r="H102" i="44"/>
  <c r="E102" i="44"/>
  <c r="N101" i="44"/>
  <c r="K101" i="44"/>
  <c r="H101" i="44"/>
  <c r="E101" i="44"/>
  <c r="M100" i="44"/>
  <c r="L100" i="44"/>
  <c r="J100" i="44"/>
  <c r="I100" i="44"/>
  <c r="G100" i="44"/>
  <c r="F100" i="44"/>
  <c r="D100" i="44"/>
  <c r="C100" i="44"/>
  <c r="N99" i="44"/>
  <c r="K99" i="44"/>
  <c r="H99" i="44"/>
  <c r="E99" i="44"/>
  <c r="N98" i="44"/>
  <c r="N100" i="44" s="1"/>
  <c r="K98" i="44"/>
  <c r="H98" i="44"/>
  <c r="E98" i="44"/>
  <c r="M97" i="44"/>
  <c r="L97" i="44"/>
  <c r="J97" i="44"/>
  <c r="I97" i="44"/>
  <c r="G97" i="44"/>
  <c r="F97" i="44"/>
  <c r="D97" i="44"/>
  <c r="C97" i="44"/>
  <c r="N96" i="44"/>
  <c r="K96" i="44"/>
  <c r="H96" i="44"/>
  <c r="H97" i="44" s="1"/>
  <c r="E96" i="44"/>
  <c r="N95" i="44"/>
  <c r="K95" i="44"/>
  <c r="H95" i="44"/>
  <c r="E95" i="44"/>
  <c r="M94" i="44"/>
  <c r="L94" i="44"/>
  <c r="J94" i="44"/>
  <c r="I94" i="44"/>
  <c r="G94" i="44"/>
  <c r="F94" i="44"/>
  <c r="D94" i="44"/>
  <c r="C94" i="44"/>
  <c r="N93" i="44"/>
  <c r="K93" i="44"/>
  <c r="H93" i="44"/>
  <c r="E93" i="44"/>
  <c r="N92" i="44"/>
  <c r="N94" i="44" s="1"/>
  <c r="K92" i="44"/>
  <c r="H92" i="44"/>
  <c r="E92" i="44"/>
  <c r="M91" i="44"/>
  <c r="L91" i="44"/>
  <c r="J91" i="44"/>
  <c r="I91" i="44"/>
  <c r="G91" i="44"/>
  <c r="F91" i="44"/>
  <c r="D91" i="44"/>
  <c r="C91" i="44"/>
  <c r="N90" i="44"/>
  <c r="K90" i="44"/>
  <c r="K91" i="44" s="1"/>
  <c r="H90" i="44"/>
  <c r="E90" i="44"/>
  <c r="N89" i="44"/>
  <c r="K89" i="44"/>
  <c r="H89" i="44"/>
  <c r="E89" i="44"/>
  <c r="M88" i="44"/>
  <c r="L88" i="44"/>
  <c r="J88" i="44"/>
  <c r="I88" i="44"/>
  <c r="G88" i="44"/>
  <c r="F88" i="44"/>
  <c r="D88" i="44"/>
  <c r="C88" i="44"/>
  <c r="N87" i="44"/>
  <c r="K87" i="44"/>
  <c r="H87" i="44"/>
  <c r="E87" i="44"/>
  <c r="N86" i="44"/>
  <c r="K86" i="44"/>
  <c r="H86" i="44"/>
  <c r="E86" i="44"/>
  <c r="M79" i="44"/>
  <c r="L79" i="44"/>
  <c r="J79" i="44"/>
  <c r="I79" i="44"/>
  <c r="G79" i="44"/>
  <c r="F79" i="44"/>
  <c r="D79" i="44"/>
  <c r="C79" i="44"/>
  <c r="M78" i="44"/>
  <c r="M80" i="44" s="1"/>
  <c r="L78" i="44"/>
  <c r="J78" i="44"/>
  <c r="I78" i="44"/>
  <c r="I80" i="44" s="1"/>
  <c r="G78" i="44"/>
  <c r="F78" i="44"/>
  <c r="D78" i="44"/>
  <c r="D80" i="44" s="1"/>
  <c r="C78" i="44"/>
  <c r="M77" i="44"/>
  <c r="L77" i="44"/>
  <c r="J77" i="44"/>
  <c r="I77" i="44"/>
  <c r="G77" i="44"/>
  <c r="F77" i="44"/>
  <c r="D77" i="44"/>
  <c r="C77" i="44"/>
  <c r="N76" i="44"/>
  <c r="K76" i="44"/>
  <c r="H76" i="44"/>
  <c r="E76" i="44"/>
  <c r="E77" i="44" s="1"/>
  <c r="N75" i="44"/>
  <c r="K75" i="44"/>
  <c r="H75" i="44"/>
  <c r="E75" i="44"/>
  <c r="M74" i="44"/>
  <c r="L74" i="44"/>
  <c r="J74" i="44"/>
  <c r="I74" i="44"/>
  <c r="G74" i="44"/>
  <c r="F74" i="44"/>
  <c r="D74" i="44"/>
  <c r="C74" i="44"/>
  <c r="N73" i="44"/>
  <c r="K73" i="44"/>
  <c r="H73" i="44"/>
  <c r="H74" i="44" s="1"/>
  <c r="E73" i="44"/>
  <c r="N72" i="44"/>
  <c r="K72" i="44"/>
  <c r="K74" i="44" s="1"/>
  <c r="H72" i="44"/>
  <c r="E72" i="44"/>
  <c r="M71" i="44"/>
  <c r="L71" i="44"/>
  <c r="J71" i="44"/>
  <c r="I71" i="44"/>
  <c r="G71" i="44"/>
  <c r="F71" i="44"/>
  <c r="D71" i="44"/>
  <c r="C71" i="44"/>
  <c r="N70" i="44"/>
  <c r="K70" i="44"/>
  <c r="H70" i="44"/>
  <c r="E70" i="44"/>
  <c r="N69" i="44"/>
  <c r="K69" i="44"/>
  <c r="H69" i="44"/>
  <c r="E69" i="44"/>
  <c r="M68" i="44"/>
  <c r="L68" i="44"/>
  <c r="J68" i="44"/>
  <c r="I68" i="44"/>
  <c r="G68" i="44"/>
  <c r="F68" i="44"/>
  <c r="D68" i="44"/>
  <c r="C68" i="44"/>
  <c r="N67" i="44"/>
  <c r="K67" i="44"/>
  <c r="H67" i="44"/>
  <c r="E67" i="44"/>
  <c r="N66" i="44"/>
  <c r="K66" i="44"/>
  <c r="K68" i="44" s="1"/>
  <c r="H66" i="44"/>
  <c r="E66" i="44"/>
  <c r="M65" i="44"/>
  <c r="L65" i="44"/>
  <c r="J65" i="44"/>
  <c r="I65" i="44"/>
  <c r="G65" i="44"/>
  <c r="F65" i="44"/>
  <c r="D65" i="44"/>
  <c r="C65" i="44"/>
  <c r="N64" i="44"/>
  <c r="K64" i="44"/>
  <c r="H64" i="44"/>
  <c r="E64" i="44"/>
  <c r="N63" i="44"/>
  <c r="K63" i="44"/>
  <c r="K65" i="44" s="1"/>
  <c r="H63" i="44"/>
  <c r="E63" i="44"/>
  <c r="M62" i="44"/>
  <c r="L62" i="44"/>
  <c r="J62" i="44"/>
  <c r="I62" i="44"/>
  <c r="G62" i="44"/>
  <c r="F62" i="44"/>
  <c r="D62" i="44"/>
  <c r="C62" i="44"/>
  <c r="N61" i="44"/>
  <c r="K61" i="44"/>
  <c r="H61" i="44"/>
  <c r="E61" i="44"/>
  <c r="N60" i="44"/>
  <c r="K60" i="44"/>
  <c r="H60" i="44"/>
  <c r="E60" i="44"/>
  <c r="M53" i="44"/>
  <c r="L53" i="44"/>
  <c r="J53" i="44"/>
  <c r="I53" i="44"/>
  <c r="H53" i="44"/>
  <c r="G53" i="44"/>
  <c r="F53" i="44"/>
  <c r="D53" i="44"/>
  <c r="C53" i="44"/>
  <c r="E53" i="44" s="1"/>
  <c r="M52" i="44"/>
  <c r="L52" i="44"/>
  <c r="N52" i="44" s="1"/>
  <c r="J52" i="44"/>
  <c r="J54" i="44" s="1"/>
  <c r="I52" i="44"/>
  <c r="G52" i="44"/>
  <c r="F52" i="44"/>
  <c r="D52" i="44"/>
  <c r="D54" i="44" s="1"/>
  <c r="C52" i="44"/>
  <c r="M51" i="44"/>
  <c r="L51" i="44"/>
  <c r="J51" i="44"/>
  <c r="I51" i="44"/>
  <c r="G51" i="44"/>
  <c r="F51" i="44"/>
  <c r="D51" i="44"/>
  <c r="C51" i="44"/>
  <c r="N50" i="44"/>
  <c r="K50" i="44"/>
  <c r="K51" i="44" s="1"/>
  <c r="H50" i="44"/>
  <c r="E50" i="44"/>
  <c r="N49" i="44"/>
  <c r="K49" i="44"/>
  <c r="H49" i="44"/>
  <c r="H51" i="44" s="1"/>
  <c r="E49" i="44"/>
  <c r="M48" i="44"/>
  <c r="L48" i="44"/>
  <c r="J48" i="44"/>
  <c r="I48" i="44"/>
  <c r="G48" i="44"/>
  <c r="F48" i="44"/>
  <c r="D48" i="44"/>
  <c r="C48" i="44"/>
  <c r="N47" i="44"/>
  <c r="K47" i="44"/>
  <c r="H47" i="44"/>
  <c r="E47" i="44"/>
  <c r="N46" i="44"/>
  <c r="K46" i="44"/>
  <c r="H46" i="44"/>
  <c r="E46" i="44"/>
  <c r="M45" i="44"/>
  <c r="L45" i="44"/>
  <c r="J45" i="44"/>
  <c r="I45" i="44"/>
  <c r="G45" i="44"/>
  <c r="F45" i="44"/>
  <c r="D45" i="44"/>
  <c r="C45" i="44"/>
  <c r="N44" i="44"/>
  <c r="K44" i="44"/>
  <c r="K45" i="44" s="1"/>
  <c r="H44" i="44"/>
  <c r="E44" i="44"/>
  <c r="N43" i="44"/>
  <c r="K43" i="44"/>
  <c r="H43" i="44"/>
  <c r="H45" i="44" s="1"/>
  <c r="E43" i="44"/>
  <c r="M42" i="44"/>
  <c r="L42" i="44"/>
  <c r="J42" i="44"/>
  <c r="I42" i="44"/>
  <c r="G42" i="44"/>
  <c r="F42" i="44"/>
  <c r="D42" i="44"/>
  <c r="C42" i="44"/>
  <c r="N41" i="44"/>
  <c r="K41" i="44"/>
  <c r="H41" i="44"/>
  <c r="E41" i="44"/>
  <c r="N40" i="44"/>
  <c r="K40" i="44"/>
  <c r="H40" i="44"/>
  <c r="H42" i="44" s="1"/>
  <c r="E40" i="44"/>
  <c r="M39" i="44"/>
  <c r="L39" i="44"/>
  <c r="J39" i="44"/>
  <c r="I39" i="44"/>
  <c r="G39" i="44"/>
  <c r="F39" i="44"/>
  <c r="D39" i="44"/>
  <c r="C39" i="44"/>
  <c r="N38" i="44"/>
  <c r="K38" i="44"/>
  <c r="H38" i="44"/>
  <c r="E38" i="44"/>
  <c r="N37" i="44"/>
  <c r="K37" i="44"/>
  <c r="H37" i="44"/>
  <c r="E37" i="44"/>
  <c r="M36" i="44"/>
  <c r="L36" i="44"/>
  <c r="J36" i="44"/>
  <c r="I36" i="44"/>
  <c r="G36" i="44"/>
  <c r="F36" i="44"/>
  <c r="D36" i="44"/>
  <c r="C36" i="44"/>
  <c r="N35" i="44"/>
  <c r="K35" i="44"/>
  <c r="H35" i="44"/>
  <c r="E35" i="44"/>
  <c r="E36" i="44" s="1"/>
  <c r="N34" i="44"/>
  <c r="K34" i="44"/>
  <c r="H34" i="44"/>
  <c r="H36" i="44" s="1"/>
  <c r="E34" i="44"/>
  <c r="M27" i="44"/>
  <c r="L27" i="44"/>
  <c r="N27" i="44" s="1"/>
  <c r="J27" i="44"/>
  <c r="I27" i="44"/>
  <c r="G27" i="44"/>
  <c r="F27" i="44"/>
  <c r="D27" i="44"/>
  <c r="C27" i="44"/>
  <c r="M26" i="44"/>
  <c r="M28" i="44" s="1"/>
  <c r="L26" i="44"/>
  <c r="N26" i="44" s="1"/>
  <c r="J26" i="44"/>
  <c r="I26" i="44"/>
  <c r="I28" i="44" s="1"/>
  <c r="G26" i="44"/>
  <c r="F26" i="44"/>
  <c r="D26" i="44"/>
  <c r="C26" i="44"/>
  <c r="M25" i="44"/>
  <c r="L25" i="44"/>
  <c r="J25" i="44"/>
  <c r="I25" i="44"/>
  <c r="G25" i="44"/>
  <c r="F25" i="44"/>
  <c r="D25" i="44"/>
  <c r="C25" i="44"/>
  <c r="N24" i="44"/>
  <c r="K24" i="44"/>
  <c r="H24" i="44"/>
  <c r="E24" i="44"/>
  <c r="N23" i="44"/>
  <c r="N25" i="44" s="1"/>
  <c r="K23" i="44"/>
  <c r="K25" i="44" s="1"/>
  <c r="H23" i="44"/>
  <c r="E23" i="44"/>
  <c r="M22" i="44"/>
  <c r="L22" i="44"/>
  <c r="J22" i="44"/>
  <c r="I22" i="44"/>
  <c r="G22" i="44"/>
  <c r="F22" i="44"/>
  <c r="D22" i="44"/>
  <c r="C22" i="44"/>
  <c r="N21" i="44"/>
  <c r="K21" i="44"/>
  <c r="H21" i="44"/>
  <c r="E21" i="44"/>
  <c r="N20" i="44"/>
  <c r="N22" i="44" s="1"/>
  <c r="K20" i="44"/>
  <c r="H20" i="44"/>
  <c r="E20" i="44"/>
  <c r="M19" i="44"/>
  <c r="L19" i="44"/>
  <c r="J19" i="44"/>
  <c r="I19" i="44"/>
  <c r="G19" i="44"/>
  <c r="F19" i="44"/>
  <c r="D19" i="44"/>
  <c r="C19" i="44"/>
  <c r="N18" i="44"/>
  <c r="K18" i="44"/>
  <c r="H18" i="44"/>
  <c r="E18" i="44"/>
  <c r="N17" i="44"/>
  <c r="N19" i="44" s="1"/>
  <c r="K17" i="44"/>
  <c r="H17" i="44"/>
  <c r="H19" i="44" s="1"/>
  <c r="E17" i="44"/>
  <c r="M16" i="44"/>
  <c r="L16" i="44"/>
  <c r="J16" i="44"/>
  <c r="I16" i="44"/>
  <c r="G16" i="44"/>
  <c r="F16" i="44"/>
  <c r="D16" i="44"/>
  <c r="C16" i="44"/>
  <c r="N15" i="44"/>
  <c r="K15" i="44"/>
  <c r="H15" i="44"/>
  <c r="E15" i="44"/>
  <c r="N14" i="44"/>
  <c r="K14" i="44"/>
  <c r="K16" i="44" s="1"/>
  <c r="H14" i="44"/>
  <c r="E14" i="44"/>
  <c r="M13" i="44"/>
  <c r="L13" i="44"/>
  <c r="J13" i="44"/>
  <c r="I13" i="44"/>
  <c r="G13" i="44"/>
  <c r="F13" i="44"/>
  <c r="D13" i="44"/>
  <c r="C13" i="44"/>
  <c r="N12" i="44"/>
  <c r="K12" i="44"/>
  <c r="H12" i="44"/>
  <c r="E12" i="44"/>
  <c r="N11" i="44"/>
  <c r="K11" i="44"/>
  <c r="K13" i="44" s="1"/>
  <c r="H11" i="44"/>
  <c r="E11" i="44"/>
  <c r="M10" i="44"/>
  <c r="L10" i="44"/>
  <c r="J10" i="44"/>
  <c r="I10" i="44"/>
  <c r="G10" i="44"/>
  <c r="F10" i="44"/>
  <c r="D10" i="44"/>
  <c r="C10" i="44"/>
  <c r="N9" i="44"/>
  <c r="K9" i="44"/>
  <c r="H9" i="44"/>
  <c r="E9" i="44"/>
  <c r="N8" i="44"/>
  <c r="K8" i="44"/>
  <c r="H8" i="44"/>
  <c r="E8" i="44"/>
  <c r="E10" i="44" s="1"/>
  <c r="G175" i="43"/>
  <c r="C175" i="43"/>
  <c r="G174" i="43"/>
  <c r="C174" i="43"/>
  <c r="G172" i="43"/>
  <c r="C172" i="43"/>
  <c r="G171" i="43"/>
  <c r="C171" i="43"/>
  <c r="G166" i="43"/>
  <c r="C166" i="43"/>
  <c r="G165" i="43"/>
  <c r="C165" i="43"/>
  <c r="G163" i="43"/>
  <c r="C163" i="43"/>
  <c r="G162" i="43"/>
  <c r="C162" i="43"/>
  <c r="G157" i="43"/>
  <c r="C157" i="43"/>
  <c r="G156" i="43"/>
  <c r="C156" i="43"/>
  <c r="G154" i="43"/>
  <c r="C154" i="43"/>
  <c r="G153" i="43"/>
  <c r="C153" i="43"/>
  <c r="M147" i="43"/>
  <c r="L147" i="43"/>
  <c r="J147" i="43"/>
  <c r="I147" i="43"/>
  <c r="G147" i="43"/>
  <c r="F147" i="43"/>
  <c r="D147" i="43"/>
  <c r="C147" i="43"/>
  <c r="N146" i="43"/>
  <c r="K146" i="43"/>
  <c r="H146" i="43"/>
  <c r="E146" i="43"/>
  <c r="N145" i="43"/>
  <c r="K145" i="43"/>
  <c r="K147" i="43" s="1"/>
  <c r="H145" i="43"/>
  <c r="E145" i="43"/>
  <c r="M144" i="43"/>
  <c r="L144" i="43"/>
  <c r="J144" i="43"/>
  <c r="I144" i="43"/>
  <c r="G144" i="43"/>
  <c r="F144" i="43"/>
  <c r="D144" i="43"/>
  <c r="C144" i="43"/>
  <c r="N143" i="43"/>
  <c r="K143" i="43"/>
  <c r="H143" i="43"/>
  <c r="E143" i="43"/>
  <c r="N142" i="43"/>
  <c r="K142" i="43"/>
  <c r="H142" i="43"/>
  <c r="E142" i="43"/>
  <c r="E144" i="43" s="1"/>
  <c r="M140" i="43"/>
  <c r="L140" i="43"/>
  <c r="J140" i="43"/>
  <c r="I140" i="43"/>
  <c r="G140" i="43"/>
  <c r="F140" i="43"/>
  <c r="D140" i="43"/>
  <c r="C140" i="43"/>
  <c r="M139" i="43"/>
  <c r="M141" i="43" s="1"/>
  <c r="L139" i="43"/>
  <c r="J139" i="43"/>
  <c r="J141" i="43" s="1"/>
  <c r="I139" i="43"/>
  <c r="G139" i="43"/>
  <c r="F139" i="43"/>
  <c r="D139" i="43"/>
  <c r="D141" i="43" s="1"/>
  <c r="C139" i="43"/>
  <c r="C141" i="43" s="1"/>
  <c r="M138" i="43"/>
  <c r="L138" i="43"/>
  <c r="J138" i="43"/>
  <c r="I138" i="43"/>
  <c r="G138" i="43"/>
  <c r="F138" i="43"/>
  <c r="D138" i="43"/>
  <c r="C138" i="43"/>
  <c r="N137" i="43"/>
  <c r="K137" i="43"/>
  <c r="H137" i="43"/>
  <c r="E137" i="43"/>
  <c r="N136" i="43"/>
  <c r="K136" i="43"/>
  <c r="K138" i="43" s="1"/>
  <c r="H136" i="43"/>
  <c r="H138" i="43" s="1"/>
  <c r="E136" i="43"/>
  <c r="M135" i="43"/>
  <c r="L135" i="43"/>
  <c r="J135" i="43"/>
  <c r="I135" i="43"/>
  <c r="G135" i="43"/>
  <c r="F135" i="43"/>
  <c r="D135" i="43"/>
  <c r="C135" i="43"/>
  <c r="N134" i="43"/>
  <c r="N140" i="43" s="1"/>
  <c r="K134" i="43"/>
  <c r="K140" i="43" s="1"/>
  <c r="H134" i="43"/>
  <c r="H140" i="43" s="1"/>
  <c r="E134" i="43"/>
  <c r="N133" i="43"/>
  <c r="N135" i="43" s="1"/>
  <c r="K133" i="43"/>
  <c r="K139" i="43" s="1"/>
  <c r="H133" i="43"/>
  <c r="E133" i="43"/>
  <c r="E139" i="43" s="1"/>
  <c r="M131" i="43"/>
  <c r="L131" i="43"/>
  <c r="K131" i="43"/>
  <c r="J131" i="43"/>
  <c r="I131" i="43"/>
  <c r="G131" i="43"/>
  <c r="F131" i="43"/>
  <c r="D131" i="43"/>
  <c r="C131" i="43"/>
  <c r="M130" i="43"/>
  <c r="M132" i="43" s="1"/>
  <c r="L130" i="43"/>
  <c r="L132" i="43" s="1"/>
  <c r="J130" i="43"/>
  <c r="J132" i="43" s="1"/>
  <c r="I130" i="43"/>
  <c r="I132" i="43" s="1"/>
  <c r="G130" i="43"/>
  <c r="G132" i="43" s="1"/>
  <c r="F130" i="43"/>
  <c r="D130" i="43"/>
  <c r="C130" i="43"/>
  <c r="C132" i="43" s="1"/>
  <c r="M129" i="43"/>
  <c r="L129" i="43"/>
  <c r="J129" i="43"/>
  <c r="I129" i="43"/>
  <c r="G129" i="43"/>
  <c r="F129" i="43"/>
  <c r="D129" i="43"/>
  <c r="C129" i="43"/>
  <c r="N128" i="43"/>
  <c r="K128" i="43"/>
  <c r="H128" i="43"/>
  <c r="E128" i="43"/>
  <c r="N127" i="43"/>
  <c r="K127" i="43"/>
  <c r="H127" i="43"/>
  <c r="E127" i="43"/>
  <c r="M126" i="43"/>
  <c r="L126" i="43"/>
  <c r="J126" i="43"/>
  <c r="I126" i="43"/>
  <c r="G126" i="43"/>
  <c r="F126" i="43"/>
  <c r="D126" i="43"/>
  <c r="C126" i="43"/>
  <c r="N125" i="43"/>
  <c r="N131" i="43" s="1"/>
  <c r="K125" i="43"/>
  <c r="H125" i="43"/>
  <c r="E125" i="43"/>
  <c r="N124" i="43"/>
  <c r="N130" i="43" s="1"/>
  <c r="K124" i="43"/>
  <c r="K130" i="43" s="1"/>
  <c r="H124" i="43"/>
  <c r="E124" i="43"/>
  <c r="M118" i="43"/>
  <c r="L118" i="43"/>
  <c r="J118" i="43"/>
  <c r="I118" i="43"/>
  <c r="G118" i="43"/>
  <c r="F118" i="43"/>
  <c r="D118" i="43"/>
  <c r="C118" i="43"/>
  <c r="N117" i="43"/>
  <c r="K117" i="43"/>
  <c r="K118" i="43" s="1"/>
  <c r="H117" i="43"/>
  <c r="E117" i="43"/>
  <c r="N116" i="43"/>
  <c r="K116" i="43"/>
  <c r="H116" i="43"/>
  <c r="H118" i="43" s="1"/>
  <c r="E116" i="43"/>
  <c r="M115" i="43"/>
  <c r="L115" i="43"/>
  <c r="J115" i="43"/>
  <c r="I115" i="43"/>
  <c r="G115" i="43"/>
  <c r="F115" i="43"/>
  <c r="D115" i="43"/>
  <c r="C115" i="43"/>
  <c r="N114" i="43"/>
  <c r="K114" i="43"/>
  <c r="H114" i="43"/>
  <c r="E114" i="43"/>
  <c r="N113" i="43"/>
  <c r="K113" i="43"/>
  <c r="H113" i="43"/>
  <c r="E113" i="43"/>
  <c r="M111" i="43"/>
  <c r="L111" i="43"/>
  <c r="J111" i="43"/>
  <c r="I111" i="43"/>
  <c r="G111" i="43"/>
  <c r="F111" i="43"/>
  <c r="D111" i="43"/>
  <c r="C111" i="43"/>
  <c r="M110" i="43"/>
  <c r="M112" i="43" s="1"/>
  <c r="L110" i="43"/>
  <c r="L112" i="43" s="1"/>
  <c r="J110" i="43"/>
  <c r="I110" i="43"/>
  <c r="G110" i="43"/>
  <c r="F110" i="43"/>
  <c r="D110" i="43"/>
  <c r="C110" i="43"/>
  <c r="C112" i="43" s="1"/>
  <c r="M109" i="43"/>
  <c r="L109" i="43"/>
  <c r="J109" i="43"/>
  <c r="I109" i="43"/>
  <c r="G109" i="43"/>
  <c r="F109" i="43"/>
  <c r="D109" i="43"/>
  <c r="C109" i="43"/>
  <c r="N108" i="43"/>
  <c r="K108" i="43"/>
  <c r="H108" i="43"/>
  <c r="E108" i="43"/>
  <c r="N107" i="43"/>
  <c r="K107" i="43"/>
  <c r="K109" i="43" s="1"/>
  <c r="H107" i="43"/>
  <c r="E107" i="43"/>
  <c r="M106" i="43"/>
  <c r="L106" i="43"/>
  <c r="J106" i="43"/>
  <c r="I106" i="43"/>
  <c r="G106" i="43"/>
  <c r="F106" i="43"/>
  <c r="D106" i="43"/>
  <c r="C106" i="43"/>
  <c r="N105" i="43"/>
  <c r="K105" i="43"/>
  <c r="K111" i="43" s="1"/>
  <c r="H105" i="43"/>
  <c r="E105" i="43"/>
  <c r="N104" i="43"/>
  <c r="N110" i="43" s="1"/>
  <c r="K104" i="43"/>
  <c r="H104" i="43"/>
  <c r="H110" i="43" s="1"/>
  <c r="E104" i="43"/>
  <c r="M102" i="43"/>
  <c r="L102" i="43"/>
  <c r="J102" i="43"/>
  <c r="I102" i="43"/>
  <c r="G102" i="43"/>
  <c r="F102" i="43"/>
  <c r="D102" i="43"/>
  <c r="C102" i="43"/>
  <c r="M101" i="43"/>
  <c r="L101" i="43"/>
  <c r="J101" i="43"/>
  <c r="J103" i="43" s="1"/>
  <c r="I101" i="43"/>
  <c r="G101" i="43"/>
  <c r="G103" i="43" s="1"/>
  <c r="F101" i="43"/>
  <c r="F103" i="43" s="1"/>
  <c r="D101" i="43"/>
  <c r="D103" i="43" s="1"/>
  <c r="C101" i="43"/>
  <c r="C103" i="43" s="1"/>
  <c r="M100" i="43"/>
  <c r="L100" i="43"/>
  <c r="J100" i="43"/>
  <c r="I100" i="43"/>
  <c r="H100" i="43"/>
  <c r="G100" i="43"/>
  <c r="F100" i="43"/>
  <c r="D100" i="43"/>
  <c r="C100" i="43"/>
  <c r="N99" i="43"/>
  <c r="K99" i="43"/>
  <c r="H99" i="43"/>
  <c r="E99" i="43"/>
  <c r="N98" i="43"/>
  <c r="K98" i="43"/>
  <c r="K100" i="43" s="1"/>
  <c r="H98" i="43"/>
  <c r="E98" i="43"/>
  <c r="M97" i="43"/>
  <c r="L97" i="43"/>
  <c r="J97" i="43"/>
  <c r="I97" i="43"/>
  <c r="G97" i="43"/>
  <c r="F97" i="43"/>
  <c r="D97" i="43"/>
  <c r="C97" i="43"/>
  <c r="N96" i="43"/>
  <c r="N102" i="43" s="1"/>
  <c r="K96" i="43"/>
  <c r="K102" i="43" s="1"/>
  <c r="H96" i="43"/>
  <c r="H102" i="43" s="1"/>
  <c r="E96" i="43"/>
  <c r="E102" i="43" s="1"/>
  <c r="N95" i="43"/>
  <c r="N101" i="43" s="1"/>
  <c r="K95" i="43"/>
  <c r="K101" i="43" s="1"/>
  <c r="H95" i="43"/>
  <c r="E95" i="43"/>
  <c r="M89" i="43"/>
  <c r="L89" i="43"/>
  <c r="J89" i="43"/>
  <c r="I89" i="43"/>
  <c r="G89" i="43"/>
  <c r="F89" i="43"/>
  <c r="D89" i="43"/>
  <c r="C89" i="43"/>
  <c r="N88" i="43"/>
  <c r="K88" i="43"/>
  <c r="H88" i="43"/>
  <c r="E88" i="43"/>
  <c r="N87" i="43"/>
  <c r="K87" i="43"/>
  <c r="H87" i="43"/>
  <c r="H89" i="43" s="1"/>
  <c r="E87" i="43"/>
  <c r="M86" i="43"/>
  <c r="L86" i="43"/>
  <c r="J86" i="43"/>
  <c r="I86" i="43"/>
  <c r="G86" i="43"/>
  <c r="F86" i="43"/>
  <c r="D86" i="43"/>
  <c r="C86" i="43"/>
  <c r="N85" i="43"/>
  <c r="K85" i="43"/>
  <c r="H85" i="43"/>
  <c r="E85" i="43"/>
  <c r="E86" i="43" s="1"/>
  <c r="N84" i="43"/>
  <c r="K84" i="43"/>
  <c r="H84" i="43"/>
  <c r="H86" i="43" s="1"/>
  <c r="E84" i="43"/>
  <c r="M82" i="43"/>
  <c r="L82" i="43"/>
  <c r="J82" i="43"/>
  <c r="I82" i="43"/>
  <c r="G82" i="43"/>
  <c r="F82" i="43"/>
  <c r="D82" i="43"/>
  <c r="C82" i="43"/>
  <c r="M81" i="43"/>
  <c r="M83" i="43" s="1"/>
  <c r="L81" i="43"/>
  <c r="L83" i="43" s="1"/>
  <c r="J81" i="43"/>
  <c r="J83" i="43" s="1"/>
  <c r="I81" i="43"/>
  <c r="G81" i="43"/>
  <c r="G83" i="43" s="1"/>
  <c r="F81" i="43"/>
  <c r="F83" i="43" s="1"/>
  <c r="D81" i="43"/>
  <c r="C81" i="43"/>
  <c r="C83" i="43" s="1"/>
  <c r="M80" i="43"/>
  <c r="L80" i="43"/>
  <c r="J80" i="43"/>
  <c r="I80" i="43"/>
  <c r="G80" i="43"/>
  <c r="F80" i="43"/>
  <c r="D80" i="43"/>
  <c r="C80" i="43"/>
  <c r="N79" i="43"/>
  <c r="K79" i="43"/>
  <c r="H79" i="43"/>
  <c r="E79" i="43"/>
  <c r="N78" i="43"/>
  <c r="N80" i="43" s="1"/>
  <c r="K78" i="43"/>
  <c r="H78" i="43"/>
  <c r="E78" i="43"/>
  <c r="M77" i="43"/>
  <c r="L77" i="43"/>
  <c r="J77" i="43"/>
  <c r="I77" i="43"/>
  <c r="G77" i="43"/>
  <c r="F77" i="43"/>
  <c r="D77" i="43"/>
  <c r="C77" i="43"/>
  <c r="N76" i="43"/>
  <c r="K76" i="43"/>
  <c r="K82" i="43" s="1"/>
  <c r="H76" i="43"/>
  <c r="E76" i="43"/>
  <c r="N75" i="43"/>
  <c r="N81" i="43" s="1"/>
  <c r="K75" i="43"/>
  <c r="K81" i="43" s="1"/>
  <c r="H75" i="43"/>
  <c r="E75" i="43"/>
  <c r="E81" i="43" s="1"/>
  <c r="M73" i="43"/>
  <c r="L73" i="43"/>
  <c r="J73" i="43"/>
  <c r="I73" i="43"/>
  <c r="G73" i="43"/>
  <c r="F73" i="43"/>
  <c r="D73" i="43"/>
  <c r="C73" i="43"/>
  <c r="M72" i="43"/>
  <c r="M74" i="43" s="1"/>
  <c r="L72" i="43"/>
  <c r="L74" i="43" s="1"/>
  <c r="J72" i="43"/>
  <c r="J74" i="43" s="1"/>
  <c r="I72" i="43"/>
  <c r="G72" i="43"/>
  <c r="G74" i="43" s="1"/>
  <c r="F72" i="43"/>
  <c r="F74" i="43" s="1"/>
  <c r="D72" i="43"/>
  <c r="D74" i="43" s="1"/>
  <c r="C72" i="43"/>
  <c r="C74" i="43" s="1"/>
  <c r="M71" i="43"/>
  <c r="L71" i="43"/>
  <c r="J71" i="43"/>
  <c r="I71" i="43"/>
  <c r="G71" i="43"/>
  <c r="F71" i="43"/>
  <c r="D71" i="43"/>
  <c r="C71" i="43"/>
  <c r="N70" i="43"/>
  <c r="K70" i="43"/>
  <c r="H70" i="43"/>
  <c r="H71" i="43" s="1"/>
  <c r="E70" i="43"/>
  <c r="N69" i="43"/>
  <c r="K69" i="43"/>
  <c r="K71" i="43" s="1"/>
  <c r="H69" i="43"/>
  <c r="E69" i="43"/>
  <c r="E71" i="43" s="1"/>
  <c r="M68" i="43"/>
  <c r="L68" i="43"/>
  <c r="J68" i="43"/>
  <c r="I68" i="43"/>
  <c r="G68" i="43"/>
  <c r="F68" i="43"/>
  <c r="D68" i="43"/>
  <c r="C68" i="43"/>
  <c r="N67" i="43"/>
  <c r="N73" i="43" s="1"/>
  <c r="K67" i="43"/>
  <c r="K73" i="43" s="1"/>
  <c r="H67" i="43"/>
  <c r="H73" i="43" s="1"/>
  <c r="E67" i="43"/>
  <c r="E73" i="43" s="1"/>
  <c r="N66" i="43"/>
  <c r="N72" i="43" s="1"/>
  <c r="K66" i="43"/>
  <c r="K72" i="43" s="1"/>
  <c r="H66" i="43"/>
  <c r="E66" i="43"/>
  <c r="M60" i="43"/>
  <c r="L60" i="43"/>
  <c r="J60" i="43"/>
  <c r="I60" i="43"/>
  <c r="G60" i="43"/>
  <c r="F60" i="43"/>
  <c r="D60" i="43"/>
  <c r="C60" i="43"/>
  <c r="N59" i="43"/>
  <c r="K59" i="43"/>
  <c r="H59" i="43"/>
  <c r="E59" i="43"/>
  <c r="N58" i="43"/>
  <c r="N60" i="43" s="1"/>
  <c r="K58" i="43"/>
  <c r="H58" i="43"/>
  <c r="E58" i="43"/>
  <c r="E60" i="43" s="1"/>
  <c r="M57" i="43"/>
  <c r="L57" i="43"/>
  <c r="J57" i="43"/>
  <c r="I57" i="43"/>
  <c r="G57" i="43"/>
  <c r="F57" i="43"/>
  <c r="D57" i="43"/>
  <c r="C57" i="43"/>
  <c r="N56" i="43"/>
  <c r="K56" i="43"/>
  <c r="H56" i="43"/>
  <c r="E56" i="43"/>
  <c r="N55" i="43"/>
  <c r="N57" i="43" s="1"/>
  <c r="K55" i="43"/>
  <c r="H55" i="43"/>
  <c r="E55" i="43"/>
  <c r="M53" i="43"/>
  <c r="L53" i="43"/>
  <c r="J53" i="43"/>
  <c r="I53" i="43"/>
  <c r="G53" i="43"/>
  <c r="F53" i="43"/>
  <c r="D53" i="43"/>
  <c r="C53" i="43"/>
  <c r="M52" i="43"/>
  <c r="M54" i="43" s="1"/>
  <c r="L52" i="43"/>
  <c r="L54" i="43" s="1"/>
  <c r="J52" i="43"/>
  <c r="I52" i="43"/>
  <c r="I54" i="43" s="1"/>
  <c r="G52" i="43"/>
  <c r="G54" i="43" s="1"/>
  <c r="F52" i="43"/>
  <c r="F54" i="43" s="1"/>
  <c r="D52" i="43"/>
  <c r="C52" i="43"/>
  <c r="M51" i="43"/>
  <c r="L51" i="43"/>
  <c r="J51" i="43"/>
  <c r="I51" i="43"/>
  <c r="G51" i="43"/>
  <c r="F51" i="43"/>
  <c r="D51" i="43"/>
  <c r="C51" i="43"/>
  <c r="N50" i="43"/>
  <c r="K50" i="43"/>
  <c r="H50" i="43"/>
  <c r="E50" i="43"/>
  <c r="N49" i="43"/>
  <c r="N51" i="43" s="1"/>
  <c r="K49" i="43"/>
  <c r="H49" i="43"/>
  <c r="E49" i="43"/>
  <c r="M48" i="43"/>
  <c r="L48" i="43"/>
  <c r="J48" i="43"/>
  <c r="I48" i="43"/>
  <c r="G48" i="43"/>
  <c r="F48" i="43"/>
  <c r="D48" i="43"/>
  <c r="C48" i="43"/>
  <c r="N47" i="43"/>
  <c r="K47" i="43"/>
  <c r="K53" i="43" s="1"/>
  <c r="H47" i="43"/>
  <c r="E47" i="43"/>
  <c r="N46" i="43"/>
  <c r="N52" i="43" s="1"/>
  <c r="K46" i="43"/>
  <c r="H46" i="43"/>
  <c r="H52" i="43" s="1"/>
  <c r="E46" i="43"/>
  <c r="E52" i="43" s="1"/>
  <c r="M44" i="43"/>
  <c r="L44" i="43"/>
  <c r="K44" i="43"/>
  <c r="J44" i="43"/>
  <c r="I44" i="43"/>
  <c r="G44" i="43"/>
  <c r="F44" i="43"/>
  <c r="D44" i="43"/>
  <c r="C44" i="43"/>
  <c r="M43" i="43"/>
  <c r="M45" i="43" s="1"/>
  <c r="L43" i="43"/>
  <c r="L45" i="43" s="1"/>
  <c r="J43" i="43"/>
  <c r="I43" i="43"/>
  <c r="I45" i="43" s="1"/>
  <c r="G43" i="43"/>
  <c r="G45" i="43" s="1"/>
  <c r="F43" i="43"/>
  <c r="F45" i="43" s="1"/>
  <c r="D43" i="43"/>
  <c r="D45" i="43" s="1"/>
  <c r="C43" i="43"/>
  <c r="C45" i="43" s="1"/>
  <c r="M42" i="43"/>
  <c r="L42" i="43"/>
  <c r="J42" i="43"/>
  <c r="I42" i="43"/>
  <c r="G42" i="43"/>
  <c r="F42" i="43"/>
  <c r="D42" i="43"/>
  <c r="C42" i="43"/>
  <c r="N41" i="43"/>
  <c r="K41" i="43"/>
  <c r="H41" i="43"/>
  <c r="E41" i="43"/>
  <c r="N40" i="43"/>
  <c r="K40" i="43"/>
  <c r="K42" i="43" s="1"/>
  <c r="H40" i="43"/>
  <c r="E40" i="43"/>
  <c r="E42" i="43" s="1"/>
  <c r="M39" i="43"/>
  <c r="L39" i="43"/>
  <c r="J39" i="43"/>
  <c r="I39" i="43"/>
  <c r="G39" i="43"/>
  <c r="F39" i="43"/>
  <c r="D39" i="43"/>
  <c r="C39" i="43"/>
  <c r="N38" i="43"/>
  <c r="N44" i="43" s="1"/>
  <c r="K38" i="43"/>
  <c r="H38" i="43"/>
  <c r="H44" i="43" s="1"/>
  <c r="E38" i="43"/>
  <c r="E44" i="43" s="1"/>
  <c r="N37" i="43"/>
  <c r="N43" i="43" s="1"/>
  <c r="K37" i="43"/>
  <c r="K43" i="43" s="1"/>
  <c r="H37" i="43"/>
  <c r="E37" i="43"/>
  <c r="M31" i="43"/>
  <c r="L31" i="43"/>
  <c r="J31" i="43"/>
  <c r="I31" i="43"/>
  <c r="G31" i="43"/>
  <c r="F31" i="43"/>
  <c r="D31" i="43"/>
  <c r="C31" i="43"/>
  <c r="N30" i="43"/>
  <c r="K30" i="43"/>
  <c r="H30" i="43"/>
  <c r="E30" i="43"/>
  <c r="N29" i="43"/>
  <c r="K29" i="43"/>
  <c r="K31" i="43" s="1"/>
  <c r="H29" i="43"/>
  <c r="E29" i="43"/>
  <c r="M28" i="43"/>
  <c r="L28" i="43"/>
  <c r="J28" i="43"/>
  <c r="I28" i="43"/>
  <c r="G28" i="43"/>
  <c r="F28" i="43"/>
  <c r="D28" i="43"/>
  <c r="C28" i="43"/>
  <c r="N27" i="43"/>
  <c r="K27" i="43"/>
  <c r="H27" i="43"/>
  <c r="E27" i="43"/>
  <c r="N26" i="43"/>
  <c r="K26" i="43"/>
  <c r="K28" i="43" s="1"/>
  <c r="H26" i="43"/>
  <c r="H28" i="43" s="1"/>
  <c r="E26" i="43"/>
  <c r="M24" i="43"/>
  <c r="L24" i="43"/>
  <c r="J24" i="43"/>
  <c r="I24" i="43"/>
  <c r="G24" i="43"/>
  <c r="F24" i="43"/>
  <c r="D24" i="43"/>
  <c r="C24" i="43"/>
  <c r="M23" i="43"/>
  <c r="M25" i="43" s="1"/>
  <c r="L23" i="43"/>
  <c r="L25" i="43" s="1"/>
  <c r="J23" i="43"/>
  <c r="J25" i="43" s="1"/>
  <c r="I23" i="43"/>
  <c r="G23" i="43"/>
  <c r="G25" i="43" s="1"/>
  <c r="F23" i="43"/>
  <c r="F25" i="43" s="1"/>
  <c r="D23" i="43"/>
  <c r="C23" i="43"/>
  <c r="M22" i="43"/>
  <c r="L22" i="43"/>
  <c r="J22" i="43"/>
  <c r="I22" i="43"/>
  <c r="G22" i="43"/>
  <c r="F22" i="43"/>
  <c r="D22" i="43"/>
  <c r="C22" i="43"/>
  <c r="N21" i="43"/>
  <c r="K21" i="43"/>
  <c r="H21" i="43"/>
  <c r="E21" i="43"/>
  <c r="N20" i="43"/>
  <c r="K20" i="43"/>
  <c r="K22" i="43" s="1"/>
  <c r="H20" i="43"/>
  <c r="E20" i="43"/>
  <c r="M19" i="43"/>
  <c r="L19" i="43"/>
  <c r="J19" i="43"/>
  <c r="I19" i="43"/>
  <c r="G19" i="43"/>
  <c r="F19" i="43"/>
  <c r="D19" i="43"/>
  <c r="C19" i="43"/>
  <c r="N18" i="43"/>
  <c r="K18" i="43"/>
  <c r="K24" i="43" s="1"/>
  <c r="H18" i="43"/>
  <c r="H24" i="43" s="1"/>
  <c r="E18" i="43"/>
  <c r="N17" i="43"/>
  <c r="N23" i="43" s="1"/>
  <c r="K17" i="43"/>
  <c r="K23" i="43" s="1"/>
  <c r="H17" i="43"/>
  <c r="E17" i="43"/>
  <c r="M15" i="43"/>
  <c r="L15" i="43"/>
  <c r="J15" i="43"/>
  <c r="I15" i="43"/>
  <c r="G15" i="43"/>
  <c r="F15" i="43"/>
  <c r="D15" i="43"/>
  <c r="C15" i="43"/>
  <c r="M14" i="43"/>
  <c r="M16" i="43" s="1"/>
  <c r="L14" i="43"/>
  <c r="L16" i="43" s="1"/>
  <c r="J14" i="43"/>
  <c r="J16" i="43" s="1"/>
  <c r="I14" i="43"/>
  <c r="I16" i="43" s="1"/>
  <c r="G14" i="43"/>
  <c r="G16" i="43" s="1"/>
  <c r="F14" i="43"/>
  <c r="F16" i="43" s="1"/>
  <c r="D14" i="43"/>
  <c r="C14" i="43"/>
  <c r="M13" i="43"/>
  <c r="L13" i="43"/>
  <c r="J13" i="43"/>
  <c r="I13" i="43"/>
  <c r="G13" i="43"/>
  <c r="F13" i="43"/>
  <c r="D13" i="43"/>
  <c r="C13" i="43"/>
  <c r="N12" i="43"/>
  <c r="K12" i="43"/>
  <c r="H12" i="43"/>
  <c r="E12" i="43"/>
  <c r="N11" i="43"/>
  <c r="K11" i="43"/>
  <c r="H11" i="43"/>
  <c r="E11" i="43"/>
  <c r="M10" i="43"/>
  <c r="L10" i="43"/>
  <c r="J10" i="43"/>
  <c r="I10" i="43"/>
  <c r="G10" i="43"/>
  <c r="F10" i="43"/>
  <c r="D10" i="43"/>
  <c r="C10" i="43"/>
  <c r="N9" i="43"/>
  <c r="N15" i="43" s="1"/>
  <c r="K9" i="43"/>
  <c r="K15" i="43" s="1"/>
  <c r="H9" i="43"/>
  <c r="E9" i="43"/>
  <c r="N8" i="43"/>
  <c r="N14" i="43" s="1"/>
  <c r="K8" i="43"/>
  <c r="K14" i="43" s="1"/>
  <c r="H8" i="43"/>
  <c r="E8" i="43"/>
  <c r="G25" i="42"/>
  <c r="F25" i="42"/>
  <c r="E25" i="42"/>
  <c r="G24" i="42"/>
  <c r="F24" i="42"/>
  <c r="E24" i="42"/>
  <c r="G23" i="42"/>
  <c r="F23" i="42"/>
  <c r="E23" i="42"/>
  <c r="G20" i="42"/>
  <c r="F20" i="42"/>
  <c r="E20" i="42"/>
  <c r="G17" i="42"/>
  <c r="F17" i="42"/>
  <c r="E17" i="42"/>
  <c r="G14" i="42"/>
  <c r="F14" i="42"/>
  <c r="E14" i="42"/>
  <c r="G11" i="42"/>
  <c r="F11" i="42"/>
  <c r="E11" i="42"/>
  <c r="G8" i="42"/>
  <c r="F8" i="42"/>
  <c r="E8" i="42"/>
  <c r="G29" i="41"/>
  <c r="F29" i="41"/>
  <c r="E29" i="41"/>
  <c r="D29" i="41"/>
  <c r="C29" i="41"/>
  <c r="G26" i="41"/>
  <c r="F26" i="41"/>
  <c r="E26" i="41"/>
  <c r="D26" i="41"/>
  <c r="C26" i="41"/>
  <c r="D23" i="41"/>
  <c r="C23" i="41"/>
  <c r="G22" i="41"/>
  <c r="F22" i="41"/>
  <c r="E22" i="41"/>
  <c r="G21" i="41"/>
  <c r="F21" i="41"/>
  <c r="F23" i="41" s="1"/>
  <c r="E21" i="41"/>
  <c r="G20" i="41"/>
  <c r="F20" i="41"/>
  <c r="E20" i="41"/>
  <c r="D20" i="41"/>
  <c r="C20" i="41"/>
  <c r="G17" i="41"/>
  <c r="F17" i="41"/>
  <c r="E17" i="41"/>
  <c r="D17" i="41"/>
  <c r="C17" i="41"/>
  <c r="D14" i="41"/>
  <c r="C14" i="41"/>
  <c r="G13" i="41"/>
  <c r="F13" i="41"/>
  <c r="E13" i="41"/>
  <c r="G12" i="41"/>
  <c r="F12" i="41"/>
  <c r="E12" i="41"/>
  <c r="G11" i="41"/>
  <c r="F11" i="41"/>
  <c r="E11" i="41"/>
  <c r="D11" i="41"/>
  <c r="C11" i="41"/>
  <c r="G8" i="41"/>
  <c r="F8" i="41"/>
  <c r="E8" i="41"/>
  <c r="D8" i="41"/>
  <c r="C8" i="41"/>
  <c r="F25" i="40"/>
  <c r="E25" i="40"/>
  <c r="D25" i="40"/>
  <c r="C25" i="40"/>
  <c r="B25" i="40"/>
  <c r="X130" i="39"/>
  <c r="W130" i="39"/>
  <c r="V130" i="39"/>
  <c r="T130" i="39"/>
  <c r="S130" i="39"/>
  <c r="R130" i="39"/>
  <c r="P130" i="39"/>
  <c r="O130" i="39"/>
  <c r="N130" i="39"/>
  <c r="L130" i="39"/>
  <c r="K130" i="39"/>
  <c r="J130" i="39"/>
  <c r="H130" i="39"/>
  <c r="G130" i="39"/>
  <c r="F130" i="39"/>
  <c r="D130" i="39"/>
  <c r="C130" i="39"/>
  <c r="B130" i="39"/>
  <c r="AB129" i="39"/>
  <c r="AA129" i="39"/>
  <c r="Z129" i="39"/>
  <c r="Y129" i="39"/>
  <c r="U129" i="39"/>
  <c r="Q129" i="39"/>
  <c r="M129" i="39"/>
  <c r="I129" i="39"/>
  <c r="E129" i="39"/>
  <c r="AB128" i="39"/>
  <c r="AA128" i="39"/>
  <c r="Z128" i="39"/>
  <c r="Y128" i="39"/>
  <c r="U128" i="39"/>
  <c r="Q128" i="39"/>
  <c r="M128" i="39"/>
  <c r="I128" i="39"/>
  <c r="E128" i="39"/>
  <c r="AB127" i="39"/>
  <c r="AA127" i="39"/>
  <c r="Z127" i="39"/>
  <c r="Y127" i="39"/>
  <c r="U127" i="39"/>
  <c r="Q127" i="39"/>
  <c r="M127" i="39"/>
  <c r="I127" i="39"/>
  <c r="E127" i="39"/>
  <c r="AB126" i="39"/>
  <c r="AA126" i="39"/>
  <c r="Z126" i="39"/>
  <c r="Y126" i="39"/>
  <c r="U126" i="39"/>
  <c r="Q126" i="39"/>
  <c r="M126" i="39"/>
  <c r="I126" i="39"/>
  <c r="E126" i="39"/>
  <c r="AB125" i="39"/>
  <c r="AA125" i="39"/>
  <c r="Z125" i="39"/>
  <c r="Y125" i="39"/>
  <c r="U125" i="39"/>
  <c r="Q125" i="39"/>
  <c r="M125" i="39"/>
  <c r="I125" i="39"/>
  <c r="E125" i="39"/>
  <c r="AB124" i="39"/>
  <c r="AA124" i="39"/>
  <c r="Z124" i="39"/>
  <c r="Y124" i="39"/>
  <c r="U124" i="39"/>
  <c r="Q124" i="39"/>
  <c r="M124" i="39"/>
  <c r="I124" i="39"/>
  <c r="E124" i="39"/>
  <c r="AB123" i="39"/>
  <c r="AA123" i="39"/>
  <c r="Z123" i="39"/>
  <c r="Y123" i="39"/>
  <c r="U123" i="39"/>
  <c r="Q123" i="39"/>
  <c r="M123" i="39"/>
  <c r="I123" i="39"/>
  <c r="E123" i="39"/>
  <c r="AB122" i="39"/>
  <c r="AA122" i="39"/>
  <c r="Z122" i="39"/>
  <c r="Y122" i="39"/>
  <c r="U122" i="39"/>
  <c r="Q122" i="39"/>
  <c r="M122" i="39"/>
  <c r="I122" i="39"/>
  <c r="E122" i="39"/>
  <c r="AB121" i="39"/>
  <c r="AA121" i="39"/>
  <c r="Z121" i="39"/>
  <c r="Y121" i="39"/>
  <c r="U121" i="39"/>
  <c r="Q121" i="39"/>
  <c r="M121" i="39"/>
  <c r="I121" i="39"/>
  <c r="E121" i="39"/>
  <c r="AB120" i="39"/>
  <c r="AA120" i="39"/>
  <c r="Z120" i="39"/>
  <c r="Y120" i="39"/>
  <c r="U120" i="39"/>
  <c r="Q120" i="39"/>
  <c r="M120" i="39"/>
  <c r="I120" i="39"/>
  <c r="E120" i="39"/>
  <c r="AB119" i="39"/>
  <c r="AA119" i="39"/>
  <c r="Z119" i="39"/>
  <c r="Y119" i="39"/>
  <c r="U119" i="39"/>
  <c r="Q119" i="39"/>
  <c r="M119" i="39"/>
  <c r="I119" i="39"/>
  <c r="E119" i="39"/>
  <c r="AB118" i="39"/>
  <c r="AA118" i="39"/>
  <c r="Z118" i="39"/>
  <c r="Y118" i="39"/>
  <c r="U118" i="39"/>
  <c r="Q118" i="39"/>
  <c r="M118" i="39"/>
  <c r="I118" i="39"/>
  <c r="E118" i="39"/>
  <c r="AB117" i="39"/>
  <c r="AA117" i="39"/>
  <c r="Z117" i="39"/>
  <c r="Y117" i="39"/>
  <c r="U117" i="39"/>
  <c r="Q117" i="39"/>
  <c r="M117" i="39"/>
  <c r="I117" i="39"/>
  <c r="E117" i="39"/>
  <c r="AB116" i="39"/>
  <c r="AA116" i="39"/>
  <c r="Z116" i="39"/>
  <c r="Y116" i="39"/>
  <c r="U116" i="39"/>
  <c r="Q116" i="39"/>
  <c r="M116" i="39"/>
  <c r="I116" i="39"/>
  <c r="E116" i="39"/>
  <c r="AB115" i="39"/>
  <c r="AA115" i="39"/>
  <c r="Z115" i="39"/>
  <c r="Y115" i="39"/>
  <c r="U115" i="39"/>
  <c r="Q115" i="39"/>
  <c r="M115" i="39"/>
  <c r="I115" i="39"/>
  <c r="E115" i="39"/>
  <c r="AB114" i="39"/>
  <c r="AA114" i="39"/>
  <c r="Z114" i="39"/>
  <c r="Y114" i="39"/>
  <c r="U114" i="39"/>
  <c r="Q114" i="39"/>
  <c r="M114" i="39"/>
  <c r="I114" i="39"/>
  <c r="E114" i="39"/>
  <c r="AB113" i="39"/>
  <c r="AA113" i="39"/>
  <c r="Z113" i="39"/>
  <c r="Y113" i="39"/>
  <c r="U113" i="39"/>
  <c r="Q113" i="39"/>
  <c r="M113" i="39"/>
  <c r="I113" i="39"/>
  <c r="E113" i="39"/>
  <c r="AB112" i="39"/>
  <c r="AA112" i="39"/>
  <c r="Z112" i="39"/>
  <c r="Y112" i="39"/>
  <c r="U112" i="39"/>
  <c r="Q112" i="39"/>
  <c r="M112" i="39"/>
  <c r="I112" i="39"/>
  <c r="E112" i="39"/>
  <c r="AB111" i="39"/>
  <c r="AA111" i="39"/>
  <c r="Z111" i="39"/>
  <c r="Y111" i="39"/>
  <c r="U111" i="39"/>
  <c r="Q111" i="39"/>
  <c r="M111" i="39"/>
  <c r="I111" i="39"/>
  <c r="E111" i="39"/>
  <c r="AB110" i="39"/>
  <c r="AA110" i="39"/>
  <c r="Z110" i="39"/>
  <c r="Y110" i="39"/>
  <c r="U110" i="39"/>
  <c r="Q110" i="39"/>
  <c r="M110" i="39"/>
  <c r="I110" i="39"/>
  <c r="E110" i="39"/>
  <c r="AB109" i="39"/>
  <c r="AA109" i="39"/>
  <c r="Z109" i="39"/>
  <c r="Y109" i="39"/>
  <c r="U109" i="39"/>
  <c r="Q109" i="39"/>
  <c r="M109" i="39"/>
  <c r="I109" i="39"/>
  <c r="E109" i="39"/>
  <c r="AB108" i="39"/>
  <c r="AA108" i="39"/>
  <c r="Z108" i="39"/>
  <c r="Y108" i="39"/>
  <c r="U108" i="39"/>
  <c r="Q108" i="39"/>
  <c r="M108" i="39"/>
  <c r="I108" i="39"/>
  <c r="E108" i="39"/>
  <c r="AB107" i="39"/>
  <c r="AA107" i="39"/>
  <c r="Z107" i="39"/>
  <c r="Y107" i="39"/>
  <c r="U107" i="39"/>
  <c r="Q107" i="39"/>
  <c r="M107" i="39"/>
  <c r="I107" i="39"/>
  <c r="E107" i="39"/>
  <c r="AB106" i="39"/>
  <c r="AA106" i="39"/>
  <c r="Z106" i="39"/>
  <c r="Y106" i="39"/>
  <c r="U106" i="39"/>
  <c r="Q106" i="39"/>
  <c r="M106" i="39"/>
  <c r="I106" i="39"/>
  <c r="E106" i="39"/>
  <c r="AB105" i="39"/>
  <c r="AA105" i="39"/>
  <c r="Z105" i="39"/>
  <c r="Y105" i="39"/>
  <c r="U105" i="39"/>
  <c r="Q105" i="39"/>
  <c r="M105" i="39"/>
  <c r="I105" i="39"/>
  <c r="E105" i="39"/>
  <c r="AB104" i="39"/>
  <c r="AA104" i="39"/>
  <c r="Z104" i="39"/>
  <c r="Y104" i="39"/>
  <c r="U104" i="39"/>
  <c r="Q104" i="39"/>
  <c r="M104" i="39"/>
  <c r="I104" i="39"/>
  <c r="E104" i="39"/>
  <c r="AB103" i="39"/>
  <c r="AA103" i="39"/>
  <c r="Z103" i="39"/>
  <c r="Y103" i="39"/>
  <c r="U103" i="39"/>
  <c r="Q103" i="39"/>
  <c r="M103" i="39"/>
  <c r="I103" i="39"/>
  <c r="E103" i="39"/>
  <c r="AB102" i="39"/>
  <c r="AA102" i="39"/>
  <c r="Z102" i="39"/>
  <c r="Y102" i="39"/>
  <c r="U102" i="39"/>
  <c r="Q102" i="39"/>
  <c r="M102" i="39"/>
  <c r="I102" i="39"/>
  <c r="E102" i="39"/>
  <c r="AB101" i="39"/>
  <c r="AA101" i="39"/>
  <c r="Z101" i="39"/>
  <c r="Y101" i="39"/>
  <c r="U101" i="39"/>
  <c r="Q101" i="39"/>
  <c r="M101" i="39"/>
  <c r="I101" i="39"/>
  <c r="E101" i="39"/>
  <c r="AB100" i="39"/>
  <c r="AA100" i="39"/>
  <c r="Z100" i="39"/>
  <c r="Y100" i="39"/>
  <c r="U100" i="39"/>
  <c r="Q100" i="39"/>
  <c r="M100" i="39"/>
  <c r="I100" i="39"/>
  <c r="E100" i="39"/>
  <c r="AB99" i="39"/>
  <c r="AA99" i="39"/>
  <c r="Z99" i="39"/>
  <c r="Y99" i="39"/>
  <c r="U99" i="39"/>
  <c r="Q99" i="39"/>
  <c r="M99" i="39"/>
  <c r="I99" i="39"/>
  <c r="E99" i="39"/>
  <c r="AB98" i="39"/>
  <c r="AA98" i="39"/>
  <c r="Z98" i="39"/>
  <c r="Y98" i="39"/>
  <c r="U98" i="39"/>
  <c r="Q98" i="39"/>
  <c r="M98" i="39"/>
  <c r="I98" i="39"/>
  <c r="E98" i="39"/>
  <c r="AB97" i="39"/>
  <c r="AA97" i="39"/>
  <c r="Z97" i="39"/>
  <c r="Y97" i="39"/>
  <c r="U97" i="39"/>
  <c r="Q97" i="39"/>
  <c r="M97" i="39"/>
  <c r="I97" i="39"/>
  <c r="E97" i="39"/>
  <c r="AB96" i="39"/>
  <c r="AA96" i="39"/>
  <c r="Z96" i="39"/>
  <c r="Y96" i="39"/>
  <c r="U96" i="39"/>
  <c r="Q96" i="39"/>
  <c r="M96" i="39"/>
  <c r="I96" i="39"/>
  <c r="E96" i="39"/>
  <c r="AB95" i="39"/>
  <c r="AA95" i="39"/>
  <c r="Z95" i="39"/>
  <c r="Y95" i="39"/>
  <c r="U95" i="39"/>
  <c r="Q95" i="39"/>
  <c r="M95" i="39"/>
  <c r="I95" i="39"/>
  <c r="E95" i="39"/>
  <c r="AB94" i="39"/>
  <c r="AA94" i="39"/>
  <c r="Z94" i="39"/>
  <c r="Y94" i="39"/>
  <c r="U94" i="39"/>
  <c r="Q94" i="39"/>
  <c r="M94" i="39"/>
  <c r="I94" i="39"/>
  <c r="E94" i="39"/>
  <c r="AB87" i="39"/>
  <c r="AA87" i="39"/>
  <c r="Z87" i="39"/>
  <c r="X87" i="39"/>
  <c r="W87" i="39"/>
  <c r="V87" i="39"/>
  <c r="T87" i="39"/>
  <c r="S87" i="39"/>
  <c r="R87" i="39"/>
  <c r="P87" i="39"/>
  <c r="O87" i="39"/>
  <c r="N87" i="39"/>
  <c r="L87" i="39"/>
  <c r="K87" i="39"/>
  <c r="J87" i="39"/>
  <c r="H87" i="39"/>
  <c r="G87" i="39"/>
  <c r="F87" i="39"/>
  <c r="D87" i="39"/>
  <c r="C87" i="39"/>
  <c r="B87" i="39"/>
  <c r="AC86" i="39"/>
  <c r="Y86" i="39"/>
  <c r="U86" i="39"/>
  <c r="Q86" i="39"/>
  <c r="M86" i="39"/>
  <c r="I86" i="39"/>
  <c r="E86" i="39"/>
  <c r="AC85" i="39"/>
  <c r="Y85" i="39"/>
  <c r="U85" i="39"/>
  <c r="Q85" i="39"/>
  <c r="M85" i="39"/>
  <c r="I85" i="39"/>
  <c r="E85" i="39"/>
  <c r="AC84" i="39"/>
  <c r="Y84" i="39"/>
  <c r="U84" i="39"/>
  <c r="Q84" i="39"/>
  <c r="M84" i="39"/>
  <c r="I84" i="39"/>
  <c r="E84" i="39"/>
  <c r="AC83" i="39"/>
  <c r="Y83" i="39"/>
  <c r="U83" i="39"/>
  <c r="Q83" i="39"/>
  <c r="M83" i="39"/>
  <c r="I83" i="39"/>
  <c r="E83" i="39"/>
  <c r="AC82" i="39"/>
  <c r="Y82" i="39"/>
  <c r="U82" i="39"/>
  <c r="Q82" i="39"/>
  <c r="M82" i="39"/>
  <c r="I82" i="39"/>
  <c r="E82" i="39"/>
  <c r="AC81" i="39"/>
  <c r="Y81" i="39"/>
  <c r="U81" i="39"/>
  <c r="Q81" i="39"/>
  <c r="M81" i="39"/>
  <c r="I81" i="39"/>
  <c r="E81" i="39"/>
  <c r="AC80" i="39"/>
  <c r="Y80" i="39"/>
  <c r="U80" i="39"/>
  <c r="Q80" i="39"/>
  <c r="M80" i="39"/>
  <c r="I80" i="39"/>
  <c r="E80" i="39"/>
  <c r="AC79" i="39"/>
  <c r="Y79" i="39"/>
  <c r="U79" i="39"/>
  <c r="Q79" i="39"/>
  <c r="M79" i="39"/>
  <c r="I79" i="39"/>
  <c r="E79" i="39"/>
  <c r="AC78" i="39"/>
  <c r="Y78" i="39"/>
  <c r="U78" i="39"/>
  <c r="Q78" i="39"/>
  <c r="M78" i="39"/>
  <c r="I78" i="39"/>
  <c r="E78" i="39"/>
  <c r="AC77" i="39"/>
  <c r="Y77" i="39"/>
  <c r="U77" i="39"/>
  <c r="Q77" i="39"/>
  <c r="M77" i="39"/>
  <c r="I77" i="39"/>
  <c r="E77" i="39"/>
  <c r="AC76" i="39"/>
  <c r="Y76" i="39"/>
  <c r="U76" i="39"/>
  <c r="Q76" i="39"/>
  <c r="M76" i="39"/>
  <c r="I76" i="39"/>
  <c r="E76" i="39"/>
  <c r="AC75" i="39"/>
  <c r="Y75" i="39"/>
  <c r="U75" i="39"/>
  <c r="Q75" i="39"/>
  <c r="M75" i="39"/>
  <c r="I75" i="39"/>
  <c r="E75" i="39"/>
  <c r="AC74" i="39"/>
  <c r="Y74" i="39"/>
  <c r="U74" i="39"/>
  <c r="Q74" i="39"/>
  <c r="M74" i="39"/>
  <c r="I74" i="39"/>
  <c r="E74" i="39"/>
  <c r="AC73" i="39"/>
  <c r="Y73" i="39"/>
  <c r="U73" i="39"/>
  <c r="Q73" i="39"/>
  <c r="M73" i="39"/>
  <c r="I73" i="39"/>
  <c r="E73" i="39"/>
  <c r="AC72" i="39"/>
  <c r="Y72" i="39"/>
  <c r="U72" i="39"/>
  <c r="Q72" i="39"/>
  <c r="M72" i="39"/>
  <c r="I72" i="39"/>
  <c r="E72" i="39"/>
  <c r="AC71" i="39"/>
  <c r="Y71" i="39"/>
  <c r="U71" i="39"/>
  <c r="Q71" i="39"/>
  <c r="M71" i="39"/>
  <c r="I71" i="39"/>
  <c r="E71" i="39"/>
  <c r="AC70" i="39"/>
  <c r="Y70" i="39"/>
  <c r="U70" i="39"/>
  <c r="Q70" i="39"/>
  <c r="M70" i="39"/>
  <c r="I70" i="39"/>
  <c r="E70" i="39"/>
  <c r="AC69" i="39"/>
  <c r="Y69" i="39"/>
  <c r="U69" i="39"/>
  <c r="Q69" i="39"/>
  <c r="M69" i="39"/>
  <c r="I69" i="39"/>
  <c r="E69" i="39"/>
  <c r="AC68" i="39"/>
  <c r="Y68" i="39"/>
  <c r="U68" i="39"/>
  <c r="Q68" i="39"/>
  <c r="M68" i="39"/>
  <c r="I68" i="39"/>
  <c r="E68" i="39"/>
  <c r="AC67" i="39"/>
  <c r="Y67" i="39"/>
  <c r="U67" i="39"/>
  <c r="Q67" i="39"/>
  <c r="M67" i="39"/>
  <c r="I67" i="39"/>
  <c r="E67" i="39"/>
  <c r="AC66" i="39"/>
  <c r="Y66" i="39"/>
  <c r="U66" i="39"/>
  <c r="Q66" i="39"/>
  <c r="M66" i="39"/>
  <c r="I66" i="39"/>
  <c r="E66" i="39"/>
  <c r="AC65" i="39"/>
  <c r="Y65" i="39"/>
  <c r="U65" i="39"/>
  <c r="Q65" i="39"/>
  <c r="M65" i="39"/>
  <c r="I65" i="39"/>
  <c r="E65" i="39"/>
  <c r="AC64" i="39"/>
  <c r="Y64" i="39"/>
  <c r="U64" i="39"/>
  <c r="Q64" i="39"/>
  <c r="M64" i="39"/>
  <c r="I64" i="39"/>
  <c r="E64" i="39"/>
  <c r="AC63" i="39"/>
  <c r="Y63" i="39"/>
  <c r="U63" i="39"/>
  <c r="Q63" i="39"/>
  <c r="M63" i="39"/>
  <c r="I63" i="39"/>
  <c r="E63" i="39"/>
  <c r="AC62" i="39"/>
  <c r="Y62" i="39"/>
  <c r="U62" i="39"/>
  <c r="Q62" i="39"/>
  <c r="M62" i="39"/>
  <c r="I62" i="39"/>
  <c r="E62" i="39"/>
  <c r="AC61" i="39"/>
  <c r="Y61" i="39"/>
  <c r="U61" i="39"/>
  <c r="Q61" i="39"/>
  <c r="M61" i="39"/>
  <c r="I61" i="39"/>
  <c r="E61" i="39"/>
  <c r="AC60" i="39"/>
  <c r="Y60" i="39"/>
  <c r="U60" i="39"/>
  <c r="Q60" i="39"/>
  <c r="M60" i="39"/>
  <c r="I60" i="39"/>
  <c r="E60" i="39"/>
  <c r="AC59" i="39"/>
  <c r="Y59" i="39"/>
  <c r="U59" i="39"/>
  <c r="Q59" i="39"/>
  <c r="M59" i="39"/>
  <c r="I59" i="39"/>
  <c r="E59" i="39"/>
  <c r="AC58" i="39"/>
  <c r="Y58" i="39"/>
  <c r="U58" i="39"/>
  <c r="Q58" i="39"/>
  <c r="M58" i="39"/>
  <c r="I58" i="39"/>
  <c r="E58" i="39"/>
  <c r="AC57" i="39"/>
  <c r="Y57" i="39"/>
  <c r="U57" i="39"/>
  <c r="Q57" i="39"/>
  <c r="M57" i="39"/>
  <c r="I57" i="39"/>
  <c r="E57" i="39"/>
  <c r="AC56" i="39"/>
  <c r="Y56" i="39"/>
  <c r="U56" i="39"/>
  <c r="Q56" i="39"/>
  <c r="M56" i="39"/>
  <c r="I56" i="39"/>
  <c r="E56" i="39"/>
  <c r="AC55" i="39"/>
  <c r="Y55" i="39"/>
  <c r="U55" i="39"/>
  <c r="Q55" i="39"/>
  <c r="M55" i="39"/>
  <c r="I55" i="39"/>
  <c r="E55" i="39"/>
  <c r="AC54" i="39"/>
  <c r="Y54" i="39"/>
  <c r="U54" i="39"/>
  <c r="Q54" i="39"/>
  <c r="M54" i="39"/>
  <c r="I54" i="39"/>
  <c r="E54" i="39"/>
  <c r="AC53" i="39"/>
  <c r="Y53" i="39"/>
  <c r="U53" i="39"/>
  <c r="Q53" i="39"/>
  <c r="M53" i="39"/>
  <c r="I53" i="39"/>
  <c r="E53" i="39"/>
  <c r="AC52" i="39"/>
  <c r="Y52" i="39"/>
  <c r="U52" i="39"/>
  <c r="Q52" i="39"/>
  <c r="M52" i="39"/>
  <c r="I52" i="39"/>
  <c r="E52" i="39"/>
  <c r="AC51" i="39"/>
  <c r="Y51" i="39"/>
  <c r="U51" i="39"/>
  <c r="Q51" i="39"/>
  <c r="M51" i="39"/>
  <c r="I51" i="39"/>
  <c r="E51" i="39"/>
  <c r="AB44" i="39"/>
  <c r="AA44" i="39"/>
  <c r="Z44" i="39"/>
  <c r="X44" i="39"/>
  <c r="W44" i="39"/>
  <c r="V44" i="39"/>
  <c r="T44" i="39"/>
  <c r="S44" i="39"/>
  <c r="R44" i="39"/>
  <c r="P44" i="39"/>
  <c r="O44" i="39"/>
  <c r="N44" i="39"/>
  <c r="L44" i="39"/>
  <c r="K44" i="39"/>
  <c r="J44" i="39"/>
  <c r="H44" i="39"/>
  <c r="G44" i="39"/>
  <c r="F44" i="39"/>
  <c r="D44" i="39"/>
  <c r="C44" i="39"/>
  <c r="B44" i="39"/>
  <c r="AC43" i="39"/>
  <c r="Y43" i="39"/>
  <c r="U43" i="39"/>
  <c r="Q43" i="39"/>
  <c r="M43" i="39"/>
  <c r="I43" i="39"/>
  <c r="E43" i="39"/>
  <c r="AC42" i="39"/>
  <c r="Y42" i="39"/>
  <c r="U42" i="39"/>
  <c r="Q42" i="39"/>
  <c r="M42" i="39"/>
  <c r="I42" i="39"/>
  <c r="E42" i="39"/>
  <c r="AC41" i="39"/>
  <c r="Y41" i="39"/>
  <c r="U41" i="39"/>
  <c r="Q41" i="39"/>
  <c r="M41" i="39"/>
  <c r="I41" i="39"/>
  <c r="E41" i="39"/>
  <c r="AC40" i="39"/>
  <c r="Y40" i="39"/>
  <c r="U40" i="39"/>
  <c r="Q40" i="39"/>
  <c r="M40" i="39"/>
  <c r="I40" i="39"/>
  <c r="E40" i="39"/>
  <c r="AC39" i="39"/>
  <c r="Y39" i="39"/>
  <c r="U39" i="39"/>
  <c r="Q39" i="39"/>
  <c r="M39" i="39"/>
  <c r="I39" i="39"/>
  <c r="E39" i="39"/>
  <c r="AC38" i="39"/>
  <c r="Y38" i="39"/>
  <c r="U38" i="39"/>
  <c r="Q38" i="39"/>
  <c r="M38" i="39"/>
  <c r="I38" i="39"/>
  <c r="E38" i="39"/>
  <c r="AC37" i="39"/>
  <c r="Y37" i="39"/>
  <c r="U37" i="39"/>
  <c r="Q37" i="39"/>
  <c r="M37" i="39"/>
  <c r="I37" i="39"/>
  <c r="E37" i="39"/>
  <c r="AC36" i="39"/>
  <c r="Y36" i="39"/>
  <c r="U36" i="39"/>
  <c r="Q36" i="39"/>
  <c r="M36" i="39"/>
  <c r="I36" i="39"/>
  <c r="E36" i="39"/>
  <c r="AC35" i="39"/>
  <c r="Y35" i="39"/>
  <c r="U35" i="39"/>
  <c r="Q35" i="39"/>
  <c r="M35" i="39"/>
  <c r="I35" i="39"/>
  <c r="E35" i="39"/>
  <c r="AC34" i="39"/>
  <c r="Y34" i="39"/>
  <c r="U34" i="39"/>
  <c r="Q34" i="39"/>
  <c r="M34" i="39"/>
  <c r="I34" i="39"/>
  <c r="E34" i="39"/>
  <c r="AC33" i="39"/>
  <c r="Y33" i="39"/>
  <c r="U33" i="39"/>
  <c r="Q33" i="39"/>
  <c r="M33" i="39"/>
  <c r="I33" i="39"/>
  <c r="E33" i="39"/>
  <c r="AC32" i="39"/>
  <c r="Y32" i="39"/>
  <c r="U32" i="39"/>
  <c r="Q32" i="39"/>
  <c r="M32" i="39"/>
  <c r="I32" i="39"/>
  <c r="E32" i="39"/>
  <c r="AC31" i="39"/>
  <c r="Y31" i="39"/>
  <c r="U31" i="39"/>
  <c r="Q31" i="39"/>
  <c r="M31" i="39"/>
  <c r="I31" i="39"/>
  <c r="E31" i="39"/>
  <c r="AC30" i="39"/>
  <c r="Y30" i="39"/>
  <c r="U30" i="39"/>
  <c r="Q30" i="39"/>
  <c r="M30" i="39"/>
  <c r="I30" i="39"/>
  <c r="E30" i="39"/>
  <c r="AC29" i="39"/>
  <c r="Y29" i="39"/>
  <c r="U29" i="39"/>
  <c r="Q29" i="39"/>
  <c r="M29" i="39"/>
  <c r="I29" i="39"/>
  <c r="E29" i="39"/>
  <c r="AC28" i="39"/>
  <c r="Y28" i="39"/>
  <c r="U28" i="39"/>
  <c r="Q28" i="39"/>
  <c r="M28" i="39"/>
  <c r="I28" i="39"/>
  <c r="E28" i="39"/>
  <c r="AC27" i="39"/>
  <c r="Y27" i="39"/>
  <c r="U27" i="39"/>
  <c r="Q27" i="39"/>
  <c r="M27" i="39"/>
  <c r="I27" i="39"/>
  <c r="E27" i="39"/>
  <c r="AC26" i="39"/>
  <c r="Y26" i="39"/>
  <c r="U26" i="39"/>
  <c r="Q26" i="39"/>
  <c r="M26" i="39"/>
  <c r="I26" i="39"/>
  <c r="E26" i="39"/>
  <c r="AC25" i="39"/>
  <c r="Y25" i="39"/>
  <c r="U25" i="39"/>
  <c r="Q25" i="39"/>
  <c r="M25" i="39"/>
  <c r="I25" i="39"/>
  <c r="E25" i="39"/>
  <c r="AC24" i="39"/>
  <c r="Y24" i="39"/>
  <c r="U24" i="39"/>
  <c r="Q24" i="39"/>
  <c r="M24" i="39"/>
  <c r="I24" i="39"/>
  <c r="E24" i="39"/>
  <c r="AC23" i="39"/>
  <c r="Y23" i="39"/>
  <c r="U23" i="39"/>
  <c r="Q23" i="39"/>
  <c r="M23" i="39"/>
  <c r="I23" i="39"/>
  <c r="E23" i="39"/>
  <c r="AC22" i="39"/>
  <c r="Y22" i="39"/>
  <c r="U22" i="39"/>
  <c r="Q22" i="39"/>
  <c r="M22" i="39"/>
  <c r="I22" i="39"/>
  <c r="E22" i="39"/>
  <c r="AC21" i="39"/>
  <c r="Y21" i="39"/>
  <c r="U21" i="39"/>
  <c r="Q21" i="39"/>
  <c r="M21" i="39"/>
  <c r="I21" i="39"/>
  <c r="E21" i="39"/>
  <c r="AC20" i="39"/>
  <c r="Y20" i="39"/>
  <c r="U20" i="39"/>
  <c r="Q20" i="39"/>
  <c r="M20" i="39"/>
  <c r="I20" i="39"/>
  <c r="E20" i="39"/>
  <c r="AC19" i="39"/>
  <c r="Y19" i="39"/>
  <c r="U19" i="39"/>
  <c r="Q19" i="39"/>
  <c r="M19" i="39"/>
  <c r="I19" i="39"/>
  <c r="E19" i="39"/>
  <c r="AC18" i="39"/>
  <c r="Y18" i="39"/>
  <c r="U18" i="39"/>
  <c r="Q18" i="39"/>
  <c r="M18" i="39"/>
  <c r="I18" i="39"/>
  <c r="E18" i="39"/>
  <c r="AC17" i="39"/>
  <c r="Y17" i="39"/>
  <c r="U17" i="39"/>
  <c r="Q17" i="39"/>
  <c r="M17" i="39"/>
  <c r="I17" i="39"/>
  <c r="E17" i="39"/>
  <c r="AC16" i="39"/>
  <c r="Y16" i="39"/>
  <c r="U16" i="39"/>
  <c r="Q16" i="39"/>
  <c r="M16" i="39"/>
  <c r="I16" i="39"/>
  <c r="E16" i="39"/>
  <c r="AC15" i="39"/>
  <c r="Y15" i="39"/>
  <c r="U15" i="39"/>
  <c r="Q15" i="39"/>
  <c r="M15" i="39"/>
  <c r="I15" i="39"/>
  <c r="E15" i="39"/>
  <c r="AC14" i="39"/>
  <c r="Y14" i="39"/>
  <c r="U14" i="39"/>
  <c r="Q14" i="39"/>
  <c r="M14" i="39"/>
  <c r="I14" i="39"/>
  <c r="E14" i="39"/>
  <c r="AC13" i="39"/>
  <c r="Y13" i="39"/>
  <c r="U13" i="39"/>
  <c r="Q13" i="39"/>
  <c r="M13" i="39"/>
  <c r="I13" i="39"/>
  <c r="E13" i="39"/>
  <c r="AC12" i="39"/>
  <c r="Y12" i="39"/>
  <c r="U12" i="39"/>
  <c r="Q12" i="39"/>
  <c r="M12" i="39"/>
  <c r="I12" i="39"/>
  <c r="E12" i="39"/>
  <c r="AC11" i="39"/>
  <c r="Y11" i="39"/>
  <c r="U11" i="39"/>
  <c r="Q11" i="39"/>
  <c r="M11" i="39"/>
  <c r="I11" i="39"/>
  <c r="E11" i="39"/>
  <c r="AC10" i="39"/>
  <c r="Y10" i="39"/>
  <c r="U10" i="39"/>
  <c r="Q10" i="39"/>
  <c r="M10" i="39"/>
  <c r="I10" i="39"/>
  <c r="E10" i="39"/>
  <c r="AC9" i="39"/>
  <c r="Y9" i="39"/>
  <c r="U9" i="39"/>
  <c r="Q9" i="39"/>
  <c r="M9" i="39"/>
  <c r="I9" i="39"/>
  <c r="E9" i="39"/>
  <c r="AC8" i="39"/>
  <c r="Y8" i="39"/>
  <c r="U8" i="39"/>
  <c r="Q8" i="39"/>
  <c r="M8" i="39"/>
  <c r="I8" i="39"/>
  <c r="E8" i="39"/>
  <c r="K176" i="38"/>
  <c r="G176" i="38"/>
  <c r="C176" i="38"/>
  <c r="K175" i="38"/>
  <c r="G175" i="38"/>
  <c r="C175" i="38"/>
  <c r="K174" i="38"/>
  <c r="G174" i="38"/>
  <c r="C174" i="38"/>
  <c r="K173" i="38"/>
  <c r="G173" i="38"/>
  <c r="C173" i="38"/>
  <c r="K172" i="38"/>
  <c r="G172" i="38"/>
  <c r="C172" i="38"/>
  <c r="K171" i="38"/>
  <c r="G171" i="38"/>
  <c r="C171" i="38"/>
  <c r="K166" i="38"/>
  <c r="G166" i="38"/>
  <c r="C166" i="38"/>
  <c r="K165" i="38"/>
  <c r="G165" i="38"/>
  <c r="C165" i="38"/>
  <c r="K164" i="38"/>
  <c r="G164" i="38"/>
  <c r="C164" i="38"/>
  <c r="K163" i="38"/>
  <c r="G163" i="38"/>
  <c r="C163" i="38"/>
  <c r="K162" i="38"/>
  <c r="G162" i="38"/>
  <c r="C162" i="38"/>
  <c r="K158" i="38"/>
  <c r="G158" i="38"/>
  <c r="C158" i="38"/>
  <c r="K157" i="38"/>
  <c r="G157" i="38"/>
  <c r="C157" i="38"/>
  <c r="K156" i="38"/>
  <c r="G156" i="38"/>
  <c r="C156" i="38"/>
  <c r="K155" i="38"/>
  <c r="G155" i="38"/>
  <c r="C155" i="38"/>
  <c r="K154" i="38"/>
  <c r="G154" i="38"/>
  <c r="C154" i="38"/>
  <c r="K153" i="38"/>
  <c r="G153" i="38"/>
  <c r="C153" i="38"/>
  <c r="N140" i="38"/>
  <c r="M140" i="38"/>
  <c r="L140" i="38"/>
  <c r="K140" i="38"/>
  <c r="J140" i="38"/>
  <c r="I140" i="38"/>
  <c r="H140" i="38"/>
  <c r="G140" i="38"/>
  <c r="F140" i="38"/>
  <c r="E140" i="38"/>
  <c r="D140" i="38"/>
  <c r="C140" i="38"/>
  <c r="N139" i="38"/>
  <c r="N141" i="38" s="1"/>
  <c r="M139" i="38"/>
  <c r="L139" i="38"/>
  <c r="K139" i="38"/>
  <c r="J139" i="38"/>
  <c r="I139" i="38"/>
  <c r="I141" i="38" s="1"/>
  <c r="H139" i="38"/>
  <c r="G139" i="38"/>
  <c r="F139" i="38"/>
  <c r="F141" i="38" s="1"/>
  <c r="E139" i="38"/>
  <c r="D139" i="38"/>
  <c r="C139" i="38"/>
  <c r="N138" i="38"/>
  <c r="M138" i="38"/>
  <c r="L138" i="38"/>
  <c r="K138" i="38"/>
  <c r="J138" i="38"/>
  <c r="I138" i="38"/>
  <c r="H138" i="38"/>
  <c r="G138" i="38"/>
  <c r="F138" i="38"/>
  <c r="E138" i="38"/>
  <c r="D138" i="38"/>
  <c r="C138" i="38"/>
  <c r="N131" i="38"/>
  <c r="M131" i="38"/>
  <c r="L131" i="38"/>
  <c r="K131" i="38"/>
  <c r="J131" i="38"/>
  <c r="I131" i="38"/>
  <c r="H131" i="38"/>
  <c r="G131" i="38"/>
  <c r="F131" i="38"/>
  <c r="E131" i="38"/>
  <c r="D131" i="38"/>
  <c r="C131" i="38"/>
  <c r="N130" i="38"/>
  <c r="M130" i="38"/>
  <c r="M132" i="38" s="1"/>
  <c r="L130" i="38"/>
  <c r="K130" i="38"/>
  <c r="K132" i="38" s="1"/>
  <c r="J130" i="38"/>
  <c r="J132" i="38" s="1"/>
  <c r="I130" i="38"/>
  <c r="H130" i="38"/>
  <c r="G130" i="38"/>
  <c r="F130" i="38"/>
  <c r="E130" i="38"/>
  <c r="E132" i="38" s="1"/>
  <c r="D130" i="38"/>
  <c r="C130" i="38"/>
  <c r="C132" i="38" s="1"/>
  <c r="N111" i="38"/>
  <c r="M111" i="38"/>
  <c r="L111" i="38"/>
  <c r="K111" i="38"/>
  <c r="J111" i="38"/>
  <c r="I111" i="38"/>
  <c r="H111" i="38"/>
  <c r="G111" i="38"/>
  <c r="F111" i="38"/>
  <c r="E111" i="38"/>
  <c r="D111" i="38"/>
  <c r="C111" i="38"/>
  <c r="N110" i="38"/>
  <c r="N112" i="38" s="1"/>
  <c r="M110" i="38"/>
  <c r="M112" i="38" s="1"/>
  <c r="L110" i="38"/>
  <c r="K110" i="38"/>
  <c r="K112" i="38" s="1"/>
  <c r="J110" i="38"/>
  <c r="I110" i="38"/>
  <c r="H110" i="38"/>
  <c r="G110" i="38"/>
  <c r="F110" i="38"/>
  <c r="F112" i="38" s="1"/>
  <c r="E110" i="38"/>
  <c r="E112" i="38" s="1"/>
  <c r="D110" i="38"/>
  <c r="C110" i="38"/>
  <c r="C112" i="38" s="1"/>
  <c r="N109" i="38"/>
  <c r="M109" i="38"/>
  <c r="L109" i="38"/>
  <c r="K109" i="38"/>
  <c r="J109" i="38"/>
  <c r="I109" i="38"/>
  <c r="H109" i="38"/>
  <c r="G109" i="38"/>
  <c r="F109" i="38"/>
  <c r="E109" i="38"/>
  <c r="D109" i="38"/>
  <c r="C109" i="38"/>
  <c r="N102" i="38"/>
  <c r="M102" i="38"/>
  <c r="L102" i="38"/>
  <c r="K102" i="38"/>
  <c r="J102" i="38"/>
  <c r="I102" i="38"/>
  <c r="H102" i="38"/>
  <c r="G102" i="38"/>
  <c r="F102" i="38"/>
  <c r="E102" i="38"/>
  <c r="D102" i="38"/>
  <c r="C102" i="38"/>
  <c r="N101" i="38"/>
  <c r="M101" i="38"/>
  <c r="L101" i="38"/>
  <c r="K101" i="38"/>
  <c r="J101" i="38"/>
  <c r="J103" i="38" s="1"/>
  <c r="I101" i="38"/>
  <c r="I103" i="38" s="1"/>
  <c r="H101" i="38"/>
  <c r="G101" i="38"/>
  <c r="G103" i="38" s="1"/>
  <c r="F101" i="38"/>
  <c r="E101" i="38"/>
  <c r="D101" i="38"/>
  <c r="C101" i="38"/>
  <c r="N82" i="38"/>
  <c r="M82" i="38"/>
  <c r="L82" i="38"/>
  <c r="K82" i="38"/>
  <c r="J82" i="38"/>
  <c r="I82" i="38"/>
  <c r="H82" i="38"/>
  <c r="G82" i="38"/>
  <c r="F82" i="38"/>
  <c r="E82" i="38"/>
  <c r="D82" i="38"/>
  <c r="C82" i="38"/>
  <c r="N81" i="38"/>
  <c r="M81" i="38"/>
  <c r="L81" i="38"/>
  <c r="K81" i="38"/>
  <c r="J81" i="38"/>
  <c r="J83" i="38" s="1"/>
  <c r="I81" i="38"/>
  <c r="I83" i="38" s="1"/>
  <c r="H81" i="38"/>
  <c r="G81" i="38"/>
  <c r="G83" i="38" s="1"/>
  <c r="F81" i="38"/>
  <c r="E81" i="38"/>
  <c r="D81" i="38"/>
  <c r="C81" i="38"/>
  <c r="N80" i="38"/>
  <c r="M80" i="38"/>
  <c r="L80" i="38"/>
  <c r="K80" i="38"/>
  <c r="J80" i="38"/>
  <c r="I80" i="38"/>
  <c r="H80" i="38"/>
  <c r="G80" i="38"/>
  <c r="F80" i="38"/>
  <c r="E80" i="38"/>
  <c r="D80" i="38"/>
  <c r="C80" i="38"/>
  <c r="N73" i="38"/>
  <c r="M73" i="38"/>
  <c r="L73" i="38"/>
  <c r="K73" i="38"/>
  <c r="J73" i="38"/>
  <c r="I73" i="38"/>
  <c r="H73" i="38"/>
  <c r="G73" i="38"/>
  <c r="F73" i="38"/>
  <c r="E73" i="38"/>
  <c r="D73" i="38"/>
  <c r="C73" i="38"/>
  <c r="N72" i="38"/>
  <c r="N74" i="38" s="1"/>
  <c r="M72" i="38"/>
  <c r="M74" i="38" s="1"/>
  <c r="L72" i="38"/>
  <c r="K72" i="38"/>
  <c r="J72" i="38"/>
  <c r="I72" i="38"/>
  <c r="H72" i="38"/>
  <c r="H74" i="38" s="1"/>
  <c r="G72" i="38"/>
  <c r="G74" i="38" s="1"/>
  <c r="F72" i="38"/>
  <c r="F74" i="38" s="1"/>
  <c r="E72" i="38"/>
  <c r="E74" i="38" s="1"/>
  <c r="D72" i="38"/>
  <c r="C72" i="38"/>
  <c r="N53" i="38"/>
  <c r="M53" i="38"/>
  <c r="L53" i="38"/>
  <c r="K53" i="38"/>
  <c r="J53" i="38"/>
  <c r="I53" i="38"/>
  <c r="H53" i="38"/>
  <c r="G53" i="38"/>
  <c r="F53" i="38"/>
  <c r="E53" i="38"/>
  <c r="D53" i="38"/>
  <c r="C53" i="38"/>
  <c r="N52" i="38"/>
  <c r="N54" i="38" s="1"/>
  <c r="M52" i="38"/>
  <c r="M54" i="38" s="1"/>
  <c r="L52" i="38"/>
  <c r="K52" i="38"/>
  <c r="J52" i="38"/>
  <c r="I52" i="38"/>
  <c r="H52" i="38"/>
  <c r="G52" i="38"/>
  <c r="G54" i="38" s="1"/>
  <c r="F52" i="38"/>
  <c r="F54" i="38" s="1"/>
  <c r="E52" i="38"/>
  <c r="E54" i="38" s="1"/>
  <c r="D52" i="38"/>
  <c r="C52" i="38"/>
  <c r="N51" i="38"/>
  <c r="M51" i="38"/>
  <c r="L51" i="38"/>
  <c r="K51" i="38"/>
  <c r="J51" i="38"/>
  <c r="I51" i="38"/>
  <c r="H51" i="38"/>
  <c r="G51" i="38"/>
  <c r="F51" i="38"/>
  <c r="E51" i="38"/>
  <c r="D51" i="38"/>
  <c r="C51" i="38"/>
  <c r="N44" i="38"/>
  <c r="M44" i="38"/>
  <c r="L44" i="38"/>
  <c r="K44" i="38"/>
  <c r="J44" i="38"/>
  <c r="I44" i="38"/>
  <c r="H44" i="38"/>
  <c r="G44" i="38"/>
  <c r="F44" i="38"/>
  <c r="E44" i="38"/>
  <c r="D44" i="38"/>
  <c r="C44" i="38"/>
  <c r="N43" i="38"/>
  <c r="M43" i="38"/>
  <c r="L43" i="38"/>
  <c r="L45" i="38" s="1"/>
  <c r="K43" i="38"/>
  <c r="K45" i="38" s="1"/>
  <c r="J43" i="38"/>
  <c r="J45" i="38" s="1"/>
  <c r="I43" i="38"/>
  <c r="I45" i="38" s="1"/>
  <c r="H43" i="38"/>
  <c r="G43" i="38"/>
  <c r="F43" i="38"/>
  <c r="E43" i="38"/>
  <c r="D43" i="38"/>
  <c r="D45" i="38" s="1"/>
  <c r="C43" i="38"/>
  <c r="C45" i="38" s="1"/>
  <c r="H25" i="38"/>
  <c r="N24" i="38"/>
  <c r="M24" i="38"/>
  <c r="L24" i="38"/>
  <c r="K24" i="38"/>
  <c r="J24" i="38"/>
  <c r="I24" i="38"/>
  <c r="H24" i="38"/>
  <c r="G24" i="38"/>
  <c r="F24" i="38"/>
  <c r="E24" i="38"/>
  <c r="D24" i="38"/>
  <c r="C24" i="38"/>
  <c r="N23" i="38"/>
  <c r="M23" i="38"/>
  <c r="M25" i="38" s="1"/>
  <c r="L23" i="38"/>
  <c r="L25" i="38" s="1"/>
  <c r="K23" i="38"/>
  <c r="K25" i="38" s="1"/>
  <c r="J23" i="38"/>
  <c r="J25" i="38" s="1"/>
  <c r="I23" i="38"/>
  <c r="H23" i="38"/>
  <c r="G23" i="38"/>
  <c r="F23" i="38"/>
  <c r="E23" i="38"/>
  <c r="D23" i="38"/>
  <c r="C23" i="38"/>
  <c r="N22" i="38"/>
  <c r="M22" i="38"/>
  <c r="L22" i="38"/>
  <c r="K22" i="38"/>
  <c r="J22" i="38"/>
  <c r="I22" i="38"/>
  <c r="H22" i="38"/>
  <c r="G22" i="38"/>
  <c r="F22" i="38"/>
  <c r="E22" i="38"/>
  <c r="D22" i="38"/>
  <c r="C22" i="38"/>
  <c r="N15" i="38"/>
  <c r="M15" i="38"/>
  <c r="L15" i="38"/>
  <c r="K15" i="38"/>
  <c r="J15" i="38"/>
  <c r="I15" i="38"/>
  <c r="H15" i="38"/>
  <c r="G15" i="38"/>
  <c r="F15" i="38"/>
  <c r="E15" i="38"/>
  <c r="D15" i="38"/>
  <c r="C15" i="38"/>
  <c r="N14" i="38"/>
  <c r="M14" i="38"/>
  <c r="L14" i="38"/>
  <c r="K14" i="38"/>
  <c r="J14" i="38"/>
  <c r="I14" i="38"/>
  <c r="I16" i="38" s="1"/>
  <c r="H14" i="38"/>
  <c r="G14" i="38"/>
  <c r="G16" i="38" s="1"/>
  <c r="F14" i="38"/>
  <c r="E14" i="38"/>
  <c r="D14" i="38"/>
  <c r="C14" i="38"/>
  <c r="G29" i="37"/>
  <c r="F29" i="37"/>
  <c r="E29" i="37"/>
  <c r="D29" i="37"/>
  <c r="C29" i="37"/>
  <c r="G26" i="37"/>
  <c r="F26" i="37"/>
  <c r="E26" i="37"/>
  <c r="D26" i="37"/>
  <c r="C26" i="37"/>
  <c r="D23" i="37"/>
  <c r="C23" i="37"/>
  <c r="G22" i="37"/>
  <c r="F22" i="37"/>
  <c r="E22" i="37"/>
  <c r="G21" i="37"/>
  <c r="G23" i="37" s="1"/>
  <c r="F21" i="37"/>
  <c r="F23" i="37" s="1"/>
  <c r="E21" i="37"/>
  <c r="E23" i="37" s="1"/>
  <c r="G20" i="37"/>
  <c r="F20" i="37"/>
  <c r="E20" i="37"/>
  <c r="D20" i="37"/>
  <c r="C20" i="37"/>
  <c r="G17" i="37"/>
  <c r="F17" i="37"/>
  <c r="E17" i="37"/>
  <c r="D17" i="37"/>
  <c r="C17" i="37"/>
  <c r="D14" i="37"/>
  <c r="C14" i="37"/>
  <c r="G13" i="37"/>
  <c r="F13" i="37"/>
  <c r="E13" i="37"/>
  <c r="G12" i="37"/>
  <c r="G14" i="37" s="1"/>
  <c r="F12" i="37"/>
  <c r="F14" i="37" s="1"/>
  <c r="E12" i="37"/>
  <c r="G11" i="37"/>
  <c r="F11" i="37"/>
  <c r="E11" i="37"/>
  <c r="D11" i="37"/>
  <c r="C11" i="37"/>
  <c r="G8" i="37"/>
  <c r="F8" i="37"/>
  <c r="E8" i="37"/>
  <c r="D8" i="37"/>
  <c r="C8" i="37"/>
  <c r="C26" i="36"/>
  <c r="B26" i="36"/>
  <c r="D25" i="36"/>
  <c r="D24" i="36"/>
  <c r="D23" i="36"/>
  <c r="D22" i="36"/>
  <c r="D21" i="36"/>
  <c r="D20" i="36"/>
  <c r="D19" i="36"/>
  <c r="D18" i="36"/>
  <c r="D17" i="36"/>
  <c r="D16" i="36"/>
  <c r="D15" i="36"/>
  <c r="D14" i="36"/>
  <c r="D13" i="36"/>
  <c r="D12" i="36"/>
  <c r="D11" i="36"/>
  <c r="D10" i="36"/>
  <c r="D9" i="36"/>
  <c r="D8" i="36"/>
  <c r="D7" i="36"/>
  <c r="D6" i="36"/>
  <c r="G28" i="35"/>
  <c r="F28" i="35"/>
  <c r="E28" i="35"/>
  <c r="D28" i="35"/>
  <c r="C28" i="35"/>
  <c r="B28" i="35"/>
  <c r="J27" i="35"/>
  <c r="I27" i="35"/>
  <c r="H27" i="35"/>
  <c r="J26" i="35"/>
  <c r="I26" i="35"/>
  <c r="H26" i="35"/>
  <c r="J25" i="35"/>
  <c r="I25" i="35"/>
  <c r="H25" i="35"/>
  <c r="J24" i="35"/>
  <c r="I24" i="35"/>
  <c r="H24" i="35"/>
  <c r="J23" i="35"/>
  <c r="I23" i="35"/>
  <c r="H23" i="35"/>
  <c r="J22" i="35"/>
  <c r="I22" i="35"/>
  <c r="H22" i="35"/>
  <c r="J21" i="35"/>
  <c r="I21" i="35"/>
  <c r="H21" i="35"/>
  <c r="J20" i="35"/>
  <c r="I20" i="35"/>
  <c r="H20" i="35"/>
  <c r="J19" i="35"/>
  <c r="I19" i="35"/>
  <c r="H19" i="35"/>
  <c r="J18" i="35"/>
  <c r="I18" i="35"/>
  <c r="H18" i="35"/>
  <c r="J17" i="35"/>
  <c r="I17" i="35"/>
  <c r="H17" i="35"/>
  <c r="J16" i="35"/>
  <c r="I16" i="35"/>
  <c r="H16" i="35"/>
  <c r="J15" i="35"/>
  <c r="I15" i="35"/>
  <c r="H15" i="35"/>
  <c r="J14" i="35"/>
  <c r="I14" i="35"/>
  <c r="H14" i="35"/>
  <c r="J13" i="35"/>
  <c r="I13" i="35"/>
  <c r="H13" i="35"/>
  <c r="J12" i="35"/>
  <c r="I12" i="35"/>
  <c r="H12" i="35"/>
  <c r="J11" i="35"/>
  <c r="I11" i="35"/>
  <c r="H11" i="35"/>
  <c r="J10" i="35"/>
  <c r="I10" i="35"/>
  <c r="H10" i="35"/>
  <c r="J9" i="35"/>
  <c r="I9" i="35"/>
  <c r="H9" i="35"/>
  <c r="J8" i="35"/>
  <c r="I8" i="35"/>
  <c r="H8" i="35"/>
  <c r="AF25" i="34"/>
  <c r="AD25" i="34"/>
  <c r="AB25" i="34"/>
  <c r="Z25" i="34"/>
  <c r="X25" i="34"/>
  <c r="V25" i="34"/>
  <c r="T25" i="34"/>
  <c r="R25" i="34"/>
  <c r="P25" i="34"/>
  <c r="N25" i="34"/>
  <c r="L25" i="34"/>
  <c r="J25" i="34"/>
  <c r="H25" i="34"/>
  <c r="F25" i="34"/>
  <c r="D25" i="34"/>
  <c r="B25" i="34"/>
  <c r="AH24" i="34"/>
  <c r="AH23" i="34"/>
  <c r="AH22" i="34"/>
  <c r="AH21" i="34"/>
  <c r="AH20" i="34"/>
  <c r="AH19" i="34"/>
  <c r="AH18" i="34"/>
  <c r="AH17" i="34"/>
  <c r="AH16" i="34"/>
  <c r="AH15" i="34"/>
  <c r="AH14" i="34"/>
  <c r="AH13" i="34"/>
  <c r="AH12" i="34"/>
  <c r="AH11" i="34"/>
  <c r="AH10" i="34"/>
  <c r="AH9" i="34"/>
  <c r="AH8" i="34"/>
  <c r="AH7" i="34"/>
  <c r="AH6" i="34"/>
  <c r="AH5" i="34"/>
  <c r="H26" i="33"/>
  <c r="G26" i="33"/>
  <c r="F26" i="33"/>
  <c r="E26" i="33"/>
  <c r="D26" i="33"/>
  <c r="C26" i="33"/>
  <c r="B26" i="33"/>
  <c r="I25" i="33"/>
  <c r="I24" i="33"/>
  <c r="I23" i="33"/>
  <c r="I22" i="33"/>
  <c r="I21" i="33"/>
  <c r="I20" i="33"/>
  <c r="I19" i="33"/>
  <c r="I18" i="33"/>
  <c r="I17" i="33"/>
  <c r="I16" i="33"/>
  <c r="I15" i="33"/>
  <c r="I14" i="33"/>
  <c r="I13" i="33"/>
  <c r="I12" i="33"/>
  <c r="I11" i="33"/>
  <c r="I10" i="33"/>
  <c r="I9" i="33"/>
  <c r="I8" i="33"/>
  <c r="I7" i="33"/>
  <c r="I6" i="33"/>
  <c r="O28" i="32"/>
  <c r="N28" i="32"/>
  <c r="M28" i="32"/>
  <c r="L28" i="32"/>
  <c r="K28" i="32"/>
  <c r="J28" i="32"/>
  <c r="I28" i="32"/>
  <c r="H28" i="32"/>
  <c r="G28" i="32"/>
  <c r="F28" i="32"/>
  <c r="E28" i="32"/>
  <c r="D28" i="32"/>
  <c r="F34" i="32" s="1"/>
  <c r="C28" i="32"/>
  <c r="B28" i="32"/>
  <c r="Q27" i="32"/>
  <c r="P27" i="32"/>
  <c r="Q26" i="32"/>
  <c r="P26" i="32"/>
  <c r="Q25" i="32"/>
  <c r="P25" i="32"/>
  <c r="Q24" i="32"/>
  <c r="P24" i="32"/>
  <c r="Q23" i="32"/>
  <c r="P23" i="32"/>
  <c r="Q22" i="32"/>
  <c r="P22" i="32"/>
  <c r="Q21" i="32"/>
  <c r="P21" i="32"/>
  <c r="Q20" i="32"/>
  <c r="P20" i="32"/>
  <c r="Q19" i="32"/>
  <c r="P19" i="32"/>
  <c r="Q18" i="32"/>
  <c r="P18" i="32"/>
  <c r="Q17" i="32"/>
  <c r="P17" i="32"/>
  <c r="Q16" i="32"/>
  <c r="P16" i="32"/>
  <c r="Q15" i="32"/>
  <c r="P15" i="32"/>
  <c r="Q14" i="32"/>
  <c r="P14" i="32"/>
  <c r="Q13" i="32"/>
  <c r="P13" i="32"/>
  <c r="Q12" i="32"/>
  <c r="P12" i="32"/>
  <c r="Q11" i="32"/>
  <c r="P11" i="32"/>
  <c r="Q10" i="32"/>
  <c r="P10" i="32"/>
  <c r="Q9" i="32"/>
  <c r="P9" i="32"/>
  <c r="Q8" i="32"/>
  <c r="Q28" i="32" s="1"/>
  <c r="P8" i="32"/>
  <c r="O27" i="31"/>
  <c r="N27" i="31"/>
  <c r="M27" i="31"/>
  <c r="L27" i="31"/>
  <c r="K27" i="31"/>
  <c r="J27" i="31"/>
  <c r="I27" i="31"/>
  <c r="H27" i="31"/>
  <c r="G27" i="31"/>
  <c r="F27" i="31"/>
  <c r="E27" i="31"/>
  <c r="D27" i="31"/>
  <c r="C27" i="31"/>
  <c r="B27" i="31"/>
  <c r="I29" i="30"/>
  <c r="H29" i="30"/>
  <c r="F29" i="30"/>
  <c r="E29" i="30"/>
  <c r="C29" i="30"/>
  <c r="B29" i="30"/>
  <c r="L28" i="30"/>
  <c r="K28" i="30"/>
  <c r="J28" i="30"/>
  <c r="G28" i="30"/>
  <c r="D28" i="30"/>
  <c r="L27" i="30"/>
  <c r="K27" i="30"/>
  <c r="M27" i="30" s="1"/>
  <c r="J27" i="30"/>
  <c r="G27" i="30"/>
  <c r="D27" i="30"/>
  <c r="L26" i="30"/>
  <c r="K26" i="30"/>
  <c r="M26" i="30" s="1"/>
  <c r="J26" i="30"/>
  <c r="G26" i="30"/>
  <c r="D26" i="30"/>
  <c r="L25" i="30"/>
  <c r="K25" i="30"/>
  <c r="J25" i="30"/>
  <c r="G25" i="30"/>
  <c r="D25" i="30"/>
  <c r="L24" i="30"/>
  <c r="K24" i="30"/>
  <c r="J24" i="30"/>
  <c r="G24" i="30"/>
  <c r="D24" i="30"/>
  <c r="M23" i="30"/>
  <c r="L23" i="30"/>
  <c r="K23" i="30"/>
  <c r="J23" i="30"/>
  <c r="G23" i="30"/>
  <c r="D23" i="30"/>
  <c r="L22" i="30"/>
  <c r="K22" i="30"/>
  <c r="M22" i="30" s="1"/>
  <c r="J22" i="30"/>
  <c r="G22" i="30"/>
  <c r="D22" i="30"/>
  <c r="L21" i="30"/>
  <c r="K21" i="30"/>
  <c r="J21" i="30"/>
  <c r="G21" i="30"/>
  <c r="D21" i="30"/>
  <c r="L20" i="30"/>
  <c r="M20" i="30" s="1"/>
  <c r="K20" i="30"/>
  <c r="J20" i="30"/>
  <c r="G20" i="30"/>
  <c r="D20" i="30"/>
  <c r="L19" i="30"/>
  <c r="K19" i="30"/>
  <c r="J19" i="30"/>
  <c r="G19" i="30"/>
  <c r="D19" i="30"/>
  <c r="L18" i="30"/>
  <c r="K18" i="30"/>
  <c r="J18" i="30"/>
  <c r="G18" i="30"/>
  <c r="D18" i="30"/>
  <c r="L17" i="30"/>
  <c r="K17" i="30"/>
  <c r="J17" i="30"/>
  <c r="G17" i="30"/>
  <c r="D17" i="30"/>
  <c r="L16" i="30"/>
  <c r="K16" i="30"/>
  <c r="J16" i="30"/>
  <c r="G16" i="30"/>
  <c r="D16" i="30"/>
  <c r="L15" i="30"/>
  <c r="K15" i="30"/>
  <c r="M15" i="30" s="1"/>
  <c r="J15" i="30"/>
  <c r="G15" i="30"/>
  <c r="D15" i="30"/>
  <c r="L14" i="30"/>
  <c r="K14" i="30"/>
  <c r="J14" i="30"/>
  <c r="G14" i="30"/>
  <c r="D14" i="30"/>
  <c r="L13" i="30"/>
  <c r="K13" i="30"/>
  <c r="J13" i="30"/>
  <c r="G13" i="30"/>
  <c r="D13" i="30"/>
  <c r="L12" i="30"/>
  <c r="K12" i="30"/>
  <c r="J12" i="30"/>
  <c r="G12" i="30"/>
  <c r="D12" i="30"/>
  <c r="L11" i="30"/>
  <c r="K11" i="30"/>
  <c r="M11" i="30" s="1"/>
  <c r="J11" i="30"/>
  <c r="G11" i="30"/>
  <c r="D11" i="30"/>
  <c r="L10" i="30"/>
  <c r="K10" i="30"/>
  <c r="J10" i="30"/>
  <c r="G10" i="30"/>
  <c r="D10" i="30"/>
  <c r="L9" i="30"/>
  <c r="K9" i="30"/>
  <c r="J9" i="30"/>
  <c r="G9" i="30"/>
  <c r="D9" i="30"/>
  <c r="L8" i="30"/>
  <c r="K8" i="30"/>
  <c r="J8" i="30"/>
  <c r="F28" i="29"/>
  <c r="E28" i="29"/>
  <c r="C28" i="29"/>
  <c r="B28" i="29"/>
  <c r="G27" i="29"/>
  <c r="H27" i="29" s="1"/>
  <c r="D27" i="29"/>
  <c r="G26" i="29"/>
  <c r="D26" i="29"/>
  <c r="G25" i="29"/>
  <c r="D25" i="29"/>
  <c r="H25" i="29" s="1"/>
  <c r="G24" i="29"/>
  <c r="D24" i="29"/>
  <c r="G23" i="29"/>
  <c r="H23" i="29" s="1"/>
  <c r="D23" i="29"/>
  <c r="G22" i="29"/>
  <c r="H22" i="29" s="1"/>
  <c r="D22" i="29"/>
  <c r="G21" i="29"/>
  <c r="D21" i="29"/>
  <c r="G20" i="29"/>
  <c r="H20" i="29" s="1"/>
  <c r="D20" i="29"/>
  <c r="G19" i="29"/>
  <c r="D19" i="29"/>
  <c r="G18" i="29"/>
  <c r="H18" i="29" s="1"/>
  <c r="D18" i="29"/>
  <c r="G17" i="29"/>
  <c r="D17" i="29"/>
  <c r="G16" i="29"/>
  <c r="D16" i="29"/>
  <c r="G15" i="29"/>
  <c r="D15" i="29"/>
  <c r="H15" i="29" s="1"/>
  <c r="G14" i="29"/>
  <c r="D14" i="29"/>
  <c r="G13" i="29"/>
  <c r="D13" i="29"/>
  <c r="G12" i="29"/>
  <c r="H12" i="29" s="1"/>
  <c r="D12" i="29"/>
  <c r="G11" i="29"/>
  <c r="D11" i="29"/>
  <c r="H10" i="29"/>
  <c r="G10" i="29"/>
  <c r="D10" i="29"/>
  <c r="G9" i="29"/>
  <c r="D9" i="29"/>
  <c r="G8" i="29"/>
  <c r="D8" i="29"/>
  <c r="H8" i="29" s="1"/>
  <c r="G7" i="29"/>
  <c r="D7" i="29"/>
  <c r="G6" i="29"/>
  <c r="D6" i="29"/>
  <c r="G29" i="28"/>
  <c r="F29" i="28"/>
  <c r="E29" i="28"/>
  <c r="D29" i="28"/>
  <c r="C29" i="28"/>
  <c r="G26" i="28"/>
  <c r="F26" i="28"/>
  <c r="E26" i="28"/>
  <c r="D26" i="28"/>
  <c r="C26" i="28"/>
  <c r="G22" i="28"/>
  <c r="F22" i="28"/>
  <c r="E22" i="28"/>
  <c r="D22" i="28"/>
  <c r="C22" i="28"/>
  <c r="G21" i="28"/>
  <c r="F21" i="28"/>
  <c r="E21" i="28"/>
  <c r="D21" i="28"/>
  <c r="C21" i="28"/>
  <c r="C23" i="28" s="1"/>
  <c r="G20" i="28"/>
  <c r="F20" i="28"/>
  <c r="E20" i="28"/>
  <c r="D20" i="28"/>
  <c r="C20" i="28"/>
  <c r="G17" i="28"/>
  <c r="F17" i="28"/>
  <c r="E17" i="28"/>
  <c r="D17" i="28"/>
  <c r="C17" i="28"/>
  <c r="G13" i="28"/>
  <c r="F13" i="28"/>
  <c r="E13" i="28"/>
  <c r="D13" i="28"/>
  <c r="D14" i="28" s="1"/>
  <c r="C13" i="28"/>
  <c r="G12" i="28"/>
  <c r="G14" i="28" s="1"/>
  <c r="F12" i="28"/>
  <c r="E12" i="28"/>
  <c r="D12" i="28"/>
  <c r="C12" i="28"/>
  <c r="G11" i="28"/>
  <c r="F11" i="28"/>
  <c r="E11" i="28"/>
  <c r="D11" i="28"/>
  <c r="C11" i="28"/>
  <c r="G8" i="28"/>
  <c r="F8" i="28"/>
  <c r="E8" i="28"/>
  <c r="D8" i="28"/>
  <c r="C8" i="28"/>
  <c r="C176" i="27"/>
  <c r="K175" i="27"/>
  <c r="I175" i="27"/>
  <c r="M175" i="27" s="1"/>
  <c r="G175" i="27"/>
  <c r="K174" i="27"/>
  <c r="K176" i="27" s="1"/>
  <c r="I174" i="27"/>
  <c r="G174" i="27"/>
  <c r="G176" i="27" s="1"/>
  <c r="C173" i="27"/>
  <c r="K172" i="27"/>
  <c r="I172" i="27"/>
  <c r="M172" i="27" s="1"/>
  <c r="G172" i="27"/>
  <c r="K171" i="27"/>
  <c r="K173" i="27" s="1"/>
  <c r="I171" i="27"/>
  <c r="I173" i="27" s="1"/>
  <c r="G171" i="27"/>
  <c r="E169" i="27"/>
  <c r="C169" i="27"/>
  <c r="E168" i="27"/>
  <c r="C168" i="27"/>
  <c r="C170" i="27" s="1"/>
  <c r="C167" i="27"/>
  <c r="K166" i="27"/>
  <c r="I166" i="27"/>
  <c r="G166" i="27"/>
  <c r="K165" i="27"/>
  <c r="I165" i="27"/>
  <c r="G165" i="27"/>
  <c r="G167" i="27" s="1"/>
  <c r="E164" i="27"/>
  <c r="C164" i="27"/>
  <c r="K163" i="27"/>
  <c r="I163" i="27"/>
  <c r="I169" i="27" s="1"/>
  <c r="G163" i="27"/>
  <c r="G169" i="27" s="1"/>
  <c r="K162" i="27"/>
  <c r="I162" i="27"/>
  <c r="G162" i="27"/>
  <c r="G168" i="27" s="1"/>
  <c r="E160" i="27"/>
  <c r="C160" i="27"/>
  <c r="E159" i="27"/>
  <c r="E161" i="27" s="1"/>
  <c r="C159" i="27"/>
  <c r="E158" i="27"/>
  <c r="C158" i="27"/>
  <c r="K157" i="27"/>
  <c r="I157" i="27"/>
  <c r="G157" i="27"/>
  <c r="K156" i="27"/>
  <c r="I156" i="27"/>
  <c r="I158" i="27" s="1"/>
  <c r="G156" i="27"/>
  <c r="G158" i="27" s="1"/>
  <c r="E155" i="27"/>
  <c r="C155" i="27"/>
  <c r="K154" i="27"/>
  <c r="M154" i="27" s="1"/>
  <c r="I154" i="27"/>
  <c r="G154" i="27"/>
  <c r="G160" i="27" s="1"/>
  <c r="M153" i="27"/>
  <c r="M155" i="27" s="1"/>
  <c r="K153" i="27"/>
  <c r="K155" i="27" s="1"/>
  <c r="I153" i="27"/>
  <c r="I155" i="27" s="1"/>
  <c r="G153" i="27"/>
  <c r="N140" i="27"/>
  <c r="M140" i="27"/>
  <c r="L140" i="27"/>
  <c r="K140" i="27"/>
  <c r="J140" i="27"/>
  <c r="I140" i="27"/>
  <c r="H140" i="27"/>
  <c r="G140" i="27"/>
  <c r="F140" i="27"/>
  <c r="E140" i="27"/>
  <c r="D140" i="27"/>
  <c r="C140" i="27"/>
  <c r="N139" i="27"/>
  <c r="M139" i="27"/>
  <c r="L139" i="27"/>
  <c r="K139" i="27"/>
  <c r="K141" i="27" s="1"/>
  <c r="J139" i="27"/>
  <c r="I139" i="27"/>
  <c r="H139" i="27"/>
  <c r="G139" i="27"/>
  <c r="G141" i="27" s="1"/>
  <c r="F139" i="27"/>
  <c r="E139" i="27"/>
  <c r="D139" i="27"/>
  <c r="C139" i="27"/>
  <c r="N138" i="27"/>
  <c r="M138" i="27"/>
  <c r="L138" i="27"/>
  <c r="K138" i="27"/>
  <c r="J138" i="27"/>
  <c r="I138" i="27"/>
  <c r="H138" i="27"/>
  <c r="G138" i="27"/>
  <c r="F138" i="27"/>
  <c r="E138" i="27"/>
  <c r="D138" i="27"/>
  <c r="C138" i="27"/>
  <c r="N131" i="27"/>
  <c r="M131" i="27"/>
  <c r="L131" i="27"/>
  <c r="K131" i="27"/>
  <c r="J131" i="27"/>
  <c r="I131" i="27"/>
  <c r="H131" i="27"/>
  <c r="G131" i="27"/>
  <c r="F131" i="27"/>
  <c r="E131" i="27"/>
  <c r="D131" i="27"/>
  <c r="C131" i="27"/>
  <c r="N130" i="27"/>
  <c r="M130" i="27"/>
  <c r="M132" i="27" s="1"/>
  <c r="L130" i="27"/>
  <c r="K130" i="27"/>
  <c r="K132" i="27" s="1"/>
  <c r="J130" i="27"/>
  <c r="I130" i="27"/>
  <c r="H130" i="27"/>
  <c r="G130" i="27"/>
  <c r="F130" i="27"/>
  <c r="E130" i="27"/>
  <c r="E132" i="27" s="1"/>
  <c r="D130" i="27"/>
  <c r="C130" i="27"/>
  <c r="C132" i="27" s="1"/>
  <c r="N111" i="27"/>
  <c r="M111" i="27"/>
  <c r="L111" i="27"/>
  <c r="K111" i="27"/>
  <c r="J111" i="27"/>
  <c r="I111" i="27"/>
  <c r="H111" i="27"/>
  <c r="G111" i="27"/>
  <c r="F111" i="27"/>
  <c r="E111" i="27"/>
  <c r="D111" i="27"/>
  <c r="C111" i="27"/>
  <c r="N110" i="27"/>
  <c r="M110" i="27"/>
  <c r="M112" i="27" s="1"/>
  <c r="L110" i="27"/>
  <c r="K110" i="27"/>
  <c r="J110" i="27"/>
  <c r="I110" i="27"/>
  <c r="H110" i="27"/>
  <c r="G110" i="27"/>
  <c r="G112" i="27" s="1"/>
  <c r="F110" i="27"/>
  <c r="E110" i="27"/>
  <c r="E112" i="27" s="1"/>
  <c r="D110" i="27"/>
  <c r="C110" i="27"/>
  <c r="N109" i="27"/>
  <c r="M109" i="27"/>
  <c r="L109" i="27"/>
  <c r="K109" i="27"/>
  <c r="J109" i="27"/>
  <c r="I109" i="27"/>
  <c r="H109" i="27"/>
  <c r="G109" i="27"/>
  <c r="F109" i="27"/>
  <c r="E109" i="27"/>
  <c r="D109" i="27"/>
  <c r="C109" i="27"/>
  <c r="N102" i="27"/>
  <c r="M102" i="27"/>
  <c r="L102" i="27"/>
  <c r="K102" i="27"/>
  <c r="J102" i="27"/>
  <c r="I102" i="27"/>
  <c r="H102" i="27"/>
  <c r="G102" i="27"/>
  <c r="G103" i="27" s="1"/>
  <c r="F102" i="27"/>
  <c r="E102" i="27"/>
  <c r="D102" i="27"/>
  <c r="C102" i="27"/>
  <c r="N101" i="27"/>
  <c r="M101" i="27"/>
  <c r="L101" i="27"/>
  <c r="L103" i="27" s="1"/>
  <c r="K101" i="27"/>
  <c r="K103" i="27" s="1"/>
  <c r="J101" i="27"/>
  <c r="I101" i="27"/>
  <c r="I103" i="27" s="1"/>
  <c r="H101" i="27"/>
  <c r="G101" i="27"/>
  <c r="F101" i="27"/>
  <c r="E101" i="27"/>
  <c r="D101" i="27"/>
  <c r="D103" i="27" s="1"/>
  <c r="C101" i="27"/>
  <c r="C103" i="27" s="1"/>
  <c r="N82" i="27"/>
  <c r="M82" i="27"/>
  <c r="L82" i="27"/>
  <c r="K82" i="27"/>
  <c r="J82" i="27"/>
  <c r="I82" i="27"/>
  <c r="H82" i="27"/>
  <c r="G82" i="27"/>
  <c r="F82" i="27"/>
  <c r="E82" i="27"/>
  <c r="D82" i="27"/>
  <c r="C82" i="27"/>
  <c r="N81" i="27"/>
  <c r="M81" i="27"/>
  <c r="L81" i="27"/>
  <c r="L83" i="27" s="1"/>
  <c r="K81" i="27"/>
  <c r="K83" i="27" s="1"/>
  <c r="J81" i="27"/>
  <c r="I81" i="27"/>
  <c r="I83" i="27" s="1"/>
  <c r="H81" i="27"/>
  <c r="G81" i="27"/>
  <c r="F81" i="27"/>
  <c r="E81" i="27"/>
  <c r="D81" i="27"/>
  <c r="D83" i="27" s="1"/>
  <c r="C81" i="27"/>
  <c r="C83" i="27" s="1"/>
  <c r="N80" i="27"/>
  <c r="M80" i="27"/>
  <c r="L80" i="27"/>
  <c r="K80" i="27"/>
  <c r="J80" i="27"/>
  <c r="I80" i="27"/>
  <c r="H80" i="27"/>
  <c r="G80" i="27"/>
  <c r="F80" i="27"/>
  <c r="E80" i="27"/>
  <c r="D80" i="27"/>
  <c r="C80" i="27"/>
  <c r="N73" i="27"/>
  <c r="M73" i="27"/>
  <c r="L73" i="27"/>
  <c r="K73" i="27"/>
  <c r="J73" i="27"/>
  <c r="I73" i="27"/>
  <c r="H73" i="27"/>
  <c r="G73" i="27"/>
  <c r="F73" i="27"/>
  <c r="E73" i="27"/>
  <c r="D73" i="27"/>
  <c r="C73" i="27"/>
  <c r="N72" i="27"/>
  <c r="M72" i="27"/>
  <c r="M74" i="27" s="1"/>
  <c r="L72" i="27"/>
  <c r="K72" i="27"/>
  <c r="J72" i="27"/>
  <c r="I72" i="27"/>
  <c r="H72" i="27"/>
  <c r="H74" i="27" s="1"/>
  <c r="G72" i="27"/>
  <c r="F72" i="27"/>
  <c r="E72" i="27"/>
  <c r="E74" i="27" s="1"/>
  <c r="D72" i="27"/>
  <c r="C72" i="27"/>
  <c r="N53" i="27"/>
  <c r="M53" i="27"/>
  <c r="L53" i="27"/>
  <c r="K53" i="27"/>
  <c r="J53" i="27"/>
  <c r="I53" i="27"/>
  <c r="H53" i="27"/>
  <c r="G53" i="27"/>
  <c r="F53" i="27"/>
  <c r="E53" i="27"/>
  <c r="D53" i="27"/>
  <c r="C53" i="27"/>
  <c r="N52" i="27"/>
  <c r="M52" i="27"/>
  <c r="M54" i="27" s="1"/>
  <c r="L52" i="27"/>
  <c r="K52" i="27"/>
  <c r="J52" i="27"/>
  <c r="I52" i="27"/>
  <c r="H52" i="27"/>
  <c r="H54" i="27" s="1"/>
  <c r="G52" i="27"/>
  <c r="G54" i="27" s="1"/>
  <c r="F52" i="27"/>
  <c r="E52" i="27"/>
  <c r="E54" i="27" s="1"/>
  <c r="D52" i="27"/>
  <c r="C52" i="27"/>
  <c r="N51" i="27"/>
  <c r="M51" i="27"/>
  <c r="L51" i="27"/>
  <c r="K51" i="27"/>
  <c r="J51" i="27"/>
  <c r="I51" i="27"/>
  <c r="H51" i="27"/>
  <c r="G51" i="27"/>
  <c r="F51" i="27"/>
  <c r="E51" i="27"/>
  <c r="D51" i="27"/>
  <c r="C51" i="27"/>
  <c r="N44" i="27"/>
  <c r="M44" i="27"/>
  <c r="L44" i="27"/>
  <c r="K44" i="27"/>
  <c r="J44" i="27"/>
  <c r="I44" i="27"/>
  <c r="H44" i="27"/>
  <c r="G44" i="27"/>
  <c r="F44" i="27"/>
  <c r="E44" i="27"/>
  <c r="D44" i="27"/>
  <c r="C44" i="27"/>
  <c r="N43" i="27"/>
  <c r="M43" i="27"/>
  <c r="L43" i="27"/>
  <c r="L45" i="27" s="1"/>
  <c r="K43" i="27"/>
  <c r="J43" i="27"/>
  <c r="I43" i="27"/>
  <c r="I45" i="27" s="1"/>
  <c r="H43" i="27"/>
  <c r="G43" i="27"/>
  <c r="F43" i="27"/>
  <c r="E43" i="27"/>
  <c r="D43" i="27"/>
  <c r="D45" i="27" s="1"/>
  <c r="C43" i="27"/>
  <c r="N24" i="27"/>
  <c r="M24" i="27"/>
  <c r="L24" i="27"/>
  <c r="K24" i="27"/>
  <c r="J24" i="27"/>
  <c r="I24" i="27"/>
  <c r="H24" i="27"/>
  <c r="G24" i="27"/>
  <c r="F24" i="27"/>
  <c r="E24" i="27"/>
  <c r="D24" i="27"/>
  <c r="C24" i="27"/>
  <c r="N23" i="27"/>
  <c r="M23" i="27"/>
  <c r="L23" i="27"/>
  <c r="L25" i="27" s="1"/>
  <c r="K23" i="27"/>
  <c r="K25" i="27" s="1"/>
  <c r="J23" i="27"/>
  <c r="I23" i="27"/>
  <c r="I25" i="27" s="1"/>
  <c r="H23" i="27"/>
  <c r="G23" i="27"/>
  <c r="F23" i="27"/>
  <c r="E23" i="27"/>
  <c r="D23" i="27"/>
  <c r="D25" i="27" s="1"/>
  <c r="C23" i="27"/>
  <c r="C25" i="27" s="1"/>
  <c r="N22" i="27"/>
  <c r="M22" i="27"/>
  <c r="L22" i="27"/>
  <c r="K22" i="27"/>
  <c r="J22" i="27"/>
  <c r="I22" i="27"/>
  <c r="H22" i="27"/>
  <c r="G22" i="27"/>
  <c r="F22" i="27"/>
  <c r="E22" i="27"/>
  <c r="D22" i="27"/>
  <c r="C22" i="27"/>
  <c r="N15" i="27"/>
  <c r="M15" i="27"/>
  <c r="L15" i="27"/>
  <c r="K15" i="27"/>
  <c r="J15" i="27"/>
  <c r="I15" i="27"/>
  <c r="H15" i="27"/>
  <c r="G15" i="27"/>
  <c r="F15" i="27"/>
  <c r="E15" i="27"/>
  <c r="D15" i="27"/>
  <c r="C15" i="27"/>
  <c r="N14" i="27"/>
  <c r="M14" i="27"/>
  <c r="L14" i="27"/>
  <c r="K14" i="27"/>
  <c r="J14" i="27"/>
  <c r="I14" i="27"/>
  <c r="I16" i="27" s="1"/>
  <c r="H14" i="27"/>
  <c r="H16" i="27" s="1"/>
  <c r="G14" i="27"/>
  <c r="G16" i="27" s="1"/>
  <c r="F14" i="27"/>
  <c r="E14" i="27"/>
  <c r="D14" i="27"/>
  <c r="C14" i="27"/>
  <c r="M26" i="26"/>
  <c r="L26" i="26"/>
  <c r="K26" i="26"/>
  <c r="J26" i="26"/>
  <c r="I26" i="26"/>
  <c r="H26" i="26"/>
  <c r="G26" i="26"/>
  <c r="F26" i="26"/>
  <c r="E26" i="26"/>
  <c r="D26" i="26"/>
  <c r="C26" i="26"/>
  <c r="B26" i="26"/>
  <c r="O42" i="25"/>
  <c r="N42" i="25"/>
  <c r="M42" i="25"/>
  <c r="L42" i="25"/>
  <c r="J42" i="25"/>
  <c r="I42" i="25"/>
  <c r="H42" i="25"/>
  <c r="G42" i="25"/>
  <c r="E42" i="25"/>
  <c r="D42" i="25"/>
  <c r="C42" i="25"/>
  <c r="B42" i="25"/>
  <c r="O41" i="25"/>
  <c r="N41" i="25"/>
  <c r="M41" i="25"/>
  <c r="L41" i="25"/>
  <c r="J41" i="25"/>
  <c r="I41" i="25"/>
  <c r="H41" i="25"/>
  <c r="G41" i="25"/>
  <c r="E41" i="25"/>
  <c r="D41" i="25"/>
  <c r="C41" i="25"/>
  <c r="B41" i="25"/>
  <c r="O40" i="25"/>
  <c r="N40" i="25"/>
  <c r="M40" i="25"/>
  <c r="L40" i="25"/>
  <c r="J40" i="25"/>
  <c r="I40" i="25"/>
  <c r="H40" i="25"/>
  <c r="G40" i="25"/>
  <c r="E40" i="25"/>
  <c r="D40" i="25"/>
  <c r="C40" i="25"/>
  <c r="B40" i="25"/>
  <c r="O39" i="25"/>
  <c r="N39" i="25"/>
  <c r="M39" i="25"/>
  <c r="L39" i="25"/>
  <c r="J39" i="25"/>
  <c r="I39" i="25"/>
  <c r="H39" i="25"/>
  <c r="G39" i="25"/>
  <c r="F39" i="25"/>
  <c r="E39" i="25"/>
  <c r="D39" i="25"/>
  <c r="C39" i="25"/>
  <c r="B39" i="25"/>
  <c r="O38" i="25"/>
  <c r="N38" i="25"/>
  <c r="M38" i="25"/>
  <c r="L38" i="25"/>
  <c r="J38" i="25"/>
  <c r="I38" i="25"/>
  <c r="H38" i="25"/>
  <c r="G38" i="25"/>
  <c r="E38" i="25"/>
  <c r="D38" i="25"/>
  <c r="C38" i="25"/>
  <c r="B38" i="25"/>
  <c r="O37" i="25"/>
  <c r="N37" i="25"/>
  <c r="M37" i="25"/>
  <c r="L37" i="25"/>
  <c r="J37" i="25"/>
  <c r="I37" i="25"/>
  <c r="H37" i="25"/>
  <c r="G37" i="25"/>
  <c r="E37" i="25"/>
  <c r="D37" i="25"/>
  <c r="C37" i="25"/>
  <c r="B37" i="25"/>
  <c r="O36" i="25"/>
  <c r="N36" i="25"/>
  <c r="M36" i="25"/>
  <c r="L36" i="25"/>
  <c r="J36" i="25"/>
  <c r="I36" i="25"/>
  <c r="H36" i="25"/>
  <c r="G36" i="25"/>
  <c r="E36" i="25"/>
  <c r="D36" i="25"/>
  <c r="C36" i="25"/>
  <c r="B36" i="25"/>
  <c r="O35" i="25"/>
  <c r="N35" i="25"/>
  <c r="P35" i="25" s="1"/>
  <c r="M35" i="25"/>
  <c r="L35" i="25"/>
  <c r="J35" i="25"/>
  <c r="I35" i="25"/>
  <c r="H35" i="25"/>
  <c r="G35" i="25"/>
  <c r="E35" i="25"/>
  <c r="D35" i="25"/>
  <c r="C35" i="25"/>
  <c r="B35" i="25"/>
  <c r="O34" i="25"/>
  <c r="N34" i="25"/>
  <c r="M34" i="25"/>
  <c r="L34" i="25"/>
  <c r="J34" i="25"/>
  <c r="I34" i="25"/>
  <c r="H34" i="25"/>
  <c r="G34" i="25"/>
  <c r="E34" i="25"/>
  <c r="D34" i="25"/>
  <c r="C34" i="25"/>
  <c r="B34" i="25"/>
  <c r="O33" i="25"/>
  <c r="N33" i="25"/>
  <c r="M33" i="25"/>
  <c r="L33" i="25"/>
  <c r="J33" i="25"/>
  <c r="I33" i="25"/>
  <c r="H33" i="25"/>
  <c r="G33" i="25"/>
  <c r="E33" i="25"/>
  <c r="D33" i="25"/>
  <c r="C33" i="25"/>
  <c r="B33" i="25"/>
  <c r="O32" i="25"/>
  <c r="N32" i="25"/>
  <c r="M32" i="25"/>
  <c r="L32" i="25"/>
  <c r="J32" i="25"/>
  <c r="I32" i="25"/>
  <c r="H32" i="25"/>
  <c r="G32" i="25"/>
  <c r="E32" i="25"/>
  <c r="D32" i="25"/>
  <c r="C32" i="25"/>
  <c r="B32" i="25"/>
  <c r="O31" i="25"/>
  <c r="N31" i="25"/>
  <c r="M31" i="25"/>
  <c r="L31" i="25"/>
  <c r="J31" i="25"/>
  <c r="I31" i="25"/>
  <c r="H31" i="25"/>
  <c r="G31" i="25"/>
  <c r="E31" i="25"/>
  <c r="D31" i="25"/>
  <c r="C31" i="25"/>
  <c r="B31" i="25"/>
  <c r="F31" i="25" s="1"/>
  <c r="O30" i="25"/>
  <c r="N30" i="25"/>
  <c r="M30" i="25"/>
  <c r="L30" i="25"/>
  <c r="J30" i="25"/>
  <c r="I30" i="25"/>
  <c r="H30" i="25"/>
  <c r="G30" i="25"/>
  <c r="E30" i="25"/>
  <c r="D30" i="25"/>
  <c r="C30" i="25"/>
  <c r="B30" i="25"/>
  <c r="O29" i="25"/>
  <c r="N29" i="25"/>
  <c r="M29" i="25"/>
  <c r="L29" i="25"/>
  <c r="J29" i="25"/>
  <c r="I29" i="25"/>
  <c r="H29" i="25"/>
  <c r="G29" i="25"/>
  <c r="E29" i="25"/>
  <c r="D29" i="25"/>
  <c r="C29" i="25"/>
  <c r="B29" i="25"/>
  <c r="F29" i="25" s="1"/>
  <c r="O28" i="25"/>
  <c r="N28" i="25"/>
  <c r="M28" i="25"/>
  <c r="L28" i="25"/>
  <c r="J28" i="25"/>
  <c r="I28" i="25"/>
  <c r="H28" i="25"/>
  <c r="G28" i="25"/>
  <c r="E28" i="25"/>
  <c r="D28" i="25"/>
  <c r="C28" i="25"/>
  <c r="B28" i="25"/>
  <c r="O27" i="25"/>
  <c r="N27" i="25"/>
  <c r="M27" i="25"/>
  <c r="L27" i="25"/>
  <c r="J27" i="25"/>
  <c r="I27" i="25"/>
  <c r="H27" i="25"/>
  <c r="G27" i="25"/>
  <c r="E27" i="25"/>
  <c r="D27" i="25"/>
  <c r="C27" i="25"/>
  <c r="B27" i="25"/>
  <c r="F27" i="25" s="1"/>
  <c r="O26" i="25"/>
  <c r="N26" i="25"/>
  <c r="M26" i="25"/>
  <c r="L26" i="25"/>
  <c r="J26" i="25"/>
  <c r="I26" i="25"/>
  <c r="H26" i="25"/>
  <c r="G26" i="25"/>
  <c r="E26" i="25"/>
  <c r="D26" i="25"/>
  <c r="C26" i="25"/>
  <c r="B26" i="25"/>
  <c r="O25" i="25"/>
  <c r="N25" i="25"/>
  <c r="M25" i="25"/>
  <c r="L25" i="25"/>
  <c r="J25" i="25"/>
  <c r="I25" i="25"/>
  <c r="H25" i="25"/>
  <c r="G25" i="25"/>
  <c r="E25" i="25"/>
  <c r="D25" i="25"/>
  <c r="C25" i="25"/>
  <c r="B25" i="25"/>
  <c r="O24" i="25"/>
  <c r="N24" i="25"/>
  <c r="M24" i="25"/>
  <c r="L24" i="25"/>
  <c r="J24" i="25"/>
  <c r="I24" i="25"/>
  <c r="H24" i="25"/>
  <c r="G24" i="25"/>
  <c r="E24" i="25"/>
  <c r="D24" i="25"/>
  <c r="C24" i="25"/>
  <c r="B24" i="25"/>
  <c r="O23" i="25"/>
  <c r="N23" i="25"/>
  <c r="M23" i="25"/>
  <c r="L23" i="25"/>
  <c r="J23" i="25"/>
  <c r="I23" i="25"/>
  <c r="H23" i="25"/>
  <c r="G23" i="25"/>
  <c r="E23" i="25"/>
  <c r="D23" i="25"/>
  <c r="C23" i="25"/>
  <c r="B23" i="25"/>
  <c r="F23" i="25" s="1"/>
  <c r="O22" i="25"/>
  <c r="N22" i="25"/>
  <c r="M22" i="25"/>
  <c r="L22" i="25"/>
  <c r="J22" i="25"/>
  <c r="I22" i="25"/>
  <c r="H22" i="25"/>
  <c r="G22" i="25"/>
  <c r="K22" i="25" s="1"/>
  <c r="E22" i="25"/>
  <c r="D22" i="25"/>
  <c r="C22" i="25"/>
  <c r="B22" i="25"/>
  <c r="F22" i="25" s="1"/>
  <c r="O21" i="25"/>
  <c r="N21" i="25"/>
  <c r="M21" i="25"/>
  <c r="L21" i="25"/>
  <c r="J21" i="25"/>
  <c r="I21" i="25"/>
  <c r="H21" i="25"/>
  <c r="G21" i="25"/>
  <c r="E21" i="25"/>
  <c r="D21" i="25"/>
  <c r="C21" i="25"/>
  <c r="B21" i="25"/>
  <c r="O20" i="25"/>
  <c r="N20" i="25"/>
  <c r="P20" i="25" s="1"/>
  <c r="M20" i="25"/>
  <c r="L20" i="25"/>
  <c r="J20" i="25"/>
  <c r="I20" i="25"/>
  <c r="H20" i="25"/>
  <c r="G20" i="25"/>
  <c r="E20" i="25"/>
  <c r="D20" i="25"/>
  <c r="F20" i="25" s="1"/>
  <c r="C20" i="25"/>
  <c r="B20" i="25"/>
  <c r="O19" i="25"/>
  <c r="N19" i="25"/>
  <c r="M19" i="25"/>
  <c r="L19" i="25"/>
  <c r="J19" i="25"/>
  <c r="I19" i="25"/>
  <c r="H19" i="25"/>
  <c r="G19" i="25"/>
  <c r="E19" i="25"/>
  <c r="D19" i="25"/>
  <c r="C19" i="25"/>
  <c r="B19" i="25"/>
  <c r="O18" i="25"/>
  <c r="N18" i="25"/>
  <c r="M18" i="25"/>
  <c r="L18" i="25"/>
  <c r="J18" i="25"/>
  <c r="I18" i="25"/>
  <c r="H18" i="25"/>
  <c r="G18" i="25"/>
  <c r="E18" i="25"/>
  <c r="D18" i="25"/>
  <c r="C18" i="25"/>
  <c r="B18" i="25"/>
  <c r="F18" i="25" s="1"/>
  <c r="O17" i="25"/>
  <c r="N17" i="25"/>
  <c r="M17" i="25"/>
  <c r="L17" i="25"/>
  <c r="J17" i="25"/>
  <c r="I17" i="25"/>
  <c r="H17" i="25"/>
  <c r="G17" i="25"/>
  <c r="K17" i="25" s="1"/>
  <c r="E17" i="25"/>
  <c r="D17" i="25"/>
  <c r="C17" i="25"/>
  <c r="F17" i="25" s="1"/>
  <c r="B17" i="25"/>
  <c r="O16" i="25"/>
  <c r="N16" i="25"/>
  <c r="M16" i="25"/>
  <c r="L16" i="25"/>
  <c r="J16" i="25"/>
  <c r="I16" i="25"/>
  <c r="H16" i="25"/>
  <c r="G16" i="25"/>
  <c r="E16" i="25"/>
  <c r="D16" i="25"/>
  <c r="C16" i="25"/>
  <c r="B16" i="25"/>
  <c r="F16" i="25" s="1"/>
  <c r="O15" i="25"/>
  <c r="N15" i="25"/>
  <c r="M15" i="25"/>
  <c r="L15" i="25"/>
  <c r="J15" i="25"/>
  <c r="I15" i="25"/>
  <c r="H15" i="25"/>
  <c r="G15" i="25"/>
  <c r="E15" i="25"/>
  <c r="D15" i="25"/>
  <c r="C15" i="25"/>
  <c r="B15" i="25"/>
  <c r="O14" i="25"/>
  <c r="N14" i="25"/>
  <c r="M14" i="25"/>
  <c r="L14" i="25"/>
  <c r="J14" i="25"/>
  <c r="I14" i="25"/>
  <c r="H14" i="25"/>
  <c r="G14" i="25"/>
  <c r="E14" i="25"/>
  <c r="D14" i="25"/>
  <c r="C14" i="25"/>
  <c r="B14" i="25"/>
  <c r="F14" i="25" s="1"/>
  <c r="O13" i="25"/>
  <c r="N13" i="25"/>
  <c r="M13" i="25"/>
  <c r="L13" i="25"/>
  <c r="J13" i="25"/>
  <c r="I13" i="25"/>
  <c r="H13" i="25"/>
  <c r="G13" i="25"/>
  <c r="E13" i="25"/>
  <c r="D13" i="25"/>
  <c r="C13" i="25"/>
  <c r="B13" i="25"/>
  <c r="O12" i="25"/>
  <c r="N12" i="25"/>
  <c r="P12" i="25" s="1"/>
  <c r="M12" i="25"/>
  <c r="L12" i="25"/>
  <c r="J12" i="25"/>
  <c r="I12" i="25"/>
  <c r="H12" i="25"/>
  <c r="G12" i="25"/>
  <c r="E12" i="25"/>
  <c r="D12" i="25"/>
  <c r="F12" i="25" s="1"/>
  <c r="C12" i="25"/>
  <c r="B12" i="25"/>
  <c r="O11" i="25"/>
  <c r="N11" i="25"/>
  <c r="M11" i="25"/>
  <c r="L11" i="25"/>
  <c r="J11" i="25"/>
  <c r="I11" i="25"/>
  <c r="H11" i="25"/>
  <c r="G11" i="25"/>
  <c r="E11" i="25"/>
  <c r="D11" i="25"/>
  <c r="C11" i="25"/>
  <c r="B11" i="25"/>
  <c r="O10" i="25"/>
  <c r="N10" i="25"/>
  <c r="M10" i="25"/>
  <c r="L10" i="25"/>
  <c r="J10" i="25"/>
  <c r="I10" i="25"/>
  <c r="H10" i="25"/>
  <c r="G10" i="25"/>
  <c r="E10" i="25"/>
  <c r="D10" i="25"/>
  <c r="C10" i="25"/>
  <c r="B10" i="25"/>
  <c r="F10" i="25" s="1"/>
  <c r="O9" i="25"/>
  <c r="N9" i="25"/>
  <c r="M9" i="25"/>
  <c r="L9" i="25"/>
  <c r="J9" i="25"/>
  <c r="I9" i="25"/>
  <c r="H9" i="25"/>
  <c r="G9" i="25"/>
  <c r="E9" i="25"/>
  <c r="D9" i="25"/>
  <c r="C9" i="25"/>
  <c r="B9" i="25"/>
  <c r="O8" i="25"/>
  <c r="N8" i="25"/>
  <c r="M8" i="25"/>
  <c r="L8" i="25"/>
  <c r="J8" i="25"/>
  <c r="I8" i="25"/>
  <c r="H8" i="25"/>
  <c r="G8" i="25"/>
  <c r="E8" i="25"/>
  <c r="D8" i="25"/>
  <c r="C8" i="25"/>
  <c r="B8" i="25"/>
  <c r="F8" i="25" s="1"/>
  <c r="O7" i="25"/>
  <c r="N7" i="25"/>
  <c r="M7" i="25"/>
  <c r="L7" i="25"/>
  <c r="J7" i="25"/>
  <c r="I7" i="25"/>
  <c r="H7" i="25"/>
  <c r="G7" i="25"/>
  <c r="E7" i="25"/>
  <c r="D7" i="25"/>
  <c r="C7" i="25"/>
  <c r="B7" i="25"/>
  <c r="O43" i="24"/>
  <c r="N43" i="24"/>
  <c r="M43" i="24"/>
  <c r="L43" i="24"/>
  <c r="J43" i="24"/>
  <c r="I43" i="24"/>
  <c r="H43" i="24"/>
  <c r="G43" i="24"/>
  <c r="E43" i="24"/>
  <c r="D43" i="24"/>
  <c r="C43" i="24"/>
  <c r="B43" i="24"/>
  <c r="P42" i="24"/>
  <c r="K42" i="24"/>
  <c r="F42" i="24"/>
  <c r="P41" i="24"/>
  <c r="K41" i="24"/>
  <c r="F41" i="24"/>
  <c r="Q41" i="24" s="1"/>
  <c r="P40" i="24"/>
  <c r="K40" i="24"/>
  <c r="F40" i="24"/>
  <c r="P39" i="24"/>
  <c r="K39" i="24"/>
  <c r="F39" i="24"/>
  <c r="P38" i="24"/>
  <c r="K38" i="24"/>
  <c r="F38" i="24"/>
  <c r="P37" i="24"/>
  <c r="Q37" i="24" s="1"/>
  <c r="K37" i="24"/>
  <c r="F37" i="24"/>
  <c r="P36" i="24"/>
  <c r="K36" i="24"/>
  <c r="F36" i="24"/>
  <c r="P35" i="24"/>
  <c r="K35" i="24"/>
  <c r="F35" i="24"/>
  <c r="P34" i="24"/>
  <c r="K34" i="24"/>
  <c r="F34" i="24"/>
  <c r="P33" i="24"/>
  <c r="K33" i="24"/>
  <c r="F33" i="24"/>
  <c r="P32" i="24"/>
  <c r="K32" i="24"/>
  <c r="F32" i="24"/>
  <c r="P31" i="24"/>
  <c r="K31" i="24"/>
  <c r="F31" i="24"/>
  <c r="P30" i="24"/>
  <c r="K30" i="24"/>
  <c r="F30" i="24"/>
  <c r="P29" i="24"/>
  <c r="K29" i="24"/>
  <c r="F29" i="24"/>
  <c r="P28" i="24"/>
  <c r="K28" i="24"/>
  <c r="F28" i="24"/>
  <c r="P27" i="24"/>
  <c r="K27" i="24"/>
  <c r="F27" i="24"/>
  <c r="P26" i="24"/>
  <c r="K26" i="24"/>
  <c r="F26" i="24"/>
  <c r="P25" i="24"/>
  <c r="K25" i="24"/>
  <c r="F25" i="24"/>
  <c r="P24" i="24"/>
  <c r="K24" i="24"/>
  <c r="F24" i="24"/>
  <c r="P23" i="24"/>
  <c r="K23" i="24"/>
  <c r="F23" i="24"/>
  <c r="P22" i="24"/>
  <c r="K22" i="24"/>
  <c r="F22" i="24"/>
  <c r="P21" i="24"/>
  <c r="K21" i="24"/>
  <c r="F21" i="24"/>
  <c r="P20" i="24"/>
  <c r="K20" i="24"/>
  <c r="F20" i="24"/>
  <c r="P19" i="24"/>
  <c r="K19" i="24"/>
  <c r="F19" i="24"/>
  <c r="P18" i="24"/>
  <c r="K18" i="24"/>
  <c r="F18" i="24"/>
  <c r="P17" i="24"/>
  <c r="Q17" i="24" s="1"/>
  <c r="K17" i="24"/>
  <c r="F17" i="24"/>
  <c r="P16" i="24"/>
  <c r="K16" i="24"/>
  <c r="F16" i="24"/>
  <c r="P15" i="24"/>
  <c r="K15" i="24"/>
  <c r="F15" i="24"/>
  <c r="P14" i="24"/>
  <c r="K14" i="24"/>
  <c r="F14" i="24"/>
  <c r="P13" i="24"/>
  <c r="K13" i="24"/>
  <c r="F13" i="24"/>
  <c r="P12" i="24"/>
  <c r="K12" i="24"/>
  <c r="F12" i="24"/>
  <c r="P11" i="24"/>
  <c r="K11" i="24"/>
  <c r="F11" i="24"/>
  <c r="P10" i="24"/>
  <c r="K10" i="24"/>
  <c r="F10" i="24"/>
  <c r="P9" i="24"/>
  <c r="Q9" i="24" s="1"/>
  <c r="K9" i="24"/>
  <c r="F9" i="24"/>
  <c r="P8" i="24"/>
  <c r="K8" i="24"/>
  <c r="F8" i="24"/>
  <c r="P7" i="24"/>
  <c r="K7" i="24"/>
  <c r="F7" i="24"/>
  <c r="O43" i="23"/>
  <c r="N43" i="23"/>
  <c r="M43" i="23"/>
  <c r="L43" i="23"/>
  <c r="J43" i="23"/>
  <c r="I43" i="23"/>
  <c r="H43" i="23"/>
  <c r="G43" i="23"/>
  <c r="E43" i="23"/>
  <c r="D43" i="23"/>
  <c r="C43" i="23"/>
  <c r="B43" i="23"/>
  <c r="P42" i="23"/>
  <c r="K42" i="23"/>
  <c r="F42" i="23"/>
  <c r="P41" i="23"/>
  <c r="K41" i="23"/>
  <c r="F41" i="23"/>
  <c r="P40" i="23"/>
  <c r="K40" i="23"/>
  <c r="F40" i="23"/>
  <c r="P39" i="23"/>
  <c r="K39" i="23"/>
  <c r="F39" i="23"/>
  <c r="P38" i="23"/>
  <c r="K38" i="23"/>
  <c r="F38" i="23"/>
  <c r="P37" i="23"/>
  <c r="K37" i="23"/>
  <c r="F37" i="23"/>
  <c r="P36" i="23"/>
  <c r="K36" i="23"/>
  <c r="F36" i="23"/>
  <c r="P35" i="23"/>
  <c r="K35" i="23"/>
  <c r="F35" i="23"/>
  <c r="P34" i="23"/>
  <c r="K34" i="23"/>
  <c r="F34" i="23"/>
  <c r="P33" i="23"/>
  <c r="Q33" i="23" s="1"/>
  <c r="K33" i="23"/>
  <c r="F33" i="23"/>
  <c r="P32" i="23"/>
  <c r="K32" i="23"/>
  <c r="F32" i="23"/>
  <c r="P31" i="23"/>
  <c r="K31" i="23"/>
  <c r="F31" i="23"/>
  <c r="P30" i="23"/>
  <c r="K30" i="23"/>
  <c r="F30" i="23"/>
  <c r="P29" i="23"/>
  <c r="K29" i="23"/>
  <c r="F29" i="23"/>
  <c r="P28" i="23"/>
  <c r="K28" i="23"/>
  <c r="F28" i="23"/>
  <c r="P27" i="23"/>
  <c r="K27" i="23"/>
  <c r="F27" i="23"/>
  <c r="P26" i="23"/>
  <c r="K26" i="23"/>
  <c r="F26" i="23"/>
  <c r="P25" i="23"/>
  <c r="Q25" i="23" s="1"/>
  <c r="K25" i="23"/>
  <c r="F25" i="23"/>
  <c r="P24" i="23"/>
  <c r="K24" i="23"/>
  <c r="F24" i="23"/>
  <c r="P23" i="23"/>
  <c r="K23" i="23"/>
  <c r="F23" i="23"/>
  <c r="P22" i="23"/>
  <c r="K22" i="23"/>
  <c r="F22" i="23"/>
  <c r="P21" i="23"/>
  <c r="K21" i="23"/>
  <c r="F21" i="23"/>
  <c r="P20" i="23"/>
  <c r="K20" i="23"/>
  <c r="F20" i="23"/>
  <c r="P19" i="23"/>
  <c r="K19" i="23"/>
  <c r="F19" i="23"/>
  <c r="P18" i="23"/>
  <c r="K18" i="23"/>
  <c r="F18" i="23"/>
  <c r="P17" i="23"/>
  <c r="Q17" i="23" s="1"/>
  <c r="K17" i="23"/>
  <c r="F17" i="23"/>
  <c r="P16" i="23"/>
  <c r="K16" i="23"/>
  <c r="F16" i="23"/>
  <c r="P15" i="23"/>
  <c r="K15" i="23"/>
  <c r="F15" i="23"/>
  <c r="P14" i="23"/>
  <c r="Q14" i="23" s="1"/>
  <c r="K14" i="23"/>
  <c r="F14" i="23"/>
  <c r="P13" i="23"/>
  <c r="K13" i="23"/>
  <c r="F13" i="23"/>
  <c r="P12" i="23"/>
  <c r="K12" i="23"/>
  <c r="F12" i="23"/>
  <c r="P11" i="23"/>
  <c r="K11" i="23"/>
  <c r="F11" i="23"/>
  <c r="P10" i="23"/>
  <c r="K10" i="23"/>
  <c r="F10" i="23"/>
  <c r="P9" i="23"/>
  <c r="K9" i="23"/>
  <c r="F9" i="23"/>
  <c r="P8" i="23"/>
  <c r="K8" i="23"/>
  <c r="F8" i="23"/>
  <c r="P7" i="23"/>
  <c r="K7" i="23"/>
  <c r="F7" i="23"/>
  <c r="O43" i="22"/>
  <c r="N43" i="22"/>
  <c r="M43" i="22"/>
  <c r="L43" i="22"/>
  <c r="J43" i="22"/>
  <c r="I43" i="22"/>
  <c r="H43" i="22"/>
  <c r="G43" i="22"/>
  <c r="E43" i="22"/>
  <c r="D43" i="22"/>
  <c r="C43" i="22"/>
  <c r="B43" i="22"/>
  <c r="P42" i="22"/>
  <c r="K42" i="22"/>
  <c r="F42" i="22"/>
  <c r="P41" i="22"/>
  <c r="K41" i="22"/>
  <c r="F41" i="22"/>
  <c r="P40" i="22"/>
  <c r="K40" i="22"/>
  <c r="F40" i="22"/>
  <c r="P39" i="22"/>
  <c r="K39" i="22"/>
  <c r="F39" i="22"/>
  <c r="P38" i="22"/>
  <c r="Q38" i="22" s="1"/>
  <c r="K38" i="22"/>
  <c r="F38" i="22"/>
  <c r="P37" i="22"/>
  <c r="K37" i="22"/>
  <c r="F37" i="22"/>
  <c r="P36" i="22"/>
  <c r="K36" i="22"/>
  <c r="F36" i="22"/>
  <c r="P35" i="22"/>
  <c r="K35" i="22"/>
  <c r="F35" i="22"/>
  <c r="P34" i="22"/>
  <c r="K34" i="22"/>
  <c r="F34" i="22"/>
  <c r="P33" i="22"/>
  <c r="K33" i="22"/>
  <c r="F33" i="22"/>
  <c r="P32" i="22"/>
  <c r="K32" i="22"/>
  <c r="F32" i="22"/>
  <c r="P31" i="22"/>
  <c r="K31" i="22"/>
  <c r="F31" i="22"/>
  <c r="P30" i="22"/>
  <c r="Q30" i="22" s="1"/>
  <c r="K30" i="22"/>
  <c r="F30" i="22"/>
  <c r="P29" i="22"/>
  <c r="K29" i="22"/>
  <c r="F29" i="22"/>
  <c r="P28" i="22"/>
  <c r="K28" i="22"/>
  <c r="F28" i="22"/>
  <c r="P27" i="22"/>
  <c r="K27" i="22"/>
  <c r="F27" i="22"/>
  <c r="P26" i="22"/>
  <c r="K26" i="22"/>
  <c r="F26" i="22"/>
  <c r="P25" i="22"/>
  <c r="K25" i="22"/>
  <c r="F25" i="22"/>
  <c r="P24" i="22"/>
  <c r="K24" i="22"/>
  <c r="F24" i="22"/>
  <c r="P23" i="22"/>
  <c r="K23" i="22"/>
  <c r="F23" i="22"/>
  <c r="P22" i="22"/>
  <c r="Q22" i="22" s="1"/>
  <c r="K22" i="22"/>
  <c r="F22" i="22"/>
  <c r="P21" i="22"/>
  <c r="K21" i="22"/>
  <c r="F21" i="22"/>
  <c r="P20" i="22"/>
  <c r="K20" i="22"/>
  <c r="F20" i="22"/>
  <c r="P19" i="22"/>
  <c r="K19" i="22"/>
  <c r="F19" i="22"/>
  <c r="P18" i="22"/>
  <c r="K18" i="22"/>
  <c r="F18" i="22"/>
  <c r="P17" i="22"/>
  <c r="K17" i="22"/>
  <c r="F17" i="22"/>
  <c r="P16" i="22"/>
  <c r="K16" i="22"/>
  <c r="F16" i="22"/>
  <c r="P15" i="22"/>
  <c r="K15" i="22"/>
  <c r="F15" i="22"/>
  <c r="P14" i="22"/>
  <c r="Q14" i="22" s="1"/>
  <c r="K14" i="22"/>
  <c r="F14" i="22"/>
  <c r="P13" i="22"/>
  <c r="K13" i="22"/>
  <c r="F13" i="22"/>
  <c r="P12" i="22"/>
  <c r="K12" i="22"/>
  <c r="F12" i="22"/>
  <c r="P11" i="22"/>
  <c r="K11" i="22"/>
  <c r="F11" i="22"/>
  <c r="P10" i="22"/>
  <c r="K10" i="22"/>
  <c r="F10" i="22"/>
  <c r="P9" i="22"/>
  <c r="K9" i="22"/>
  <c r="F9" i="22"/>
  <c r="P8" i="22"/>
  <c r="K8" i="22"/>
  <c r="F8" i="22"/>
  <c r="P7" i="22"/>
  <c r="K7" i="22"/>
  <c r="F7" i="22"/>
  <c r="J31" i="21"/>
  <c r="I31" i="21"/>
  <c r="G31" i="21"/>
  <c r="F31" i="21"/>
  <c r="D31" i="21"/>
  <c r="C31" i="21"/>
  <c r="M30" i="21"/>
  <c r="L30" i="21"/>
  <c r="K30" i="21"/>
  <c r="H30" i="21"/>
  <c r="E30" i="21"/>
  <c r="E31" i="21" s="1"/>
  <c r="M29" i="21"/>
  <c r="M31" i="21" s="1"/>
  <c r="L29" i="21"/>
  <c r="K29" i="21"/>
  <c r="K31" i="21" s="1"/>
  <c r="H29" i="21"/>
  <c r="H31" i="21" s="1"/>
  <c r="E29" i="21"/>
  <c r="J28" i="21"/>
  <c r="I28" i="21"/>
  <c r="G28" i="21"/>
  <c r="F28" i="21"/>
  <c r="D28" i="21"/>
  <c r="C28" i="21"/>
  <c r="M27" i="21"/>
  <c r="L27" i="21"/>
  <c r="K27" i="21"/>
  <c r="H27" i="21"/>
  <c r="E27" i="21"/>
  <c r="E28" i="21" s="1"/>
  <c r="M26" i="21"/>
  <c r="L26" i="21"/>
  <c r="K26" i="21"/>
  <c r="K28" i="21" s="1"/>
  <c r="H26" i="21"/>
  <c r="E26" i="21"/>
  <c r="J24" i="21"/>
  <c r="I24" i="21"/>
  <c r="G24" i="21"/>
  <c r="F24" i="21"/>
  <c r="D24" i="21"/>
  <c r="C24" i="21"/>
  <c r="J23" i="21"/>
  <c r="I23" i="21"/>
  <c r="I25" i="21" s="1"/>
  <c r="G23" i="21"/>
  <c r="F23" i="21"/>
  <c r="D23" i="21"/>
  <c r="C23" i="21"/>
  <c r="J22" i="21"/>
  <c r="I22" i="21"/>
  <c r="G22" i="21"/>
  <c r="F22" i="21"/>
  <c r="D22" i="21"/>
  <c r="C22" i="21"/>
  <c r="M21" i="21"/>
  <c r="L21" i="21"/>
  <c r="K21" i="21"/>
  <c r="H21" i="21"/>
  <c r="E21" i="21"/>
  <c r="M20" i="21"/>
  <c r="L20" i="21"/>
  <c r="K20" i="21"/>
  <c r="H20" i="21"/>
  <c r="H22" i="21" s="1"/>
  <c r="E20" i="21"/>
  <c r="E22" i="21" s="1"/>
  <c r="J19" i="21"/>
  <c r="I19" i="21"/>
  <c r="G19" i="21"/>
  <c r="F19" i="21"/>
  <c r="D19" i="21"/>
  <c r="C19" i="21"/>
  <c r="M18" i="21"/>
  <c r="M19" i="21" s="1"/>
  <c r="L18" i="21"/>
  <c r="K18" i="21"/>
  <c r="H18" i="21"/>
  <c r="E18" i="21"/>
  <c r="M17" i="21"/>
  <c r="L17" i="21"/>
  <c r="K17" i="21"/>
  <c r="H17" i="21"/>
  <c r="E17" i="21"/>
  <c r="E19" i="21" s="1"/>
  <c r="J15" i="21"/>
  <c r="I15" i="21"/>
  <c r="G15" i="21"/>
  <c r="F15" i="21"/>
  <c r="D15" i="21"/>
  <c r="C15" i="21"/>
  <c r="J14" i="21"/>
  <c r="J16" i="21" s="1"/>
  <c r="I14" i="21"/>
  <c r="G14" i="21"/>
  <c r="F14" i="21"/>
  <c r="D14" i="21"/>
  <c r="D16" i="21" s="1"/>
  <c r="C14" i="21"/>
  <c r="C16" i="21" s="1"/>
  <c r="J13" i="21"/>
  <c r="I13" i="21"/>
  <c r="G13" i="21"/>
  <c r="F13" i="21"/>
  <c r="D13" i="21"/>
  <c r="C13" i="21"/>
  <c r="M12" i="21"/>
  <c r="L12" i="21"/>
  <c r="K12" i="21"/>
  <c r="H12" i="21"/>
  <c r="E12" i="21"/>
  <c r="M11" i="21"/>
  <c r="M13" i="21" s="1"/>
  <c r="L11" i="21"/>
  <c r="K11" i="21"/>
  <c r="H11" i="21"/>
  <c r="H13" i="21" s="1"/>
  <c r="E11" i="21"/>
  <c r="J10" i="21"/>
  <c r="I10" i="21"/>
  <c r="G10" i="21"/>
  <c r="F10" i="21"/>
  <c r="D10" i="21"/>
  <c r="C10" i="21"/>
  <c r="M9" i="21"/>
  <c r="M15" i="21" s="1"/>
  <c r="L9" i="21"/>
  <c r="L15" i="21" s="1"/>
  <c r="K9" i="21"/>
  <c r="H9" i="21"/>
  <c r="H15" i="21" s="1"/>
  <c r="E9" i="21"/>
  <c r="M8" i="21"/>
  <c r="M14" i="21" s="1"/>
  <c r="L8" i="21"/>
  <c r="K8" i="21"/>
  <c r="K10" i="21" s="1"/>
  <c r="H8" i="21"/>
  <c r="E8" i="21"/>
  <c r="L44" i="20"/>
  <c r="K44" i="20"/>
  <c r="J44" i="20"/>
  <c r="H44" i="20"/>
  <c r="G44" i="20"/>
  <c r="F44" i="20"/>
  <c r="D44" i="20"/>
  <c r="C44" i="20"/>
  <c r="B44" i="20"/>
  <c r="P43" i="20"/>
  <c r="O43" i="20"/>
  <c r="N43" i="20"/>
  <c r="M43" i="20"/>
  <c r="I43" i="20"/>
  <c r="E43" i="20"/>
  <c r="P42" i="20"/>
  <c r="O42" i="20"/>
  <c r="N42" i="20"/>
  <c r="M42" i="20"/>
  <c r="I42" i="20"/>
  <c r="E42" i="20"/>
  <c r="P41" i="20"/>
  <c r="O41" i="20"/>
  <c r="N41" i="20"/>
  <c r="Q41" i="20" s="1"/>
  <c r="M41" i="20"/>
  <c r="I41" i="20"/>
  <c r="E41" i="20"/>
  <c r="P40" i="20"/>
  <c r="O40" i="20"/>
  <c r="Q40" i="20" s="1"/>
  <c r="N40" i="20"/>
  <c r="M40" i="20"/>
  <c r="I40" i="20"/>
  <c r="E40" i="20"/>
  <c r="P39" i="20"/>
  <c r="O39" i="20"/>
  <c r="N39" i="20"/>
  <c r="M39" i="20"/>
  <c r="I39" i="20"/>
  <c r="E39" i="20"/>
  <c r="P38" i="20"/>
  <c r="O38" i="20"/>
  <c r="N38" i="20"/>
  <c r="M38" i="20"/>
  <c r="I38" i="20"/>
  <c r="E38" i="20"/>
  <c r="P37" i="20"/>
  <c r="O37" i="20"/>
  <c r="N37" i="20"/>
  <c r="M37" i="20"/>
  <c r="I37" i="20"/>
  <c r="E37" i="20"/>
  <c r="P36" i="20"/>
  <c r="O36" i="20"/>
  <c r="N36" i="20"/>
  <c r="M36" i="20"/>
  <c r="I36" i="20"/>
  <c r="E36" i="20"/>
  <c r="P35" i="20"/>
  <c r="O35" i="20"/>
  <c r="N35" i="20"/>
  <c r="M35" i="20"/>
  <c r="I35" i="20"/>
  <c r="E35" i="20"/>
  <c r="P34" i="20"/>
  <c r="O34" i="20"/>
  <c r="N34" i="20"/>
  <c r="M34" i="20"/>
  <c r="I34" i="20"/>
  <c r="E34" i="20"/>
  <c r="P33" i="20"/>
  <c r="O33" i="20"/>
  <c r="N33" i="20"/>
  <c r="M33" i="20"/>
  <c r="I33" i="20"/>
  <c r="E33" i="20"/>
  <c r="P32" i="20"/>
  <c r="O32" i="20"/>
  <c r="N32" i="20"/>
  <c r="M32" i="20"/>
  <c r="I32" i="20"/>
  <c r="E32" i="20"/>
  <c r="P31" i="20"/>
  <c r="O31" i="20"/>
  <c r="N31" i="20"/>
  <c r="Q31" i="20" s="1"/>
  <c r="M31" i="20"/>
  <c r="I31" i="20"/>
  <c r="E31" i="20"/>
  <c r="P30" i="20"/>
  <c r="O30" i="20"/>
  <c r="Q30" i="20" s="1"/>
  <c r="N30" i="20"/>
  <c r="M30" i="20"/>
  <c r="I30" i="20"/>
  <c r="E30" i="20"/>
  <c r="P29" i="20"/>
  <c r="O29" i="20"/>
  <c r="N29" i="20"/>
  <c r="M29" i="20"/>
  <c r="I29" i="20"/>
  <c r="E29" i="20"/>
  <c r="P28" i="20"/>
  <c r="O28" i="20"/>
  <c r="N28" i="20"/>
  <c r="M28" i="20"/>
  <c r="I28" i="20"/>
  <c r="E28" i="20"/>
  <c r="P27" i="20"/>
  <c r="O27" i="20"/>
  <c r="N27" i="20"/>
  <c r="M27" i="20"/>
  <c r="I27" i="20"/>
  <c r="E27" i="20"/>
  <c r="P26" i="20"/>
  <c r="O26" i="20"/>
  <c r="N26" i="20"/>
  <c r="M26" i="20"/>
  <c r="I26" i="20"/>
  <c r="E26" i="20"/>
  <c r="P25" i="20"/>
  <c r="O25" i="20"/>
  <c r="N25" i="20"/>
  <c r="M25" i="20"/>
  <c r="I25" i="20"/>
  <c r="E25" i="20"/>
  <c r="P24" i="20"/>
  <c r="O24" i="20"/>
  <c r="N24" i="20"/>
  <c r="M24" i="20"/>
  <c r="I24" i="20"/>
  <c r="E24" i="20"/>
  <c r="P23" i="20"/>
  <c r="O23" i="20"/>
  <c r="N23" i="20"/>
  <c r="M23" i="20"/>
  <c r="I23" i="20"/>
  <c r="E23" i="20"/>
  <c r="P22" i="20"/>
  <c r="O22" i="20"/>
  <c r="N22" i="20"/>
  <c r="M22" i="20"/>
  <c r="I22" i="20"/>
  <c r="E22" i="20"/>
  <c r="P21" i="20"/>
  <c r="O21" i="20"/>
  <c r="N21" i="20"/>
  <c r="M21" i="20"/>
  <c r="I21" i="20"/>
  <c r="E21" i="20"/>
  <c r="P20" i="20"/>
  <c r="O20" i="20"/>
  <c r="N20" i="20"/>
  <c r="M20" i="20"/>
  <c r="I20" i="20"/>
  <c r="E20" i="20"/>
  <c r="P19" i="20"/>
  <c r="O19" i="20"/>
  <c r="N19" i="20"/>
  <c r="M19" i="20"/>
  <c r="I19" i="20"/>
  <c r="E19" i="20"/>
  <c r="P18" i="20"/>
  <c r="O18" i="20"/>
  <c r="N18" i="20"/>
  <c r="M18" i="20"/>
  <c r="I18" i="20"/>
  <c r="E18" i="20"/>
  <c r="P17" i="20"/>
  <c r="O17" i="20"/>
  <c r="N17" i="20"/>
  <c r="M17" i="20"/>
  <c r="I17" i="20"/>
  <c r="E17" i="20"/>
  <c r="P16" i="20"/>
  <c r="O16" i="20"/>
  <c r="N16" i="20"/>
  <c r="M16" i="20"/>
  <c r="I16" i="20"/>
  <c r="E16" i="20"/>
  <c r="P15" i="20"/>
  <c r="O15" i="20"/>
  <c r="N15" i="20"/>
  <c r="M15" i="20"/>
  <c r="I15" i="20"/>
  <c r="E15" i="20"/>
  <c r="P14" i="20"/>
  <c r="O14" i="20"/>
  <c r="N14" i="20"/>
  <c r="M14" i="20"/>
  <c r="I14" i="20"/>
  <c r="E14" i="20"/>
  <c r="P13" i="20"/>
  <c r="O13" i="20"/>
  <c r="N13" i="20"/>
  <c r="M13" i="20"/>
  <c r="I13" i="20"/>
  <c r="E13" i="20"/>
  <c r="P12" i="20"/>
  <c r="O12" i="20"/>
  <c r="N12" i="20"/>
  <c r="M12" i="20"/>
  <c r="I12" i="20"/>
  <c r="E12" i="20"/>
  <c r="P11" i="20"/>
  <c r="O11" i="20"/>
  <c r="N11" i="20"/>
  <c r="M11" i="20"/>
  <c r="I11" i="20"/>
  <c r="E11" i="20"/>
  <c r="P10" i="20"/>
  <c r="O10" i="20"/>
  <c r="N10" i="20"/>
  <c r="M10" i="20"/>
  <c r="I10" i="20"/>
  <c r="E10" i="20"/>
  <c r="P9" i="20"/>
  <c r="O9" i="20"/>
  <c r="N9" i="20"/>
  <c r="M9" i="20"/>
  <c r="I9" i="20"/>
  <c r="E9" i="20"/>
  <c r="P8" i="20"/>
  <c r="Q8" i="20" s="1"/>
  <c r="O8" i="20"/>
  <c r="N8" i="20"/>
  <c r="M8" i="20"/>
  <c r="I8" i="20"/>
  <c r="E8" i="20"/>
  <c r="O37" i="19"/>
  <c r="M37" i="19"/>
  <c r="K37" i="19"/>
  <c r="I37" i="19"/>
  <c r="G37" i="19"/>
  <c r="E37" i="19"/>
  <c r="C37" i="19"/>
  <c r="O36" i="19"/>
  <c r="M36" i="19"/>
  <c r="K36" i="19"/>
  <c r="I36" i="19"/>
  <c r="G36" i="19"/>
  <c r="E36" i="19"/>
  <c r="C36" i="19"/>
  <c r="O34" i="19"/>
  <c r="M34" i="19"/>
  <c r="K34" i="19"/>
  <c r="I34" i="19"/>
  <c r="G34" i="19"/>
  <c r="E34" i="19"/>
  <c r="C34" i="19"/>
  <c r="O33" i="19"/>
  <c r="M33" i="19"/>
  <c r="K33" i="19"/>
  <c r="I33" i="19"/>
  <c r="G33" i="19"/>
  <c r="E33" i="19"/>
  <c r="C33" i="19"/>
  <c r="E32" i="19"/>
  <c r="C32" i="19"/>
  <c r="O31" i="19"/>
  <c r="M31" i="19"/>
  <c r="K31" i="19"/>
  <c r="I31" i="19"/>
  <c r="G31" i="19"/>
  <c r="E31" i="19"/>
  <c r="O30" i="19"/>
  <c r="M30" i="19"/>
  <c r="K30" i="19"/>
  <c r="I30" i="19"/>
  <c r="G30" i="19"/>
  <c r="C30" i="19"/>
  <c r="O27" i="19"/>
  <c r="M27" i="19"/>
  <c r="K27" i="19"/>
  <c r="I27" i="19"/>
  <c r="G27" i="19"/>
  <c r="E27" i="19"/>
  <c r="C27" i="19"/>
  <c r="O24" i="19"/>
  <c r="M24" i="19"/>
  <c r="K24" i="19"/>
  <c r="I24" i="19"/>
  <c r="G24" i="19"/>
  <c r="E22" i="19"/>
  <c r="O19" i="19"/>
  <c r="M19" i="19"/>
  <c r="K19" i="19"/>
  <c r="I19" i="19"/>
  <c r="G19" i="19"/>
  <c r="E19" i="19"/>
  <c r="C19" i="19"/>
  <c r="O16" i="19"/>
  <c r="M16" i="19"/>
  <c r="K16" i="19"/>
  <c r="I16" i="19"/>
  <c r="G16" i="19"/>
  <c r="G32" i="19" s="1"/>
  <c r="O11" i="19"/>
  <c r="M11" i="19"/>
  <c r="K11" i="19"/>
  <c r="I11" i="19"/>
  <c r="G11" i="19"/>
  <c r="G35" i="19" s="1"/>
  <c r="E11" i="19"/>
  <c r="C11" i="19"/>
  <c r="O8" i="19"/>
  <c r="M8" i="19"/>
  <c r="K8" i="19"/>
  <c r="I8" i="19"/>
  <c r="G28" i="18"/>
  <c r="F28" i="18"/>
  <c r="E28" i="18"/>
  <c r="D28" i="18"/>
  <c r="C28" i="18"/>
  <c r="B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I8" i="18"/>
  <c r="H8" i="18"/>
  <c r="T10" i="17"/>
  <c r="R10" i="17"/>
  <c r="P10" i="17"/>
  <c r="N10" i="17"/>
  <c r="L10" i="17"/>
  <c r="J10" i="17"/>
  <c r="H10" i="17"/>
  <c r="F10" i="17"/>
  <c r="D10" i="17"/>
  <c r="B10" i="17"/>
  <c r="D11" i="16"/>
  <c r="D10" i="16"/>
  <c r="D9" i="16"/>
  <c r="D8" i="16"/>
  <c r="D7" i="16"/>
  <c r="D6" i="16"/>
  <c r="C11" i="13"/>
  <c r="B11" i="13"/>
  <c r="E25" i="11"/>
  <c r="C25" i="11"/>
  <c r="D25" i="11" s="1"/>
  <c r="B25" i="11"/>
  <c r="G24" i="11"/>
  <c r="F24" i="11"/>
  <c r="D24" i="11"/>
  <c r="G23" i="11"/>
  <c r="F23" i="11"/>
  <c r="D23" i="11"/>
  <c r="G22" i="11"/>
  <c r="F22" i="11"/>
  <c r="D22" i="11"/>
  <c r="G21" i="11"/>
  <c r="F21" i="11"/>
  <c r="D21" i="11"/>
  <c r="G20" i="11"/>
  <c r="F20" i="11"/>
  <c r="D20" i="11"/>
  <c r="G19" i="11"/>
  <c r="F19" i="11"/>
  <c r="D19" i="11"/>
  <c r="G18" i="11"/>
  <c r="F18" i="11"/>
  <c r="D18" i="11"/>
  <c r="G17" i="11"/>
  <c r="F17" i="11"/>
  <c r="D17" i="11"/>
  <c r="G16" i="11"/>
  <c r="F16" i="11"/>
  <c r="D16" i="11"/>
  <c r="G15" i="11"/>
  <c r="F15" i="11"/>
  <c r="D15" i="11"/>
  <c r="G14" i="11"/>
  <c r="F14" i="11"/>
  <c r="D14" i="11"/>
  <c r="G13" i="11"/>
  <c r="F13" i="11"/>
  <c r="D13" i="11"/>
  <c r="G12" i="11"/>
  <c r="F12" i="11"/>
  <c r="D12" i="11"/>
  <c r="G11" i="11"/>
  <c r="F11" i="11"/>
  <c r="D11" i="11"/>
  <c r="G10" i="11"/>
  <c r="F10" i="11"/>
  <c r="D10" i="11"/>
  <c r="G9" i="11"/>
  <c r="F9" i="11"/>
  <c r="D9" i="11"/>
  <c r="G8" i="11"/>
  <c r="F8" i="11"/>
  <c r="D8" i="11"/>
  <c r="G7" i="11"/>
  <c r="F7" i="11"/>
  <c r="D7" i="11"/>
  <c r="G6" i="11"/>
  <c r="F6" i="11"/>
  <c r="D6" i="11"/>
  <c r="G5" i="11"/>
  <c r="F5" i="11"/>
  <c r="D5" i="11"/>
  <c r="Q9" i="20" l="1"/>
  <c r="Q13" i="20"/>
  <c r="Q14" i="20"/>
  <c r="F15" i="25"/>
  <c r="K106" i="43"/>
  <c r="K110" i="43"/>
  <c r="I176" i="27"/>
  <c r="N129" i="43"/>
  <c r="F28" i="44"/>
  <c r="H26" i="44"/>
  <c r="G169" i="54"/>
  <c r="E81" i="56"/>
  <c r="E77" i="56"/>
  <c r="C23" i="126"/>
  <c r="C22" i="126"/>
  <c r="C16" i="126"/>
  <c r="C13" i="126"/>
  <c r="C10" i="126"/>
  <c r="C18" i="126"/>
  <c r="C9" i="126"/>
  <c r="C21" i="126"/>
  <c r="C12" i="126"/>
  <c r="C20" i="126"/>
  <c r="C17" i="126"/>
  <c r="C14" i="126"/>
  <c r="K79" i="46"/>
  <c r="K83" i="46"/>
  <c r="C13" i="145"/>
  <c r="E13" i="145"/>
  <c r="E35" i="19"/>
  <c r="Q11" i="20"/>
  <c r="Q15" i="20"/>
  <c r="F30" i="25"/>
  <c r="F38" i="25"/>
  <c r="F26" i="97"/>
  <c r="M24" i="21"/>
  <c r="N54" i="44"/>
  <c r="K120" i="46"/>
  <c r="Q18" i="20"/>
  <c r="N79" i="44"/>
  <c r="F25" i="21"/>
  <c r="Q40" i="24"/>
  <c r="P8" i="25"/>
  <c r="P10" i="25"/>
  <c r="P19" i="25"/>
  <c r="F36" i="25"/>
  <c r="Q36" i="25" s="1"/>
  <c r="P36" i="25"/>
  <c r="F40" i="25"/>
  <c r="K41" i="25"/>
  <c r="K16" i="27"/>
  <c r="H7" i="29"/>
  <c r="H26" i="29"/>
  <c r="J16" i="38"/>
  <c r="N22" i="43"/>
  <c r="N28" i="43"/>
  <c r="N31" i="43"/>
  <c r="N45" i="43"/>
  <c r="N42" i="43"/>
  <c r="H57" i="43"/>
  <c r="F112" i="43"/>
  <c r="K115" i="43"/>
  <c r="E13" i="44"/>
  <c r="E19" i="44"/>
  <c r="K36" i="44"/>
  <c r="K39" i="44"/>
  <c r="E68" i="44"/>
  <c r="E74" i="44"/>
  <c r="N88" i="44"/>
  <c r="N105" i="44"/>
  <c r="H120" i="44"/>
  <c r="K91" i="46"/>
  <c r="C120" i="46"/>
  <c r="J129" i="47"/>
  <c r="G87" i="47"/>
  <c r="G14" i="53"/>
  <c r="K48" i="54"/>
  <c r="E80" i="54"/>
  <c r="E86" i="54"/>
  <c r="C103" i="54"/>
  <c r="K135" i="54"/>
  <c r="N22" i="55"/>
  <c r="H89" i="55"/>
  <c r="K48" i="56"/>
  <c r="K60" i="56"/>
  <c r="K100" i="56"/>
  <c r="E115" i="56"/>
  <c r="N144" i="56"/>
  <c r="N147" i="56"/>
  <c r="AC97" i="57"/>
  <c r="H13" i="75"/>
  <c r="H32" i="75"/>
  <c r="K11" i="126"/>
  <c r="C14" i="127"/>
  <c r="E9" i="145"/>
  <c r="H6" i="166"/>
  <c r="H14" i="166"/>
  <c r="Q24" i="20"/>
  <c r="N8" i="21"/>
  <c r="L19" i="21"/>
  <c r="G25" i="21"/>
  <c r="F25" i="25"/>
  <c r="K30" i="25"/>
  <c r="Q30" i="25" s="1"/>
  <c r="F42" i="25"/>
  <c r="D112" i="27"/>
  <c r="L112" i="27"/>
  <c r="D132" i="27"/>
  <c r="L132" i="27"/>
  <c r="H141" i="27"/>
  <c r="H11" i="29"/>
  <c r="H19" i="29"/>
  <c r="M8" i="30"/>
  <c r="M19" i="30"/>
  <c r="F14" i="41"/>
  <c r="G26" i="42"/>
  <c r="K51" i="43"/>
  <c r="K57" i="43"/>
  <c r="K60" i="43"/>
  <c r="E100" i="43"/>
  <c r="L103" i="43"/>
  <c r="I112" i="43"/>
  <c r="H129" i="43"/>
  <c r="H10" i="44"/>
  <c r="H16" i="44"/>
  <c r="H62" i="44"/>
  <c r="H71" i="44"/>
  <c r="H77" i="44"/>
  <c r="E97" i="44"/>
  <c r="H24" i="46"/>
  <c r="H28" i="46"/>
  <c r="H70" i="46"/>
  <c r="K98" i="46"/>
  <c r="K13" i="54"/>
  <c r="K22" i="54"/>
  <c r="K42" i="54"/>
  <c r="K43" i="54"/>
  <c r="K45" i="54" s="1"/>
  <c r="N51" i="54"/>
  <c r="K71" i="54"/>
  <c r="H80" i="54"/>
  <c r="E118" i="54"/>
  <c r="K140" i="54"/>
  <c r="K166" i="55"/>
  <c r="K60" i="55"/>
  <c r="F83" i="55"/>
  <c r="E39" i="56"/>
  <c r="N51" i="56"/>
  <c r="K71" i="56"/>
  <c r="E16" i="58"/>
  <c r="K14" i="126"/>
  <c r="C15" i="127"/>
  <c r="C15" i="145"/>
  <c r="H11" i="166"/>
  <c r="D15" i="166"/>
  <c r="H15" i="166" s="1"/>
  <c r="Q20" i="20"/>
  <c r="H10" i="21"/>
  <c r="N11" i="21"/>
  <c r="M23" i="21"/>
  <c r="N29" i="21"/>
  <c r="P27" i="25"/>
  <c r="Q27" i="25" s="1"/>
  <c r="F35" i="25"/>
  <c r="F37" i="25"/>
  <c r="I141" i="27"/>
  <c r="D23" i="28"/>
  <c r="H16" i="29"/>
  <c r="G141" i="38"/>
  <c r="I44" i="39"/>
  <c r="E87" i="39"/>
  <c r="G14" i="41"/>
  <c r="E23" i="41"/>
  <c r="E26" i="42"/>
  <c r="M103" i="43"/>
  <c r="K132" i="43"/>
  <c r="K144" i="43"/>
  <c r="K10" i="44"/>
  <c r="K22" i="44"/>
  <c r="E42" i="44"/>
  <c r="H78" i="44"/>
  <c r="K13" i="46"/>
  <c r="K43" i="46"/>
  <c r="J85" i="46"/>
  <c r="F23" i="48"/>
  <c r="G74" i="54"/>
  <c r="K100" i="54"/>
  <c r="H115" i="54"/>
  <c r="K147" i="54"/>
  <c r="E44" i="55"/>
  <c r="H51" i="55"/>
  <c r="D74" i="55"/>
  <c r="K118" i="55"/>
  <c r="E57" i="56"/>
  <c r="N71" i="56"/>
  <c r="N81" i="56"/>
  <c r="K129" i="56"/>
  <c r="H26" i="75"/>
  <c r="G28" i="88"/>
  <c r="F26" i="96"/>
  <c r="Q27" i="20"/>
  <c r="Q32" i="20"/>
  <c r="E24" i="21"/>
  <c r="Q41" i="23"/>
  <c r="Q25" i="24"/>
  <c r="Q33" i="24"/>
  <c r="F33" i="25"/>
  <c r="K38" i="25"/>
  <c r="F16" i="27"/>
  <c r="N16" i="27"/>
  <c r="J25" i="27"/>
  <c r="J45" i="27"/>
  <c r="F54" i="27"/>
  <c r="N54" i="27"/>
  <c r="F74" i="27"/>
  <c r="N74" i="27"/>
  <c r="J83" i="27"/>
  <c r="J103" i="27"/>
  <c r="F112" i="27"/>
  <c r="N112" i="27"/>
  <c r="F132" i="27"/>
  <c r="N132" i="27"/>
  <c r="J141" i="27"/>
  <c r="M16" i="30"/>
  <c r="D54" i="38"/>
  <c r="L54" i="38"/>
  <c r="H83" i="38"/>
  <c r="H103" i="38"/>
  <c r="D112" i="38"/>
  <c r="L112" i="38"/>
  <c r="H141" i="38"/>
  <c r="K13" i="43"/>
  <c r="K83" i="43"/>
  <c r="K80" i="43"/>
  <c r="K86" i="43"/>
  <c r="K89" i="43"/>
  <c r="K103" i="43"/>
  <c r="H115" i="43"/>
  <c r="N62" i="44"/>
  <c r="N65" i="44"/>
  <c r="N71" i="44"/>
  <c r="K88" i="44"/>
  <c r="K97" i="44"/>
  <c r="K100" i="44"/>
  <c r="H117" i="44"/>
  <c r="E120" i="44"/>
  <c r="K82" i="46"/>
  <c r="K157" i="54"/>
  <c r="I16" i="54"/>
  <c r="E31" i="54"/>
  <c r="M45" i="54"/>
  <c r="I74" i="54"/>
  <c r="N83" i="54"/>
  <c r="N80" i="54"/>
  <c r="K106" i="54"/>
  <c r="K109" i="54"/>
  <c r="D141" i="54"/>
  <c r="M16" i="55"/>
  <c r="H57" i="55"/>
  <c r="E60" i="55"/>
  <c r="E72" i="55"/>
  <c r="E111" i="55"/>
  <c r="N118" i="55"/>
  <c r="K42" i="56"/>
  <c r="L45" i="56"/>
  <c r="N80" i="56"/>
  <c r="H86" i="56"/>
  <c r="E110" i="56"/>
  <c r="H15" i="75"/>
  <c r="H19" i="75"/>
  <c r="M28" i="77"/>
  <c r="K25" i="25"/>
  <c r="F26" i="25"/>
  <c r="K42" i="25"/>
  <c r="I160" i="27"/>
  <c r="M160" i="27" s="1"/>
  <c r="N111" i="43"/>
  <c r="C25" i="46"/>
  <c r="C55" i="46"/>
  <c r="G120" i="46"/>
  <c r="AJ20" i="51"/>
  <c r="C14" i="53"/>
  <c r="E109" i="55"/>
  <c r="G176" i="56"/>
  <c r="AC87" i="57"/>
  <c r="Y130" i="57"/>
  <c r="H7" i="75"/>
  <c r="L28" i="120"/>
  <c r="K18" i="126"/>
  <c r="E17" i="145"/>
  <c r="X28" i="146"/>
  <c r="Q22" i="20"/>
  <c r="L28" i="21"/>
  <c r="K14" i="25"/>
  <c r="F41" i="25"/>
  <c r="C161" i="27"/>
  <c r="H13" i="29"/>
  <c r="H21" i="29"/>
  <c r="C168" i="38"/>
  <c r="C158" i="43"/>
  <c r="K141" i="43"/>
  <c r="K78" i="44"/>
  <c r="H132" i="44"/>
  <c r="H131" i="44"/>
  <c r="E106" i="56"/>
  <c r="E16" i="139"/>
  <c r="Q34" i="20"/>
  <c r="Q38" i="20"/>
  <c r="E15" i="21"/>
  <c r="I16" i="21"/>
  <c r="L24" i="21"/>
  <c r="C25" i="21"/>
  <c r="F43" i="22"/>
  <c r="Q10" i="22"/>
  <c r="Q18" i="22"/>
  <c r="Q26" i="22"/>
  <c r="Q34" i="22"/>
  <c r="Q42" i="22"/>
  <c r="F43" i="23"/>
  <c r="Q10" i="23"/>
  <c r="Q18" i="23"/>
  <c r="Q24" i="23"/>
  <c r="Q32" i="23"/>
  <c r="Q40" i="23"/>
  <c r="Q8" i="24"/>
  <c r="Q16" i="24"/>
  <c r="Q24" i="24"/>
  <c r="F9" i="25"/>
  <c r="P9" i="25"/>
  <c r="P11" i="25"/>
  <c r="F28" i="25"/>
  <c r="P28" i="25"/>
  <c r="Q28" i="25" s="1"/>
  <c r="K33" i="25"/>
  <c r="F34" i="25"/>
  <c r="M12" i="30"/>
  <c r="AH25" i="34"/>
  <c r="K159" i="38"/>
  <c r="G160" i="38"/>
  <c r="G169" i="43"/>
  <c r="H42" i="43"/>
  <c r="E115" i="43"/>
  <c r="K129" i="43"/>
  <c r="C54" i="44"/>
  <c r="N53" i="44"/>
  <c r="K62" i="44"/>
  <c r="N78" i="44"/>
  <c r="K104" i="44"/>
  <c r="K106" i="44" s="1"/>
  <c r="K145" i="44"/>
  <c r="K151" i="44"/>
  <c r="C99" i="46"/>
  <c r="K119" i="46"/>
  <c r="L16" i="54"/>
  <c r="K15" i="54"/>
  <c r="K16" i="54" s="1"/>
  <c r="N31" i="54"/>
  <c r="L103" i="54"/>
  <c r="K102" i="54"/>
  <c r="I141" i="54"/>
  <c r="J54" i="55"/>
  <c r="G74" i="55"/>
  <c r="N109" i="55"/>
  <c r="N82" i="56"/>
  <c r="E86" i="56"/>
  <c r="E97" i="56"/>
  <c r="N110" i="56"/>
  <c r="N112" i="56" s="1"/>
  <c r="H144" i="56"/>
  <c r="K16" i="58"/>
  <c r="E19" i="58"/>
  <c r="K22" i="58"/>
  <c r="N24" i="58"/>
  <c r="H28" i="75"/>
  <c r="K10" i="126"/>
  <c r="K16" i="126"/>
  <c r="K22" i="126"/>
  <c r="Q16" i="20"/>
  <c r="F19" i="25"/>
  <c r="F21" i="25"/>
  <c r="F32" i="25"/>
  <c r="E14" i="21"/>
  <c r="E16" i="21" s="1"/>
  <c r="M25" i="21"/>
  <c r="Q43" i="20"/>
  <c r="L13" i="21"/>
  <c r="L14" i="21"/>
  <c r="L16" i="21" s="1"/>
  <c r="J25" i="21"/>
  <c r="L43" i="25"/>
  <c r="K19" i="21"/>
  <c r="K23" i="21"/>
  <c r="M44" i="20"/>
  <c r="C43" i="25"/>
  <c r="F11" i="25"/>
  <c r="F13" i="25"/>
  <c r="F24" i="25"/>
  <c r="K15" i="21"/>
  <c r="K13" i="21"/>
  <c r="I28" i="18"/>
  <c r="Q25" i="20"/>
  <c r="Q29" i="20"/>
  <c r="L22" i="21"/>
  <c r="H28" i="21"/>
  <c r="Q20" i="23"/>
  <c r="Q28" i="23"/>
  <c r="Q36" i="23"/>
  <c r="Q12" i="24"/>
  <c r="Q20" i="24"/>
  <c r="Q28" i="24"/>
  <c r="K10" i="25"/>
  <c r="K13" i="25"/>
  <c r="P15" i="25"/>
  <c r="K21" i="25"/>
  <c r="P23" i="25"/>
  <c r="K29" i="25"/>
  <c r="P31" i="25"/>
  <c r="K37" i="25"/>
  <c r="Q37" i="25" s="1"/>
  <c r="P39" i="25"/>
  <c r="M166" i="27"/>
  <c r="H17" i="29"/>
  <c r="K167" i="38"/>
  <c r="K154" i="43"/>
  <c r="G167" i="43"/>
  <c r="C176" i="43"/>
  <c r="J45" i="43"/>
  <c r="H51" i="43"/>
  <c r="I74" i="43"/>
  <c r="H80" i="43"/>
  <c r="D83" i="43"/>
  <c r="E89" i="43"/>
  <c r="I103" i="43"/>
  <c r="E110" i="43"/>
  <c r="J112" i="43"/>
  <c r="H13" i="44"/>
  <c r="E22" i="44"/>
  <c r="H39" i="44"/>
  <c r="K52" i="44"/>
  <c r="H65" i="44"/>
  <c r="H68" i="44"/>
  <c r="E100" i="44"/>
  <c r="G106" i="44"/>
  <c r="H105" i="44"/>
  <c r="K142" i="44"/>
  <c r="N28" i="46"/>
  <c r="N31" i="46"/>
  <c r="N88" i="46"/>
  <c r="N91" i="46"/>
  <c r="K115" i="46"/>
  <c r="G158" i="54"/>
  <c r="K52" i="54"/>
  <c r="K54" i="54" s="1"/>
  <c r="K51" i="54"/>
  <c r="O35" i="19"/>
  <c r="M35" i="19"/>
  <c r="Q9" i="22"/>
  <c r="Q33" i="22"/>
  <c r="K18" i="25"/>
  <c r="K34" i="25"/>
  <c r="Q34" i="25" s="1"/>
  <c r="AA130" i="39"/>
  <c r="H15" i="43"/>
  <c r="H28" i="18"/>
  <c r="K26" i="25"/>
  <c r="O32" i="19"/>
  <c r="O44" i="20"/>
  <c r="Q17" i="20"/>
  <c r="Q21" i="20"/>
  <c r="Q26" i="20"/>
  <c r="Q35" i="20"/>
  <c r="K14" i="21"/>
  <c r="K16" i="21" s="1"/>
  <c r="H24" i="21"/>
  <c r="H23" i="21"/>
  <c r="K43" i="22"/>
  <c r="Q12" i="22"/>
  <c r="Q20" i="22"/>
  <c r="Q28" i="22"/>
  <c r="Q36" i="22"/>
  <c r="K43" i="23"/>
  <c r="Q12" i="23"/>
  <c r="Q26" i="23"/>
  <c r="Q34" i="23"/>
  <c r="Q42" i="23"/>
  <c r="Q10" i="24"/>
  <c r="Q18" i="24"/>
  <c r="Q26" i="24"/>
  <c r="I43" i="25"/>
  <c r="K15" i="25"/>
  <c r="P17" i="25"/>
  <c r="K23" i="25"/>
  <c r="P25" i="25"/>
  <c r="K31" i="25"/>
  <c r="P33" i="25"/>
  <c r="K39" i="25"/>
  <c r="P41" i="25"/>
  <c r="Q41" i="25" s="1"/>
  <c r="H14" i="29"/>
  <c r="H24" i="29"/>
  <c r="M10" i="30"/>
  <c r="M28" i="30"/>
  <c r="J28" i="35"/>
  <c r="K160" i="38"/>
  <c r="G168" i="38"/>
  <c r="I87" i="39"/>
  <c r="AC98" i="39"/>
  <c r="AC102" i="39"/>
  <c r="AC106" i="39"/>
  <c r="AC114" i="39"/>
  <c r="AC122" i="39"/>
  <c r="AC126" i="39"/>
  <c r="E130" i="39"/>
  <c r="N139" i="43"/>
  <c r="N141" i="43" s="1"/>
  <c r="E79" i="44"/>
  <c r="H131" i="56"/>
  <c r="M32" i="19"/>
  <c r="K32" i="19"/>
  <c r="Q36" i="20"/>
  <c r="Q17" i="22"/>
  <c r="Q25" i="22"/>
  <c r="Q41" i="22"/>
  <c r="Q9" i="23"/>
  <c r="F43" i="24"/>
  <c r="C35" i="19"/>
  <c r="P44" i="20"/>
  <c r="Q12" i="20"/>
  <c r="Q39" i="20"/>
  <c r="L10" i="21"/>
  <c r="H19" i="21"/>
  <c r="K24" i="21"/>
  <c r="M28" i="21"/>
  <c r="L31" i="21"/>
  <c r="P43" i="22"/>
  <c r="Q15" i="22"/>
  <c r="Q23" i="22"/>
  <c r="Q31" i="22"/>
  <c r="Q39" i="22"/>
  <c r="P43" i="23"/>
  <c r="Q15" i="23"/>
  <c r="Q23" i="23"/>
  <c r="Q31" i="23"/>
  <c r="Q39" i="23"/>
  <c r="P43" i="24"/>
  <c r="Q15" i="24"/>
  <c r="Q23" i="24"/>
  <c r="Q31" i="24"/>
  <c r="Q36" i="24"/>
  <c r="Q39" i="24"/>
  <c r="B43" i="25"/>
  <c r="J43" i="25"/>
  <c r="K12" i="25"/>
  <c r="P14" i="25"/>
  <c r="K20" i="25"/>
  <c r="P22" i="25"/>
  <c r="K28" i="25"/>
  <c r="P30" i="25"/>
  <c r="K36" i="25"/>
  <c r="P38" i="25"/>
  <c r="Q38" i="25" s="1"/>
  <c r="E23" i="28"/>
  <c r="G29" i="30"/>
  <c r="AC116" i="39"/>
  <c r="AC124" i="39"/>
  <c r="AC110" i="39"/>
  <c r="AC118" i="39"/>
  <c r="G23" i="41"/>
  <c r="K166" i="43"/>
  <c r="I25" i="43"/>
  <c r="K45" i="43"/>
  <c r="H53" i="43"/>
  <c r="H54" i="43" s="1"/>
  <c r="E53" i="43"/>
  <c r="H82" i="43"/>
  <c r="E82" i="43"/>
  <c r="I83" i="43"/>
  <c r="N86" i="43"/>
  <c r="N89" i="43"/>
  <c r="N112" i="43"/>
  <c r="H109" i="43"/>
  <c r="E39" i="44"/>
  <c r="E45" i="44"/>
  <c r="E71" i="44"/>
  <c r="K77" i="44"/>
  <c r="H114" i="44"/>
  <c r="E123" i="44"/>
  <c r="N129" i="44"/>
  <c r="D76" i="46"/>
  <c r="D44" i="47"/>
  <c r="J102" i="47"/>
  <c r="J110" i="47"/>
  <c r="J118" i="47"/>
  <c r="J126" i="47"/>
  <c r="K25" i="54"/>
  <c r="J16" i="27"/>
  <c r="E25" i="27"/>
  <c r="M25" i="27"/>
  <c r="E45" i="27"/>
  <c r="M45" i="27"/>
  <c r="I54" i="27"/>
  <c r="I74" i="27"/>
  <c r="E83" i="27"/>
  <c r="M83" i="27"/>
  <c r="E103" i="27"/>
  <c r="M103" i="27"/>
  <c r="H112" i="27"/>
  <c r="C141" i="27"/>
  <c r="G170" i="27"/>
  <c r="E170" i="27"/>
  <c r="C14" i="28"/>
  <c r="F23" i="28"/>
  <c r="M18" i="30"/>
  <c r="C16" i="38"/>
  <c r="K16" i="38"/>
  <c r="H16" i="38"/>
  <c r="F25" i="38"/>
  <c r="N25" i="38"/>
  <c r="E45" i="38"/>
  <c r="M45" i="38"/>
  <c r="H54" i="38"/>
  <c r="C83" i="38"/>
  <c r="K83" i="38"/>
  <c r="C103" i="38"/>
  <c r="K103" i="38"/>
  <c r="G112" i="38"/>
  <c r="F132" i="38"/>
  <c r="N132" i="38"/>
  <c r="J141" i="38"/>
  <c r="M130" i="39"/>
  <c r="K156" i="43"/>
  <c r="K19" i="43"/>
  <c r="E28" i="43"/>
  <c r="K48" i="43"/>
  <c r="K74" i="43"/>
  <c r="K77" i="43"/>
  <c r="H106" i="43"/>
  <c r="G141" i="43"/>
  <c r="E23" i="48"/>
  <c r="K81" i="54"/>
  <c r="K77" i="54"/>
  <c r="F25" i="27"/>
  <c r="N25" i="27"/>
  <c r="F45" i="27"/>
  <c r="N45" i="27"/>
  <c r="J54" i="27"/>
  <c r="J74" i="27"/>
  <c r="F83" i="27"/>
  <c r="N83" i="27"/>
  <c r="F103" i="27"/>
  <c r="N103" i="27"/>
  <c r="I112" i="27"/>
  <c r="H132" i="27"/>
  <c r="D141" i="27"/>
  <c r="L141" i="27"/>
  <c r="G155" i="27"/>
  <c r="M165" i="27"/>
  <c r="M167" i="27" s="1"/>
  <c r="G23" i="28"/>
  <c r="H9" i="29"/>
  <c r="M9" i="30"/>
  <c r="M24" i="30"/>
  <c r="D16" i="38"/>
  <c r="L16" i="38"/>
  <c r="G25" i="38"/>
  <c r="F45" i="38"/>
  <c r="N45" i="38"/>
  <c r="I54" i="38"/>
  <c r="I74" i="38"/>
  <c r="D103" i="38"/>
  <c r="L103" i="38"/>
  <c r="G132" i="38"/>
  <c r="C141" i="38"/>
  <c r="K141" i="38"/>
  <c r="Z130" i="39"/>
  <c r="G155" i="43"/>
  <c r="C160" i="43"/>
  <c r="N24" i="43"/>
  <c r="N25" i="43" s="1"/>
  <c r="H31" i="43"/>
  <c r="N53" i="43"/>
  <c r="J54" i="43"/>
  <c r="E57" i="43"/>
  <c r="N71" i="43"/>
  <c r="N82" i="43"/>
  <c r="N83" i="43" s="1"/>
  <c r="N103" i="43"/>
  <c r="N100" i="43"/>
  <c r="H111" i="43"/>
  <c r="H112" i="43" s="1"/>
  <c r="N109" i="43"/>
  <c r="G112" i="43"/>
  <c r="D112" i="43"/>
  <c r="K135" i="43"/>
  <c r="I141" i="43"/>
  <c r="H144" i="43"/>
  <c r="E147" i="43"/>
  <c r="H22" i="44"/>
  <c r="E25" i="44"/>
  <c r="G28" i="44"/>
  <c r="H27" i="44"/>
  <c r="K48" i="44"/>
  <c r="K79" i="44"/>
  <c r="H94" i="44"/>
  <c r="H100" i="44"/>
  <c r="E103" i="44"/>
  <c r="N104" i="44"/>
  <c r="N106" i="44" s="1"/>
  <c r="K130" i="44"/>
  <c r="C143" i="44"/>
  <c r="K141" i="44"/>
  <c r="K143" i="44" s="1"/>
  <c r="K153" i="44"/>
  <c r="K53" i="46"/>
  <c r="K55" i="46" s="1"/>
  <c r="E58" i="46"/>
  <c r="D85" i="46"/>
  <c r="E88" i="46"/>
  <c r="E43" i="25"/>
  <c r="N43" i="25"/>
  <c r="K11" i="25"/>
  <c r="P13" i="25"/>
  <c r="K19" i="25"/>
  <c r="P21" i="25"/>
  <c r="K27" i="25"/>
  <c r="P29" i="25"/>
  <c r="K35" i="25"/>
  <c r="P37" i="25"/>
  <c r="L16" i="27"/>
  <c r="G45" i="27"/>
  <c r="C54" i="27"/>
  <c r="K54" i="27"/>
  <c r="C74" i="27"/>
  <c r="K74" i="27"/>
  <c r="J112" i="27"/>
  <c r="I132" i="27"/>
  <c r="E141" i="27"/>
  <c r="M141" i="27"/>
  <c r="K167" i="27"/>
  <c r="E14" i="28"/>
  <c r="E16" i="38"/>
  <c r="M16" i="38"/>
  <c r="G45" i="38"/>
  <c r="J54" i="38"/>
  <c r="J74" i="38"/>
  <c r="E83" i="38"/>
  <c r="M83" i="38"/>
  <c r="E103" i="38"/>
  <c r="M103" i="38"/>
  <c r="I112" i="38"/>
  <c r="H132" i="38"/>
  <c r="U130" i="39"/>
  <c r="K16" i="43"/>
  <c r="G159" i="43"/>
  <c r="K162" i="43"/>
  <c r="C164" i="43"/>
  <c r="K52" i="43"/>
  <c r="H60" i="43"/>
  <c r="E83" i="43"/>
  <c r="K112" i="43"/>
  <c r="E109" i="43"/>
  <c r="K126" i="43"/>
  <c r="H147" i="43"/>
  <c r="H28" i="44"/>
  <c r="N42" i="44"/>
  <c r="N45" i="44"/>
  <c r="N48" i="44"/>
  <c r="K80" i="44"/>
  <c r="E88" i="44"/>
  <c r="K94" i="44"/>
  <c r="E114" i="44"/>
  <c r="N85" i="46"/>
  <c r="N82" i="46"/>
  <c r="J101" i="47"/>
  <c r="J109" i="47"/>
  <c r="J117" i="47"/>
  <c r="J125" i="47"/>
  <c r="G160" i="56"/>
  <c r="F16" i="21"/>
  <c r="M22" i="21"/>
  <c r="Q13" i="22"/>
  <c r="Q21" i="22"/>
  <c r="Q29" i="22"/>
  <c r="Q37" i="22"/>
  <c r="Q13" i="23"/>
  <c r="Q21" i="23"/>
  <c r="Q29" i="23"/>
  <c r="Q37" i="23"/>
  <c r="Q13" i="24"/>
  <c r="Q21" i="24"/>
  <c r="Q29" i="24"/>
  <c r="D43" i="25"/>
  <c r="M43" i="25"/>
  <c r="P16" i="25"/>
  <c r="P24" i="25"/>
  <c r="Q24" i="25" s="1"/>
  <c r="P32" i="25"/>
  <c r="P40" i="25"/>
  <c r="G25" i="11"/>
  <c r="E44" i="20"/>
  <c r="Q10" i="20"/>
  <c r="Q19" i="20"/>
  <c r="Q33" i="20"/>
  <c r="Q37" i="20"/>
  <c r="E13" i="21"/>
  <c r="G16" i="21"/>
  <c r="K22" i="21"/>
  <c r="Q8" i="22"/>
  <c r="Q16" i="22"/>
  <c r="Q24" i="22"/>
  <c r="Q32" i="22"/>
  <c r="Q40" i="22"/>
  <c r="Q8" i="23"/>
  <c r="Q16" i="23"/>
  <c r="Q22" i="23"/>
  <c r="Q30" i="23"/>
  <c r="Q38" i="23"/>
  <c r="Q14" i="24"/>
  <c r="Q22" i="24"/>
  <c r="Q30" i="24"/>
  <c r="Q35" i="24"/>
  <c r="I32" i="19"/>
  <c r="K35" i="19"/>
  <c r="I35" i="19"/>
  <c r="I44" i="20"/>
  <c r="Q23" i="20"/>
  <c r="Q28" i="20"/>
  <c r="Q42" i="20"/>
  <c r="N18" i="21"/>
  <c r="L23" i="21"/>
  <c r="L25" i="21" s="1"/>
  <c r="D25" i="21"/>
  <c r="N26" i="21"/>
  <c r="Q11" i="22"/>
  <c r="Q19" i="22"/>
  <c r="Q27" i="22"/>
  <c r="Q35" i="22"/>
  <c r="Q11" i="23"/>
  <c r="Q19" i="23"/>
  <c r="Q27" i="23"/>
  <c r="Q35" i="23"/>
  <c r="Q11" i="24"/>
  <c r="Q19" i="24"/>
  <c r="Q27" i="24"/>
  <c r="F7" i="25"/>
  <c r="O43" i="25"/>
  <c r="K16" i="25"/>
  <c r="P18" i="25"/>
  <c r="K24" i="25"/>
  <c r="P26" i="25"/>
  <c r="Q26" i="25" s="1"/>
  <c r="K32" i="25"/>
  <c r="P34" i="25"/>
  <c r="K40" i="25"/>
  <c r="P42" i="25"/>
  <c r="E16" i="27"/>
  <c r="M16" i="27"/>
  <c r="H25" i="27"/>
  <c r="H45" i="27"/>
  <c r="D54" i="27"/>
  <c r="L54" i="27"/>
  <c r="D74" i="27"/>
  <c r="L74" i="27"/>
  <c r="H83" i="27"/>
  <c r="H103" i="27"/>
  <c r="C112" i="27"/>
  <c r="K112" i="27"/>
  <c r="J132" i="27"/>
  <c r="F141" i="27"/>
  <c r="N141" i="27"/>
  <c r="F14" i="28"/>
  <c r="M14" i="30"/>
  <c r="M17" i="30"/>
  <c r="P28" i="32"/>
  <c r="D26" i="36"/>
  <c r="E14" i="37"/>
  <c r="F16" i="38"/>
  <c r="N16" i="38"/>
  <c r="I25" i="38"/>
  <c r="H45" i="38"/>
  <c r="C54" i="38"/>
  <c r="K54" i="38"/>
  <c r="C74" i="38"/>
  <c r="K74" i="38"/>
  <c r="F83" i="38"/>
  <c r="N83" i="38"/>
  <c r="F103" i="38"/>
  <c r="N103" i="38"/>
  <c r="J112" i="38"/>
  <c r="I132" i="38"/>
  <c r="E141" i="38"/>
  <c r="M141" i="38"/>
  <c r="AC87" i="39"/>
  <c r="AC96" i="39"/>
  <c r="AC104" i="39"/>
  <c r="AC112" i="39"/>
  <c r="AC120" i="39"/>
  <c r="AC128" i="39"/>
  <c r="AB130" i="39"/>
  <c r="E14" i="41"/>
  <c r="F26" i="42"/>
  <c r="N16" i="43"/>
  <c r="N13" i="43"/>
  <c r="C168" i="43"/>
  <c r="C54" i="43"/>
  <c r="K19" i="46"/>
  <c r="P44" i="47"/>
  <c r="J98" i="47"/>
  <c r="J106" i="47"/>
  <c r="J114" i="47"/>
  <c r="J122" i="47"/>
  <c r="D87" i="47"/>
  <c r="K19" i="54"/>
  <c r="G54" i="44"/>
  <c r="L106" i="44"/>
  <c r="E130" i="44"/>
  <c r="E132" i="44" s="1"/>
  <c r="G149" i="44"/>
  <c r="H23" i="46"/>
  <c r="H25" i="46" s="1"/>
  <c r="C112" i="46"/>
  <c r="D55" i="46"/>
  <c r="I76" i="46"/>
  <c r="H75" i="46"/>
  <c r="C85" i="46"/>
  <c r="M85" i="46"/>
  <c r="J44" i="47"/>
  <c r="J96" i="47"/>
  <c r="J104" i="47"/>
  <c r="J112" i="47"/>
  <c r="J120" i="47"/>
  <c r="J128" i="47"/>
  <c r="M44" i="47"/>
  <c r="N14" i="54"/>
  <c r="G159" i="54"/>
  <c r="C160" i="54"/>
  <c r="H24" i="54"/>
  <c r="K166" i="54"/>
  <c r="G25" i="54"/>
  <c r="N44" i="54"/>
  <c r="J45" i="54"/>
  <c r="C54" i="54"/>
  <c r="M54" i="54"/>
  <c r="N72" i="54"/>
  <c r="L83" i="54"/>
  <c r="K110" i="54"/>
  <c r="K112" i="54" s="1"/>
  <c r="L16" i="55"/>
  <c r="N71" i="55"/>
  <c r="E83" i="55"/>
  <c r="G168" i="56"/>
  <c r="H31" i="75"/>
  <c r="G20" i="126"/>
  <c r="G23" i="126"/>
  <c r="G18" i="126"/>
  <c r="G14" i="126"/>
  <c r="G22" i="126"/>
  <c r="G10" i="126"/>
  <c r="G11" i="126"/>
  <c r="G9" i="126"/>
  <c r="E14" i="145"/>
  <c r="C14" i="145"/>
  <c r="L54" i="44"/>
  <c r="G140" i="44"/>
  <c r="C146" i="44"/>
  <c r="C152" i="44"/>
  <c r="J95" i="47"/>
  <c r="J103" i="47"/>
  <c r="J111" i="47"/>
  <c r="J119" i="47"/>
  <c r="J127" i="47"/>
  <c r="H15" i="54"/>
  <c r="H16" i="54" s="1"/>
  <c r="C164" i="54"/>
  <c r="K172" i="54"/>
  <c r="K68" i="54"/>
  <c r="H73" i="54"/>
  <c r="H74" i="54" s="1"/>
  <c r="H102" i="54"/>
  <c r="G83" i="55"/>
  <c r="F26" i="107"/>
  <c r="N28" i="123"/>
  <c r="N118" i="43"/>
  <c r="H126" i="43"/>
  <c r="E129" i="43"/>
  <c r="H139" i="43"/>
  <c r="E138" i="43"/>
  <c r="L141" i="43"/>
  <c r="N147" i="43"/>
  <c r="E16" i="44"/>
  <c r="K27" i="44"/>
  <c r="N36" i="44"/>
  <c r="N39" i="44"/>
  <c r="K42" i="44"/>
  <c r="H48" i="44"/>
  <c r="E51" i="44"/>
  <c r="M54" i="44"/>
  <c r="K53" i="44"/>
  <c r="E65" i="44"/>
  <c r="K71" i="44"/>
  <c r="E78" i="44"/>
  <c r="H91" i="44"/>
  <c r="E94" i="44"/>
  <c r="K103" i="44"/>
  <c r="H104" i="44"/>
  <c r="H106" i="44" s="1"/>
  <c r="H126" i="44"/>
  <c r="K150" i="44"/>
  <c r="K152" i="44" s="1"/>
  <c r="K154" i="44"/>
  <c r="K155" i="44" s="1"/>
  <c r="L16" i="46"/>
  <c r="I25" i="46"/>
  <c r="G113" i="46"/>
  <c r="H31" i="46"/>
  <c r="M46" i="46"/>
  <c r="K54" i="46"/>
  <c r="H54" i="46"/>
  <c r="J55" i="46"/>
  <c r="K58" i="46"/>
  <c r="H73" i="46"/>
  <c r="C76" i="46"/>
  <c r="I85" i="46"/>
  <c r="K109" i="46"/>
  <c r="K111" i="46" s="1"/>
  <c r="H130" i="47"/>
  <c r="F14" i="48"/>
  <c r="N15" i="54"/>
  <c r="J16" i="54"/>
  <c r="L25" i="54"/>
  <c r="K175" i="54"/>
  <c r="N43" i="54"/>
  <c r="D45" i="54"/>
  <c r="I54" i="54"/>
  <c r="H57" i="54"/>
  <c r="N73" i="54"/>
  <c r="J74" i="54"/>
  <c r="K101" i="54"/>
  <c r="G164" i="55"/>
  <c r="E22" i="55"/>
  <c r="C168" i="55"/>
  <c r="N110" i="55"/>
  <c r="N112" i="55" s="1"/>
  <c r="E14" i="56"/>
  <c r="E13" i="56"/>
  <c r="E48" i="56"/>
  <c r="E23" i="144"/>
  <c r="I130" i="47"/>
  <c r="G130" i="47"/>
  <c r="G14" i="48"/>
  <c r="D14" i="53"/>
  <c r="H22" i="54"/>
  <c r="G167" i="54"/>
  <c r="M25" i="54"/>
  <c r="H31" i="54"/>
  <c r="E44" i="54"/>
  <c r="N42" i="54"/>
  <c r="F45" i="54"/>
  <c r="N53" i="54"/>
  <c r="N54" i="54" s="1"/>
  <c r="J54" i="54"/>
  <c r="E129" i="54"/>
  <c r="G167" i="55"/>
  <c r="E43" i="55"/>
  <c r="E45" i="55" s="1"/>
  <c r="M45" i="55"/>
  <c r="G158" i="56"/>
  <c r="E72" i="56"/>
  <c r="E135" i="56"/>
  <c r="AC44" i="57"/>
  <c r="AC100" i="57"/>
  <c r="AC108" i="57"/>
  <c r="AC116" i="57"/>
  <c r="AC124" i="57"/>
  <c r="G19" i="126"/>
  <c r="E14" i="127"/>
  <c r="E6" i="127"/>
  <c r="E11" i="127"/>
  <c r="E16" i="127"/>
  <c r="E8" i="127"/>
  <c r="E13" i="127"/>
  <c r="E10" i="127"/>
  <c r="E9" i="127"/>
  <c r="G155" i="54"/>
  <c r="C158" i="54"/>
  <c r="E54" i="54"/>
  <c r="N57" i="54"/>
  <c r="E71" i="54"/>
  <c r="N86" i="54"/>
  <c r="N115" i="54"/>
  <c r="G176" i="55"/>
  <c r="H86" i="55"/>
  <c r="H139" i="55"/>
  <c r="G32" i="83"/>
  <c r="L28" i="100"/>
  <c r="E7" i="127"/>
  <c r="G11" i="127"/>
  <c r="G16" i="127"/>
  <c r="G8" i="127"/>
  <c r="G13" i="127"/>
  <c r="G10" i="127"/>
  <c r="G15" i="127"/>
  <c r="G7" i="127"/>
  <c r="G14" i="127"/>
  <c r="G6" i="127"/>
  <c r="P20" i="133"/>
  <c r="Q20" i="133" s="1"/>
  <c r="Q8" i="133"/>
  <c r="E131" i="43"/>
  <c r="E140" i="43"/>
  <c r="N138" i="43"/>
  <c r="F141" i="43"/>
  <c r="N13" i="44"/>
  <c r="N16" i="44"/>
  <c r="K19" i="44"/>
  <c r="H25" i="44"/>
  <c r="C156" i="44"/>
  <c r="E48" i="44"/>
  <c r="H52" i="44"/>
  <c r="H54" i="44" s="1"/>
  <c r="E62" i="44"/>
  <c r="N77" i="44"/>
  <c r="G80" i="44"/>
  <c r="H79" i="44"/>
  <c r="H88" i="44"/>
  <c r="E91" i="44"/>
  <c r="H103" i="44"/>
  <c r="K114" i="44"/>
  <c r="K117" i="44"/>
  <c r="H123" i="44"/>
  <c r="E126" i="44"/>
  <c r="N130" i="44"/>
  <c r="N132" i="44" s="1"/>
  <c r="G143" i="44"/>
  <c r="E28" i="46"/>
  <c r="N43" i="46"/>
  <c r="H53" i="46"/>
  <c r="H58" i="46"/>
  <c r="E82" i="46"/>
  <c r="K106" i="46"/>
  <c r="K108" i="46" s="1"/>
  <c r="G44" i="47"/>
  <c r="J97" i="47"/>
  <c r="J99" i="47"/>
  <c r="J105" i="47"/>
  <c r="J107" i="47"/>
  <c r="J113" i="47"/>
  <c r="J115" i="47"/>
  <c r="J121" i="47"/>
  <c r="J123" i="47"/>
  <c r="M87" i="47"/>
  <c r="F14" i="53"/>
  <c r="C159" i="54"/>
  <c r="M16" i="54"/>
  <c r="E24" i="54"/>
  <c r="N22" i="54"/>
  <c r="F25" i="54"/>
  <c r="C173" i="54"/>
  <c r="H44" i="54"/>
  <c r="H45" i="54" s="1"/>
  <c r="I45" i="54"/>
  <c r="E51" i="54"/>
  <c r="L54" i="54"/>
  <c r="N60" i="54"/>
  <c r="C74" i="54"/>
  <c r="J112" i="54"/>
  <c r="K130" i="54"/>
  <c r="K132" i="54" s="1"/>
  <c r="K126" i="54"/>
  <c r="E138" i="54"/>
  <c r="H13" i="55"/>
  <c r="K163" i="55"/>
  <c r="N28" i="55"/>
  <c r="M54" i="55"/>
  <c r="H60" i="55"/>
  <c r="N73" i="55"/>
  <c r="N86" i="55"/>
  <c r="P24" i="58"/>
  <c r="M25" i="58"/>
  <c r="P25" i="58" s="1"/>
  <c r="G15" i="126"/>
  <c r="G17" i="126"/>
  <c r="E24" i="126"/>
  <c r="E11" i="126"/>
  <c r="E9" i="126"/>
  <c r="E18" i="126"/>
  <c r="E16" i="126"/>
  <c r="E14" i="126"/>
  <c r="E12" i="126"/>
  <c r="E10" i="126"/>
  <c r="E15" i="126"/>
  <c r="E13" i="126"/>
  <c r="E19" i="145"/>
  <c r="D11" i="164"/>
  <c r="L74" i="54"/>
  <c r="H82" i="54"/>
  <c r="G83" i="54"/>
  <c r="H86" i="54"/>
  <c r="N102" i="54"/>
  <c r="N103" i="54" s="1"/>
  <c r="J103" i="54"/>
  <c r="E109" i="54"/>
  <c r="L112" i="54"/>
  <c r="N130" i="54"/>
  <c r="D132" i="54"/>
  <c r="N140" i="54"/>
  <c r="K169" i="54" s="1"/>
  <c r="J141" i="54"/>
  <c r="N144" i="54"/>
  <c r="J16" i="55"/>
  <c r="N23" i="55"/>
  <c r="N25" i="55" s="1"/>
  <c r="H28" i="55"/>
  <c r="L45" i="55"/>
  <c r="N52" i="55"/>
  <c r="E73" i="55"/>
  <c r="E74" i="55" s="1"/>
  <c r="I103" i="55"/>
  <c r="K111" i="55"/>
  <c r="L112" i="55"/>
  <c r="J16" i="56"/>
  <c r="I16" i="56"/>
  <c r="G167" i="56"/>
  <c r="K175" i="56"/>
  <c r="H44" i="56"/>
  <c r="N52" i="56"/>
  <c r="E52" i="56"/>
  <c r="L74" i="56"/>
  <c r="H82" i="56"/>
  <c r="H118" i="56"/>
  <c r="E126" i="56"/>
  <c r="K135" i="56"/>
  <c r="H138" i="56"/>
  <c r="D141" i="56"/>
  <c r="Y44" i="57"/>
  <c r="U87" i="57"/>
  <c r="Q130" i="57"/>
  <c r="AC99" i="57"/>
  <c r="AC107" i="57"/>
  <c r="AC115" i="57"/>
  <c r="AC123" i="57"/>
  <c r="Q12" i="58"/>
  <c r="O14" i="58"/>
  <c r="E22" i="58"/>
  <c r="H9" i="75"/>
  <c r="H20" i="75"/>
  <c r="H27" i="75"/>
  <c r="H34" i="75"/>
  <c r="J27" i="81"/>
  <c r="D28" i="88"/>
  <c r="P28" i="88"/>
  <c r="B28" i="100"/>
  <c r="M27" i="111"/>
  <c r="I27" i="114"/>
  <c r="L15" i="121"/>
  <c r="D28" i="122"/>
  <c r="H7" i="166"/>
  <c r="F74" i="54"/>
  <c r="N89" i="54"/>
  <c r="M103" i="54"/>
  <c r="E111" i="54"/>
  <c r="E112" i="54" s="1"/>
  <c r="N109" i="54"/>
  <c r="F112" i="54"/>
  <c r="E115" i="54"/>
  <c r="H131" i="54"/>
  <c r="H132" i="54" s="1"/>
  <c r="I132" i="54"/>
  <c r="H138" i="54"/>
  <c r="M141" i="54"/>
  <c r="H147" i="54"/>
  <c r="K13" i="55"/>
  <c r="K158" i="55" s="1"/>
  <c r="K24" i="55"/>
  <c r="K172" i="55"/>
  <c r="N31" i="55"/>
  <c r="N43" i="55"/>
  <c r="I54" i="55"/>
  <c r="N57" i="55"/>
  <c r="H82" i="55"/>
  <c r="E80" i="55"/>
  <c r="L83" i="55"/>
  <c r="N89" i="55"/>
  <c r="N100" i="55"/>
  <c r="M103" i="55"/>
  <c r="D112" i="55"/>
  <c r="E115" i="55"/>
  <c r="N14" i="56"/>
  <c r="N16" i="56" s="1"/>
  <c r="K13" i="56"/>
  <c r="K163" i="56"/>
  <c r="F25" i="56"/>
  <c r="K174" i="56"/>
  <c r="C176" i="56"/>
  <c r="E43" i="56"/>
  <c r="N57" i="56"/>
  <c r="N60" i="56"/>
  <c r="H89" i="56"/>
  <c r="H102" i="56"/>
  <c r="E118" i="56"/>
  <c r="L132" i="56"/>
  <c r="H140" i="56"/>
  <c r="AC102" i="57"/>
  <c r="AC110" i="57"/>
  <c r="AC118" i="57"/>
  <c r="AC126" i="57"/>
  <c r="E10" i="58"/>
  <c r="H13" i="58"/>
  <c r="Q13" i="58" s="1"/>
  <c r="H14" i="75"/>
  <c r="H24" i="75"/>
  <c r="G33" i="83"/>
  <c r="D18" i="104"/>
  <c r="C7" i="145"/>
  <c r="C20" i="145"/>
  <c r="H80" i="55"/>
  <c r="E112" i="55"/>
  <c r="K115" i="55"/>
  <c r="F132" i="55"/>
  <c r="G25" i="56"/>
  <c r="G173" i="56"/>
  <c r="N53" i="56"/>
  <c r="C83" i="56"/>
  <c r="E130" i="56"/>
  <c r="E132" i="56" s="1"/>
  <c r="I44" i="57"/>
  <c r="E87" i="57"/>
  <c r="AC95" i="57"/>
  <c r="AC103" i="57"/>
  <c r="AC111" i="57"/>
  <c r="AC119" i="57"/>
  <c r="AC127" i="57"/>
  <c r="H10" i="58"/>
  <c r="Q10" i="58" s="1"/>
  <c r="Q9" i="58"/>
  <c r="K13" i="58"/>
  <c r="H16" i="58"/>
  <c r="N19" i="58"/>
  <c r="Q27" i="58"/>
  <c r="H18" i="75"/>
  <c r="H25" i="75"/>
  <c r="H36" i="75"/>
  <c r="E11" i="104"/>
  <c r="G28" i="130"/>
  <c r="C12" i="145"/>
  <c r="H89" i="54"/>
  <c r="E102" i="54"/>
  <c r="N100" i="54"/>
  <c r="F103" i="54"/>
  <c r="I112" i="54"/>
  <c r="E140" i="54"/>
  <c r="N138" i="54"/>
  <c r="F141" i="54"/>
  <c r="E144" i="54"/>
  <c r="C164" i="55"/>
  <c r="C167" i="55"/>
  <c r="H31" i="55"/>
  <c r="E52" i="55"/>
  <c r="E54" i="55" s="1"/>
  <c r="L54" i="55"/>
  <c r="H73" i="55"/>
  <c r="E101" i="55"/>
  <c r="E103" i="55" s="1"/>
  <c r="C155" i="56"/>
  <c r="I25" i="56"/>
  <c r="K31" i="56"/>
  <c r="H60" i="56"/>
  <c r="E68" i="56"/>
  <c r="K77" i="56"/>
  <c r="H80" i="56"/>
  <c r="D83" i="56"/>
  <c r="L103" i="56"/>
  <c r="H111" i="56"/>
  <c r="N140" i="56"/>
  <c r="N141" i="56" s="1"/>
  <c r="E144" i="56"/>
  <c r="AA130" i="57"/>
  <c r="AC96" i="57"/>
  <c r="AC104" i="57"/>
  <c r="AC112" i="57"/>
  <c r="AC120" i="57"/>
  <c r="AC128" i="57"/>
  <c r="Q11" i="58"/>
  <c r="H22" i="75"/>
  <c r="F26" i="95"/>
  <c r="I20" i="102"/>
  <c r="H27" i="114"/>
  <c r="H28" i="120"/>
  <c r="R23" i="123"/>
  <c r="F12" i="131"/>
  <c r="F22" i="145"/>
  <c r="E21" i="145"/>
  <c r="H25" i="147"/>
  <c r="I26" i="149"/>
  <c r="D15" i="164"/>
  <c r="H9" i="166"/>
  <c r="K157" i="56"/>
  <c r="J25" i="56"/>
  <c r="N28" i="56"/>
  <c r="N31" i="56"/>
  <c r="N45" i="56"/>
  <c r="N42" i="56"/>
  <c r="H73" i="56"/>
  <c r="N83" i="56"/>
  <c r="E89" i="56"/>
  <c r="E101" i="56"/>
  <c r="N115" i="56"/>
  <c r="N118" i="56"/>
  <c r="H147" i="56"/>
  <c r="Q44" i="57"/>
  <c r="M87" i="57"/>
  <c r="I130" i="57"/>
  <c r="M28" i="78"/>
  <c r="J23" i="83"/>
  <c r="F26" i="98"/>
  <c r="I8" i="120"/>
  <c r="N16" i="124"/>
  <c r="K20" i="126"/>
  <c r="E26" i="153"/>
  <c r="F8" i="164"/>
  <c r="H13" i="166"/>
  <c r="U44" i="57"/>
  <c r="Q87" i="57"/>
  <c r="M130" i="57"/>
  <c r="AC98" i="57"/>
  <c r="AC106" i="57"/>
  <c r="AC114" i="57"/>
  <c r="AC122" i="57"/>
  <c r="Q18" i="58"/>
  <c r="Q21" i="58"/>
  <c r="H31" i="58"/>
  <c r="H8" i="75"/>
  <c r="H12" i="75"/>
  <c r="H30" i="75"/>
  <c r="P28" i="78"/>
  <c r="M23" i="83"/>
  <c r="H15" i="121"/>
  <c r="M20" i="126"/>
  <c r="K23" i="126"/>
  <c r="J16" i="132"/>
  <c r="S28" i="135"/>
  <c r="D27" i="143"/>
  <c r="H10" i="166"/>
  <c r="D6" i="164"/>
  <c r="D9" i="164"/>
  <c r="D7" i="164"/>
  <c r="D10" i="164"/>
  <c r="D16" i="164"/>
  <c r="I28" i="120"/>
  <c r="G29" i="120" s="1"/>
  <c r="G6" i="113"/>
  <c r="F26" i="113"/>
  <c r="G26" i="113" s="1"/>
  <c r="C22" i="145"/>
  <c r="E22" i="145"/>
  <c r="E26" i="113"/>
  <c r="I8" i="121"/>
  <c r="I15" i="121" s="1"/>
  <c r="H16" i="121" s="1"/>
  <c r="I11" i="126"/>
  <c r="I15" i="126"/>
  <c r="I19" i="126"/>
  <c r="E22" i="126"/>
  <c r="I23" i="126"/>
  <c r="G24" i="126"/>
  <c r="E8" i="145"/>
  <c r="E16" i="145"/>
  <c r="I10" i="126"/>
  <c r="I14" i="126"/>
  <c r="I18" i="126"/>
  <c r="E21" i="126"/>
  <c r="I22" i="126"/>
  <c r="M23" i="126"/>
  <c r="I24" i="126"/>
  <c r="G7" i="143"/>
  <c r="G27" i="143" s="1"/>
  <c r="G26" i="149"/>
  <c r="D15" i="118"/>
  <c r="I9" i="126"/>
  <c r="I13" i="126"/>
  <c r="I17" i="126"/>
  <c r="E20" i="126"/>
  <c r="I21" i="126"/>
  <c r="M22" i="126"/>
  <c r="C24" i="126"/>
  <c r="K24" i="126"/>
  <c r="D26" i="99"/>
  <c r="E26" i="99" s="1"/>
  <c r="D21" i="101"/>
  <c r="K9" i="126"/>
  <c r="C11" i="126"/>
  <c r="G12" i="126"/>
  <c r="K13" i="126"/>
  <c r="C15" i="126"/>
  <c r="G16" i="126"/>
  <c r="K17" i="126"/>
  <c r="C19" i="126"/>
  <c r="C10" i="145"/>
  <c r="C18" i="145"/>
  <c r="I12" i="126"/>
  <c r="I16" i="126"/>
  <c r="E23" i="126"/>
  <c r="H25" i="21"/>
  <c r="M16" i="21"/>
  <c r="N14" i="21"/>
  <c r="N9" i="21"/>
  <c r="N12" i="21"/>
  <c r="N13" i="21" s="1"/>
  <c r="N27" i="21"/>
  <c r="N28" i="21" s="1"/>
  <c r="N30" i="21"/>
  <c r="N31" i="21" s="1"/>
  <c r="Q7" i="22"/>
  <c r="Q7" i="23"/>
  <c r="Q7" i="24"/>
  <c r="Q38" i="24"/>
  <c r="K8" i="25"/>
  <c r="Q8" i="25" s="1"/>
  <c r="Q11" i="25"/>
  <c r="Q19" i="25"/>
  <c r="Q35" i="25"/>
  <c r="N44" i="20"/>
  <c r="K26" i="44"/>
  <c r="J28" i="44"/>
  <c r="H14" i="21"/>
  <c r="H16" i="21" s="1"/>
  <c r="Q34" i="24"/>
  <c r="K7" i="25"/>
  <c r="G43" i="25"/>
  <c r="P7" i="25"/>
  <c r="Q21" i="25"/>
  <c r="Q29" i="25"/>
  <c r="K164" i="27"/>
  <c r="E10" i="21"/>
  <c r="M10" i="21"/>
  <c r="E23" i="21"/>
  <c r="Q32" i="24"/>
  <c r="H43" i="25"/>
  <c r="Q18" i="25"/>
  <c r="Q42" i="25"/>
  <c r="I159" i="27"/>
  <c r="K160" i="27"/>
  <c r="C16" i="27"/>
  <c r="C45" i="27"/>
  <c r="K45" i="27"/>
  <c r="G83" i="27"/>
  <c r="G132" i="27"/>
  <c r="G169" i="38"/>
  <c r="H14" i="43"/>
  <c r="H16" i="43" s="1"/>
  <c r="H10" i="43"/>
  <c r="N21" i="21"/>
  <c r="N24" i="21" s="1"/>
  <c r="Q10" i="25"/>
  <c r="K159" i="27"/>
  <c r="K161" i="27" s="1"/>
  <c r="K158" i="27"/>
  <c r="Y130" i="39"/>
  <c r="Q12" i="25"/>
  <c r="Q20" i="25"/>
  <c r="G25" i="27"/>
  <c r="G74" i="27"/>
  <c r="K169" i="27"/>
  <c r="M169" i="27" s="1"/>
  <c r="M163" i="27"/>
  <c r="N17" i="21"/>
  <c r="N19" i="21" s="1"/>
  <c r="N20" i="21"/>
  <c r="K43" i="24"/>
  <c r="Q42" i="24"/>
  <c r="K9" i="25"/>
  <c r="Q9" i="25" s="1"/>
  <c r="Q17" i="25"/>
  <c r="Q25" i="25"/>
  <c r="Q33" i="25"/>
  <c r="M157" i="27"/>
  <c r="H22" i="43"/>
  <c r="H23" i="43"/>
  <c r="H25" i="43" s="1"/>
  <c r="Q14" i="25"/>
  <c r="Q22" i="25"/>
  <c r="I167" i="27"/>
  <c r="M174" i="27"/>
  <c r="M176" i="27" s="1"/>
  <c r="D29" i="30"/>
  <c r="M13" i="30"/>
  <c r="D132" i="38"/>
  <c r="L132" i="38"/>
  <c r="AC44" i="39"/>
  <c r="Y87" i="39"/>
  <c r="AC97" i="39"/>
  <c r="AC105" i="39"/>
  <c r="AC113" i="39"/>
  <c r="AC121" i="39"/>
  <c r="AC129" i="39"/>
  <c r="H101" i="43"/>
  <c r="H103" i="43" s="1"/>
  <c r="H97" i="43"/>
  <c r="C140" i="44"/>
  <c r="K139" i="44"/>
  <c r="G146" i="44"/>
  <c r="K144" i="44"/>
  <c r="D16" i="27"/>
  <c r="M21" i="30"/>
  <c r="K168" i="38"/>
  <c r="D74" i="38"/>
  <c r="L74" i="38"/>
  <c r="H112" i="38"/>
  <c r="E44" i="39"/>
  <c r="AC95" i="39"/>
  <c r="AC103" i="39"/>
  <c r="AC111" i="39"/>
  <c r="AC119" i="39"/>
  <c r="AC127" i="39"/>
  <c r="H19" i="43"/>
  <c r="G159" i="27"/>
  <c r="G161" i="27" s="1"/>
  <c r="E54" i="43"/>
  <c r="H72" i="43"/>
  <c r="H74" i="43" s="1"/>
  <c r="H68" i="43"/>
  <c r="I168" i="27"/>
  <c r="D28" i="29"/>
  <c r="H28" i="35"/>
  <c r="C167" i="38"/>
  <c r="C169" i="38"/>
  <c r="M44" i="39"/>
  <c r="AC101" i="39"/>
  <c r="AC109" i="39"/>
  <c r="AC117" i="39"/>
  <c r="AC125" i="39"/>
  <c r="H13" i="43"/>
  <c r="D16" i="43"/>
  <c r="G173" i="43"/>
  <c r="K54" i="43"/>
  <c r="H77" i="43"/>
  <c r="G164" i="27"/>
  <c r="K168" i="27"/>
  <c r="H6" i="29"/>
  <c r="G28" i="29"/>
  <c r="J29" i="30"/>
  <c r="I26" i="33"/>
  <c r="I28" i="35"/>
  <c r="G167" i="38"/>
  <c r="D141" i="38"/>
  <c r="L141" i="38"/>
  <c r="Q44" i="39"/>
  <c r="M87" i="39"/>
  <c r="AC100" i="39"/>
  <c r="AC108" i="39"/>
  <c r="I130" i="39"/>
  <c r="AC94" i="39"/>
  <c r="N74" i="43"/>
  <c r="M156" i="27"/>
  <c r="M162" i="27"/>
  <c r="I164" i="27"/>
  <c r="G173" i="27"/>
  <c r="K169" i="38"/>
  <c r="U44" i="39"/>
  <c r="Q87" i="39"/>
  <c r="AC99" i="39"/>
  <c r="AC107" i="39"/>
  <c r="AC115" i="39"/>
  <c r="AC123" i="39"/>
  <c r="H43" i="43"/>
  <c r="H45" i="43" s="1"/>
  <c r="H39" i="43"/>
  <c r="N54" i="43"/>
  <c r="D54" i="43"/>
  <c r="H81" i="43"/>
  <c r="H83" i="43" s="1"/>
  <c r="M25" i="30"/>
  <c r="K29" i="30"/>
  <c r="C160" i="38"/>
  <c r="D83" i="38"/>
  <c r="L83" i="38"/>
  <c r="Y44" i="39"/>
  <c r="U87" i="39"/>
  <c r="Q130" i="39"/>
  <c r="K25" i="43"/>
  <c r="H48" i="43"/>
  <c r="E130" i="43"/>
  <c r="E132" i="43" s="1"/>
  <c r="E126" i="43"/>
  <c r="M171" i="27"/>
  <c r="M173" i="27" s="1"/>
  <c r="K153" i="43"/>
  <c r="C155" i="43"/>
  <c r="K10" i="43"/>
  <c r="K157" i="43"/>
  <c r="C159" i="43"/>
  <c r="C16" i="43"/>
  <c r="K163" i="43"/>
  <c r="K165" i="43"/>
  <c r="C167" i="43"/>
  <c r="C169" i="43"/>
  <c r="K171" i="43"/>
  <c r="C173" i="43"/>
  <c r="K175" i="43"/>
  <c r="K39" i="43"/>
  <c r="K68" i="43"/>
  <c r="K97" i="43"/>
  <c r="E111" i="43"/>
  <c r="E112" i="43" s="1"/>
  <c r="F132" i="43"/>
  <c r="N144" i="43"/>
  <c r="N10" i="44"/>
  <c r="K54" i="44"/>
  <c r="F80" i="44"/>
  <c r="J80" i="44"/>
  <c r="N103" i="44"/>
  <c r="E10" i="46"/>
  <c r="E15" i="46"/>
  <c r="E40" i="46"/>
  <c r="E45" i="46"/>
  <c r="E75" i="46"/>
  <c r="E70" i="46"/>
  <c r="H83" i="46"/>
  <c r="H85" i="46" s="1"/>
  <c r="H79" i="46"/>
  <c r="L29" i="30"/>
  <c r="C159" i="38"/>
  <c r="E10" i="43"/>
  <c r="E14" i="43"/>
  <c r="E22" i="43"/>
  <c r="E24" i="43"/>
  <c r="K169" i="43" s="1"/>
  <c r="E39" i="43"/>
  <c r="E43" i="43"/>
  <c r="E45" i="43" s="1"/>
  <c r="E51" i="43"/>
  <c r="E68" i="43"/>
  <c r="E72" i="43"/>
  <c r="E74" i="43" s="1"/>
  <c r="E80" i="43"/>
  <c r="E97" i="43"/>
  <c r="E101" i="43"/>
  <c r="E103" i="43" s="1"/>
  <c r="H130" i="43"/>
  <c r="N28" i="44"/>
  <c r="H80" i="44"/>
  <c r="J106" i="44"/>
  <c r="K132" i="44"/>
  <c r="K171" i="54"/>
  <c r="E28" i="54"/>
  <c r="G159" i="38"/>
  <c r="N10" i="43"/>
  <c r="N39" i="43"/>
  <c r="N68" i="43"/>
  <c r="N97" i="43"/>
  <c r="C25" i="38"/>
  <c r="C25" i="43"/>
  <c r="C170" i="43" s="1"/>
  <c r="K172" i="43"/>
  <c r="K174" i="43"/>
  <c r="N132" i="43"/>
  <c r="G156" i="44"/>
  <c r="K156" i="44" s="1"/>
  <c r="C157" i="44"/>
  <c r="C158" i="44" s="1"/>
  <c r="C149" i="44"/>
  <c r="K147" i="44"/>
  <c r="K149" i="44" s="1"/>
  <c r="E14" i="46"/>
  <c r="E13" i="46"/>
  <c r="E24" i="46"/>
  <c r="E22" i="46"/>
  <c r="E44" i="46"/>
  <c r="E43" i="46"/>
  <c r="E54" i="46"/>
  <c r="E52" i="46"/>
  <c r="E74" i="46"/>
  <c r="E73" i="46"/>
  <c r="D25" i="38"/>
  <c r="G170" i="38" s="1"/>
  <c r="G158" i="43"/>
  <c r="G160" i="43"/>
  <c r="G164" i="43"/>
  <c r="G168" i="43"/>
  <c r="D25" i="43"/>
  <c r="G176" i="43"/>
  <c r="E141" i="43"/>
  <c r="G157" i="44"/>
  <c r="N68" i="44"/>
  <c r="N80" i="44"/>
  <c r="N91" i="44"/>
  <c r="N120" i="44"/>
  <c r="E25" i="38"/>
  <c r="E13" i="43"/>
  <c r="E15" i="43"/>
  <c r="E19" i="43"/>
  <c r="E23" i="43"/>
  <c r="E31" i="43"/>
  <c r="E48" i="43"/>
  <c r="E77" i="43"/>
  <c r="E106" i="43"/>
  <c r="E118" i="43"/>
  <c r="H131" i="43"/>
  <c r="H141" i="43"/>
  <c r="N51" i="44"/>
  <c r="F54" i="44"/>
  <c r="E80" i="44"/>
  <c r="N126" i="44"/>
  <c r="F132" i="44"/>
  <c r="J132" i="44"/>
  <c r="K16" i="46"/>
  <c r="K46" i="46"/>
  <c r="K76" i="46"/>
  <c r="N14" i="55"/>
  <c r="N16" i="55" s="1"/>
  <c r="N13" i="55"/>
  <c r="N19" i="43"/>
  <c r="N48" i="43"/>
  <c r="N77" i="43"/>
  <c r="N106" i="43"/>
  <c r="N115" i="43"/>
  <c r="D132" i="43"/>
  <c r="N74" i="44"/>
  <c r="N97" i="44"/>
  <c r="F106" i="44"/>
  <c r="AH12" i="45"/>
  <c r="N16" i="46"/>
  <c r="E23" i="46"/>
  <c r="E19" i="46"/>
  <c r="N46" i="46"/>
  <c r="E53" i="46"/>
  <c r="E49" i="46"/>
  <c r="E135" i="43"/>
  <c r="E27" i="44"/>
  <c r="E52" i="44"/>
  <c r="E54" i="44" s="1"/>
  <c r="E104" i="44"/>
  <c r="E106" i="44" s="1"/>
  <c r="K138" i="44"/>
  <c r="N10" i="46"/>
  <c r="N40" i="46"/>
  <c r="N74" i="46"/>
  <c r="N76" i="46" s="1"/>
  <c r="N70" i="46"/>
  <c r="E83" i="46"/>
  <c r="E85" i="46" s="1"/>
  <c r="E79" i="46"/>
  <c r="J87" i="47"/>
  <c r="AK20" i="51"/>
  <c r="G45" i="54"/>
  <c r="E72" i="54"/>
  <c r="E74" i="54" s="1"/>
  <c r="E68" i="54"/>
  <c r="C83" i="54"/>
  <c r="E139" i="54"/>
  <c r="E141" i="54" s="1"/>
  <c r="K141" i="54"/>
  <c r="C28" i="44"/>
  <c r="C80" i="44"/>
  <c r="C132" i="44"/>
  <c r="H10" i="46"/>
  <c r="H14" i="46"/>
  <c r="H16" i="46" s="1"/>
  <c r="G104" i="46"/>
  <c r="K104" i="46" s="1"/>
  <c r="H22" i="46"/>
  <c r="G112" i="46"/>
  <c r="G114" i="46" s="1"/>
  <c r="D25" i="46"/>
  <c r="H40" i="46"/>
  <c r="H44" i="46"/>
  <c r="H46" i="46" s="1"/>
  <c r="H52" i="46"/>
  <c r="H74" i="46"/>
  <c r="H76" i="46" s="1"/>
  <c r="K85" i="46"/>
  <c r="P87" i="47"/>
  <c r="E15" i="54"/>
  <c r="G160" i="54"/>
  <c r="G103" i="54"/>
  <c r="E130" i="54"/>
  <c r="E126" i="54"/>
  <c r="C141" i="54"/>
  <c r="H135" i="43"/>
  <c r="D28" i="44"/>
  <c r="L28" i="44"/>
  <c r="L80" i="44"/>
  <c r="L132" i="44"/>
  <c r="L85" i="46"/>
  <c r="G176" i="54"/>
  <c r="E43" i="54"/>
  <c r="E45" i="54" s="1"/>
  <c r="E39" i="54"/>
  <c r="E26" i="44"/>
  <c r="I54" i="44"/>
  <c r="I106" i="44"/>
  <c r="N19" i="46"/>
  <c r="N49" i="46"/>
  <c r="E25" i="54"/>
  <c r="E42" i="54"/>
  <c r="E89" i="54"/>
  <c r="N126" i="43"/>
  <c r="K10" i="46"/>
  <c r="C103" i="46"/>
  <c r="C16" i="46"/>
  <c r="C113" i="46"/>
  <c r="K113" i="46" s="1"/>
  <c r="K40" i="46"/>
  <c r="K70" i="46"/>
  <c r="C117" i="46"/>
  <c r="K116" i="46"/>
  <c r="K117" i="46" s="1"/>
  <c r="J100" i="47"/>
  <c r="J108" i="47"/>
  <c r="J116" i="47"/>
  <c r="J124" i="47"/>
  <c r="D130" i="47"/>
  <c r="AD16" i="52"/>
  <c r="G164" i="54"/>
  <c r="K165" i="54"/>
  <c r="E22" i="54"/>
  <c r="C167" i="54"/>
  <c r="E101" i="54"/>
  <c r="E97" i="54"/>
  <c r="N132" i="54"/>
  <c r="E77" i="55"/>
  <c r="G103" i="46"/>
  <c r="D16" i="46"/>
  <c r="H19" i="46"/>
  <c r="H49" i="46"/>
  <c r="G23" i="53"/>
  <c r="K153" i="54"/>
  <c r="E14" i="54"/>
  <c r="E10" i="54"/>
  <c r="C155" i="54"/>
  <c r="N45" i="54"/>
  <c r="E81" i="54"/>
  <c r="E83" i="54" s="1"/>
  <c r="K83" i="54"/>
  <c r="H103" i="54"/>
  <c r="E100" i="54"/>
  <c r="N112" i="54"/>
  <c r="E131" i="54"/>
  <c r="E147" i="54"/>
  <c r="K163" i="54"/>
  <c r="K22" i="55"/>
  <c r="K23" i="55"/>
  <c r="K25" i="55" s="1"/>
  <c r="C102" i="46"/>
  <c r="K100" i="46"/>
  <c r="K102" i="46" s="1"/>
  <c r="E13" i="54"/>
  <c r="N25" i="54"/>
  <c r="G168" i="54"/>
  <c r="C169" i="54"/>
  <c r="E60" i="54"/>
  <c r="N19" i="54"/>
  <c r="N48" i="54"/>
  <c r="N77" i="54"/>
  <c r="N106" i="54"/>
  <c r="N135" i="54"/>
  <c r="E15" i="55"/>
  <c r="K154" i="55"/>
  <c r="L25" i="55"/>
  <c r="G173" i="55"/>
  <c r="E31" i="55"/>
  <c r="K174" i="55"/>
  <c r="K44" i="55"/>
  <c r="K42" i="55"/>
  <c r="I45" i="55"/>
  <c r="H138" i="55"/>
  <c r="H140" i="55"/>
  <c r="E28" i="58"/>
  <c r="Q28" i="58" s="1"/>
  <c r="Q26" i="58"/>
  <c r="K97" i="46"/>
  <c r="K99" i="46" s="1"/>
  <c r="G108" i="46"/>
  <c r="C111" i="46"/>
  <c r="J94" i="47"/>
  <c r="H13" i="54"/>
  <c r="D16" i="54"/>
  <c r="H19" i="54"/>
  <c r="H23" i="54"/>
  <c r="H25" i="54" s="1"/>
  <c r="G173" i="54"/>
  <c r="H42" i="54"/>
  <c r="H48" i="54"/>
  <c r="H52" i="54"/>
  <c r="H54" i="54" s="1"/>
  <c r="H71" i="54"/>
  <c r="H77" i="54"/>
  <c r="H81" i="54"/>
  <c r="H83" i="54" s="1"/>
  <c r="H100" i="54"/>
  <c r="H106" i="54"/>
  <c r="H110" i="54"/>
  <c r="H112" i="54" s="1"/>
  <c r="H129" i="54"/>
  <c r="H135" i="54"/>
  <c r="H139" i="54"/>
  <c r="H141" i="54" s="1"/>
  <c r="K157" i="55"/>
  <c r="C169" i="55"/>
  <c r="H43" i="55"/>
  <c r="H45" i="55" s="1"/>
  <c r="H39" i="55"/>
  <c r="H72" i="55"/>
  <c r="H74" i="55" s="1"/>
  <c r="H68" i="55"/>
  <c r="H81" i="55"/>
  <c r="H83" i="55" s="1"/>
  <c r="H77" i="55"/>
  <c r="E106" i="55"/>
  <c r="G159" i="55"/>
  <c r="G169" i="55"/>
  <c r="C25" i="55"/>
  <c r="C170" i="55" s="1"/>
  <c r="K43" i="55"/>
  <c r="K45" i="55" s="1"/>
  <c r="K39" i="55"/>
  <c r="N72" i="55"/>
  <c r="N74" i="55" s="1"/>
  <c r="N68" i="55"/>
  <c r="N81" i="55"/>
  <c r="N83" i="55" s="1"/>
  <c r="K110" i="55"/>
  <c r="K112" i="55" s="1"/>
  <c r="H141" i="55"/>
  <c r="N10" i="54"/>
  <c r="N39" i="54"/>
  <c r="N68" i="54"/>
  <c r="N97" i="54"/>
  <c r="N126" i="54"/>
  <c r="K156" i="54"/>
  <c r="K153" i="55"/>
  <c r="C155" i="55"/>
  <c r="C160" i="55"/>
  <c r="K19" i="55"/>
  <c r="H23" i="55"/>
  <c r="H25" i="55" s="1"/>
  <c r="E24" i="55"/>
  <c r="K175" i="55"/>
  <c r="N45" i="55"/>
  <c r="N54" i="55"/>
  <c r="K51" i="55"/>
  <c r="K52" i="55"/>
  <c r="D54" i="55"/>
  <c r="G170" i="55" s="1"/>
  <c r="F74" i="55"/>
  <c r="K101" i="55"/>
  <c r="K103" i="55" s="1"/>
  <c r="K97" i="55"/>
  <c r="C168" i="54"/>
  <c r="C25" i="54"/>
  <c r="C176" i="54"/>
  <c r="H14" i="55"/>
  <c r="H16" i="55" s="1"/>
  <c r="H10" i="55"/>
  <c r="G155" i="55"/>
  <c r="N10" i="55"/>
  <c r="G160" i="55"/>
  <c r="E23" i="55"/>
  <c r="E19" i="55"/>
  <c r="K162" i="55"/>
  <c r="E71" i="55"/>
  <c r="N101" i="55"/>
  <c r="N103" i="55" s="1"/>
  <c r="H131" i="55"/>
  <c r="H132" i="55" s="1"/>
  <c r="H126" i="55"/>
  <c r="H22" i="56"/>
  <c r="K165" i="56"/>
  <c r="H23" i="56"/>
  <c r="H25" i="56" s="1"/>
  <c r="C168" i="56"/>
  <c r="C25" i="56"/>
  <c r="E83" i="56"/>
  <c r="H10" i="54"/>
  <c r="D25" i="54"/>
  <c r="H39" i="54"/>
  <c r="H68" i="54"/>
  <c r="H97" i="54"/>
  <c r="H126" i="54"/>
  <c r="K154" i="54"/>
  <c r="K162" i="54"/>
  <c r="K174" i="54"/>
  <c r="K14" i="55"/>
  <c r="K16" i="55" s="1"/>
  <c r="K10" i="55"/>
  <c r="E10" i="55"/>
  <c r="K156" i="55"/>
  <c r="C158" i="55"/>
  <c r="N79" i="46"/>
  <c r="E19" i="54"/>
  <c r="E48" i="54"/>
  <c r="E77" i="54"/>
  <c r="E106" i="54"/>
  <c r="E135" i="54"/>
  <c r="G158" i="55"/>
  <c r="I16" i="55"/>
  <c r="D16" i="55"/>
  <c r="G161" i="55" s="1"/>
  <c r="K165" i="55"/>
  <c r="K171" i="55"/>
  <c r="C173" i="55"/>
  <c r="K53" i="55"/>
  <c r="K48" i="55"/>
  <c r="H52" i="55"/>
  <c r="H54" i="55" s="1"/>
  <c r="K14" i="56"/>
  <c r="K16" i="56" s="1"/>
  <c r="K10" i="56"/>
  <c r="C159" i="55"/>
  <c r="H19" i="56"/>
  <c r="P14" i="58"/>
  <c r="M16" i="58"/>
  <c r="P16" i="58" s="1"/>
  <c r="N39" i="55"/>
  <c r="G168" i="55"/>
  <c r="K154" i="56"/>
  <c r="C159" i="56"/>
  <c r="K171" i="56"/>
  <c r="H42" i="56"/>
  <c r="E44" i="56"/>
  <c r="E45" i="56" s="1"/>
  <c r="N54" i="56"/>
  <c r="K52" i="56"/>
  <c r="H71" i="56"/>
  <c r="E73" i="56"/>
  <c r="E74" i="56" s="1"/>
  <c r="K81" i="56"/>
  <c r="H100" i="56"/>
  <c r="E102" i="56"/>
  <c r="K110" i="56"/>
  <c r="H129" i="56"/>
  <c r="E131" i="56"/>
  <c r="K139" i="56"/>
  <c r="K31" i="58"/>
  <c r="Q31" i="58" s="1"/>
  <c r="C176" i="55"/>
  <c r="K106" i="55"/>
  <c r="G159" i="56"/>
  <c r="C160" i="56"/>
  <c r="K166" i="56"/>
  <c r="C169" i="56"/>
  <c r="Y87" i="57"/>
  <c r="U130" i="57"/>
  <c r="K25" i="58"/>
  <c r="H13" i="56"/>
  <c r="K162" i="56"/>
  <c r="C164" i="56"/>
  <c r="K19" i="56"/>
  <c r="G169" i="56"/>
  <c r="K28" i="56"/>
  <c r="E31" i="56"/>
  <c r="H48" i="56"/>
  <c r="K51" i="56"/>
  <c r="K57" i="56"/>
  <c r="H77" i="56"/>
  <c r="K80" i="56"/>
  <c r="K86" i="56"/>
  <c r="H106" i="56"/>
  <c r="K109" i="56"/>
  <c r="K115" i="56"/>
  <c r="H135" i="56"/>
  <c r="K138" i="56"/>
  <c r="K144" i="56"/>
  <c r="AC101" i="57"/>
  <c r="AC109" i="57"/>
  <c r="AC117" i="57"/>
  <c r="AC125" i="57"/>
  <c r="O23" i="58"/>
  <c r="L25" i="58"/>
  <c r="O25" i="58" s="1"/>
  <c r="N23" i="58"/>
  <c r="N25" i="58" s="1"/>
  <c r="E48" i="55"/>
  <c r="N97" i="55"/>
  <c r="E15" i="56"/>
  <c r="G164" i="56"/>
  <c r="E24" i="56"/>
  <c r="E25" i="56" s="1"/>
  <c r="K53" i="56"/>
  <c r="K82" i="56"/>
  <c r="K111" i="56"/>
  <c r="K140" i="56"/>
  <c r="E44" i="57"/>
  <c r="AC94" i="57"/>
  <c r="Z130" i="57"/>
  <c r="K19" i="58"/>
  <c r="Q19" i="58" s="1"/>
  <c r="N22" i="58"/>
  <c r="Q22" i="58" s="1"/>
  <c r="N19" i="55"/>
  <c r="N48" i="55"/>
  <c r="N77" i="55"/>
  <c r="N106" i="55"/>
  <c r="H135" i="55"/>
  <c r="K153" i="56"/>
  <c r="D16" i="56"/>
  <c r="E19" i="56"/>
  <c r="K172" i="56"/>
  <c r="E28" i="56"/>
  <c r="C173" i="56"/>
  <c r="H43" i="56"/>
  <c r="H39" i="56"/>
  <c r="E53" i="56"/>
  <c r="E54" i="56" s="1"/>
  <c r="E51" i="56"/>
  <c r="G54" i="56"/>
  <c r="H72" i="56"/>
  <c r="H74" i="56" s="1"/>
  <c r="H68" i="56"/>
  <c r="E82" i="56"/>
  <c r="E80" i="56"/>
  <c r="G83" i="56"/>
  <c r="H101" i="56"/>
  <c r="H103" i="56" s="1"/>
  <c r="H97" i="56"/>
  <c r="E111" i="56"/>
  <c r="E112" i="56" s="1"/>
  <c r="E109" i="56"/>
  <c r="G112" i="56"/>
  <c r="H130" i="56"/>
  <c r="H132" i="56" s="1"/>
  <c r="H126" i="56"/>
  <c r="E140" i="56"/>
  <c r="E141" i="56" s="1"/>
  <c r="E138" i="56"/>
  <c r="G141" i="56"/>
  <c r="O15" i="58"/>
  <c r="N15" i="58"/>
  <c r="Q15" i="58" s="1"/>
  <c r="Q30" i="58"/>
  <c r="E68" i="55"/>
  <c r="E97" i="55"/>
  <c r="H14" i="56"/>
  <c r="H16" i="56" s="1"/>
  <c r="H10" i="56"/>
  <c r="G155" i="56"/>
  <c r="K156" i="56"/>
  <c r="C158" i="56"/>
  <c r="N25" i="56"/>
  <c r="C167" i="56"/>
  <c r="H31" i="56"/>
  <c r="K45" i="56"/>
  <c r="E42" i="56"/>
  <c r="M45" i="56"/>
  <c r="H52" i="56"/>
  <c r="H54" i="56" s="1"/>
  <c r="K74" i="56"/>
  <c r="E71" i="56"/>
  <c r="M74" i="56"/>
  <c r="H81" i="56"/>
  <c r="H83" i="56" s="1"/>
  <c r="K103" i="56"/>
  <c r="E100" i="56"/>
  <c r="M103" i="56"/>
  <c r="H110" i="56"/>
  <c r="H112" i="56" s="1"/>
  <c r="K132" i="56"/>
  <c r="E129" i="56"/>
  <c r="M132" i="56"/>
  <c r="H139" i="56"/>
  <c r="H141" i="56" s="1"/>
  <c r="M44" i="57"/>
  <c r="I87" i="57"/>
  <c r="E130" i="57"/>
  <c r="AB130" i="57"/>
  <c r="Q24" i="58"/>
  <c r="E25" i="58"/>
  <c r="N19" i="56"/>
  <c r="N48" i="56"/>
  <c r="N77" i="56"/>
  <c r="N106" i="56"/>
  <c r="N135" i="56"/>
  <c r="N14" i="58"/>
  <c r="C16" i="56"/>
  <c r="K39" i="56"/>
  <c r="K68" i="56"/>
  <c r="K97" i="56"/>
  <c r="K126" i="56"/>
  <c r="Q8" i="58"/>
  <c r="Q20" i="58"/>
  <c r="N10" i="56"/>
  <c r="N39" i="56"/>
  <c r="N68" i="56"/>
  <c r="N97" i="56"/>
  <c r="N126" i="56"/>
  <c r="Q17" i="58"/>
  <c r="Q29" i="58"/>
  <c r="F25" i="11"/>
  <c r="K141" i="56" l="1"/>
  <c r="G161" i="54"/>
  <c r="G16" i="121"/>
  <c r="N16" i="54"/>
  <c r="K161" i="38"/>
  <c r="Q44" i="20"/>
  <c r="Q13" i="25"/>
  <c r="K176" i="54"/>
  <c r="K158" i="43"/>
  <c r="C16" i="121"/>
  <c r="N141" i="54"/>
  <c r="E16" i="56"/>
  <c r="K155" i="56"/>
  <c r="N16" i="58"/>
  <c r="Q16" i="58" s="1"/>
  <c r="K25" i="21"/>
  <c r="K164" i="54"/>
  <c r="H28" i="29"/>
  <c r="C29" i="120"/>
  <c r="K173" i="55"/>
  <c r="M158" i="27"/>
  <c r="E29" i="120"/>
  <c r="K176" i="55"/>
  <c r="F43" i="25"/>
  <c r="H45" i="56"/>
  <c r="K140" i="44"/>
  <c r="K146" i="44"/>
  <c r="E25" i="21"/>
  <c r="K103" i="54"/>
  <c r="Q16" i="25"/>
  <c r="G161" i="38"/>
  <c r="Q25" i="58"/>
  <c r="C161" i="56"/>
  <c r="C161" i="55"/>
  <c r="K173" i="43"/>
  <c r="K112" i="46"/>
  <c r="K114" i="46" s="1"/>
  <c r="M29" i="30"/>
  <c r="N15" i="21"/>
  <c r="N16" i="21" s="1"/>
  <c r="C161" i="54"/>
  <c r="Q31" i="25"/>
  <c r="G170" i="56"/>
  <c r="C170" i="56"/>
  <c r="K28" i="44"/>
  <c r="Q23" i="25"/>
  <c r="K167" i="56"/>
  <c r="K167" i="55"/>
  <c r="K170" i="38"/>
  <c r="E16" i="46"/>
  <c r="Q43" i="23"/>
  <c r="N10" i="21"/>
  <c r="G17" i="127"/>
  <c r="C170" i="54"/>
  <c r="G170" i="43"/>
  <c r="K173" i="54"/>
  <c r="Q43" i="22"/>
  <c r="E17" i="127"/>
  <c r="Q15" i="25"/>
  <c r="K159" i="56"/>
  <c r="E103" i="54"/>
  <c r="C161" i="43"/>
  <c r="AC130" i="39"/>
  <c r="Q40" i="25"/>
  <c r="K158" i="56"/>
  <c r="E103" i="56"/>
  <c r="K161" i="56" s="1"/>
  <c r="K176" i="43"/>
  <c r="K43" i="25"/>
  <c r="H55" i="46"/>
  <c r="Q32" i="25"/>
  <c r="Q39" i="25"/>
  <c r="K176" i="56"/>
  <c r="G170" i="54"/>
  <c r="K167" i="54"/>
  <c r="C161" i="38"/>
  <c r="N74" i="54"/>
  <c r="B29" i="120"/>
  <c r="D29" i="120"/>
  <c r="I29" i="120"/>
  <c r="F29" i="120"/>
  <c r="H29" i="120"/>
  <c r="B16" i="121"/>
  <c r="I16" i="121"/>
  <c r="D16" i="121"/>
  <c r="F16" i="121"/>
  <c r="E16" i="121"/>
  <c r="K159" i="43"/>
  <c r="E16" i="43"/>
  <c r="K160" i="55"/>
  <c r="E16" i="55"/>
  <c r="K161" i="55" s="1"/>
  <c r="K112" i="56"/>
  <c r="Q23" i="58"/>
  <c r="K169" i="55"/>
  <c r="K158" i="54"/>
  <c r="G105" i="46"/>
  <c r="E55" i="46"/>
  <c r="C170" i="38"/>
  <c r="K167" i="43"/>
  <c r="K170" i="27"/>
  <c r="I170" i="27"/>
  <c r="M168" i="27"/>
  <c r="M170" i="27" s="1"/>
  <c r="K155" i="54"/>
  <c r="K159" i="54"/>
  <c r="E16" i="54"/>
  <c r="E25" i="43"/>
  <c r="K170" i="43" s="1"/>
  <c r="K168" i="43"/>
  <c r="K157" i="44"/>
  <c r="K158" i="44" s="1"/>
  <c r="K155" i="43"/>
  <c r="K169" i="56"/>
  <c r="G161" i="56"/>
  <c r="Q14" i="58"/>
  <c r="K160" i="56"/>
  <c r="K83" i="56"/>
  <c r="K168" i="56"/>
  <c r="K54" i="55"/>
  <c r="E28" i="44"/>
  <c r="K160" i="54"/>
  <c r="E25" i="46"/>
  <c r="K164" i="43"/>
  <c r="E46" i="46"/>
  <c r="G158" i="44"/>
  <c r="K159" i="55"/>
  <c r="J130" i="47"/>
  <c r="K170" i="54"/>
  <c r="K160" i="43"/>
  <c r="C114" i="46"/>
  <c r="K164" i="56"/>
  <c r="M164" i="27"/>
  <c r="G161" i="43"/>
  <c r="K164" i="55"/>
  <c r="AC130" i="57"/>
  <c r="K54" i="56"/>
  <c r="K155" i="55"/>
  <c r="E25" i="55"/>
  <c r="K168" i="55"/>
  <c r="K103" i="46"/>
  <c r="K105" i="46" s="1"/>
  <c r="C105" i="46"/>
  <c r="H132" i="43"/>
  <c r="N23" i="21"/>
  <c r="N25" i="21" s="1"/>
  <c r="N22" i="21"/>
  <c r="Q43" i="24"/>
  <c r="K168" i="54"/>
  <c r="K173" i="56"/>
  <c r="E132" i="54"/>
  <c r="E76" i="46"/>
  <c r="M159" i="27"/>
  <c r="M161" i="27" s="1"/>
  <c r="I161" i="27"/>
  <c r="Q7" i="25"/>
  <c r="P43" i="25"/>
  <c r="K170" i="55" l="1"/>
  <c r="K170" i="56"/>
  <c r="Q43" i="25"/>
  <c r="K161" i="54"/>
  <c r="K161" i="43"/>
  <c r="F5" i="79"/>
  <c r="F25" i="79"/>
</calcChain>
</file>

<file path=xl/comments1.xml><?xml version="1.0" encoding="utf-8"?>
<comments xmlns="http://schemas.openxmlformats.org/spreadsheetml/2006/main">
  <authors>
    <author>Abdulaziz Ismail Abu Husayn</author>
  </authors>
  <commentList>
    <comment ref="F18" authorId="0" shapeId="0">
      <text>
        <r>
          <rPr>
            <b/>
            <sz val="9"/>
            <color indexed="81"/>
            <rFont val="Tahoma"/>
            <family val="2"/>
          </rPr>
          <t>Abdulaziz Ismail Abu Husayn:</t>
        </r>
        <r>
          <rPr>
            <sz val="9"/>
            <color indexed="81"/>
            <rFont val="Tahoma"/>
            <family val="2"/>
          </rPr>
          <t xml:space="preserve">
يشمل القابلات بالمديريات</t>
        </r>
      </text>
    </comment>
  </commentList>
</comments>
</file>

<file path=xl/sharedStrings.xml><?xml version="1.0" encoding="utf-8"?>
<sst xmlns="http://schemas.openxmlformats.org/spreadsheetml/2006/main" count="16294" uniqueCount="3916">
  <si>
    <t>جدول</t>
  </si>
  <si>
    <t>الباب الأول: باب المؤشرات الصحية</t>
  </si>
  <si>
    <t>صفحة</t>
  </si>
  <si>
    <t>Table</t>
  </si>
  <si>
    <t>Chapter I : Health Indicators</t>
  </si>
  <si>
    <t>Page</t>
  </si>
  <si>
    <t>1-1</t>
  </si>
  <si>
    <t xml:space="preserve">المؤشرات السكانية </t>
  </si>
  <si>
    <t>Demographic Indicators</t>
  </si>
  <si>
    <t>1-2</t>
  </si>
  <si>
    <t xml:space="preserve">عدد السكان بالمناطق الصحية حسب الجنسية لعام 2022م. </t>
  </si>
  <si>
    <t>Population By Health Regions and Nationality, 2022G.</t>
  </si>
  <si>
    <t>1-3</t>
  </si>
  <si>
    <t xml:space="preserve"> السكان حسب الجنسية والجنس والفئات العمرية لعام 2022م</t>
  </si>
  <si>
    <t xml:space="preserve"> Population by Nationality, Gender, and Age groups, 2022G</t>
  </si>
  <si>
    <t>1-4</t>
  </si>
  <si>
    <t xml:space="preserve">تقديرات عدد السكان بالمناطق الإدارية للأعوام 2010-2021  بناء على تعداد عام 2022م. </t>
  </si>
  <si>
    <t>Estimated (2010-2021G) Population By Administrative Regions, Based on  (2022G) Census.</t>
  </si>
  <si>
    <t>1-5</t>
  </si>
  <si>
    <t>تقديرات معدل الخصوبة الكلي للأعوام 2011-2022م</t>
  </si>
  <si>
    <t>Total Fertility Rate Estimates 2011-2022</t>
  </si>
  <si>
    <t>1-6</t>
  </si>
  <si>
    <t>مؤشرات الوفيات</t>
  </si>
  <si>
    <t>Mortality Indicators</t>
  </si>
  <si>
    <t>1-7</t>
  </si>
  <si>
    <t>الإصابات والوفيات نتيجة الحوادث المرورية في الأعوام العشرة الأخيرة</t>
  </si>
  <si>
    <t>Injuries and Deaths  from Road Traffic Accidents (RTA) in the Last Ten Years</t>
  </si>
  <si>
    <t>1-8</t>
  </si>
  <si>
    <t xml:space="preserve">المؤشرات الاقتصادية  </t>
  </si>
  <si>
    <t>Economic Indicators</t>
  </si>
  <si>
    <t>1-9</t>
  </si>
  <si>
    <t>مؤشرات الموارد الصحية (لكل عشرة آلاف نسمة) في الأعوام الخمسة الأخيرة.</t>
  </si>
  <si>
    <t>Health Resources Indicators (per 10,000 population) in the Last Five Years.</t>
  </si>
  <si>
    <t>1-10</t>
  </si>
  <si>
    <t>مؤشرات مختارة عن الموارد المتاحة بمستشفيات وزارة الصحة حسب المنطقة الصحية لعام 2023 م.</t>
  </si>
  <si>
    <t>Selected Indicators of Available Resources at MoH Hospitals by Health Region, 2023G</t>
  </si>
  <si>
    <t>1-11</t>
  </si>
  <si>
    <t>النسبة المئوية للتغطية بالتحصينات الأساسية في الأعوام الخمسة الأخيرة.</t>
  </si>
  <si>
    <t>Basic Immunization Coverage (%) in the Last Five Years.</t>
  </si>
  <si>
    <t>1-12</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</si>
  <si>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</si>
  <si>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</si>
  <si>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1-13</t>
  </si>
  <si>
    <t>مؤشرات مختارة لأهداف التنمية المستدامة ومؤشرات منظمة الصحة العالمية بالمملكة العربية السعودية</t>
  </si>
  <si>
    <t>Selected SDGs &amp; WHO Indicators, KSA</t>
  </si>
  <si>
    <t>المؤشرات الأساسية</t>
  </si>
  <si>
    <t>Basic Indicators</t>
  </si>
  <si>
    <t>جدول 1-1</t>
  </si>
  <si>
    <t>Table 1-1</t>
  </si>
  <si>
    <t>المؤشر</t>
  </si>
  <si>
    <t>القيمة
Value</t>
  </si>
  <si>
    <t>العام
Year</t>
  </si>
  <si>
    <t>Indicator</t>
  </si>
  <si>
    <t>إجمالي عدد السكان</t>
  </si>
  <si>
    <t>Total Population Size</t>
  </si>
  <si>
    <t>عدد السكان الذكور</t>
  </si>
  <si>
    <t>Male Population</t>
  </si>
  <si>
    <t>عدد السكان الإناث</t>
  </si>
  <si>
    <t>Female Population</t>
  </si>
  <si>
    <t xml:space="preserve">المعدل الخام للمواليد لكل 1000 نسمة              </t>
  </si>
  <si>
    <t xml:space="preserve"> Crude Birth Rate /1000 Population</t>
  </si>
  <si>
    <t>معدل النمو السنوي للسكان  (%)</t>
  </si>
  <si>
    <t>Annual Population Growth Rate (%)</t>
  </si>
  <si>
    <t xml:space="preserve">النسبة المئوية للسكان أقل من 5 سنوات                   </t>
  </si>
  <si>
    <t>% Population Under 5 Years</t>
  </si>
  <si>
    <t xml:space="preserve">النسبة المئوية للسكان أقل من 15 سنة                        </t>
  </si>
  <si>
    <t>% Population Under 15 Years</t>
  </si>
  <si>
    <r>
      <t xml:space="preserve">النسبة المئوية للسكان من 15-64 سنة                    </t>
    </r>
    <r>
      <rPr>
        <b/>
        <sz val="10"/>
        <rFont val="Arial"/>
        <family val="2"/>
        <charset val="178"/>
      </rPr>
      <t/>
    </r>
  </si>
  <si>
    <t>% Population 15- 64 Years</t>
  </si>
  <si>
    <t xml:space="preserve">النسبة المئوية للسكان  من 65 سنة  فأكثر                </t>
  </si>
  <si>
    <t>% Population 65+ Years</t>
  </si>
  <si>
    <t>معدل الخصوبة الكلي</t>
  </si>
  <si>
    <t>Total Fertility Rate</t>
  </si>
  <si>
    <t>الكلي</t>
  </si>
  <si>
    <t>Both Sexes</t>
  </si>
  <si>
    <t>للذكور</t>
  </si>
  <si>
    <t>Male</t>
  </si>
  <si>
    <t>للإناث</t>
  </si>
  <si>
    <t>Female</t>
  </si>
  <si>
    <t>المصدر : الهيئة العامة للإحصاء</t>
  </si>
  <si>
    <t>Source:General Authority for Statistics</t>
  </si>
  <si>
    <t>جدول 1-2</t>
  </si>
  <si>
    <t>Table 1-2</t>
  </si>
  <si>
    <t>المنطقة الصحية</t>
  </si>
  <si>
    <t>سعودي
 S</t>
  </si>
  <si>
    <t>غير سعودي
 NS</t>
  </si>
  <si>
    <t>المجموع 
 Total</t>
  </si>
  <si>
    <t>Health Region</t>
  </si>
  <si>
    <t>الرياض</t>
  </si>
  <si>
    <t>Riyadh</t>
  </si>
  <si>
    <t>العاصمة المقدسة</t>
  </si>
  <si>
    <t>The Holy Capital</t>
  </si>
  <si>
    <t>جدة</t>
  </si>
  <si>
    <t>Jeddah</t>
  </si>
  <si>
    <t>الطائف</t>
  </si>
  <si>
    <t>Ta`if</t>
  </si>
  <si>
    <t>المدينة المنورة</t>
  </si>
  <si>
    <t>Medinah</t>
  </si>
  <si>
    <t>القصيم</t>
  </si>
  <si>
    <t>Qaseem</t>
  </si>
  <si>
    <t>الشرقيه</t>
  </si>
  <si>
    <t>Eastern</t>
  </si>
  <si>
    <t>الأحساء</t>
  </si>
  <si>
    <t>Al-Ahsa</t>
  </si>
  <si>
    <t>حفر الباطن</t>
  </si>
  <si>
    <t>Hafr Al-Baten</t>
  </si>
  <si>
    <t>عسير</t>
  </si>
  <si>
    <t>Aseer</t>
  </si>
  <si>
    <t>بيشه</t>
  </si>
  <si>
    <t>Bishah</t>
  </si>
  <si>
    <t>تبوك</t>
  </si>
  <si>
    <t>Tabouk</t>
  </si>
  <si>
    <t>حائل</t>
  </si>
  <si>
    <t>Ha`il</t>
  </si>
  <si>
    <t>الحدود الشماليه</t>
  </si>
  <si>
    <t>Northern</t>
  </si>
  <si>
    <t>جازان</t>
  </si>
  <si>
    <t>Jazan</t>
  </si>
  <si>
    <t>نجران</t>
  </si>
  <si>
    <t>Najran</t>
  </si>
  <si>
    <t>الباحه</t>
  </si>
  <si>
    <t>Al-Bahah</t>
  </si>
  <si>
    <t>الجوف</t>
  </si>
  <si>
    <t>Al-Jouf</t>
  </si>
  <si>
    <t>القريات</t>
  </si>
  <si>
    <t>Qurayyat</t>
  </si>
  <si>
    <t>القنفذة</t>
  </si>
  <si>
    <t>Qunfudah</t>
  </si>
  <si>
    <t>المجموع</t>
  </si>
  <si>
    <t>Total</t>
  </si>
  <si>
    <t>Source: General Authority for Statistics.</t>
  </si>
  <si>
    <t>جدول 1-3</t>
  </si>
  <si>
    <t>Table 1-3</t>
  </si>
  <si>
    <t>فئات العمر
Age group</t>
  </si>
  <si>
    <t>سعودي     Saudi</t>
  </si>
  <si>
    <t>غير سعودي     NonSaudi</t>
  </si>
  <si>
    <t>جملة السكان     Total Population</t>
  </si>
  <si>
    <t>ذكور    MALE</t>
  </si>
  <si>
    <t>اناث    FEMALE</t>
  </si>
  <si>
    <t>جملة    Total</t>
  </si>
  <si>
    <t>جملة               Total</t>
  </si>
  <si>
    <t>جدول 1-4</t>
  </si>
  <si>
    <t>Table 1-4</t>
  </si>
  <si>
    <t>المنطقة الإدارية</t>
  </si>
  <si>
    <t>Administrative Region</t>
  </si>
  <si>
    <t>مكة المكرمة</t>
  </si>
  <si>
    <t>Makkah</t>
  </si>
  <si>
    <t>المنطقة الشرقية</t>
  </si>
  <si>
    <t>الحدود الشمالية</t>
  </si>
  <si>
    <t>الباحة</t>
  </si>
  <si>
    <t>الإجمالي</t>
  </si>
  <si>
    <t>تم إعادة حساب مؤشرات الأعوام السابقة بالكتاب الإحصائي السنوي بناء على تعديل أعداد السكان الواردة من الهيئة العامة للإحصاء</t>
  </si>
  <si>
    <t>The indicators of previous years have been recalculated in the statistical yearbook based on the adjustment of the population received from the General Authority for Statistics</t>
  </si>
  <si>
    <t>Total Fertility Rate Estimates, 2011-2022</t>
  </si>
  <si>
    <t>جدول 1-5</t>
  </si>
  <si>
    <t>Table 1-5</t>
  </si>
  <si>
    <t>العام</t>
  </si>
  <si>
    <t>الإحمالي</t>
  </si>
  <si>
    <t>للسعوديات</t>
  </si>
  <si>
    <t>لغير السعوديات</t>
  </si>
  <si>
    <t>Year</t>
  </si>
  <si>
    <t>Overall</t>
  </si>
  <si>
    <t>Saudi</t>
  </si>
  <si>
    <t>Non-Saudi</t>
  </si>
  <si>
    <t>2011</t>
  </si>
  <si>
    <t>2012</t>
  </si>
  <si>
    <t>2013</t>
  </si>
  <si>
    <t>2014</t>
  </si>
  <si>
    <t>2015</t>
  </si>
  <si>
    <t>2016</t>
  </si>
  <si>
    <t>2017</t>
  </si>
  <si>
    <t>2018</t>
  </si>
  <si>
    <t>2019</t>
  </si>
  <si>
    <t>2020</t>
  </si>
  <si>
    <t>2021</t>
  </si>
  <si>
    <t>2022</t>
  </si>
  <si>
    <t>جدول 1-6</t>
  </si>
  <si>
    <t>Table 1-6</t>
  </si>
  <si>
    <t>2021G</t>
  </si>
  <si>
    <t>2022G</t>
  </si>
  <si>
    <t>المعدل الخام للوفيات لكل ألف نسمة</t>
  </si>
  <si>
    <t>Crude Death Rate /1000 Population</t>
  </si>
  <si>
    <t>معدل وفيات حديثي الولادة لكل ألف مولود حي</t>
  </si>
  <si>
    <t>Neonatal Mortality Rate / 1000  Live Birth</t>
  </si>
  <si>
    <t>معدل وفيات الرضع لكل ألف مولود حي</t>
  </si>
  <si>
    <t>Infant Mortality Rate / 1000  Live Birth</t>
  </si>
  <si>
    <t>معدل وفيـات الأطفال دون الخامسة لكل ألف مولود حي</t>
  </si>
  <si>
    <t>Under 5 Mortality Rate/1000 Live Birth</t>
  </si>
  <si>
    <t xml:space="preserve">معدل وفيــــات الأمومة لكل مائة ألف مولود حي </t>
  </si>
  <si>
    <t>Maternal Mortality Ratio/100,000 Live Birth</t>
  </si>
  <si>
    <t>جدول 1-7</t>
  </si>
  <si>
    <t>Table 1-7</t>
  </si>
  <si>
    <t>عدد الإصابات</t>
  </si>
  <si>
    <t>عدد الوفيات*</t>
  </si>
  <si>
    <t>معدل الإصابات لكل مائة ألف نسمة</t>
  </si>
  <si>
    <t>معدل الوفيات لكل مائة ألف نسمة</t>
  </si>
  <si>
    <t>No. of Injuries</t>
  </si>
  <si>
    <t>No. of Deaths</t>
  </si>
  <si>
    <t xml:space="preserve"> Injuries per 100,000 Population</t>
  </si>
  <si>
    <t>Deaths per 100,000 Population</t>
  </si>
  <si>
    <t>المصدر: اللجنة الوزارية للسلامة المرورية</t>
  </si>
  <si>
    <t>Source: The Ministerial Committee of Traffic Safety</t>
  </si>
  <si>
    <t>*تشمل الوفيات التي تحدث خلال 30 يوم من تاريخ الحادث المروري ولا تشمل الحوادث التي تقع خارج الطريق أو الحوادث الجنائية</t>
  </si>
  <si>
    <t>*Includes deaths that occur within 30 days of the traffic accident and does not include off-road accidents or criminal accidents</t>
  </si>
  <si>
    <t>تم إعادة حساب مؤشرات الأعوام السابقة  بناء على تعديل أعداد السكان الواردة من الهيئة العامة للإحصاء</t>
  </si>
  <si>
    <t>The indicators of previous years have been recalculated based on the adjustment of the population received from the General Authority for Statistics</t>
  </si>
  <si>
    <t>جدول 1-8</t>
  </si>
  <si>
    <t>Table 1-8</t>
  </si>
  <si>
    <t>نصيب الفرد من الناتج المحلي الإجمالي بالأسعار الجارية (دولار أمريكي).</t>
  </si>
  <si>
    <t>Per capita GDP at current prices (American $)</t>
  </si>
  <si>
    <t>القيمة بالدولار الأمريكي</t>
  </si>
  <si>
    <t>Value (by American $)</t>
  </si>
  <si>
    <t>2023*</t>
  </si>
  <si>
    <t>* بيانات أولية</t>
  </si>
  <si>
    <t>Provisional Data</t>
  </si>
  <si>
    <t>مؤشرات الموارد الصحية (لكل عشرة آلاف نسمة) في الأعوام الخمسة الأخيرة</t>
  </si>
  <si>
    <t>Health Resources Indicators (per 10,000 population) in the Last Five Years</t>
  </si>
  <si>
    <t>جدول 1-9</t>
  </si>
  <si>
    <t>Table 1-9</t>
  </si>
  <si>
    <t>2019G</t>
  </si>
  <si>
    <t>2020G</t>
  </si>
  <si>
    <t>2023G</t>
  </si>
  <si>
    <t xml:space="preserve">الأطبـــــاء (شاملا أطباء الأسنان)                     </t>
  </si>
  <si>
    <t>Physicians (including Dentists)</t>
  </si>
  <si>
    <t>الأطباء البشريون</t>
  </si>
  <si>
    <t>Physicians</t>
  </si>
  <si>
    <t xml:space="preserve">أطباء الأسنان                        </t>
  </si>
  <si>
    <t>Dentists</t>
  </si>
  <si>
    <t xml:space="preserve">الصيادلة                       </t>
  </si>
  <si>
    <t>Pharmacists</t>
  </si>
  <si>
    <t>التمريض (شاملا القابلات)</t>
  </si>
  <si>
    <t>Nurses (including midwives)</t>
  </si>
  <si>
    <t>التمريض</t>
  </si>
  <si>
    <t>Nurses</t>
  </si>
  <si>
    <t>القابلات</t>
  </si>
  <si>
    <t>Midwives</t>
  </si>
  <si>
    <t xml:space="preserve">الفئات الطبية المساعدة </t>
  </si>
  <si>
    <t>Allied Health Personnel</t>
  </si>
  <si>
    <t xml:space="preserve"> مراكز الرعاية الصحية الأولية بوزارة الصحة        </t>
  </si>
  <si>
    <t>Primary Health Care Centers - MoH</t>
  </si>
  <si>
    <t>أسرة المستشفيات  بالمملكة (كل القطاعات)</t>
  </si>
  <si>
    <t>Hospital Beds (All Sectors), KSA</t>
  </si>
  <si>
    <t xml:space="preserve">أسرة مستشفيات  وزارة الصحة </t>
  </si>
  <si>
    <t>MoH Hospital Beds</t>
  </si>
  <si>
    <t xml:space="preserve">أسرة مستشفيات  الجهات الحكومية الأخرى </t>
  </si>
  <si>
    <t>Other Governmental Sector Hospital Beds</t>
  </si>
  <si>
    <t>أسرة مستشفيات القطاع الخاص</t>
  </si>
  <si>
    <t>Private Sector Hospital Beds</t>
  </si>
  <si>
    <t>مؤشرات مختارة عن الموارد المتاحة بمستشفيات وزارة الصحة حسب المنطقة الصحية لعام 2023 م</t>
  </si>
  <si>
    <t>جدول 1-10</t>
  </si>
  <si>
    <t>Table 1-10</t>
  </si>
  <si>
    <t xml:space="preserve">عدد الأسرة
No. of Beds
</t>
  </si>
  <si>
    <t>عدد الأطباء
No. of Physicians</t>
  </si>
  <si>
    <t>الأطباء لكل مائة سرير
Physicians/100 beds</t>
  </si>
  <si>
    <t>عدد التمريض شاملا القابلات
 No. of Nurses  including midwives</t>
  </si>
  <si>
    <t>التمريض لكل مائة سرير
Nurses/100 beds</t>
  </si>
  <si>
    <t>التمريض لكل مائة طبيب
Nurses/ 100 physicians</t>
  </si>
  <si>
    <t>Ta'if</t>
  </si>
  <si>
    <t>الشرقية</t>
  </si>
  <si>
    <t>بيشة</t>
  </si>
  <si>
    <t>Ha'il</t>
  </si>
  <si>
    <t>Northern Borders</t>
  </si>
  <si>
    <t>Al- Bahah</t>
  </si>
  <si>
    <t>Al- Jouf</t>
  </si>
  <si>
    <t>النسبة المئوية للتغطية بالتحصينات الأساسية في الأعوام الخمسة الأخيرة</t>
  </si>
  <si>
    <t>Basic Immunization Coverage (%) in the Last Five Years</t>
  </si>
  <si>
    <t>جدول 1-11</t>
  </si>
  <si>
    <t>Table 1-11</t>
  </si>
  <si>
    <t>اللقاح السداسي*</t>
  </si>
  <si>
    <t>Hexa. Vaccine*</t>
  </si>
  <si>
    <t xml:space="preserve">لقاح شلل الأطفال الفموي                                  </t>
  </si>
  <si>
    <t xml:space="preserve">Oral Polio Vaccine (OPV)   </t>
  </si>
  <si>
    <t xml:space="preserve">لقاح الدرن (بي سي  جي)                                               </t>
  </si>
  <si>
    <t xml:space="preserve"> BCG Vaccine               </t>
  </si>
  <si>
    <t>اللقاح الثلاثي الفيروسي**</t>
  </si>
  <si>
    <t>MMR Vaccine**</t>
  </si>
  <si>
    <t>لقاح البكتيريا العقدية الرئوية</t>
  </si>
  <si>
    <t>Pneumococcal Conjugate Vaccine (PCV)</t>
  </si>
  <si>
    <t>* يشمل الدفتيريا والسعال الديكي والكزاز والمستدمية النزلية والالتهاب الكبدي ب وشلل الأطفال المعطل</t>
  </si>
  <si>
    <t>* Includes Diphtheria, Pertusis, Tetanus, Hib,  Hepatitis B &amp; polio inactivated vaccine</t>
  </si>
  <si>
    <t>** يشمل الحصبة والنكاف والحصبة الألمانية</t>
  </si>
  <si>
    <t>** Includes Measles, Mumps &amp; Rubella</t>
  </si>
  <si>
    <t>تم تعديل موعد لقاح الدرن في أغسطس 2019م (من عند الولادة إلى ستة أشهر)</t>
  </si>
  <si>
    <t>BCG Immunization Date has been changed in Aug. 2019 (from 0 day to 6 months)</t>
  </si>
  <si>
    <t>معدلات الإصابة لبعض الأمراض المستهدفة بالتحصين (لكل مائة ألف من السكان) في الأعوام الخمسة الأخيرة</t>
  </si>
  <si>
    <t>Incidence Rate of Some Immunization Targeted Diseases (per 100,000 population) in the Last Five Years</t>
  </si>
  <si>
    <t>جدول 1-12</t>
  </si>
  <si>
    <t>Table 1-12</t>
  </si>
  <si>
    <t xml:space="preserve">شلل الأطفال           </t>
  </si>
  <si>
    <t>Poliomyelitis</t>
  </si>
  <si>
    <t xml:space="preserve">السعال الديكي   </t>
  </si>
  <si>
    <t>Whooping Cough</t>
  </si>
  <si>
    <t xml:space="preserve">الحصبة                        </t>
  </si>
  <si>
    <t>Measles</t>
  </si>
  <si>
    <t xml:space="preserve">الكزاز الوليدي لكل ألف مولود حي   </t>
  </si>
  <si>
    <t>Neonatal Tetanus / 1000 Live Births</t>
  </si>
  <si>
    <t xml:space="preserve">الدرن الرئوي           </t>
  </si>
  <si>
    <t>Pulmonary TB</t>
  </si>
  <si>
    <t xml:space="preserve">الدرن غير الرئوي           </t>
  </si>
  <si>
    <t>Extra-pulmonary TB</t>
  </si>
  <si>
    <t xml:space="preserve">الدرن الرئوي وغير الرئوي  </t>
  </si>
  <si>
    <t>Pulmonary and Extra-pulmonary TB</t>
  </si>
  <si>
    <t>جدول 1-13</t>
  </si>
  <si>
    <t>المؤشرات</t>
  </si>
  <si>
    <t>اتجاه المؤشر</t>
  </si>
  <si>
    <t>Indicator Trend</t>
  </si>
  <si>
    <t>Indicators</t>
  </si>
  <si>
    <t>10.3*</t>
  </si>
  <si>
    <t>5.5*</t>
  </si>
  <si>
    <t>7.5*</t>
  </si>
  <si>
    <t>4.1*</t>
  </si>
  <si>
    <t>النسبة المئوية للمواليد الذين تقل أوزانهم عن الوزن الطبيعي</t>
  </si>
  <si>
    <t>* تم احتساب المؤشر وفقا للمنهجية المحدثة</t>
  </si>
  <si>
    <t>* The indicator was calculated according to the updated methodology</t>
  </si>
  <si>
    <t>الباب الثاني: الموارد الصحية</t>
  </si>
  <si>
    <t>Chapter II : Health Resources</t>
  </si>
  <si>
    <t>2-1</t>
  </si>
  <si>
    <t>الميزانية المخصصة لوزارة الصحة ( بمليارات الريالات) في الأعوام الخمسة الأخيرة بالنسبة للميزانية العامة للدولة</t>
  </si>
  <si>
    <t>Budget Appropriations for  MOH in relation to Government Budget (by billion SR) in the last Five Years</t>
  </si>
  <si>
    <t>2-2</t>
  </si>
  <si>
    <t>المستشفيات والأسرة بالقطاعات الصحية بالمملكة حسب الجهة ومعدل الأسرة لكل عشرة آلاف من السكان في الأعوام الخمسة الأخيرة</t>
  </si>
  <si>
    <t>Hospitals and Beds in All Health Sectors, KSA and Rate of Beds / 10,000 population, in the last Five Years</t>
  </si>
  <si>
    <t>2-3</t>
  </si>
  <si>
    <t>المستشفيات والأسرة بالقطاعات الصحية بالمملكة حسب المنطقة الصحية 2023م</t>
  </si>
  <si>
    <t>Hospitals and Beds in KSA Health Sectors by Health Region, 2023G</t>
  </si>
  <si>
    <t>2-4</t>
  </si>
  <si>
    <t>القوى العاملة الصحية بالقطاعات الصحية بالمملكة في الأعوام الخمسة الأخيرة</t>
  </si>
  <si>
    <t>Health Manpower in KSA Health Sectors in the Last Five Years</t>
  </si>
  <si>
    <t>2-5</t>
  </si>
  <si>
    <t>الأطباء وأطباء الأسنان بالقطاعات الصحية بالمملكة حسب التخصص والتصنيف الوظيفي عام 2023م.</t>
  </si>
  <si>
    <t>Physicians and Dentists in KSA Health Sectors by Speciality and Professional Categories, 2023G</t>
  </si>
  <si>
    <t>2-6</t>
  </si>
  <si>
    <t xml:space="preserve"> القوى العاملة الصحية بالقطاعات الصحية بالمملكة حسب الفئة والجنس والجنسية عام 2023م</t>
  </si>
  <si>
    <t>Health Manpower in KSA Health Sectors by Category, Sex and Nationality, 2023G</t>
  </si>
  <si>
    <t>2-7</t>
  </si>
  <si>
    <t>الأطباء وأطباء الأسنان بوزارة الصحة حسب الجنس والجنسية والتخصص والتصنيف الوظيفي عام 2023م.</t>
  </si>
  <si>
    <t>Physicians and Dentists in MoH by Gender, Nationality, Speciality and Professional Categories, 2023G</t>
  </si>
  <si>
    <t>2-8</t>
  </si>
  <si>
    <t>الأطباء وأطباء الأسنان بالجهات الحكومية الأخرى حسب الجنس والجنسية والتخصص والتصنيف الوظيفي عام 2023م.</t>
  </si>
  <si>
    <t>Physicians and Dentists in the Other Governmental Sector by Gender, Nationality, Speciality and Professional Categories, 2023G</t>
  </si>
  <si>
    <t>2-9</t>
  </si>
  <si>
    <t>الأطباء وأطباء الأسنان بالقطاع الخاص حسب الجنس والجنسية والتخصص والتصنيف الوظيفي عام 2023م.</t>
  </si>
  <si>
    <t>Physicians and Dentists in the Private Sector by Gender, Nationality, Speciality and Professional Categories, 2023G</t>
  </si>
  <si>
    <t>2-10</t>
  </si>
  <si>
    <t>الأطباء وأطباء الأسنان بالقطاعات الصحية بالمملكة  حسب الجنس والجنسية والتخصص والتصنيف الوظيفي عام 2023م.</t>
  </si>
  <si>
    <t>Physicians and Dentists in KSA Health Sectors by Gender, Nationality, Speciality and Professional Categories, 2023G</t>
  </si>
  <si>
    <t>2-11</t>
  </si>
  <si>
    <t>المرافق الصحية بوزارة الصحة حسب المنطقة الصحية عام 2023م</t>
  </si>
  <si>
    <t>Health Utilities in MoH by Health Region, 2023G</t>
  </si>
  <si>
    <t>2-12</t>
  </si>
  <si>
    <t xml:space="preserve"> القوى العاملة الصحية بوزارة الصحة حسب المنطقة الصحية والفئة والجنس والجنسية عام 2023م</t>
  </si>
  <si>
    <t>Health Manpower in MoH by Health Region,Category,Sex and Nationality, 2023G</t>
  </si>
  <si>
    <t>2-13</t>
  </si>
  <si>
    <t>القوى العاملة الصحية بوزارة الصحة حسب الجنسية في الأعوام الخمسة الأخيرة</t>
  </si>
  <si>
    <t>Health Manpower in MOH by Nationality  in the Last Five Years</t>
  </si>
  <si>
    <t>2-14</t>
  </si>
  <si>
    <t>الفئات الطبية المساعدة بوزارة الصحة حسب التخصص والجنسية والجنس عام 2023م</t>
  </si>
  <si>
    <t>Allied Health Personnel by Speciality , Nationality &amp; Sex,  2023G</t>
  </si>
  <si>
    <t>2-15</t>
  </si>
  <si>
    <t>القابلات بمرافق وزارة الصحة حسب المنطقة الصحية عام 2023م</t>
  </si>
  <si>
    <t>Midwives in MoH Facilities by Health Region, 2023G</t>
  </si>
  <si>
    <t>2-16</t>
  </si>
  <si>
    <t xml:space="preserve"> المستشفيات والأسرة بوزارة الصحة حسب المنطقة الصحية في الأعوام الخمسة الأخيرة</t>
  </si>
  <si>
    <t xml:space="preserve"> MOH Hospitals and Beds by Health Region, in the last Five Years</t>
  </si>
  <si>
    <t>2-17</t>
  </si>
  <si>
    <t xml:space="preserve"> مستشفيات وزارة الصحة وعدد الأسرة حسب المنطقة الصحية والتخصص لعام 2023م</t>
  </si>
  <si>
    <t>MOH Hospitals and Beds by Health Region and Speciality, 2023G</t>
  </si>
  <si>
    <t>2-18</t>
  </si>
  <si>
    <t xml:space="preserve"> مستشفيات وزارة الصحة حسب السعة السريرية والمنطقة الصحية للعام 2023م</t>
  </si>
  <si>
    <t xml:space="preserve"> MOH Hospitals  by Bed Capacity and Health Region, 2023G</t>
  </si>
  <si>
    <t>2-19</t>
  </si>
  <si>
    <t>الأسرة بمستشفيات وزارة الصحة حسب المنطقة الصحية والتخصص لعام 2023م</t>
  </si>
  <si>
    <t xml:space="preserve">  Beds at MOH Hospitals By Health Region and Speciality, 2023G.</t>
  </si>
  <si>
    <t>2-20</t>
  </si>
  <si>
    <t>أسرة العناية المركزة بمستشفيات وزارة الصحة حسب المنطقة الصحية لعام 2023م</t>
  </si>
  <si>
    <t>Intensive Care  Beds at MOH Hospitals By Health Region, 2023G</t>
  </si>
  <si>
    <t>2-21</t>
  </si>
  <si>
    <t>أسرة العزل والطوارئ بمستشفيات وزارة الصحة حسب المنطقة الصحية لعام 2023</t>
  </si>
  <si>
    <t>Isolation &amp; ER Beds at MOH Hospitals By Health Region, 2023G</t>
  </si>
  <si>
    <t>2-22</t>
  </si>
  <si>
    <t>القوى العاملة الصحية بمستشفيات وزارة الصحة حسب الجنسية في الأعوام الخمسة الأخيرة</t>
  </si>
  <si>
    <t>Health Manpower in MOH Hospitals by Nationality, in the last Five Years</t>
  </si>
  <si>
    <t>2-23</t>
  </si>
  <si>
    <t xml:space="preserve"> القوى العاملة الصحية بمستشفيات وزارة الصحة حسب المنطقة الصحية والفئة والجنس والجنسية عام 2023م</t>
  </si>
  <si>
    <t>Health Manpower in MoH Hospitals by Health Region,Category,Sex and Nationality, 2023G</t>
  </si>
  <si>
    <t>2-24</t>
  </si>
  <si>
    <t>الأطباء وأطباء الأسنان بمستشفيات وزارة الصحة حسب التخصص والتصنيف الوظيفي والمنطقة الصحية عام 2023م.</t>
  </si>
  <si>
    <t>Physicians and Dentists, MOH Hospitals  by Speciality, Professional Categories and Health Region, 2023G.</t>
  </si>
  <si>
    <t>2-25</t>
  </si>
  <si>
    <t xml:space="preserve"> مراكز الرعاية الصحية الأولية بوزارة الصحة حسب المنطقة الصحية في الأعوام الخمسة الأخيرة</t>
  </si>
  <si>
    <t>Primary Health Care Centers in MOH by Health Region, in the last Five Years</t>
  </si>
  <si>
    <t>2-26</t>
  </si>
  <si>
    <t>القوى العاملة الصحية بمراكز الرعاية الصحية الأولية بوزارة الصحة في الأعوام الخمسة الأخيرة</t>
  </si>
  <si>
    <t>Health Manpower in Primary Health Care Centers, MOH, in the last Five Years</t>
  </si>
  <si>
    <t>2-27</t>
  </si>
  <si>
    <t>الأطباء وأطباء الأسنان بمراكز الرعاية الصحية الأولية بوزارة الصحة حسب التخصص والجنسية في الأعوام الخمسة الأخيرة</t>
  </si>
  <si>
    <t xml:space="preserve"> Physicians and Dentists in MOH Primary Health Care Centers by Speciality and Nationality, in the last Five Years</t>
  </si>
  <si>
    <t>2-28</t>
  </si>
  <si>
    <t xml:space="preserve"> القوى العاملة الصحية بمراكز الرعاية الصحية الأولية بوزارة الصحة حسب المنطقة الصحية والفئة والجنس والجنسية عام 2023م</t>
  </si>
  <si>
    <t>Health Manpower in MoH Primary Health Care Centers by Health Region,Category,Sex and Nationality, 2023G</t>
  </si>
  <si>
    <t>2-29</t>
  </si>
  <si>
    <t>الأطباء بمراكز الرعاية الصحية الأولية بوزارة الصحة حسب التخصصات الرئيسية والجنسية والجنس والمنطقة الصحية عام 2023م.</t>
  </si>
  <si>
    <t>Physicians in MoH Primary Health Care Centers  by Main Specialities, Nationality , Sex and Health Region, 2023G.</t>
  </si>
  <si>
    <t>2-30</t>
  </si>
  <si>
    <t>أسرة مستشفيات الجهات الحكومية الأخرى حسب التخصص عام 2023م.</t>
  </si>
  <si>
    <t>Hospital Beds in Other Governmental Sector by Speciality, 2023G.</t>
  </si>
  <si>
    <t>2-31</t>
  </si>
  <si>
    <t xml:space="preserve"> االقوى العاملة الصحية بالجهات الحكومية الأخرى حسب الفئــة والجنس والجنسية عام 2023م</t>
  </si>
  <si>
    <t>Health Manpower in Other Governmental Sector  by Category,Sex and Nationality, 2023G.</t>
  </si>
  <si>
    <t>2-32</t>
  </si>
  <si>
    <t>الأطباء وأطباء الأسنان بالجهات الحكومية الأخرى حسب التخصص والجنسية عام 2023م.</t>
  </si>
  <si>
    <t>Physicians &amp; Dentists in Other Governmental Sector  by Speciality and Nationality, 2023G.</t>
  </si>
  <si>
    <t>2-33</t>
  </si>
  <si>
    <t>القوى العاملة الصحية بالجهات الحكومية الأخرى حسب الجنسية في الأعوام الخمسة الأخيرة</t>
  </si>
  <si>
    <t>Health Manpower in the Other Governmental Sector by Nationality, in the last Five Years</t>
  </si>
  <si>
    <t>2-34</t>
  </si>
  <si>
    <t>المستشفيات والأسرة والمجمعات الطبية والمرافق الصحية الأخرى بالقطاع الخاص حسب المنطقة الصحية عام 2023م.</t>
  </si>
  <si>
    <t xml:space="preserve">Private Sector Hospitals, Medical Complexes, Beds and Other Medical Facilities,by Health Region, 2023G. </t>
  </si>
  <si>
    <t>2-35</t>
  </si>
  <si>
    <t>المستشفيات والأسرة والمجمعات الطبية بالقطاع الخاص  حسب المنطقة الصحية في الأعوام الخمسة الأخيرة</t>
  </si>
  <si>
    <t>Private Sector Hospitals, Beds and Medical Complexes by Health Region, in the last Five Years</t>
  </si>
  <si>
    <t>2-36</t>
  </si>
  <si>
    <t>أسرة مستشفيات القطاع الخاص حسب المنطقة الصحية والتخصص عام 2023م.</t>
  </si>
  <si>
    <t xml:space="preserve"> Hospital Beds at Private Sector by Health Region and Speciality , 2023G.</t>
  </si>
  <si>
    <t>2-37</t>
  </si>
  <si>
    <t>العيادات الخاصة للأطباء حسب المنطقة والتخصص عام 2023م.</t>
  </si>
  <si>
    <t>Single Doctor Private Clinics by Health Region and Speciality, 2023G.</t>
  </si>
  <si>
    <t>2-38</t>
  </si>
  <si>
    <t>القوى العاملة الصحية بالقطاع الخاص في الأعوام الخمسة الأخيرة</t>
  </si>
  <si>
    <t xml:space="preserve"> Health Manpower at Private Sector in the last Five Years</t>
  </si>
  <si>
    <t>2-39</t>
  </si>
  <si>
    <t xml:space="preserve"> القوى العاملة الصحية بالقطاع الخاص حسب المنطقة الصحية والفئة والجنس والجنسية عام 2023م</t>
  </si>
  <si>
    <t>Health Manpower in the Private Sector by Health Region,Category,Sex and Nationality, 2023G</t>
  </si>
  <si>
    <t>2-40</t>
  </si>
  <si>
    <t xml:space="preserve"> القوى العاملة الصحية بمستشفيات القطاع الخاص حسب المنطقة الصحية والفئة والجنس والجنسية عام 2023م</t>
  </si>
  <si>
    <t>Health Manpower in Private Sector Hospitals by Health Region,Category,Sex and Nationality, 2023G</t>
  </si>
  <si>
    <t>2-41</t>
  </si>
  <si>
    <t xml:space="preserve"> القوى العاملة الصحية بمجمعات القطاع الخاص حسب المنطقة الصحية والفئة والجنس والجنسية عام 2023م</t>
  </si>
  <si>
    <t>Health Manpower in Private Sector Medical Complexes by Health Region,Category,Sex and Nationality, 2023G</t>
  </si>
  <si>
    <t>2-42</t>
  </si>
  <si>
    <t>الأطباء وأطباء الأسنان بالقطاع الخاص حسب التخصص والتصنيف الوظيفي والمنطقة الصحية عام 2023م.</t>
  </si>
  <si>
    <t>Physicians and Dentists in the Private Sector by Speciality, Professional Categories and Health Region, 2023G.</t>
  </si>
  <si>
    <t>2-43</t>
  </si>
  <si>
    <t xml:space="preserve">  القوى العاملة الصحية بالقطاع الخاص حسب الفئة والجنس والجنسية وتصنيف المنشأة عام 2023م.</t>
  </si>
  <si>
    <t>Health Manpower in Private Health Facilities by Facility Classification, Sex and Nationality, 2023G.</t>
  </si>
  <si>
    <t>2-44</t>
  </si>
  <si>
    <t>الملتحقون والملتحقات من العاملين بوزارة الصحة ببرامج الايفاد حسب التخصص عام 2023م</t>
  </si>
  <si>
    <t>Enrolled MoH  Employees in Internal Scholarship Programs by Speciality, 2023G.</t>
  </si>
  <si>
    <t>2-45</t>
  </si>
  <si>
    <t>الملتحقون والملتحقات من العاملين بوزارة الصحة ببرامج الابتعاث حسب التخصص عام 2023م</t>
  </si>
  <si>
    <t>Enrolled MoH  Employees in External Scholarship Programs by Speciality, 2023G.</t>
  </si>
  <si>
    <t>2-46</t>
  </si>
  <si>
    <t>الملتحقون والملتحقات من العاملين بوزارة الصحة ببرامج الايفاد حسب المنطقة الصحية عام 2023م</t>
  </si>
  <si>
    <t>Enrolled MoH  Employees in Internal Scholarship Programs by Health Region, 2023G.</t>
  </si>
  <si>
    <t>2-47</t>
  </si>
  <si>
    <t>الملتحقون والملتحقات من العاملين بوزارة الصحة ببرامج الابتعاث عام 2023م</t>
  </si>
  <si>
    <t>Enrolled MoH  Employees in External Scholarship Programs, 2023G.</t>
  </si>
  <si>
    <t>2-48</t>
  </si>
  <si>
    <t>أعداد المتدربين بمراكز تطوير المهارات الفنية بوزارة الصحة لعام 2023م.</t>
  </si>
  <si>
    <t>Number of Trainees in MoH Technical Skills' Development Centers, 2023G.</t>
  </si>
  <si>
    <t>2-49</t>
  </si>
  <si>
    <t>الطلبة والطالبات في الكليات الصحية للعام الدراسي 2022-2023م.</t>
  </si>
  <si>
    <t xml:space="preserve"> Enrolled Students in health colleges for the academic year 2022-2023G.</t>
  </si>
  <si>
    <t>2-50</t>
  </si>
  <si>
    <t>خريجو وخريجات الكليات الصحية للعام الدراسي 2021-2022م.</t>
  </si>
  <si>
    <t>Graduates in health colleges for the academic year 2021-2022G.</t>
  </si>
  <si>
    <t>2-51</t>
  </si>
  <si>
    <t>مستشفيات وزارة الصحة المعتمدة من المركز السعودي لاعتماد المنشآت الصحية.</t>
  </si>
  <si>
    <t>CBAHI Accredited MoH Hospitals.</t>
  </si>
  <si>
    <t>2-52</t>
  </si>
  <si>
    <t>مستشفيات الجهات الحكومية الأخرى المعتمدة من المركز السعودي لاعتماد المنشآت الصحية</t>
  </si>
  <si>
    <t>CBAHI Accredited Other Governmental Sector Hospitals</t>
  </si>
  <si>
    <t>2-53</t>
  </si>
  <si>
    <t>مستشفيات القطاع الخاص المعتمدة من المركز السعودي لاعتماد المنشآت الصحية</t>
  </si>
  <si>
    <t>CBAHI Accredited Private Hospitals</t>
  </si>
  <si>
    <t>Budget Appropriations for MOH in relation to Government Budget (by billion SR) in the last Five Years</t>
  </si>
  <si>
    <t>جدول 2-1</t>
  </si>
  <si>
    <t>السنة الميلادية</t>
  </si>
  <si>
    <t>إجمالي ميزانية الحكومة</t>
  </si>
  <si>
    <t>ميزانية وزارة الصحة</t>
  </si>
  <si>
    <t>* النسبة</t>
  </si>
  <si>
    <t>G. Year</t>
  </si>
  <si>
    <t>Total Governmental Budget</t>
  </si>
  <si>
    <t>MoH Budget</t>
  </si>
  <si>
    <t>%</t>
  </si>
  <si>
    <t>* النسبة من إجمالي ميزانية الحكومة</t>
  </si>
  <si>
    <t>* As % of Total Government Budget</t>
  </si>
  <si>
    <t>تتضمن ميزانية التحول</t>
  </si>
  <si>
    <t>Includes Transformation Budget</t>
  </si>
  <si>
    <t>جدول 2-2</t>
  </si>
  <si>
    <t>Table 2-2</t>
  </si>
  <si>
    <t>القطاع</t>
  </si>
  <si>
    <t>Sector</t>
  </si>
  <si>
    <t>Hospitals</t>
  </si>
  <si>
    <t>المستشفيات</t>
  </si>
  <si>
    <t>Beds</t>
  </si>
  <si>
    <t>الأسرة</t>
  </si>
  <si>
    <t xml:space="preserve">وزارة الصحة </t>
  </si>
  <si>
    <t>Ministry of Health</t>
  </si>
  <si>
    <t>الجهات الحكومية الاخرى</t>
  </si>
  <si>
    <t>Other Governmental Sector</t>
  </si>
  <si>
    <t>القطاع الخاص</t>
  </si>
  <si>
    <t>Private Sector</t>
  </si>
  <si>
    <t>معدل الأسرة لكل عشرة آلاف نسمة</t>
  </si>
  <si>
    <t>Rate of beds /10,000 population</t>
  </si>
  <si>
    <t>جدول 2-3</t>
  </si>
  <si>
    <t>Table 2-3</t>
  </si>
  <si>
    <t>وزارة الصحة</t>
  </si>
  <si>
    <t>الجهات الحكومية الأخرى</t>
  </si>
  <si>
    <t>MoH</t>
  </si>
  <si>
    <t>عدد المستشفيات</t>
  </si>
  <si>
    <t>عدد الأسرة</t>
  </si>
  <si>
    <t xml:space="preserve">The Holy Capital      </t>
  </si>
  <si>
    <t>Al -Ahsa</t>
  </si>
  <si>
    <t xml:space="preserve"> بيشة</t>
  </si>
  <si>
    <t>جدول 2-4</t>
  </si>
  <si>
    <t>Table 2-4</t>
  </si>
  <si>
    <t>الفئة</t>
  </si>
  <si>
    <t>2017G</t>
  </si>
  <si>
    <t>2018G</t>
  </si>
  <si>
    <t>Category</t>
  </si>
  <si>
    <t>العدد
No</t>
  </si>
  <si>
    <t>% سعودي
Saudi%</t>
  </si>
  <si>
    <t>أطباء بشريون</t>
  </si>
  <si>
    <t>أطباء أسنان</t>
  </si>
  <si>
    <t>إجمالي الأطباء</t>
  </si>
  <si>
    <t>Physicians &amp; Dentists</t>
  </si>
  <si>
    <t>طاقم التمريض</t>
  </si>
  <si>
    <t>قابلات</t>
  </si>
  <si>
    <t>إجمالي طاقم التمريض والقابلات</t>
  </si>
  <si>
    <t>Total Nurses and Midwives</t>
  </si>
  <si>
    <t>صيادلة</t>
  </si>
  <si>
    <t>فئات طبية مساعدة</t>
  </si>
  <si>
    <t xml:space="preserve">المجموع </t>
  </si>
  <si>
    <t xml:space="preserve">Total </t>
  </si>
  <si>
    <t xml:space="preserve"> جدول  2-5</t>
  </si>
  <si>
    <t xml:space="preserve"> Table 2-5</t>
  </si>
  <si>
    <t>التخصص</t>
  </si>
  <si>
    <t>إجمالي المملكة</t>
  </si>
  <si>
    <t>Speciality</t>
  </si>
  <si>
    <t>Total KSA</t>
  </si>
  <si>
    <t xml:space="preserve">مقيم   </t>
  </si>
  <si>
    <t>نائب</t>
  </si>
  <si>
    <t xml:space="preserve">استشاري </t>
  </si>
  <si>
    <t>Resident</t>
  </si>
  <si>
    <t>Registrar</t>
  </si>
  <si>
    <t>Consultant</t>
  </si>
  <si>
    <t>عام</t>
  </si>
  <si>
    <t>G. P.</t>
  </si>
  <si>
    <t>طب أسنان</t>
  </si>
  <si>
    <t>Dentistry</t>
  </si>
  <si>
    <t>أمراض باطنة</t>
  </si>
  <si>
    <t>Internal medicine</t>
  </si>
  <si>
    <t>جراحة عامة</t>
  </si>
  <si>
    <t>General Surgery</t>
  </si>
  <si>
    <t>جراحة عظام</t>
  </si>
  <si>
    <t>Orthopedics</t>
  </si>
  <si>
    <t>مسالك بولية</t>
  </si>
  <si>
    <t>Urology</t>
  </si>
  <si>
    <t>جراحة صدر وقلب</t>
  </si>
  <si>
    <t>Cardiothoracic surgery</t>
  </si>
  <si>
    <t>جراحة أعصاب</t>
  </si>
  <si>
    <t>Neurosurgery</t>
  </si>
  <si>
    <t>جراحة تجميل</t>
  </si>
  <si>
    <t>Plastic surgery</t>
  </si>
  <si>
    <t>أنف وأذن وحنجرة</t>
  </si>
  <si>
    <t>E.N.T.</t>
  </si>
  <si>
    <t>عيون</t>
  </si>
  <si>
    <t>Ophthalmology</t>
  </si>
  <si>
    <t>نساء وولادة</t>
  </si>
  <si>
    <t>OBS/GYN</t>
  </si>
  <si>
    <t>قلب وأوعية دموية</t>
  </si>
  <si>
    <t>Cardiology</t>
  </si>
  <si>
    <t>أمراض صدرية</t>
  </si>
  <si>
    <t>Chest diseases</t>
  </si>
  <si>
    <t>جلدية وتناسلية</t>
  </si>
  <si>
    <t>Skin &amp; venereology</t>
  </si>
  <si>
    <t>أمراض عصبية</t>
  </si>
  <si>
    <t>Neurology</t>
  </si>
  <si>
    <t>صحة عامة (طب مجتمع) وصحة مهنية</t>
  </si>
  <si>
    <t>Public Health(Community Medicine)&amp;Occupational Health</t>
  </si>
  <si>
    <t>طب مناطق حارة (أمراض معدية)</t>
  </si>
  <si>
    <t>Tropical Medicine (Infectious Diseases)</t>
  </si>
  <si>
    <t>أشعة</t>
  </si>
  <si>
    <t>Radiology</t>
  </si>
  <si>
    <t>مختبر</t>
  </si>
  <si>
    <t>Laboratory</t>
  </si>
  <si>
    <t>تخدير</t>
  </si>
  <si>
    <t>Anaesthesia</t>
  </si>
  <si>
    <t>طب طبيعي</t>
  </si>
  <si>
    <t>Physical medicine</t>
  </si>
  <si>
    <t>طب أطفال</t>
  </si>
  <si>
    <t>Pediatrics</t>
  </si>
  <si>
    <t>أمراض نفسية</t>
  </si>
  <si>
    <t>Psychiatry</t>
  </si>
  <si>
    <t>طب شرعي</t>
  </si>
  <si>
    <t>Forensic Medicine</t>
  </si>
  <si>
    <t>طب أسرة</t>
  </si>
  <si>
    <t>Family medicine</t>
  </si>
  <si>
    <t>طوارئ</t>
  </si>
  <si>
    <t>Emergency</t>
  </si>
  <si>
    <t>عناية مركزة</t>
  </si>
  <si>
    <t>Intensive care</t>
  </si>
  <si>
    <t>أمراض الكلى</t>
  </si>
  <si>
    <t>Nephrology</t>
  </si>
  <si>
    <t>جراحة أطفال</t>
  </si>
  <si>
    <t>Pediatric surgery</t>
  </si>
  <si>
    <t>أمراض الدم</t>
  </si>
  <si>
    <t>Hematology</t>
  </si>
  <si>
    <t>جهاز هضمي</t>
  </si>
  <si>
    <t>Gastroenterology</t>
  </si>
  <si>
    <t>غدد صماء</t>
  </si>
  <si>
    <t>Endocrinology</t>
  </si>
  <si>
    <t>أورام</t>
  </si>
  <si>
    <t>Onchology</t>
  </si>
  <si>
    <t>جراحة أوعية دموية</t>
  </si>
  <si>
    <t>Vasular surgery</t>
  </si>
  <si>
    <t>أخرى</t>
  </si>
  <si>
    <t>Others</t>
  </si>
  <si>
    <t xml:space="preserve"> جدول  2-6</t>
  </si>
  <si>
    <t>Table  2-6</t>
  </si>
  <si>
    <t>الجنس</t>
  </si>
  <si>
    <t>Gender</t>
  </si>
  <si>
    <t>OGS</t>
  </si>
  <si>
    <t>سعودي</t>
  </si>
  <si>
    <t>غير سعودي</t>
  </si>
  <si>
    <t>S</t>
  </si>
  <si>
    <t>NS</t>
  </si>
  <si>
    <t>ذكر</t>
  </si>
  <si>
    <t xml:space="preserve"> Physicians</t>
  </si>
  <si>
    <t>أنثى</t>
  </si>
  <si>
    <t>Total Physicians and Dentists</t>
  </si>
  <si>
    <t xml:space="preserve"> Pharmacists</t>
  </si>
  <si>
    <t xml:space="preserve"> Allied health Personnel</t>
  </si>
  <si>
    <t xml:space="preserve"> جدول  2-7</t>
  </si>
  <si>
    <t xml:space="preserve"> Table 2-7</t>
  </si>
  <si>
    <t>طبيب مقيم 
Resident</t>
  </si>
  <si>
    <t>طبيب نائب 
Registrar</t>
  </si>
  <si>
    <t>طبيب استشاري 
Consultant</t>
  </si>
  <si>
    <t>المجموع
Total</t>
  </si>
  <si>
    <t>سعودي
Saudi</t>
  </si>
  <si>
    <t>غير سعودي
Non-Saudi</t>
  </si>
  <si>
    <t>ذكر
Male</t>
  </si>
  <si>
    <t>أنثى
Female</t>
  </si>
  <si>
    <t>أسنان</t>
  </si>
  <si>
    <t>باطني</t>
  </si>
  <si>
    <t>عظام</t>
  </si>
  <si>
    <t>تجميل</t>
  </si>
  <si>
    <t>صدرية</t>
  </si>
  <si>
    <t>طب مناطق حارة (أمراض معدية )</t>
  </si>
  <si>
    <t>أطفال</t>
  </si>
  <si>
    <t>طب شــرعي</t>
  </si>
  <si>
    <t>طب اسرة</t>
  </si>
  <si>
    <t>غدد</t>
  </si>
  <si>
    <t>آخرون</t>
  </si>
  <si>
    <t xml:space="preserve"> جدول  2-8</t>
  </si>
  <si>
    <t xml:space="preserve"> Table 2-8</t>
  </si>
  <si>
    <t xml:space="preserve"> جدول  2-9</t>
  </si>
  <si>
    <t xml:space="preserve"> Table 2-9</t>
  </si>
  <si>
    <t xml:space="preserve"> جدول  2-10</t>
  </si>
  <si>
    <t xml:space="preserve"> Table 2-10</t>
  </si>
  <si>
    <t>جدول 2-11</t>
  </si>
  <si>
    <t xml:space="preserve"> </t>
  </si>
  <si>
    <t>Table  2-11</t>
  </si>
  <si>
    <t>مركز رعاية صحية أولية</t>
  </si>
  <si>
    <t>مستشفى</t>
  </si>
  <si>
    <t>مركز قلب</t>
  </si>
  <si>
    <t>مركز أورام</t>
  </si>
  <si>
    <t>مراكز السكري والغدد الصماء</t>
  </si>
  <si>
    <t>مركز/وحدة غسيل كلوي</t>
  </si>
  <si>
    <t>مركز طب أسنان</t>
  </si>
  <si>
    <t>مركز تأهيل طبي</t>
  </si>
  <si>
    <t>مختبر مركزي/
إقليمي</t>
  </si>
  <si>
    <t>مركز مراقبة صحية وقائية بالمنافذ</t>
  </si>
  <si>
    <t>عيادات الإقلاع عن التدخين</t>
  </si>
  <si>
    <t>مركز طب شرعي</t>
  </si>
  <si>
    <t>PHC</t>
  </si>
  <si>
    <t>Hospital</t>
  </si>
  <si>
    <t>Cardiology Center</t>
  </si>
  <si>
    <t>Oncology Center</t>
  </si>
  <si>
    <t>Diabetes &amp; Endocrinology Centers</t>
  </si>
  <si>
    <t>Dialysis Center/ Unit</t>
  </si>
  <si>
    <t>Dental Center</t>
  </si>
  <si>
    <t>Rehabilitation center</t>
  </si>
  <si>
    <t>Central/ Regional Laboratory</t>
  </si>
  <si>
    <t>Control Health Centers at entry points</t>
  </si>
  <si>
    <t>Smoking Cessation Clinic</t>
  </si>
  <si>
    <t>Forensic Medicine Center</t>
  </si>
  <si>
    <t>الإجمالى</t>
  </si>
  <si>
    <t>Health Manpower in MoH by Health Region, Category, Sex and Nationality, 2023G</t>
  </si>
  <si>
    <t xml:space="preserve"> جدول  2-12</t>
  </si>
  <si>
    <t>Table  2-12</t>
  </si>
  <si>
    <t>Al- Ahsa</t>
  </si>
  <si>
    <t>Al Bahah</t>
  </si>
  <si>
    <t>ديوان الوزارة</t>
  </si>
  <si>
    <t>MoH Headquarter</t>
  </si>
  <si>
    <t>Health Manpower in MoH by Nationality in the Last Five Years</t>
  </si>
  <si>
    <t>جدول 2-13</t>
  </si>
  <si>
    <t>Table 2-13</t>
  </si>
  <si>
    <t>الفئـة</t>
  </si>
  <si>
    <t>الجنسية</t>
  </si>
  <si>
    <t>Nationality</t>
  </si>
  <si>
    <t>Allied Health Personnel by Speciality, Nationality &amp; Sex,  2023G</t>
  </si>
  <si>
    <t>جدول 2-14</t>
  </si>
  <si>
    <t>Table  2-14</t>
  </si>
  <si>
    <t xml:space="preserve">  S   سعودي</t>
  </si>
  <si>
    <t>NS  غير سعودي</t>
  </si>
  <si>
    <t xml:space="preserve">  M ذكور</t>
  </si>
  <si>
    <t xml:space="preserve">  F اناث</t>
  </si>
  <si>
    <t xml:space="preserve"> T إجمالي</t>
  </si>
  <si>
    <t>صيدلة</t>
  </si>
  <si>
    <t>Pharmacy</t>
  </si>
  <si>
    <t>صحة عامة</t>
  </si>
  <si>
    <t>Public Health</t>
  </si>
  <si>
    <t>تأهيل</t>
  </si>
  <si>
    <t xml:space="preserve">Rehabilitation </t>
  </si>
  <si>
    <t>Dental</t>
  </si>
  <si>
    <t>إدارة خدمات صحية</t>
  </si>
  <si>
    <t>Health Services' Management</t>
  </si>
  <si>
    <t>معلوماتية صحية</t>
  </si>
  <si>
    <t>Health Informatics</t>
  </si>
  <si>
    <t>عمليات جراحية</t>
  </si>
  <si>
    <t>Surgical Operations</t>
  </si>
  <si>
    <t>خدمة اجتماعية</t>
  </si>
  <si>
    <t>Social Services</t>
  </si>
  <si>
    <t>Anesthesia</t>
  </si>
  <si>
    <t>تغذية</t>
  </si>
  <si>
    <t>Nutrition</t>
  </si>
  <si>
    <t>سكرتارية طبية</t>
  </si>
  <si>
    <t xml:space="preserve">Medical Secretary </t>
  </si>
  <si>
    <t>علاج نفسي</t>
  </si>
  <si>
    <t>Psychotherapy</t>
  </si>
  <si>
    <t>إحصاء</t>
  </si>
  <si>
    <t xml:space="preserve">Statistics </t>
  </si>
  <si>
    <t>بصريات</t>
  </si>
  <si>
    <t xml:space="preserve">Optometry </t>
  </si>
  <si>
    <t>تعقيم</t>
  </si>
  <si>
    <t>Sterilization</t>
  </si>
  <si>
    <t>تخطيط قلب ومخ</t>
  </si>
  <si>
    <t xml:space="preserve">ECG &amp; EEG </t>
  </si>
  <si>
    <t>معالجة سمع ونطق</t>
  </si>
  <si>
    <t>Hearing / Speech therapy</t>
  </si>
  <si>
    <t>علاج تنفسي</t>
  </si>
  <si>
    <t>Respiratory therapy</t>
  </si>
  <si>
    <t>أجهزة طبية</t>
  </si>
  <si>
    <t xml:space="preserve">Medical  Devices </t>
  </si>
  <si>
    <t>جدول 2-15</t>
  </si>
  <si>
    <t>Table2-15</t>
  </si>
  <si>
    <t>مراكز الرعاية الصحية الأولية</t>
  </si>
  <si>
    <t>ديوان الوزارة ومديريات الشؤون الصحية</t>
  </si>
  <si>
    <t>PHCs</t>
  </si>
  <si>
    <t>MoH Headquarter &amp; Directorates of Health Affairs</t>
  </si>
  <si>
    <t>سعودية</t>
  </si>
  <si>
    <t>غير سعودية</t>
  </si>
  <si>
    <t xml:space="preserve">MoH Headquarter </t>
  </si>
  <si>
    <t>جميع القابلات إناث</t>
  </si>
  <si>
    <t>All midwives are females</t>
  </si>
  <si>
    <t>المصدر : الإدارة العامة لشؤون التمريض بوزارة الصحة - إدارة القبالة</t>
  </si>
  <si>
    <t>Source: General Department of Nursing Affairs- Midwifery Department</t>
  </si>
  <si>
    <t>جدول 2-16</t>
  </si>
  <si>
    <t>Table 2-16</t>
  </si>
  <si>
    <t>مستشفيات</t>
  </si>
  <si>
    <t>أسرة</t>
  </si>
  <si>
    <t>MoH Hospitals and Beds by Health Region and Speciality, 2023G</t>
  </si>
  <si>
    <t>جدول 2-17</t>
  </si>
  <si>
    <t>Table 2-17</t>
  </si>
  <si>
    <t>عامة</t>
  </si>
  <si>
    <t>نساء وولادة /أطفال</t>
  </si>
  <si>
    <t>نفسية / إدمان</t>
  </si>
  <si>
    <t>الرعاية المديدة</t>
  </si>
  <si>
    <t>General</t>
  </si>
  <si>
    <t>OBS&amp;Gyn/ pediatric</t>
  </si>
  <si>
    <t>Eye</t>
  </si>
  <si>
    <t>Psychiatric/ Addiction</t>
  </si>
  <si>
    <t>Chest</t>
  </si>
  <si>
    <t>Long Term Care</t>
  </si>
  <si>
    <t>Rehabilitation</t>
  </si>
  <si>
    <t>Al -Jouf</t>
  </si>
  <si>
    <t>القنـفـذة</t>
  </si>
  <si>
    <t>مستشفى الصحة النفسية ببيشة تعتبر مستشفى رعاية مديدة وصحة نفسية (50 سرير رعاية مديدة + 50 سرير صحة نفسية)</t>
  </si>
  <si>
    <t>psychiatric hospital in Bishah includes Long Term Care hospital (each 50 beds)</t>
  </si>
  <si>
    <t>مستشفى الرعاية المديدة بالعاصمة المقدسة تعتبر مستشفى رعاية مديدة وجذام (100 سرير رعاية مديدة +50سرير جذام)</t>
  </si>
  <si>
    <t>Long term care hospital in The Holy Capital includes 50 beds for Leprosy</t>
  </si>
  <si>
    <t>اجمالي أسرة الرعاية المديدة 880 سرير</t>
  </si>
  <si>
    <t>Total Long Term Care Beds is 880 beds</t>
  </si>
  <si>
    <t xml:space="preserve"> MoH Hospitals  by Bed Capacity and Health Region, 2023G</t>
  </si>
  <si>
    <t>جدول 2-18</t>
  </si>
  <si>
    <t>Table 2-18</t>
  </si>
  <si>
    <t>السعة السريرية</t>
  </si>
  <si>
    <t>Bed Capacity</t>
  </si>
  <si>
    <t>≤50</t>
  </si>
  <si>
    <t>51-100</t>
  </si>
  <si>
    <t>101-200</t>
  </si>
  <si>
    <t>201-300</t>
  </si>
  <si>
    <t>301-400</t>
  </si>
  <si>
    <t>401-500</t>
  </si>
  <si>
    <t>&gt;500</t>
  </si>
  <si>
    <t>الإجمالي 
Total</t>
  </si>
  <si>
    <t xml:space="preserve">  Beds at MoH Hospitals By Health Region and Speciality, 2023G.</t>
  </si>
  <si>
    <t>جدول 2-19</t>
  </si>
  <si>
    <t>Table 2-19</t>
  </si>
  <si>
    <t>باطنة</t>
  </si>
  <si>
    <t>Surgery</t>
  </si>
  <si>
    <t>جراحة</t>
  </si>
  <si>
    <t>Faciodental</t>
  </si>
  <si>
    <t>فك وأسنان</t>
  </si>
  <si>
    <t>Paediatrics</t>
  </si>
  <si>
    <t>E.N.T</t>
  </si>
  <si>
    <t>Chest / fever</t>
  </si>
  <si>
    <t>صدرية / حميات</t>
  </si>
  <si>
    <t>Skin &amp; venereal</t>
  </si>
  <si>
    <t>Burns&amp; Plastic Surgery</t>
  </si>
  <si>
    <t>حروق وتجميل</t>
  </si>
  <si>
    <t>Psychiatry &amp; neurology</t>
  </si>
  <si>
    <t>نفسية وعصبية</t>
  </si>
  <si>
    <t>Isolation</t>
  </si>
  <si>
    <t>عزل</t>
  </si>
  <si>
    <t>اخرى</t>
  </si>
  <si>
    <t xml:space="preserve">الرياض </t>
  </si>
  <si>
    <t>مكةالمكرمة</t>
  </si>
  <si>
    <t xml:space="preserve">المدينة المنورة </t>
  </si>
  <si>
    <t xml:space="preserve">الشرقية </t>
  </si>
  <si>
    <t>حفرالباطن</t>
  </si>
  <si>
    <t>الحدودالشمالية</t>
  </si>
  <si>
    <t>Intensive Care Beds at MoH Hospitals By Health Region, 2023G</t>
  </si>
  <si>
    <t>جدول 2-20</t>
  </si>
  <si>
    <t>Table 2-20</t>
  </si>
  <si>
    <t>المستشفيات 100 سرير فأكثر</t>
  </si>
  <si>
    <t>المستشفيات 50-99 سرير</t>
  </si>
  <si>
    <t>Hospitals 100+ Beds</t>
  </si>
  <si>
    <t>Hospitals 50-99 Beds</t>
  </si>
  <si>
    <t>عناية حديثي الولادة</t>
  </si>
  <si>
    <t>عناية الأطفال</t>
  </si>
  <si>
    <t>عناية البالغين</t>
  </si>
  <si>
    <t>NICU</t>
  </si>
  <si>
    <t>PICU</t>
  </si>
  <si>
    <t>ICU</t>
  </si>
  <si>
    <t xml:space="preserve">الرياض              </t>
  </si>
  <si>
    <t xml:space="preserve">جدة                 </t>
  </si>
  <si>
    <t xml:space="preserve">الطائف                      </t>
  </si>
  <si>
    <t xml:space="preserve">المدينة المنورة       </t>
  </si>
  <si>
    <t xml:space="preserve">القصيم              </t>
  </si>
  <si>
    <t xml:space="preserve">الشرقية              </t>
  </si>
  <si>
    <t xml:space="preserve">الأحساء             </t>
  </si>
  <si>
    <t xml:space="preserve">حفرالباطن     </t>
  </si>
  <si>
    <t xml:space="preserve">عسير               </t>
  </si>
  <si>
    <t xml:space="preserve">الحدودالشمالية      </t>
  </si>
  <si>
    <t xml:space="preserve">نجران                 </t>
  </si>
  <si>
    <t xml:space="preserve">الباحة               </t>
  </si>
  <si>
    <t xml:space="preserve">الجوف                </t>
  </si>
  <si>
    <t xml:space="preserve">القريات             </t>
  </si>
  <si>
    <t>أسرة الطوارئ بمستشفيات وزارة الصحة حسب المنطقة الصحية لعام 2023م</t>
  </si>
  <si>
    <t>ER Beds at MoH Hospitals By Health Region, 2023G</t>
  </si>
  <si>
    <t>جدول 2-21</t>
  </si>
  <si>
    <t>Table 2-21</t>
  </si>
  <si>
    <t>أسرة  بأجهزة مراقبة</t>
  </si>
  <si>
    <t>أسرة بدون أجهزة مراقبة</t>
  </si>
  <si>
    <t>Beds with Monitors</t>
  </si>
  <si>
    <t>Beds without Monitors</t>
  </si>
  <si>
    <t>Health Manpower in MoH Hospitals by Nationality, in the last Five Years</t>
  </si>
  <si>
    <t>جدول 2-22</t>
  </si>
  <si>
    <t>Table 2-22</t>
  </si>
  <si>
    <t>Table 2-15</t>
  </si>
  <si>
    <t>يشمل القابلات بالمديريات</t>
  </si>
  <si>
    <t>Health Manpower in MoH Hospitals by Health Region, Category, Sex and Nationality, 2023G</t>
  </si>
  <si>
    <t xml:space="preserve"> جدول  2-23</t>
  </si>
  <si>
    <t>Table  2-23</t>
  </si>
  <si>
    <t xml:space="preserve"> تابع جدول  2-18</t>
  </si>
  <si>
    <t>Cont. Table  2-18</t>
  </si>
  <si>
    <t>Physicians and Dentists, MoH Hospitals by Speciality, Professional Categories and Health Region, 2023G.</t>
  </si>
  <si>
    <t xml:space="preserve"> جدول  2-24</t>
  </si>
  <si>
    <t xml:space="preserve"> Table 2-24</t>
  </si>
  <si>
    <t>Specialty</t>
  </si>
  <si>
    <t>Primary Health Care Centers in MoH by Health Region, in the last Five Years</t>
  </si>
  <si>
    <t>جدول 2-25</t>
  </si>
  <si>
    <t>Table 2-25</t>
  </si>
  <si>
    <t xml:space="preserve">Bishah     </t>
  </si>
  <si>
    <t>Health Manpower in Primary Health Care Centers, MoH, in the last Five Years</t>
  </si>
  <si>
    <t>جدول  2-26</t>
  </si>
  <si>
    <t>Table 2-26</t>
  </si>
  <si>
    <t xml:space="preserve"> Physicians and Dentists in MoH Primary Health Care Centers by Speciality and Nationality, in the last Five Years</t>
  </si>
  <si>
    <t>جدول  2-27</t>
  </si>
  <si>
    <t>Table 2-27</t>
  </si>
  <si>
    <t>طـب عام</t>
  </si>
  <si>
    <t>G.P.</t>
  </si>
  <si>
    <t>طـب أسنان</t>
  </si>
  <si>
    <t>طـب أطفال</t>
  </si>
  <si>
    <t>Family Medicine</t>
  </si>
  <si>
    <t>الاجمالي</t>
  </si>
  <si>
    <t xml:space="preserve"> Total</t>
  </si>
  <si>
    <t xml:space="preserve"> جدول  2-28</t>
  </si>
  <si>
    <t>Table  2-28</t>
  </si>
  <si>
    <t>Physicians in MoH Primary Health Care Centers by Main Specialities, Nationality, Sex and Health Region, 2023G.</t>
  </si>
  <si>
    <t xml:space="preserve"> جدول  2-29</t>
  </si>
  <si>
    <t>Table  2-29</t>
  </si>
  <si>
    <t>طب عام</t>
  </si>
  <si>
    <t>General Practioner</t>
  </si>
  <si>
    <t>Gynecology &amp; Obstetrics</t>
  </si>
  <si>
    <t>أطباء آخرون</t>
  </si>
  <si>
    <t>جدول  2-30</t>
  </si>
  <si>
    <t>Table 2-30</t>
  </si>
  <si>
    <t>Intemal medicine</t>
  </si>
  <si>
    <t>عناية مركزة وانعاش</t>
  </si>
  <si>
    <t>Chest &amp; Fever</t>
  </si>
  <si>
    <t>صدرية وحميات</t>
  </si>
  <si>
    <t>Burns &amp; plastic</t>
  </si>
  <si>
    <t xml:space="preserve">الخدمات الطبية بالقوات المسلحة </t>
  </si>
  <si>
    <t>Armed Forces Medical Services</t>
  </si>
  <si>
    <t xml:space="preserve">الخدمات الطبية بالحرس الوطني </t>
  </si>
  <si>
    <t>National Guard Medical Services</t>
  </si>
  <si>
    <t>الخدمات الطبية بوزارة الداخلية</t>
  </si>
  <si>
    <t>Ministry of Interior Medical Services</t>
  </si>
  <si>
    <t>مستشفى الملك فيصل التخصصي ومركز الأبحاث</t>
  </si>
  <si>
    <t>King Faisal Specialist Hospital &amp;R.C.</t>
  </si>
  <si>
    <t xml:space="preserve">الهيئه الملكية بالجبيل وينبع </t>
  </si>
  <si>
    <t>Royal Commission in Jubail and Yanbu</t>
  </si>
  <si>
    <t xml:space="preserve">مستشفيات أرامكو </t>
  </si>
  <si>
    <t>ARAMCO Hospitals</t>
  </si>
  <si>
    <t>وزارة التعليم</t>
  </si>
  <si>
    <t>Ministry of Education.</t>
  </si>
  <si>
    <t xml:space="preserve">المجموع         </t>
  </si>
  <si>
    <t xml:space="preserve">Total         </t>
  </si>
  <si>
    <t xml:space="preserve"> جدول  2-31</t>
  </si>
  <si>
    <t>Table  2-31</t>
  </si>
  <si>
    <t xml:space="preserve">الخدمات الطبية بوزارة الداخلية </t>
  </si>
  <si>
    <t xml:space="preserve">م/الملك فيصل التخصصي </t>
  </si>
  <si>
    <t>King Faisal Specialist Hospital</t>
  </si>
  <si>
    <t xml:space="preserve">الهيئة الملكية  للجبيل وينبع </t>
  </si>
  <si>
    <t xml:space="preserve">أرامــكــو </t>
  </si>
  <si>
    <t xml:space="preserve"> وزارة الرياضة</t>
  </si>
  <si>
    <t>الخدمات الطبية بوزارة الموارد البشرية والتنمية الاجتماعية</t>
  </si>
  <si>
    <t>Ministry of Sports</t>
  </si>
  <si>
    <t>Ministry of Human Resources and Social Development</t>
  </si>
  <si>
    <t>هيئة الهلال الأحمر السعودي</t>
  </si>
  <si>
    <t>وحدات المؤسسة العامة لتحلية المياه</t>
  </si>
  <si>
    <t xml:space="preserve">الخدمات الطبية بالخطوط الجوية السعودية </t>
  </si>
  <si>
    <t>Saudi Red Crescent Authority</t>
  </si>
  <si>
    <t>Saline Water Conversion Corporation</t>
  </si>
  <si>
    <t>Saudi Airlines Medical Services</t>
  </si>
  <si>
    <t>جدول2-32</t>
  </si>
  <si>
    <t>Table 2-32</t>
  </si>
  <si>
    <t>الخدمات الطبية بالقوات المسلحة</t>
  </si>
  <si>
    <t>م/الملك فيصل التخصصي</t>
  </si>
  <si>
    <t xml:space="preserve">الهيئة الملكية للجبيل وينبع </t>
  </si>
  <si>
    <t>صحة عامة (طب مجتمع ) وصحة مهنية</t>
  </si>
  <si>
    <t>طب مناطق حارة ( أمراض معدية )</t>
  </si>
  <si>
    <t>Forensic M.</t>
  </si>
  <si>
    <t>الإجـمـالي</t>
  </si>
  <si>
    <t>أرامــكــو</t>
  </si>
  <si>
    <t xml:space="preserve"> هيئة الهلال الأحمر السعودي</t>
  </si>
  <si>
    <t>جدول 2-33</t>
  </si>
  <si>
    <t>Table 2-33</t>
  </si>
  <si>
    <t xml:space="preserve">Private Sector Hospitals, Medical Complexes, Beds and Other Medical Facilities by Health Region, 2023G. </t>
  </si>
  <si>
    <t>جدول 2-34</t>
  </si>
  <si>
    <t>Table 2-34</t>
  </si>
  <si>
    <t>عدد المستشفيات
Hospitals</t>
  </si>
  <si>
    <t>عدد الأسرة
Beds</t>
  </si>
  <si>
    <t>المجمعات الطبية
Medical Complexes</t>
  </si>
  <si>
    <t xml:space="preserve">عيادات   خاصه
Single Doctor Private Clinics </t>
  </si>
  <si>
    <t>مختبرات
Laboratories</t>
  </si>
  <si>
    <t>مركز تأهيل
Rehabilitation Center</t>
  </si>
  <si>
    <t>محلات نظارات
Opticals</t>
  </si>
  <si>
    <t>مركبي اسنان
Dental Prosth</t>
  </si>
  <si>
    <t>صيدليات
Pharmacies</t>
  </si>
  <si>
    <t xml:space="preserve">The Holy Capital </t>
  </si>
  <si>
    <t xml:space="preserve">Jeddah </t>
  </si>
  <si>
    <t xml:space="preserve">Medinah </t>
  </si>
  <si>
    <t xml:space="preserve">Qaseem </t>
  </si>
  <si>
    <t xml:space="preserve">AL-Ahsa  </t>
  </si>
  <si>
    <t>Hafr-AlBaten</t>
  </si>
  <si>
    <t xml:space="preserve">Jazan   </t>
  </si>
  <si>
    <t xml:space="preserve">Najran   </t>
  </si>
  <si>
    <t>Al-Baha</t>
  </si>
  <si>
    <t xml:space="preserve">Al-jouf   </t>
  </si>
  <si>
    <t xml:space="preserve">Qurrayat  </t>
  </si>
  <si>
    <t xml:space="preserve">Total  </t>
  </si>
  <si>
    <t>جدول 2-35</t>
  </si>
  <si>
    <t>Table 2-35</t>
  </si>
  <si>
    <t xml:space="preserve"> المستشفيات
Hospitals</t>
  </si>
  <si>
    <t>الأسرة
Beds</t>
  </si>
  <si>
    <t xml:space="preserve"> المجمعات الطبية  Medical Complexes</t>
  </si>
  <si>
    <t xml:space="preserve">Riyadh    </t>
  </si>
  <si>
    <t xml:space="preserve">The Holy Capital  </t>
  </si>
  <si>
    <t xml:space="preserve">Jeddah  </t>
  </si>
  <si>
    <t xml:space="preserve">Ta'if   </t>
  </si>
  <si>
    <t xml:space="preserve">Bishah   </t>
  </si>
  <si>
    <t xml:space="preserve">Tabouk </t>
  </si>
  <si>
    <t xml:space="preserve">Ha'il   </t>
  </si>
  <si>
    <t xml:space="preserve">Al-Baha   </t>
  </si>
  <si>
    <t xml:space="preserve">Qunfudah  </t>
  </si>
  <si>
    <t xml:space="preserve"> Total  </t>
  </si>
  <si>
    <t>جدول 2-36</t>
  </si>
  <si>
    <t>Table 2-36</t>
  </si>
  <si>
    <t>Intenal medicine</t>
  </si>
  <si>
    <t>Chest / Fever</t>
  </si>
  <si>
    <t>Burns/ Plastic Surgery</t>
  </si>
  <si>
    <t>جـدة</t>
  </si>
  <si>
    <t>Hafr Al-baten</t>
  </si>
  <si>
    <t>جدول 2-37</t>
  </si>
  <si>
    <t>Table 2-37</t>
  </si>
  <si>
    <t xml:space="preserve">المنطقة الصحية </t>
  </si>
  <si>
    <t>General Medicine</t>
  </si>
  <si>
    <t>باطنية</t>
  </si>
  <si>
    <t>General surgery</t>
  </si>
  <si>
    <t>Heart &amp; chest</t>
  </si>
  <si>
    <t>قلب وصدر</t>
  </si>
  <si>
    <t>ENT</t>
  </si>
  <si>
    <t xml:space="preserve">العاصمة المقدسة </t>
  </si>
  <si>
    <t xml:space="preserve">جدة </t>
  </si>
  <si>
    <t xml:space="preserve">تبوك </t>
  </si>
  <si>
    <t>* باقي المناطق لا يوجد بها عيادات خاصة للأطباء</t>
  </si>
  <si>
    <t>جدول 2-38</t>
  </si>
  <si>
    <t>Table  2-38</t>
  </si>
  <si>
    <t xml:space="preserve"> جدول  2-39</t>
  </si>
  <si>
    <t>Table  2-39</t>
  </si>
  <si>
    <t xml:space="preserve"> جدول  2-40</t>
  </si>
  <si>
    <t>Table  2-40</t>
  </si>
  <si>
    <t>مناطق لا يوجد بها مستشفيات قطاع خاص</t>
  </si>
  <si>
    <t>Regions that do not have private sector hospitals</t>
  </si>
  <si>
    <t>Health Manpower in Private Sector Medical Complexes by Health Region, Category, Sex and Nationality, 2023G</t>
  </si>
  <si>
    <t xml:space="preserve"> جدول  2-41</t>
  </si>
  <si>
    <t>Table  2-41</t>
  </si>
  <si>
    <t xml:space="preserve"> جدول  2-42</t>
  </si>
  <si>
    <t xml:space="preserve"> Table 2-42</t>
  </si>
  <si>
    <t>جدول  2-43</t>
  </si>
  <si>
    <t xml:space="preserve"> Table 2-43</t>
  </si>
  <si>
    <t>مجمعات طبية</t>
  </si>
  <si>
    <t>مراكز خدمات مساندة</t>
  </si>
  <si>
    <t>صيدليات</t>
  </si>
  <si>
    <t>Medical Complexes</t>
  </si>
  <si>
    <t>Supportive Service Centers</t>
  </si>
  <si>
    <t>Pharmacies</t>
  </si>
  <si>
    <t>أنثي</t>
  </si>
  <si>
    <t>جدول 2-44</t>
  </si>
  <si>
    <t>Table 2-44</t>
  </si>
  <si>
    <t xml:space="preserve">العدد
Number </t>
  </si>
  <si>
    <t>طب الأطفال</t>
  </si>
  <si>
    <t>الطب الباطني</t>
  </si>
  <si>
    <t>Internal Medicine</t>
  </si>
  <si>
    <t>طب الأسرة</t>
  </si>
  <si>
    <t>أمراض النساء والولادة</t>
  </si>
  <si>
    <t>Obstetrics and Gynecology</t>
  </si>
  <si>
    <t>الجراحة العامة</t>
  </si>
  <si>
    <t>طب الطوارئ</t>
  </si>
  <si>
    <t xml:space="preserve">Emergency Medicine </t>
  </si>
  <si>
    <t>طب العناية الحرجة للكبار</t>
  </si>
  <si>
    <t>Adult Intensive Care</t>
  </si>
  <si>
    <t>الأشعة التشخيصية</t>
  </si>
  <si>
    <t>Diagnostic Radiology</t>
  </si>
  <si>
    <t>أمراض الغدد الصماء والاستقلاب</t>
  </si>
  <si>
    <t>طب التخدير</t>
  </si>
  <si>
    <t>الطب الوقائي وصحة العامة</t>
  </si>
  <si>
    <t>Preventive Medicine &amp; Public Health</t>
  </si>
  <si>
    <t>الطب النفسي</t>
  </si>
  <si>
    <t>جراحة العظام</t>
  </si>
  <si>
    <t>Orthopedic Surgery</t>
  </si>
  <si>
    <t>جراحة المسالك البولية</t>
  </si>
  <si>
    <t>أمراض القلب</t>
  </si>
  <si>
    <t>جراحة الأنف والأذن والحنجرة</t>
  </si>
  <si>
    <t>Otolaryngology</t>
  </si>
  <si>
    <t>طب وجراحة العيون</t>
  </si>
  <si>
    <t>الأمراض الجلدية</t>
  </si>
  <si>
    <t>Dermatology</t>
  </si>
  <si>
    <t>طب الأعصاب</t>
  </si>
  <si>
    <t>الأمراض المعدية</t>
  </si>
  <si>
    <t>Infectious Diseases</t>
  </si>
  <si>
    <t>أمراض الجهاز الهضمي</t>
  </si>
  <si>
    <t>طب وجراحة الأورام</t>
  </si>
  <si>
    <t>Medical and Surgical Oncology</t>
  </si>
  <si>
    <t>طب الجهاز التنفسي</t>
  </si>
  <si>
    <t>Respiratory Medicine</t>
  </si>
  <si>
    <t>جراحة المخ والأعصاب</t>
  </si>
  <si>
    <t>أمراض الروماتيزم</t>
  </si>
  <si>
    <t>Rheumatology</t>
  </si>
  <si>
    <t>الرعاية الصحية المنزلية</t>
  </si>
  <si>
    <t>Home Medical Care</t>
  </si>
  <si>
    <t>الأشعة التداخلية الوعائية</t>
  </si>
  <si>
    <t>Vascular Interventional Radiology</t>
  </si>
  <si>
    <t>علم الأمراض التشريحي</t>
  </si>
  <si>
    <t>Histopathology</t>
  </si>
  <si>
    <t>الأشعة العصبية</t>
  </si>
  <si>
    <t>Neuroradiolgy</t>
  </si>
  <si>
    <t>الأحياء الدقيقة</t>
  </si>
  <si>
    <t>Microbiology</t>
  </si>
  <si>
    <t>الطب النووي</t>
  </si>
  <si>
    <t>Nuclear Medicine</t>
  </si>
  <si>
    <t>جراحة التجميل</t>
  </si>
  <si>
    <t>Plastic Surgery</t>
  </si>
  <si>
    <t>الطب الطبيعي</t>
  </si>
  <si>
    <t>Physical Medicine</t>
  </si>
  <si>
    <t>الطب الشرعي</t>
  </si>
  <si>
    <t>جراحة الأطفال</t>
  </si>
  <si>
    <t>Pediatric Surgery</t>
  </si>
  <si>
    <t>جراحة الأوعية الدموية</t>
  </si>
  <si>
    <t>Vascular Surgery</t>
  </si>
  <si>
    <t>الكيمياء الحيوية</t>
  </si>
  <si>
    <t>Biochemistry</t>
  </si>
  <si>
    <t>الطب التلطيفي</t>
  </si>
  <si>
    <t>Palliative Medicine</t>
  </si>
  <si>
    <t>المناظير العلاجية</t>
  </si>
  <si>
    <t>Therapeutic Endoscopy</t>
  </si>
  <si>
    <t>طب نمط الحياة</t>
  </si>
  <si>
    <t>Lifestyle Medicine</t>
  </si>
  <si>
    <t>جراحة القلب</t>
  </si>
  <si>
    <t>Cardiac Surgery</t>
  </si>
  <si>
    <t>مجموع الأطباء البشريين</t>
  </si>
  <si>
    <t>Total Physicians</t>
  </si>
  <si>
    <t>أطباء الأسنان</t>
  </si>
  <si>
    <t>الصيادلة</t>
  </si>
  <si>
    <t>الفئات الطبية المساعدة</t>
  </si>
  <si>
    <t>الإداريون</t>
  </si>
  <si>
    <t>Administrative Personnel</t>
  </si>
  <si>
    <t>جدول 2-45</t>
  </si>
  <si>
    <t>Table 2-45</t>
  </si>
  <si>
    <t>الأمراض النفسية والإدمان</t>
  </si>
  <si>
    <t>Psychiatry and Addiction</t>
  </si>
  <si>
    <t>جراحة الصدر</t>
  </si>
  <si>
    <t>Thoracic Surgery</t>
  </si>
  <si>
    <t>جدول 2-46</t>
  </si>
  <si>
    <t>Table 2-46</t>
  </si>
  <si>
    <t>جدول 2-47</t>
  </si>
  <si>
    <t>Table 2-47</t>
  </si>
  <si>
    <t>دولة الإبتعاث</t>
  </si>
  <si>
    <t>Scholarship Country</t>
  </si>
  <si>
    <t>بريطانيا</t>
  </si>
  <si>
    <t>Britain</t>
  </si>
  <si>
    <t>كندا</t>
  </si>
  <si>
    <t>Canada</t>
  </si>
  <si>
    <t>كوريا الجنوبية</t>
  </si>
  <si>
    <t>South Korea</t>
  </si>
  <si>
    <t>الولايات المتحدة الأمريكية</t>
  </si>
  <si>
    <t>USA</t>
  </si>
  <si>
    <t>أستراليا</t>
  </si>
  <si>
    <t>Australia</t>
  </si>
  <si>
    <t xml:space="preserve">فرنسا </t>
  </si>
  <si>
    <t>France</t>
  </si>
  <si>
    <t>ألمانيا</t>
  </si>
  <si>
    <t>Germany</t>
  </si>
  <si>
    <t xml:space="preserve"> جدول 2-48</t>
  </si>
  <si>
    <t>Table 2-48</t>
  </si>
  <si>
    <t>مسمى الدورة</t>
  </si>
  <si>
    <t>عدد الدورات التدريبية</t>
  </si>
  <si>
    <t>عدد المتدربين</t>
  </si>
  <si>
    <t>Course</t>
  </si>
  <si>
    <t>No. of Training Courses</t>
  </si>
  <si>
    <t>No. of Trainees</t>
  </si>
  <si>
    <t>الإنعاش القلبي الرئوي الأساسي</t>
  </si>
  <si>
    <t>BLS (Basic life support )</t>
  </si>
  <si>
    <t>دعم الحياة المتقدم للبالغين</t>
  </si>
  <si>
    <t>ACLS (Advanced Cardiac Life Support for Adult)</t>
  </si>
  <si>
    <t>دعم الحياة المتقدم للأطفال</t>
  </si>
  <si>
    <t xml:space="preserve">PALS (pediatric advanced life support) </t>
  </si>
  <si>
    <t>دعم الحياة الأساسي لحديثي الولادة</t>
  </si>
  <si>
    <t>NRP (Neonatal Resusitation Program)</t>
  </si>
  <si>
    <t>دورات المحاكاة</t>
  </si>
  <si>
    <t>SIMULATION COURSES</t>
  </si>
  <si>
    <t>برنامج استقرار الرعاية مابعد الإنعاش وماقبل النقل لحديثي الولادة</t>
  </si>
  <si>
    <t>S.T.A.B.L.E. Program ( Sugar, Temperature, Airway, Blood pressure, Lab. work and Emotional support)</t>
  </si>
  <si>
    <t>الإسعافات الأولية</t>
  </si>
  <si>
    <t xml:space="preserve"> Heart Saver </t>
  </si>
  <si>
    <t xml:space="preserve">دعم الحياة المتقدم للاصابات </t>
  </si>
  <si>
    <t xml:space="preserve">  ATLS (  Advanced Trauma Life Support )</t>
  </si>
  <si>
    <t xml:space="preserve">دورة دعم الحياة المتقدم للإصابات الحرجة أطباء </t>
  </si>
  <si>
    <t xml:space="preserve"> Advanced Trauma Life Support Instructor course (ATLS)</t>
  </si>
  <si>
    <t>دورة دعم الحياة المتقدم لأمراض النساء والولادة</t>
  </si>
  <si>
    <t xml:space="preserve"> ALSO ( Advanced Life Support in Obstetrics ) </t>
  </si>
  <si>
    <t>إدارة مجرى الهواء بالمحاكاة</t>
  </si>
  <si>
    <t xml:space="preserve"> Airway Smulation</t>
  </si>
  <si>
    <t>محاكاة تركيب الأنبوب الوريدي الطرفي والمركزي</t>
  </si>
  <si>
    <t>IV Periphral And Central  Line Simulation</t>
  </si>
  <si>
    <t>إعداد المدربين الأساسي في المحاكاة الصحية</t>
  </si>
  <si>
    <t>Basic Train of Trainers(TOT) in Health Care Simulation</t>
  </si>
  <si>
    <t>دورة الاستجابة للمخاطر والكوارث</t>
  </si>
  <si>
    <t>All Hazards Disaster Response (AHDR)</t>
  </si>
  <si>
    <t xml:space="preserve"> التعامل مع عسر ولادة الكتف</t>
  </si>
  <si>
    <t>SHOULDER DYSTOCIA WORKSHOP DRILL</t>
  </si>
  <si>
    <t>ديناميكبة عمل الفريق أثناء الكود الأزرق</t>
  </si>
  <si>
    <t xml:space="preserve">Team Dynamic during code blue workshop </t>
  </si>
  <si>
    <t>إعداد منسق إداري لجمعية القلب الأمريكية</t>
  </si>
  <si>
    <t>Program Coordinator and Administration Training (PCAT)</t>
  </si>
  <si>
    <t>دورة العناية التمريضية المتقدمة للإصابات</t>
  </si>
  <si>
    <t xml:space="preserve"> Advanced Trauma Care for Nurses (ATCN)</t>
  </si>
  <si>
    <t>التواصل و فرق العمل</t>
  </si>
  <si>
    <t>Communication&amp;Team work</t>
  </si>
  <si>
    <t>دورة دعم الحياة الأساسي لأمراض النساء والولادة</t>
  </si>
  <si>
    <t>BLSO (  Basic Life Support in Obstetrics )</t>
  </si>
  <si>
    <t>اساسيات السرطان وعلم الأوبئة</t>
  </si>
  <si>
    <t>Cancer Basics &amp; Epidemiology</t>
  </si>
  <si>
    <t>الوقاية من السرطان والفحص والكشف المبكر</t>
  </si>
  <si>
    <t>Cancer Prevention, Screenning &amp; Early Detection</t>
  </si>
  <si>
    <t xml:space="preserve"> برنامج الفرز الكندي للطوارئ</t>
  </si>
  <si>
    <t>THE CANADIAN TRIAGE AND ACUITY SCALE - CTAS</t>
  </si>
  <si>
    <t>مبادئ العلاج الكيميائي/العلاج الحيوي</t>
  </si>
  <si>
    <t>Principles Of Chemotherapy/ Biotherapy</t>
  </si>
  <si>
    <t>التعامل الآمن وإدارة النفايات من الأدوية السامة للخلايا</t>
  </si>
  <si>
    <t>Safe Handling and Waste Management Of Cytotoxic Drugs</t>
  </si>
  <si>
    <t>جمع العينات</t>
  </si>
  <si>
    <t>Sample Collection</t>
  </si>
  <si>
    <t>الآثار الجانبية للعلاج الكيميائي والعلاج الحيوي</t>
  </si>
  <si>
    <t>Side Effects Of Chemotherapy &amp; Biotherapy</t>
  </si>
  <si>
    <t>دورة العناية التمريضية المتقدمة للإصابات(إعداد مدربين)</t>
  </si>
  <si>
    <t xml:space="preserve"> Advanced Trauma Care for Nurses Instructor course (ATCN)</t>
  </si>
  <si>
    <t xml:space="preserve"> جدول 2-49</t>
  </si>
  <si>
    <t>Table 2-49</t>
  </si>
  <si>
    <t>الجامعات / الكليات</t>
  </si>
  <si>
    <t>University / College</t>
  </si>
  <si>
    <t>كليات الطب</t>
  </si>
  <si>
    <t>Colleges of Medicine</t>
  </si>
  <si>
    <t>جامعة الملك سعود</t>
  </si>
  <si>
    <t>King Saud University</t>
  </si>
  <si>
    <t>جامعة الإمام محمد بن سعود الإسلامية</t>
  </si>
  <si>
    <t>Imam Mohammad Bin Saud Islamic University</t>
  </si>
  <si>
    <t>جامعة الأميرة نورة بنت عبدالرحمن</t>
  </si>
  <si>
    <t>Princess Nourah bint Abdulrahman University</t>
  </si>
  <si>
    <t>جامعة الملك سعود بن عبد العزيز للعلوم الصحية</t>
  </si>
  <si>
    <t>King Saud bin Abdulaziz University for Health Sciences</t>
  </si>
  <si>
    <t>جامعة الأمير سطام بن عبدالعزيز</t>
  </si>
  <si>
    <t>Prince Sattam Bin Abdulaziz University</t>
  </si>
  <si>
    <t>جامعة المجمعة</t>
  </si>
  <si>
    <t>Majmaah University</t>
  </si>
  <si>
    <t>جامعة شقراء</t>
  </si>
  <si>
    <t>Shaqra University</t>
  </si>
  <si>
    <t>جامعة الملك عبدالعزيز</t>
  </si>
  <si>
    <t>King Abdulaziz University</t>
  </si>
  <si>
    <t>جامعة جدة</t>
  </si>
  <si>
    <t>Jeddah University</t>
  </si>
  <si>
    <t>جامعة أم القرى</t>
  </si>
  <si>
    <t>Umm Al Qura University</t>
  </si>
  <si>
    <t>جامعة الطائف</t>
  </si>
  <si>
    <t>Taif University</t>
  </si>
  <si>
    <t>جامعة طيبة</t>
  </si>
  <si>
    <t>Taibah University</t>
  </si>
  <si>
    <t>جامعة القصيم</t>
  </si>
  <si>
    <t>Al Qussaim University</t>
  </si>
  <si>
    <t>جامعة الإمام عبدالرحمن بن فيصل</t>
  </si>
  <si>
    <t>Imam Abdulrahman bin Faisal University</t>
  </si>
  <si>
    <t>جامعة الملك فيصل</t>
  </si>
  <si>
    <t>King Faisal University</t>
  </si>
  <si>
    <t>جامعة الملك خالد</t>
  </si>
  <si>
    <t>King Khalid University</t>
  </si>
  <si>
    <t>جامعة بيشة</t>
  </si>
  <si>
    <t>University of Bisha</t>
  </si>
  <si>
    <t>جامعة تبوك</t>
  </si>
  <si>
    <t>Tabouk University</t>
  </si>
  <si>
    <t>جامعة حائل</t>
  </si>
  <si>
    <t>Hail University</t>
  </si>
  <si>
    <t>جامعة الحدود الشمالية</t>
  </si>
  <si>
    <t>Northern Borders Border University</t>
  </si>
  <si>
    <t>جامعة جازان</t>
  </si>
  <si>
    <t>Jazan University</t>
  </si>
  <si>
    <t>جامعة نجران</t>
  </si>
  <si>
    <t>Najran University</t>
  </si>
  <si>
    <t>جامعة الجوف</t>
  </si>
  <si>
    <t>Al-Jouf University</t>
  </si>
  <si>
    <t>كليات طب الأسنان</t>
  </si>
  <si>
    <t>Colleges of Dentistry</t>
  </si>
  <si>
    <t>جامعة الباحة</t>
  </si>
  <si>
    <t>Al Baha University</t>
  </si>
  <si>
    <t>كليات الصيدلة</t>
  </si>
  <si>
    <t>Colleges of Pharmacy</t>
  </si>
  <si>
    <t>جامعة حفر الباطن</t>
  </si>
  <si>
    <t>Hafar Al-Batin University</t>
  </si>
  <si>
    <t>كليات التمريض</t>
  </si>
  <si>
    <t>Colleges of Nursing</t>
  </si>
  <si>
    <t>كليات العلوم الطبية التطبيقية</t>
  </si>
  <si>
    <t>Colleges of Applied Medical Sciences</t>
  </si>
  <si>
    <t>كليات الصحة العامة والمعلوماتية الصحية</t>
  </si>
  <si>
    <t>Colleges of Public Health &amp; Health Informatics</t>
  </si>
  <si>
    <t>كليات أخرى</t>
  </si>
  <si>
    <t xml:space="preserve">Other Colleges </t>
  </si>
  <si>
    <t>كلية الأمير سلطان للخدمات الطبية الطارئة بجامعة الملك سعود</t>
  </si>
  <si>
    <t>Prince Sultan College for Emergency Medical Services, King Saud University</t>
  </si>
  <si>
    <t>كلية الصحة وعلوم التأهيل بجامعة الأميرة نورة بنت عبدالرحمن</t>
  </si>
  <si>
    <t>Health &amp; Rehabilitation College, Princess Nourah bint Abdulrahman University</t>
  </si>
  <si>
    <t>كلية علوم التأهيل الطبي بجامعة الملك عبدالعزيز</t>
  </si>
  <si>
    <t>College of Medical Rehabilitation, King Abdulaziz University</t>
  </si>
  <si>
    <t>كلية العلوم الصحية بجامعة أم القرى</t>
  </si>
  <si>
    <t>College of Health Sciences, Umm Al Qura University</t>
  </si>
  <si>
    <t>كلية علوم التأهيل الطبي  بجامعة طيبة</t>
  </si>
  <si>
    <t>College of Medical Rehabilitation, Taibah University</t>
  </si>
  <si>
    <t>كلية علوم التأهيل الطبي بجامعة القصيم</t>
  </si>
  <si>
    <t>College of Medical Rehabilitation,  Al Qussaim University</t>
  </si>
  <si>
    <t xml:space="preserve">كلية العلوم الصحية بالجامعة السعودية الالكترونية </t>
  </si>
  <si>
    <t>College of Health Sciences, Saudi Electronic University</t>
  </si>
  <si>
    <t>كلية الصحة العامة وطب المناطق الحارة بجامعة جازان</t>
  </si>
  <si>
    <t>Colleges of Public Health &amp; Tropical Medicine, Jazan University</t>
  </si>
  <si>
    <t xml:space="preserve"> جدول 2-50</t>
  </si>
  <si>
    <t>Table 2-50</t>
  </si>
  <si>
    <t>Al Qussaim university</t>
  </si>
  <si>
    <t>Tabouk university</t>
  </si>
  <si>
    <t>Al Baha university</t>
  </si>
  <si>
    <t>كلية الصحة وعلوم التأهيل جامعة الأميرة نورة بنت عبدالرحمن</t>
  </si>
  <si>
    <t>كلية علوم التأهيل الطبي جامعة الملك عبدالعزيز</t>
  </si>
  <si>
    <t>كلية العلوم الصحية جامعة أم القرى</t>
  </si>
  <si>
    <t>كلية علوم التأهيل الطبي  جامعة طيبة</t>
  </si>
  <si>
    <t>كلية علوم التأهيل الطبي  جامعة القصيم</t>
  </si>
  <si>
    <t>College of Medical Rehabilitation,  Al Qussaim university</t>
  </si>
  <si>
    <t xml:space="preserve"> جدول  2-51</t>
  </si>
  <si>
    <t>Table 2-51</t>
  </si>
  <si>
    <t>المستشفى</t>
  </si>
  <si>
    <t>Hospital Name</t>
  </si>
  <si>
    <t>تاريخ الاعتماد
Date of Accriditation</t>
  </si>
  <si>
    <t>مستشفى الأمير محمد بن عبدالعزيز</t>
  </si>
  <si>
    <t>Prince Mohammad Bin Abdulaziz Hospital</t>
  </si>
  <si>
    <t>مستشفى الملك خالد بالخرج</t>
  </si>
  <si>
    <t>King Khalid Hospital Al-Kharj</t>
  </si>
  <si>
    <t>مستشفى الولادة والأطفال بالخرج</t>
  </si>
  <si>
    <t>Maternity Hospital - Al-Kharj</t>
  </si>
  <si>
    <t>مستشفى الإيمان العام</t>
  </si>
  <si>
    <t>Al Iman General Hospital</t>
  </si>
  <si>
    <t>مستشفى الدوادمي العام</t>
  </si>
  <si>
    <t>Dawadmi General Hospital</t>
  </si>
  <si>
    <t>مستشفى الأفلاج العام</t>
  </si>
  <si>
    <t xml:space="preserve"> Alaflaj General Hospital</t>
  </si>
  <si>
    <t>مستشفى الدرعية</t>
  </si>
  <si>
    <t>Ad Diriyah hospital</t>
  </si>
  <si>
    <t>مستشفى الزلفي العام</t>
  </si>
  <si>
    <t xml:space="preserve"> Al Zulfi General Hospital </t>
  </si>
  <si>
    <t>مستشفى حوطة بني تميم العام</t>
  </si>
  <si>
    <t xml:space="preserve">Hotat Bani Tamim General Hospital </t>
  </si>
  <si>
    <t>مستشفى القويعية العام</t>
  </si>
  <si>
    <t>Quwaiya General Hospital</t>
  </si>
  <si>
    <t>مدينة الملك سعود الطبية</t>
  </si>
  <si>
    <t>King Saud Medical City</t>
  </si>
  <si>
    <t>مدينة الملك فهد الطبية</t>
  </si>
  <si>
    <t>King Fahad Medical City</t>
  </si>
  <si>
    <t>مستشفى الملك سلمان</t>
  </si>
  <si>
    <t>King Salman Hospital</t>
  </si>
  <si>
    <t>مستشفى ثادق العام</t>
  </si>
  <si>
    <t>Thadiq General Hospital</t>
  </si>
  <si>
    <t>مستشفى تميرالعام</t>
  </si>
  <si>
    <t xml:space="preserve"> Tumier General Hospital</t>
  </si>
  <si>
    <t>مستشفى الإمام عبدالرحمن الفيصل</t>
  </si>
  <si>
    <t>Imam Abdulrahman Alfaisal Hospital</t>
  </si>
  <si>
    <t>مستشفى شقراء العام</t>
  </si>
  <si>
    <t>Shagra General Hospital</t>
  </si>
  <si>
    <t>مستشفى الملك خالد التخصصي للعيون</t>
  </si>
  <si>
    <t>King Khaled Eye Specialist Hospital</t>
  </si>
  <si>
    <t>مستشفى اليمامة</t>
  </si>
  <si>
    <t>Al-Yamama Hospital</t>
  </si>
  <si>
    <t xml:space="preserve">مستشفى الملك عبد العزيز </t>
  </si>
  <si>
    <t>King Abdulaziz  Hospital</t>
  </si>
  <si>
    <t>مستشفى حراء العام</t>
  </si>
  <si>
    <t>Herra General Hospital</t>
  </si>
  <si>
    <t>مستشفى الولادة والأطفال</t>
  </si>
  <si>
    <t>Maternity &amp; Children Hospital</t>
  </si>
  <si>
    <t>مدينة الملك عبدالله الطبية</t>
  </si>
  <si>
    <t>King Abdullah Medical City</t>
  </si>
  <si>
    <t>مستشفى أجياد للطوارئ</t>
  </si>
  <si>
    <t xml:space="preserve"> Ajyad Emergency Hospital</t>
  </si>
  <si>
    <t>مستشفى الملك فيصل</t>
  </si>
  <si>
    <t>Kung Faisal Hospital</t>
  </si>
  <si>
    <t>مستشفى النور التخصصي</t>
  </si>
  <si>
    <t>Al-Noor  Specialist Hospital</t>
  </si>
  <si>
    <t>مستشفى الملك عبد العزيز ومركز الأورام</t>
  </si>
  <si>
    <t>King Abdulaziz  Hospital &amp; Oncology Center</t>
  </si>
  <si>
    <t>مستشفى الثغر العام</t>
  </si>
  <si>
    <t>Al Thagher General Hospital</t>
  </si>
  <si>
    <t>مستشفى الملك فهد</t>
  </si>
  <si>
    <t>King Fahad Hospital</t>
  </si>
  <si>
    <t>مستشفى أضم العام</t>
  </si>
  <si>
    <t>Adham General Hospital</t>
  </si>
  <si>
    <t>مستشفى شرق جدة</t>
  </si>
  <si>
    <t>East Jeddah Hospital</t>
  </si>
  <si>
    <t>مستشفى رابغ</t>
  </si>
  <si>
    <t>Rabigh Hospital</t>
  </si>
  <si>
    <t>مجمع الملك عبدالله الطبي</t>
  </si>
  <si>
    <t>King Abdullah Medical Complex</t>
  </si>
  <si>
    <t xml:space="preserve">مستشفى الملك عبد العزيز التخصصي </t>
  </si>
  <si>
    <t>King Abdulaziz Specialist Hospital</t>
  </si>
  <si>
    <t>مجمع الملك فيصل الطبي</t>
  </si>
  <si>
    <t xml:space="preserve"> King Faisal Medical Complex </t>
  </si>
  <si>
    <t xml:space="preserve">مستشفى المويه العام </t>
  </si>
  <si>
    <t>Al-Moya General Hospital</t>
  </si>
  <si>
    <t>مستشفى ظلم العام</t>
  </si>
  <si>
    <t xml:space="preserve"> Dhulam General Hospital </t>
  </si>
  <si>
    <t>مستشفى ميسان بلحارث العام</t>
  </si>
  <si>
    <t>Misan Bulhareth General Hospital</t>
  </si>
  <si>
    <t>مستشفى السحن بني سعد العام</t>
  </si>
  <si>
    <t>Al Suhen Bani Saad General Hospital</t>
  </si>
  <si>
    <t>مستشفى رنية العام</t>
  </si>
  <si>
    <t>Ranyah General Hospital</t>
  </si>
  <si>
    <t>مستشفى قيا العام</t>
  </si>
  <si>
    <t xml:space="preserve"> Qia General Hospital</t>
  </si>
  <si>
    <t>مستشفى الأطفال</t>
  </si>
  <si>
    <t>Children Hospital</t>
  </si>
  <si>
    <t>مستشفى أحد العام</t>
  </si>
  <si>
    <t>Ohud General Hospital</t>
  </si>
  <si>
    <t>Madinah</t>
  </si>
  <si>
    <t>مستشفى ينبع العام</t>
  </si>
  <si>
    <t>Yanbu General Hos[ital</t>
  </si>
  <si>
    <t>مستشفى الميقات العام</t>
  </si>
  <si>
    <t xml:space="preserve"> Meeqat General Hospital</t>
  </si>
  <si>
    <t>مستشفى رياض الخبراء العام</t>
  </si>
  <si>
    <t xml:space="preserve"> Riyadh Al Khabra General Hospital</t>
  </si>
  <si>
    <t>مستشفى الولادة والأطفال ببريدة</t>
  </si>
  <si>
    <t>مستشفى الرس</t>
  </si>
  <si>
    <t>Al-Rass Hospital</t>
  </si>
  <si>
    <t>مستشفى البكيرية العام</t>
  </si>
  <si>
    <t xml:space="preserve">Al Bukayriyah General Hospital </t>
  </si>
  <si>
    <t>مستشفى الأسياح العام</t>
  </si>
  <si>
    <t>Alasyah General Hospital</t>
  </si>
  <si>
    <t>مستشفى المذنب العام</t>
  </si>
  <si>
    <t xml:space="preserve"> Al Mithnab General Hospital </t>
  </si>
  <si>
    <t>مستشفى النبهانية العام</t>
  </si>
  <si>
    <t xml:space="preserve">Al Nabhaneyah General Hospital </t>
  </si>
  <si>
    <t>مستشفى البدائع العام</t>
  </si>
  <si>
    <t xml:space="preserve"> Al Badaya General Hospital</t>
  </si>
  <si>
    <t>مستشفى الملك سعود بعنيزة</t>
  </si>
  <si>
    <t>King Saud  Hospital</t>
  </si>
  <si>
    <t>مستشفى الملك فهد التخصصي ببريدة</t>
  </si>
  <si>
    <t>King Fahad Specialist Hospital, Buraidah</t>
  </si>
  <si>
    <t>مستشفى الجبيل العام</t>
  </si>
  <si>
    <t xml:space="preserve"> Jubail General Hospital</t>
  </si>
  <si>
    <t>Eastern Region</t>
  </si>
  <si>
    <t>مستشفى رأس تنورة العام</t>
  </si>
  <si>
    <t>Ras Tanora General Hospital</t>
  </si>
  <si>
    <t>مستشفى القطيف المركزي</t>
  </si>
  <si>
    <t>Qatif Central Hospital</t>
  </si>
  <si>
    <t>مستشفى الخفجي العام</t>
  </si>
  <si>
    <t xml:space="preserve"> Khafji General Hospital</t>
  </si>
  <si>
    <t>مجمع الدمام الطبي</t>
  </si>
  <si>
    <t>Dammam Medical Complex</t>
  </si>
  <si>
    <t>مستشفى الأمير سلطان</t>
  </si>
  <si>
    <t xml:space="preserve">Prince Sultan Hospital </t>
  </si>
  <si>
    <t>مستشفى الولادة والأطفال بالدمام</t>
  </si>
  <si>
    <t>Maternity and Children Hospital in Dammam</t>
  </si>
  <si>
    <t>مستشفى الظهران التخصصي للعيون</t>
  </si>
  <si>
    <t>Dhahran Eye Specialist Hospital</t>
  </si>
  <si>
    <t>مستشفى الملك فهد التخصصي - الدمام</t>
  </si>
  <si>
    <t>KFSH Dammam</t>
  </si>
  <si>
    <t xml:space="preserve"> King Faisal Hospital</t>
  </si>
  <si>
    <t>مستشفى العمران</t>
  </si>
  <si>
    <t xml:space="preserve"> Omran General Hospital </t>
  </si>
  <si>
    <t>Maternity and Children Hospital</t>
  </si>
  <si>
    <t>مستشفى الأمير سعود بن جلوي</t>
  </si>
  <si>
    <t>Prince Saud Bin Jalawi Hospital</t>
  </si>
  <si>
    <t>مستشفى الملك خالد</t>
  </si>
  <si>
    <t>King Khalid Hospital</t>
  </si>
  <si>
    <t xml:space="preserve">مستشفى حفر الباطن المركزي </t>
  </si>
  <si>
    <t>Hafr Al-Baten Central Hospital</t>
  </si>
  <si>
    <t>مستشفى الولادة والأطفال بحفر الباطن</t>
  </si>
  <si>
    <t>Maternity and Children Hospital in Hafar Al-Batin</t>
  </si>
  <si>
    <t>King Khalid Hospital in Tabouk</t>
  </si>
  <si>
    <t>Tabuk</t>
  </si>
  <si>
    <t>مستشفى تيماء العام</t>
  </si>
  <si>
    <t>Tayma General Hospital</t>
  </si>
  <si>
    <t>مستشفى أملج العام</t>
  </si>
  <si>
    <t>Omloj General Hospital</t>
  </si>
  <si>
    <t xml:space="preserve">مستشفى الولادة والأطفال </t>
  </si>
  <si>
    <t>مستشفى الوجه العام</t>
  </si>
  <si>
    <t>Al Wajih General Hospital</t>
  </si>
  <si>
    <t>مستشفى ضبا العام</t>
  </si>
  <si>
    <t>Dhebaa General Hospital</t>
  </si>
  <si>
    <t>مستشفى طريف العام</t>
  </si>
  <si>
    <t xml:space="preserve">Turaif General Hospital </t>
  </si>
  <si>
    <t>Northern Borders Region</t>
  </si>
  <si>
    <t>مستشفى عرعر المركزي</t>
  </si>
  <si>
    <t>Arar Central Hospital</t>
  </si>
  <si>
    <t>مستشفى رفحاء المركزي</t>
  </si>
  <si>
    <t>Rafha General Hospital</t>
  </si>
  <si>
    <t>مستشفى جديدة عرعر</t>
  </si>
  <si>
    <t>Judidah Arar Hospital</t>
  </si>
  <si>
    <t>مستشفى الأمير عبدالعزيز بن مساعد بن جلوي</t>
  </si>
  <si>
    <t>Prince Abdulaziz Bin Mssaed Bin Jliwi Hospital</t>
  </si>
  <si>
    <t>مستشفى الولادة والأطفال بعرعر</t>
  </si>
  <si>
    <t>Maternity and Children Hospital, Ar'ar</t>
  </si>
  <si>
    <t>مستشفى أحد رفيدة العام</t>
  </si>
  <si>
    <t>Ahad Rofida General Hospital</t>
  </si>
  <si>
    <t>مستشفى عسير المركزي</t>
  </si>
  <si>
    <t>Aseer Central Hospital</t>
  </si>
  <si>
    <t xml:space="preserve">مستشفى تنومة العام </t>
  </si>
  <si>
    <t>Tanoma General Hospital</t>
  </si>
  <si>
    <t>مستشفى النماص العام</t>
  </si>
  <si>
    <t>Al Namas General Hospital</t>
  </si>
  <si>
    <t>مستشفى المجاردة العام</t>
  </si>
  <si>
    <t xml:space="preserve"> Almajardah General Hospital </t>
  </si>
  <si>
    <t>مستشفى محايل العام</t>
  </si>
  <si>
    <t xml:space="preserve">Muhayil General Hospital </t>
  </si>
  <si>
    <t>مستشفى بلسمر العام</t>
  </si>
  <si>
    <t>Billasmar General Hospital</t>
  </si>
  <si>
    <t>مستشفى سراة عبيدة</t>
  </si>
  <si>
    <t xml:space="preserve"> Sarat Abeedah General Hospital</t>
  </si>
  <si>
    <t>مستشفى ظهران الجنوب العام</t>
  </si>
  <si>
    <t xml:space="preserve"> Dhahran Al Janoub General Hospital</t>
  </si>
  <si>
    <t>مستشفى البرك العام</t>
  </si>
  <si>
    <t>Al Birk General Hospital</t>
  </si>
  <si>
    <t>مستشفى  الولادة والأطفال بأبها</t>
  </si>
  <si>
    <t>Maternity and Children Hospital, ABHA</t>
  </si>
  <si>
    <t xml:space="preserve">مستشفى خميس مشيط العام </t>
  </si>
  <si>
    <t>Khamis Musheet General Hospital</t>
  </si>
  <si>
    <t xml:space="preserve">مستشفى  الولادة والأطفال بخميس مشيط </t>
  </si>
  <si>
    <t>Maternity and Children Hospital, Khamis Musheet</t>
  </si>
  <si>
    <t>مستشفى الملك عبدالله</t>
  </si>
  <si>
    <t>King Abdullah Hospital</t>
  </si>
  <si>
    <t>مستشفى سبت العلايا</t>
  </si>
  <si>
    <t>Sabt Alalaya General Hospital</t>
  </si>
  <si>
    <t>مستشفى  الولادة والأطفال</t>
  </si>
  <si>
    <t>مستشفى أبو عريش العام</t>
  </si>
  <si>
    <t>Abu Arish General Hospital</t>
  </si>
  <si>
    <t>مستشفى الأمير محمد بن ناصر بن عبدالعزيز</t>
  </si>
  <si>
    <t>Prince Mohammad Bin Naser Bin Abdulaziz Hospital</t>
  </si>
  <si>
    <t>مستشفى صامطة</t>
  </si>
  <si>
    <t>Samtah General Hospital</t>
  </si>
  <si>
    <t>مستشفى العارضة</t>
  </si>
  <si>
    <t>Al Arida General Hospital</t>
  </si>
  <si>
    <t>مستشفى الملك فهد المركزي</t>
  </si>
  <si>
    <t>King Fahad Central Hospital</t>
  </si>
  <si>
    <t>مستشفى جازان العام</t>
  </si>
  <si>
    <t xml:space="preserve"> Jazan General Hospital</t>
  </si>
  <si>
    <t>مستشفى الحرث</t>
  </si>
  <si>
    <t>Al Harth General Hospital</t>
  </si>
  <si>
    <t>مستشفى العيدابي العام</t>
  </si>
  <si>
    <t xml:space="preserve"> Alaidabi General Hospital</t>
  </si>
  <si>
    <t>مستشفى الريث</t>
  </si>
  <si>
    <t xml:space="preserve">Al Raith Hospital </t>
  </si>
  <si>
    <t>مستشفى صبيا العام</t>
  </si>
  <si>
    <t>Sabya General Hospital</t>
  </si>
  <si>
    <t>مستشفى ضمد العام</t>
  </si>
  <si>
    <t xml:space="preserve"> Dhamad General Hospital </t>
  </si>
  <si>
    <t>مستشفى بني مالك العام</t>
  </si>
  <si>
    <t>Bani Malik General Hospital</t>
  </si>
  <si>
    <t>مستشفى بيش العام</t>
  </si>
  <si>
    <t>Beesh General Hospital</t>
  </si>
  <si>
    <t>King Khalid  Hospital</t>
  </si>
  <si>
    <t>مستشفى  نجران العام</t>
  </si>
  <si>
    <t xml:space="preserve"> Najran General Hospital </t>
  </si>
  <si>
    <t>مستشفى حبونا العام</t>
  </si>
  <si>
    <t>Hubona General Hospital</t>
  </si>
  <si>
    <t>مستشفى ثار العام</t>
  </si>
  <si>
    <t xml:space="preserve"> Thar General Hospital</t>
  </si>
  <si>
    <t>مستشفى يدمة العام</t>
  </si>
  <si>
    <t xml:space="preserve"> Yadmah General Hospital</t>
  </si>
  <si>
    <t>مستشفى بدر الجنوب العام</t>
  </si>
  <si>
    <t xml:space="preserve">Badr Al Janoub General Hospital </t>
  </si>
  <si>
    <t>مستشفى خباش العام</t>
  </si>
  <si>
    <t>khabash General Hospital</t>
  </si>
  <si>
    <t>مستشفى شرورة العام</t>
  </si>
  <si>
    <t>Sharoura General Hospital</t>
  </si>
  <si>
    <t>مستشفى الولادة والأطفال بنجران</t>
  </si>
  <si>
    <t>Maternity and Children Hospital in Najran</t>
  </si>
  <si>
    <t>مستشفى المندق العام</t>
  </si>
  <si>
    <t>Al Mandaq General Hospital</t>
  </si>
  <si>
    <t>مستشفى القرى العام</t>
  </si>
  <si>
    <t xml:space="preserve"> Alqara General Hospital</t>
  </si>
  <si>
    <t>مستشفى المخواة العام</t>
  </si>
  <si>
    <t xml:space="preserve"> Al Mikhwah General Hospital</t>
  </si>
  <si>
    <t>King Fahd Hospital</t>
  </si>
  <si>
    <t>مستشفى العقيق العام</t>
  </si>
  <si>
    <t>Al-Akeek General Hospital</t>
  </si>
  <si>
    <t xml:space="preserve"> Maternity and Children Hospital</t>
  </si>
  <si>
    <t>Hail</t>
  </si>
  <si>
    <t>مستشفى الغزالة العام</t>
  </si>
  <si>
    <t xml:space="preserve"> Al Gazzalah General Hospital</t>
  </si>
  <si>
    <t>مستشفى الشملي العام</t>
  </si>
  <si>
    <t>Shamli General Hospital</t>
  </si>
  <si>
    <t>مستشفى السليمي العام</t>
  </si>
  <si>
    <t xml:space="preserve"> Sulaymi General Hospital </t>
  </si>
  <si>
    <t xml:space="preserve"> King Khaled Hospital </t>
  </si>
  <si>
    <t>مستشفى حائل العام</t>
  </si>
  <si>
    <t xml:space="preserve"> Hail General Hospital</t>
  </si>
  <si>
    <t>مستشفى الملك سلمان التخصصي</t>
  </si>
  <si>
    <t>King Salman Specialist Hospital</t>
  </si>
  <si>
    <t>مستشفى الأمير متعب بن عبدالعزيز</t>
  </si>
  <si>
    <t>Prince Muteb bin Abdulaziz Hospital</t>
  </si>
  <si>
    <t>Al Jouf</t>
  </si>
  <si>
    <t>مستشفى الملك عبدالعزيز- سكاكا</t>
  </si>
  <si>
    <t xml:space="preserve">King Abdulaziz Hospital- Skaka </t>
  </si>
  <si>
    <t>مستشفى طبرجل العام</t>
  </si>
  <si>
    <t>Tabarjal General Hospital</t>
  </si>
  <si>
    <t>مستشفى القريات العام</t>
  </si>
  <si>
    <t xml:space="preserve"> Al Qurayyat General Hospital</t>
  </si>
  <si>
    <t>Al Qurayyat</t>
  </si>
  <si>
    <t>مستشفى المظيلف العام</t>
  </si>
  <si>
    <t>Al Muzalif General Hospital</t>
  </si>
  <si>
    <t>مستشفى ثريبان العام</t>
  </si>
  <si>
    <t xml:space="preserve">Thurayban General Hospital </t>
  </si>
  <si>
    <t>مستشفى نمرة العام</t>
  </si>
  <si>
    <t xml:space="preserve"> Namerah General Hospital</t>
  </si>
  <si>
    <t>مستشفى القنفذة العام</t>
  </si>
  <si>
    <t xml:space="preserve"> Al Qunfudah General Hospital</t>
  </si>
  <si>
    <t>مستشفى جنوب القنفذة</t>
  </si>
  <si>
    <t xml:space="preserve"> South Al Qunfudah Hospital</t>
  </si>
  <si>
    <t>صلاحية الاعتماد ثلاثة أعوام</t>
  </si>
  <si>
    <t>Accreditation is valid for three years</t>
  </si>
  <si>
    <t xml:space="preserve"> جدول  2-52</t>
  </si>
  <si>
    <t>Table 2-52</t>
  </si>
  <si>
    <t>King Faisal Specialist Hospital and Research Center</t>
  </si>
  <si>
    <t>مستشفى القوات المسلحة بالمصانع الحربية بالخرج</t>
  </si>
  <si>
    <t>Armed Forces Hospital in the military factories, Al-Kharj</t>
  </si>
  <si>
    <t>مدينة الأمير سلطان الطبية العسكرية</t>
  </si>
  <si>
    <t>PRINCE SULTAN MILITARY MEDICAL CITY</t>
  </si>
  <si>
    <t>مستشفى القوات المسلحة بوادي الدواسر</t>
  </si>
  <si>
    <t>Armed Forces Hospital in Wadi Al-Dawaser</t>
  </si>
  <si>
    <t>مستشفى الملك خالد الجامعي بالرياض</t>
  </si>
  <si>
    <t>King Khalid University Hospital - Riyadh</t>
  </si>
  <si>
    <t>مستشفى الملك عبدالله بن عبدالعزيز بجامعة الأميرة نورة- الرياض</t>
  </si>
  <si>
    <t>King Abdullah Bin Abdulaziz University Hospital - Riyadh</t>
  </si>
  <si>
    <t>مستشفى قوى الأمن</t>
  </si>
  <si>
    <t>Security Forces Hospital- Riyadh</t>
  </si>
  <si>
    <t>مستشفى الملك عبد العزيز الجامعي - الرياض</t>
  </si>
  <si>
    <t>King Abdulaziz University Hospital - Riyadh</t>
  </si>
  <si>
    <t>مستشفى الأمن المركزي -الرياض</t>
  </si>
  <si>
    <t>Central Security Hospital  - Riyadh</t>
  </si>
  <si>
    <t>مدينة الملك عبد العزيز الطبية -الرياض</t>
  </si>
  <si>
    <t>King Abdulaziz Medical City- Riyadh</t>
  </si>
  <si>
    <t>Security Forces Hospital-Makkah</t>
  </si>
  <si>
    <t>مستشفى الملك فهد للقوات المسلحة بجدة</t>
  </si>
  <si>
    <t>King Fahad Armed Forces Hospital- Jeddah</t>
  </si>
  <si>
    <t>مستشفى الامن المركزي بجدة</t>
  </si>
  <si>
    <t>Central Security Hospital -Jeddah</t>
  </si>
  <si>
    <t>مدينة الملك عبد العزيز الطبية- جدة</t>
  </si>
  <si>
    <t>King Abdulaziz Medical City- Jeddah</t>
  </si>
  <si>
    <t>مستشفى الملك عبد العزيز الجامعي - جدة</t>
  </si>
  <si>
    <t>King Abdulaziz University Hospital - Jeddah</t>
  </si>
  <si>
    <t>مستشفى الأمير منصور العسكري</t>
  </si>
  <si>
    <t>Prince Mansour Military Hospital</t>
  </si>
  <si>
    <t>مستشفى الأمير سلطان العسكري- الطائف</t>
  </si>
  <si>
    <t>Prince Sultan Military Hospital-Taif</t>
  </si>
  <si>
    <t>مستشفى القوات المسلحة للتأهيل الصحي</t>
  </si>
  <si>
    <t>Armed Forces Rehabilitation Hospital</t>
  </si>
  <si>
    <t>مستشفى القوات المسلحة - الهدا</t>
  </si>
  <si>
    <t>Al Hada Military Hospital</t>
  </si>
  <si>
    <t xml:space="preserve">مستشفى الأمير محمد بن عبد العزيز </t>
  </si>
  <si>
    <t>Prince Mohammed bin Abdulaziz Hospital</t>
  </si>
  <si>
    <t>مستشفى الأمير سلطان للقوات المسلحة</t>
  </si>
  <si>
    <t>Prince Sultan Military -Madinah</t>
  </si>
  <si>
    <t>المركز الطبي للهيئة الملكية - ينبع</t>
  </si>
  <si>
    <t>Royal Commission Medical Center - Yanbu</t>
  </si>
  <si>
    <t>مستشفى الأمن المركزي</t>
  </si>
  <si>
    <t>Central Security Hospital, Qaseem</t>
  </si>
  <si>
    <t>مستشفى الامام عبد الرحمن آل فيصل للحرس الوطني</t>
  </si>
  <si>
    <t>Imam Abdul Rahman bin Faisal National Guard Hospital - Dammam</t>
  </si>
  <si>
    <t xml:space="preserve">
Eastern Region</t>
  </si>
  <si>
    <t>المركز الطبى للهيئة الملكية – يالجبيل</t>
  </si>
  <si>
    <t>Royal Commission Medical Center - Jubail</t>
  </si>
  <si>
    <t>مجمع الملك فهد الطبي العسكري بالظهران</t>
  </si>
  <si>
    <t>King Fahd Military Medical Complex in Dhahran</t>
  </si>
  <si>
    <t>مستشفى القوات المسلحة بقاعدة الملك عبد العزيز الجوية بالظهران</t>
  </si>
  <si>
    <t>Armed Forces Hospital, King Abdulaziz Air Base, Dhahran</t>
  </si>
  <si>
    <t>Security Forces Hospital</t>
  </si>
  <si>
    <t>جونز هوبكنز أرامكو الطبي</t>
  </si>
  <si>
    <t>Johns Hopkins ARAMCO Health Care.</t>
  </si>
  <si>
    <t>مستشفى القوات المسلحة بقاعدة الملك عبد العزيز البحرية بالجبيل</t>
  </si>
  <si>
    <t>Armed Forces Hospital, King Abdulaziz Naval Base, Jubail</t>
  </si>
  <si>
    <t>Johns Hopkins ARAMCO Health Care</t>
  </si>
  <si>
    <t>Al-Ahsaa</t>
  </si>
  <si>
    <t>مدينة الملك عبد العزيز الطبية بالاحساء (الحرس الوطني)</t>
  </si>
  <si>
    <t>King Abdulaziz Medical City- Al Hasa (NG)</t>
  </si>
  <si>
    <t>مستشفى القوات المسلحة بالشمالية بحفر الباطن</t>
  </si>
  <si>
    <t>Northern Borders Area Armed Forces Hospital - Hafr Al Batin</t>
  </si>
  <si>
    <t>مستشفى القوات المسلحة  - خميس مشيط</t>
  </si>
  <si>
    <t>ARMED FORCES HOSPITAL, KHAMIS MUSHEET</t>
  </si>
  <si>
    <t>مستشفى القوات المسلحة</t>
  </si>
  <si>
    <t>ARMED FORCES HOSPITAL</t>
  </si>
  <si>
    <t>مستشفى القوات المسلحة - نجران</t>
  </si>
  <si>
    <t>ARMED FORCES HOSPITAL,NAJRAN</t>
  </si>
  <si>
    <t>مستشفى القوات المسلحة - شرورة</t>
  </si>
  <si>
    <t>ARMED FORCES HOSPITAL, SHAROURA</t>
  </si>
  <si>
    <t xml:space="preserve"> جدول  2-53</t>
  </si>
  <si>
    <t>Table 2-53</t>
  </si>
  <si>
    <t xml:space="preserve">مستشفى رعاية الرياض </t>
  </si>
  <si>
    <t xml:space="preserve">Riyadh Care Hospital </t>
  </si>
  <si>
    <t>مستشفى شركة الدارة الطبية</t>
  </si>
  <si>
    <t>Aldara Medical Company Hospital</t>
  </si>
  <si>
    <t>مستشفى شركة دلة نمار الصحية القابضة</t>
  </si>
  <si>
    <t>Dallah Namar Health Holding Company Hospital</t>
  </si>
  <si>
    <t>مستشفى الدكتور سليمان الحبيب</t>
  </si>
  <si>
    <t>Dr. Sulaiman Al Habib Hospital</t>
  </si>
  <si>
    <t>مستشفى الصفوة</t>
  </si>
  <si>
    <t xml:space="preserve"> Al Safwa Hospital</t>
  </si>
  <si>
    <t>مستشفى الأسرة الدولى</t>
  </si>
  <si>
    <t>Al Osrah International Hospital</t>
  </si>
  <si>
    <t>مستشفى الجافل الدولي</t>
  </si>
  <si>
    <t>Al Jafel International Hospital </t>
  </si>
  <si>
    <t>مستشفى الدكتور سليمان الفقيه</t>
  </si>
  <si>
    <t>Doctor Soliman Fakeeh Hospital</t>
  </si>
  <si>
    <t>مستشفى الغرب التخصصي للرعاية الطبية</t>
  </si>
  <si>
    <t>Al Gharb Al Takhassusi Hospital for healthcare</t>
  </si>
  <si>
    <t>مستشفى الحمادي 3 النزهه</t>
  </si>
  <si>
    <t>Al Hammadi Hospital 3 Nuzha</t>
  </si>
  <si>
    <t xml:space="preserve">مستشفى الوطني </t>
  </si>
  <si>
    <t xml:space="preserve">Riyadh National Hospital </t>
  </si>
  <si>
    <t xml:space="preserve">مستشفى الهلال الأخضر </t>
  </si>
  <si>
    <t xml:space="preserve">Green Crescent Hospital </t>
  </si>
  <si>
    <t>مستشفى العظام والمفاصل والعمود الفقري</t>
  </si>
  <si>
    <t>Bone Joint and Spine Hospital</t>
  </si>
  <si>
    <t>مستشفى الفلاح الدولي</t>
  </si>
  <si>
    <t xml:space="preserve">Alfalah International Hospital </t>
  </si>
  <si>
    <t>مستشفى الدكتور سليمان الحبيب للنساء والولادة</t>
  </si>
  <si>
    <t>Dr. Sulaiman Al Habib Hospital for Obstetric and Gynecology</t>
  </si>
  <si>
    <t xml:space="preserve">مستشفى النخبة </t>
  </si>
  <si>
    <t xml:space="preserve">Alnokhbah Hospital </t>
  </si>
  <si>
    <t xml:space="preserve">مستشفى شركة الدكتور محمد الفقيه </t>
  </si>
  <si>
    <t>Dr.Mohammed AlFagih Hospital</t>
  </si>
  <si>
    <t xml:space="preserve">مستشفى علي بن محمد بن علي </t>
  </si>
  <si>
    <t>Ali Bin Mohamed Bin Ali Hospital</t>
  </si>
  <si>
    <t>مستشفى عناية العائلة</t>
  </si>
  <si>
    <t>Family Care Hospital</t>
  </si>
  <si>
    <t xml:space="preserve">مستشفى المملكة </t>
  </si>
  <si>
    <t xml:space="preserve">Kingdom Hospital </t>
  </si>
  <si>
    <t>شركة مستشفى دار الشفاء</t>
  </si>
  <si>
    <t>Dar Al-Shefa Hospital Company</t>
  </si>
  <si>
    <t>شركة مستشفى واحة الصحة لرعاية المسنين</t>
  </si>
  <si>
    <t xml:space="preserve">Health Oasis Hospital Company	</t>
  </si>
  <si>
    <t xml:space="preserve">مستشفى المركز التخصصي الطبي 2 </t>
  </si>
  <si>
    <t xml:space="preserve">Specialized Medical Center 2 </t>
  </si>
  <si>
    <t>مستشفى السلام الطبي</t>
  </si>
  <si>
    <t>Al Salam Medical Hospital</t>
  </si>
  <si>
    <t>مستشفى أنفاس الراحة</t>
  </si>
  <si>
    <t>Anfas Medical Care Hospital</t>
  </si>
  <si>
    <t>مستشفى شركة صحة السويدي الطبية</t>
  </si>
  <si>
    <t>Al Suwaidi Medical Health Company Hospital</t>
  </si>
  <si>
    <t>مستشفى رابية الطبى</t>
  </si>
  <si>
    <t>Rabiah Hospital - Riyadh</t>
  </si>
  <si>
    <t xml:space="preserve">مستشفى شركة مغربي </t>
  </si>
  <si>
    <t xml:space="preserve">Magrabi Hospital Company </t>
  </si>
  <si>
    <t>مستشفى المركز التخصصي الطبي</t>
  </si>
  <si>
    <t xml:space="preserve">Specialized Medical Center </t>
  </si>
  <si>
    <t>مستشفى عبيد التخصصي بالرياض</t>
  </si>
  <si>
    <t xml:space="preserve">Obaid Specialized Hospital </t>
  </si>
  <si>
    <t>مستشفى الحمادي 2 السويدي</t>
  </si>
  <si>
    <t>Al Hammadi Hospital 2 Al Suwaidi</t>
  </si>
  <si>
    <t>مستشفى الجزيرة الطبي</t>
  </si>
  <si>
    <t>Al Jazeera Medical Hospital</t>
  </si>
  <si>
    <t>مدينة سلطان بن عبد العزيز للخدمات الإنسانية</t>
  </si>
  <si>
    <t>Sultan Bin Abdulaziz Humanitarian City</t>
  </si>
  <si>
    <t>مستشفى المواساة بالرياض</t>
  </si>
  <si>
    <t>Al Mouwasat Hospital</t>
  </si>
  <si>
    <t>مستشفى الدكتور عبدالرحمن المشاري</t>
  </si>
  <si>
    <t>Dr. Abdul Rahman Al-Mishari Hospital</t>
  </si>
  <si>
    <t xml:space="preserve">مستشفى دله </t>
  </si>
  <si>
    <t xml:space="preserve">Dallah Hospital </t>
  </si>
  <si>
    <t>مستشفى أستر سند للرعاية الطبية</t>
  </si>
  <si>
    <t>Aster Sanad Hospital for Medical Care</t>
  </si>
  <si>
    <t>مستشفى السعودي الألماني فرع شركة الشرق الأوسط للرعاية الصحية بالرياض</t>
  </si>
  <si>
    <t>Saudi German Hospital Middle East Healthcare Company</t>
  </si>
  <si>
    <t>مستشفى الأزهار الطبي </t>
  </si>
  <si>
    <t>Alazhar Medical Hospital</t>
  </si>
  <si>
    <t>مستشفى الحياة الوطني بالرياض</t>
  </si>
  <si>
    <t>Hayat National Hospital</t>
  </si>
  <si>
    <t xml:space="preserve">المستشفى الاهلي السعودي </t>
  </si>
  <si>
    <t xml:space="preserve">Saudi National Hospital </t>
  </si>
  <si>
    <t>مستشفى مركز مكة الطبي</t>
  </si>
  <si>
    <t>Makkah Medical Center Hospital</t>
  </si>
  <si>
    <t>مستشفى السعودى الألماني شركة الشرق الاوسط للرعاية الصحية</t>
  </si>
  <si>
    <t xml:space="preserve"> Saudi German Hospital Middle East Healthcare Company</t>
  </si>
  <si>
    <t>مستشفى محمد صالح باشراحيل</t>
  </si>
  <si>
    <t xml:space="preserve"> Muhammed Saleh Basharahil Hospital</t>
  </si>
  <si>
    <t>مستشفى د عواض البشري</t>
  </si>
  <si>
    <t>Dr Awwad Albishri hospital</t>
  </si>
  <si>
    <t>مستشفى الصاعدي</t>
  </si>
  <si>
    <t xml:space="preserve">Al Saedy Hospital </t>
  </si>
  <si>
    <t>مستشفى الدكتور سمير عباس</t>
  </si>
  <si>
    <t>Dr.Samir Abbas Hospital</t>
  </si>
  <si>
    <t xml:space="preserve">مستشفى د.عبدالرحمن بخش </t>
  </si>
  <si>
    <t xml:space="preserve">Dr. Abdulrahman Bakhsh Hospital </t>
  </si>
  <si>
    <t xml:space="preserve">مستشفى الزهراء </t>
  </si>
  <si>
    <t>Al Zahra Hospital</t>
  </si>
  <si>
    <t>مستشفى كلية إبن سينا الأهلية للعلوم الطبية</t>
  </si>
  <si>
    <t>Ibn Sina National College for Medical Studies Hospital</t>
  </si>
  <si>
    <t>مستشفى جدة الوطني الجديد</t>
  </si>
  <si>
    <t>New Jeddah National Hospital</t>
  </si>
  <si>
    <t xml:space="preserve">مستشفى عبد اللطيف جميل للتأهيل </t>
  </si>
  <si>
    <t xml:space="preserve">Abdul Latif Jameel Hospital for Rehabilitation </t>
  </si>
  <si>
    <t>مستشفى هالة عيسى بن لادن</t>
  </si>
  <si>
    <t>Hala Essa Bin Laden Hospital</t>
  </si>
  <si>
    <t>مستشفى اندلسية حي الجامعة</t>
  </si>
  <si>
    <t>Andalusia Hay El Jamea Hospital</t>
  </si>
  <si>
    <t>مستشفى بقشان العام</t>
  </si>
  <si>
    <t>Bugshan General Hospital</t>
  </si>
  <si>
    <t>مستشفى المستقبل الطبية</t>
  </si>
  <si>
    <t>Al Mostaqbal Medical Hospital</t>
  </si>
  <si>
    <t xml:space="preserve">مستشفى آية التخصصي الطبي </t>
  </si>
  <si>
    <t xml:space="preserve">Aya Specialist Hospital </t>
  </si>
  <si>
    <t>المستشفى السعودي</t>
  </si>
  <si>
    <t xml:space="preserve">Saudi Hospital </t>
  </si>
  <si>
    <t>مستشفى شركة الشرق الاوسط للرعاية الصحية الروابي</t>
  </si>
  <si>
    <t>Middle East Healthcare Hospital Company Alrawabi</t>
  </si>
  <si>
    <t>مستشفى السعودى الألماني</t>
  </si>
  <si>
    <t>Saudi German Hospital</t>
  </si>
  <si>
    <t>مستشفى جدة الوطني القديم</t>
  </si>
  <si>
    <t xml:space="preserve"> Jeddah National Hospital</t>
  </si>
  <si>
    <t xml:space="preserve">مستشفى د.حسان غزاوي </t>
  </si>
  <si>
    <t xml:space="preserve">Dr. Hassan Ghazzawi Hospital </t>
  </si>
  <si>
    <t>مستشفى الشبكة الشاملة للرعاية الطبية</t>
  </si>
  <si>
    <t xml:space="preserve">General Network of Healthcare Provider Hospital </t>
  </si>
  <si>
    <t>فرع شركة مستشفيات ومراكز مغربي</t>
  </si>
  <si>
    <t xml:space="preserve">Magrabi Hospitals and Centers Company </t>
  </si>
  <si>
    <t>مستشفى الدكتور سليمان فقيه</t>
  </si>
  <si>
    <t xml:space="preserve">Dr. Soliman Fakeeh Hospital </t>
  </si>
  <si>
    <t>مركز الرعاية المزمنة التخصصية الطبي</t>
  </si>
  <si>
    <t xml:space="preserve">Chronic Specialist Care Medical Center	</t>
  </si>
  <si>
    <t>المركز الدولي للرعاية الممتدة</t>
  </si>
  <si>
    <t xml:space="preserve">International extended care center	</t>
  </si>
  <si>
    <t>مستشفى الجدعاني الجديد</t>
  </si>
  <si>
    <t xml:space="preserve">New Al Jedaani Hospital </t>
  </si>
  <si>
    <t>مستشفى أبوزنادة</t>
  </si>
  <si>
    <t xml:space="preserve"> Abuzinadah Hospital</t>
  </si>
  <si>
    <t xml:space="preserve">مستشفى الدكتور خالد إدريس </t>
  </si>
  <si>
    <t xml:space="preserve">Dr. Khalid Idriss Hospital </t>
  </si>
  <si>
    <t xml:space="preserve">مستشفى الحمراء </t>
  </si>
  <si>
    <t xml:space="preserve">Al Hamra Hospital </t>
  </si>
  <si>
    <t>مستشفى الجدعاني</t>
  </si>
  <si>
    <t>Al Jedaani Hospital</t>
  </si>
  <si>
    <t xml:space="preserve">مستشفى جدة الأهلي </t>
  </si>
  <si>
    <t xml:space="preserve">Jeddah National Hospital </t>
  </si>
  <si>
    <t>شركة المركز الطبي الدولي</t>
  </si>
  <si>
    <t>International Medical Center Company</t>
  </si>
  <si>
    <t xml:space="preserve">مستشفى الأطباء المتحدون </t>
  </si>
  <si>
    <t xml:space="preserve">United Doctors Hospital </t>
  </si>
  <si>
    <t xml:space="preserve">مستشفى الظافر </t>
  </si>
  <si>
    <t xml:space="preserve">Al Zafer Hospital </t>
  </si>
  <si>
    <t>مستشفى الامين العام</t>
  </si>
  <si>
    <t>Al Ameen General Hospital</t>
  </si>
  <si>
    <t>مستشفى العدواني العام</t>
  </si>
  <si>
    <t>Al Adwani General Hospital</t>
  </si>
  <si>
    <t>مستشفى ينبع الوطني للخدمات الطبية</t>
  </si>
  <si>
    <t>Yanbu National Hospital for Medical Services</t>
  </si>
  <si>
    <t xml:space="preserve">مستشفى المدينة الوطني </t>
  </si>
  <si>
    <t xml:space="preserve">Madinah National Hospital </t>
  </si>
  <si>
    <t xml:space="preserve">مستشفى الحياة الوطني </t>
  </si>
  <si>
    <t xml:space="preserve">Al-Hayat National Hospital </t>
  </si>
  <si>
    <t>مستشفى الأنصاري التخصصي - ينبع</t>
  </si>
  <si>
    <t xml:space="preserve">Al Ansari Specialist Hospital </t>
  </si>
  <si>
    <t xml:space="preserve">شركة مستشفى حامد سليمان الاحمدي </t>
  </si>
  <si>
    <t xml:space="preserve">Hamed Sulaiman Al-Ahmadi Hospital </t>
  </si>
  <si>
    <t>مستشفى المواساة ومراكز مغربي</t>
  </si>
  <si>
    <t>Al Mouwasat Hospital and Magrabi Center</t>
  </si>
  <si>
    <t xml:space="preserve">مستشفى الزهراء الخاص </t>
  </si>
  <si>
    <t xml:space="preserve">Alzahra Private Hospital </t>
  </si>
  <si>
    <t>مستشفى شركة بريدة التخصصي للرعاية الطبية</t>
  </si>
  <si>
    <t xml:space="preserve">Buraidah Al Takhassusi Hospital for Healthcare </t>
  </si>
  <si>
    <t>مستشفى الفريح للنساء والولادة</t>
  </si>
  <si>
    <t xml:space="preserve">Al Fraih Maternity Hospital </t>
  </si>
  <si>
    <t xml:space="preserve">مستشفى القصيم الوطني </t>
  </si>
  <si>
    <t xml:space="preserve">Qasseem National Hospital </t>
  </si>
  <si>
    <t>مستشفى الحياة الوطني بعنيزة</t>
  </si>
  <si>
    <t>Al Hayat National Hospital</t>
  </si>
  <si>
    <t>مستشفى المانع العام بالجبيل</t>
  </si>
  <si>
    <t>Almana General Hospital</t>
  </si>
  <si>
    <t>مستشفى المواساة بالجبيل</t>
  </si>
  <si>
    <t>مستشفى المواساة بالخبر</t>
  </si>
  <si>
    <t>Al Mouwasat Hospital.</t>
  </si>
  <si>
    <t xml:space="preserve">مستشفى محمد الدوسري </t>
  </si>
  <si>
    <t>Mohammad Al Dossary Hospital</t>
  </si>
  <si>
    <t>مستشفى السلام</t>
  </si>
  <si>
    <t>Al Salam Hospital</t>
  </si>
  <si>
    <t>شركة مستشفى دار السلامة الطبي</t>
  </si>
  <si>
    <t>Dar As Salama Medical Hospital</t>
  </si>
  <si>
    <t>مستشفي اليوسف للرعاية الطبية</t>
  </si>
  <si>
    <t>Al Yousif Hospital for Medical Care</t>
  </si>
  <si>
    <t>مستشفى المانع العام بالخبر</t>
  </si>
  <si>
    <t>Al Mana General Hospital</t>
  </si>
  <si>
    <t>مستشفى جاما الطبي</t>
  </si>
  <si>
    <t>Gama Medical Hospital</t>
  </si>
  <si>
    <t>شركة مستشفى الرعاية التخصصية</t>
  </si>
  <si>
    <t xml:space="preserve">Procare Riaya Hospital </t>
  </si>
  <si>
    <t>مستشفى عمليات الخفجي المشتركة</t>
  </si>
  <si>
    <t>Khafji Joint Operations Hospital</t>
  </si>
  <si>
    <t xml:space="preserve">شركة مستشفى الخفجي الأهلي </t>
  </si>
  <si>
    <t>Al-Khafji National Hospital Company</t>
  </si>
  <si>
    <t xml:space="preserve">مستشفى الروضة العام </t>
  </si>
  <si>
    <t>Al Rawdah General Hospital</t>
  </si>
  <si>
    <t>مستشفى المانع العام بالدمام</t>
  </si>
  <si>
    <t xml:space="preserve">Al Mana General Hospital </t>
  </si>
  <si>
    <t>مستشفى السعودي الألماني فرع شركة الشرق الأوسط للرعاية الصحية</t>
  </si>
  <si>
    <t xml:space="preserve">Saudi German Hospital Middle East Healthcare Company </t>
  </si>
  <si>
    <t xml:space="preserve">مستشفى تداوي للخدمات الطبية </t>
  </si>
  <si>
    <t xml:space="preserve">Tadawi Hospital for Medical Services </t>
  </si>
  <si>
    <t>مستشفى المواساة بالدمام</t>
  </si>
  <si>
    <t xml:space="preserve">Al Mouwasat Hospital </t>
  </si>
  <si>
    <t>مستشفى شركة سي ام ار سي العربية السعودية</t>
  </si>
  <si>
    <t xml:space="preserve">CMRC Saudi Arabia Company Hospital	</t>
  </si>
  <si>
    <t xml:space="preserve">مستشفى الزهراء العام </t>
  </si>
  <si>
    <t xml:space="preserve">Al Zahra General Hospital </t>
  </si>
  <si>
    <t>مستشفى المواساة بالقطيف</t>
  </si>
  <si>
    <t>مستشفى الصادق</t>
  </si>
  <si>
    <t>Al Sadiq Hospital</t>
  </si>
  <si>
    <t>مستشفى شركة حسين علي محمد العلي</t>
  </si>
  <si>
    <t>Hussein Al-Ali Company Hospital</t>
  </si>
  <si>
    <t>مستشفى الموسى التخصصي</t>
  </si>
  <si>
    <t>Al Moosa Specialist Hospital</t>
  </si>
  <si>
    <t xml:space="preserve">مستشفى عبيد التخصصي </t>
  </si>
  <si>
    <t>مستشفى الأحساء ومركز مغربي</t>
  </si>
  <si>
    <t>Al Ahsa Hospital and Magrabi Center</t>
  </si>
  <si>
    <t>مستشفى د.نور محمد خان العام</t>
  </si>
  <si>
    <t xml:space="preserve">Dr. Noor Muhammad Khan General Hospital </t>
  </si>
  <si>
    <t>Hafr Al Baten</t>
  </si>
  <si>
    <t>مستشفى شركة المعالي الطبية</t>
  </si>
  <si>
    <t>Al Maali Medical Company Hospital</t>
  </si>
  <si>
    <t>شركة مستشفى أبها الخاص العالمي</t>
  </si>
  <si>
    <t>Abha Private International Hospital Company</t>
  </si>
  <si>
    <t>مستشفى الحياة الوطني</t>
  </si>
  <si>
    <t xml:space="preserve">Al Hayat National Hospital </t>
  </si>
  <si>
    <t>مستشفى المداواة الطبي التخصصي</t>
  </si>
  <si>
    <t>Almodawat Specialized Medical Hospital</t>
  </si>
  <si>
    <t xml:space="preserve">مستشفى مستشارك </t>
  </si>
  <si>
    <t xml:space="preserve">Mustashark Hospital </t>
  </si>
  <si>
    <t xml:space="preserve">الشبكة الشاملة للرعاية الطبية </t>
  </si>
  <si>
    <t xml:space="preserve">General Network of Healthcare Provider </t>
  </si>
  <si>
    <t>مستشفى السعودى الألمانى فرع شركة الشرق الأوسط للرعاية</t>
  </si>
  <si>
    <t xml:space="preserve">Saudi German Hospital Middle East Care Company </t>
  </si>
  <si>
    <t>فرع شركة مستشفيات ومراكز مغربي خميس مشيط</t>
  </si>
  <si>
    <t>مستشفى العميس الأهلي بجازان</t>
  </si>
  <si>
    <t>Al-Emeis National Hospital -Jazan</t>
  </si>
  <si>
    <t xml:space="preserve">Hayat National Hospital </t>
  </si>
  <si>
    <t>مستشفى العميس الأهلي صبيا</t>
  </si>
  <si>
    <t>Al Emeis National Hospital -Sabya</t>
  </si>
  <si>
    <t>مستشفى شركة حائل الوطنية للخدمات الصحية</t>
  </si>
  <si>
    <t>Hail national company for healthcare services hospital</t>
  </si>
  <si>
    <t>مستشفى سلامات الصحية والطبية</t>
  </si>
  <si>
    <t>Salamat Health and Medical Hospital</t>
  </si>
  <si>
    <t>مستشفى الانوار الطبي</t>
  </si>
  <si>
    <t>Al Anwar Medical Hospital</t>
  </si>
  <si>
    <t>Al Zafer Hospital</t>
  </si>
  <si>
    <t>شركة مستشفى تخصصي نجران الطبي</t>
  </si>
  <si>
    <t>Specialized Najran Medical Co Hospital</t>
  </si>
  <si>
    <t xml:space="preserve">مستشفى الشفاء الطبي </t>
  </si>
  <si>
    <t xml:space="preserve">Al Shefa Medical Hospital </t>
  </si>
  <si>
    <t>مستشفى الأمير فهد بن سلطان</t>
  </si>
  <si>
    <t xml:space="preserve">Prince Fahd Bin Sultan Hospital </t>
  </si>
  <si>
    <t>الباب الثالث: الصحة العامة</t>
  </si>
  <si>
    <t>Chapter III : Public Health</t>
  </si>
  <si>
    <t>3-1</t>
  </si>
  <si>
    <t>التغطية التحصينية عام 2023م ومعدل حدوث الأمراض المستهدفة بالتحصين 
للأعوام الخمسة الأخيرة</t>
  </si>
  <si>
    <t>Immunization Coverage in 2023G and the incidence of vaccination target diseases for the last five years.</t>
  </si>
  <si>
    <t>3-2</t>
  </si>
  <si>
    <t>حالات الأمراض السارية ( المعدية )  المبلغة خلال 2023م حسب المنطقة الصحية</t>
  </si>
  <si>
    <t>Reported Cases of  Notifiable Communicable Diseases by Health Region, 2023G</t>
  </si>
  <si>
    <t xml:space="preserve"> تكملة 3-2</t>
  </si>
  <si>
    <t>حالات الأمراض السارية ( المعدية )  المبلغة خلال 2023 م حسب المنطقة الصحية</t>
  </si>
  <si>
    <t>3-3</t>
  </si>
  <si>
    <t>حالات الأمرض السارية ( المعدية )  المبلغة خلال عام 2023م حسب الشهر</t>
  </si>
  <si>
    <t>Reported Cases of Notifiable Communicable Diseases  by Month, 2023G</t>
  </si>
  <si>
    <t>3-4</t>
  </si>
  <si>
    <t>حالات الأمراض السارية (المعدية) المبلغة خلال عام 2023م حسب فئة العمر</t>
  </si>
  <si>
    <t>Reported Cases of Notifiable Communicable Diseases  by Age Group, 2023G</t>
  </si>
  <si>
    <t>3-5</t>
  </si>
  <si>
    <t>حالات الأمراض السارية (المعدية)  المبلغة خلال عام 2023م حسب الجنسية والجنس  ومعدل الإصابة</t>
  </si>
  <si>
    <t>Reported Cases of Notifiable  Communicable Diseases  by Nationality,  Sex &amp; Incidence rate, 2023G</t>
  </si>
  <si>
    <t>3-6</t>
  </si>
  <si>
    <t xml:space="preserve">    الحالات المبلغة ومعدل الإصابة من بعض الأمراض السارية في الأعوام الخمسة الأخيرة</t>
  </si>
  <si>
    <t>Reported Cases and Incidence Rates of Certain Notifiable Communicable  Diseases in the last Five Years</t>
  </si>
  <si>
    <t>3-7</t>
  </si>
  <si>
    <t xml:space="preserve">حالات الدرن الرئوي حسب المنطقة الصحية وفئة العمر عام 2023م </t>
  </si>
  <si>
    <t>Pulmonary Tuberculosis by Health Region, Age Group, 2023G</t>
  </si>
  <si>
    <t>3-8</t>
  </si>
  <si>
    <t xml:space="preserve">حالات الدرن غير الرئوي حسب المنطقة الصحية وفئة العمر عام 2023م </t>
  </si>
  <si>
    <t>Extrapulmonary Tuberculosis by Health Region, Age Group, 2023G</t>
  </si>
  <si>
    <t>3-9</t>
  </si>
  <si>
    <t>حالات الجذام حسب المنطقة الصحية  للأعوام الخمسة الأخيرة</t>
  </si>
  <si>
    <t>Leprosy Cases by Health Region for the last five years .</t>
  </si>
  <si>
    <t>3-10</t>
  </si>
  <si>
    <t>حالات الملاريا المبلغة حسب المنطقة الصحية ونوع الطفيل عام 2023م.</t>
  </si>
  <si>
    <t>Notified Malaria Cases by Health Region&amp; Type of Parasite, 2023G.</t>
  </si>
  <si>
    <t>3-11</t>
  </si>
  <si>
    <t>حالات الملاريا المبلغة بأماكن التوطن بالمملكة حسب فئة العمر عام 2023م</t>
  </si>
  <si>
    <t>Notified Malaria Cases in Endemic Zones , KSA , by Age Group, 2023G</t>
  </si>
  <si>
    <t>3-12</t>
  </si>
  <si>
    <t>حالات الملاريا المبلغة بأماكن التوطن بالمملكة حسب المنطقة الصحية و الشهور عام 2023 م.</t>
  </si>
  <si>
    <t>Notified Malaria Cases in Endemic Zones , KSA , By Health Region and Months, 2023G.</t>
  </si>
  <si>
    <t>3-13</t>
  </si>
  <si>
    <t xml:space="preserve"> حالات البلهارسيا المبلغة حسب المنطقة الصحية ونوع الإصابة والجنسية والجنس وفئة العمر لعام 2023م.</t>
  </si>
  <si>
    <t>Reported Bilharzial Cases by Health Region, Type of Disease, Nationality, Sex and Age Group, 2023G.</t>
  </si>
  <si>
    <t>3-14</t>
  </si>
  <si>
    <t>حالات البلهارسيا المبلغة حسب نوع المرض والجنسية والجنس ومعدل الانتشار في الأعوام الخمسة الأخيرة</t>
  </si>
  <si>
    <t>Reported Bilharzial Cases According to Type of Disease, Nationality,Sex , and Prevalence Rate in the last Five Years</t>
  </si>
  <si>
    <t>3-15</t>
  </si>
  <si>
    <t xml:space="preserve"> حالات الليشمانيا الجلدية المبلغة حسب المنطقة الصحية والجنسية والجنس والإقامة وفئة العمر 2023م</t>
  </si>
  <si>
    <t>Reported Cases of  Cutaneous Leishmaniasis by Health Region, Nationality , Sex , Residence and Age Group, 2023G</t>
  </si>
  <si>
    <t>3-16</t>
  </si>
  <si>
    <t xml:space="preserve"> حالات الليشمانيا الجلدية المبلغة حسب الشهر والجنسية والجنس والإقامة وفئة العمرعام 2023م</t>
  </si>
  <si>
    <t>Reported Cases of  Cutaneous Leishmaniasis by Month, Nationality, Sex, Residence and Age Group, 2023G</t>
  </si>
  <si>
    <t>3-17</t>
  </si>
  <si>
    <t>حالات الليشمانيا الحشوية  المبلغة حسب المنطقة الصحية في الأعوام الخمسة الأخيرة</t>
  </si>
  <si>
    <t>Reported Cases of  Visceral Leishmaniasis by Health Region, in the last Five Years</t>
  </si>
  <si>
    <t>3-18</t>
  </si>
  <si>
    <t xml:space="preserve"> حالات الليشمانيا الجلدية والحشوية المبلغة حسب المنطقة الصحية والجنسية  2021-2023م </t>
  </si>
  <si>
    <t>Reported Cases of Cutaneous and Visceral Leishmaniasis by Health Region and Nationality, 2021-2023G</t>
  </si>
  <si>
    <t>3-19</t>
  </si>
  <si>
    <t>أنشطة صحة البيئة بوزارة الصحة خلال عام 2023م</t>
  </si>
  <si>
    <t>Environmental Health Activities in MOH,  2023G.</t>
  </si>
  <si>
    <t>3-20</t>
  </si>
  <si>
    <t>أنشطة صحة البيئة بوزارة الصحة في الأعوام الخمسة الأخيرة</t>
  </si>
  <si>
    <t>Environmental Health Activities, MOH in the last Five Years</t>
  </si>
  <si>
    <t>3-21</t>
  </si>
  <si>
    <t>معدل حدوث الأمراض المتعلقة بصحة البيئة للأعوام الخمسة الأخيرة.</t>
  </si>
  <si>
    <t>Incidence Rate of environmental health related diseases for the last five years.</t>
  </si>
  <si>
    <t>3-22</t>
  </si>
  <si>
    <t>فاشيات الأمراض المنقولة بالغذاء وعدد الحالات المصابة موزعة حسب مصدر الفاشية والجنس والجنسية والفئات العمرية والمنطقة الصحية لعام 2023م</t>
  </si>
  <si>
    <t>Food Borne Outbreaks by source of infection, sex, nationality,  age group and Health Region, 2023 G.</t>
  </si>
  <si>
    <t>3-23</t>
  </si>
  <si>
    <t>حالات التسمم الكيميائي والدوائي موزعة حسب الجنس والجنسية  والمنطقة الصحية لعام 2023م</t>
  </si>
  <si>
    <t>Chemical and Drug intoxication  by sex, nationality and Health Region, 2023 G.</t>
  </si>
  <si>
    <t>التغطية التحصينية عام 2023م ومعدل حدوث الأمراض المستهدفة بالتحصين  للأعوام الخمسة الأخيرة</t>
  </si>
  <si>
    <t>جدول 3-1</t>
  </si>
  <si>
    <t>Table 3-1</t>
  </si>
  <si>
    <t>المرض</t>
  </si>
  <si>
    <t>معدل الإصابة لكل مائة ألف نسمة</t>
  </si>
  <si>
    <t>التغطية بالتحصينات بين الرضع %</t>
  </si>
  <si>
    <t>Disease</t>
  </si>
  <si>
    <t>Incidence Rate / 100 000 population</t>
  </si>
  <si>
    <t>Vaccination Coverage among infants %</t>
  </si>
  <si>
    <t>الدفتيريا</t>
  </si>
  <si>
    <t>Diphtheria</t>
  </si>
  <si>
    <t>السعال الديكي</t>
  </si>
  <si>
    <t>Pertusis</t>
  </si>
  <si>
    <t>الكزاز الوليدي*</t>
  </si>
  <si>
    <t>Tetanus neonatorum*</t>
  </si>
  <si>
    <t xml:space="preserve">شلل الأطفال </t>
  </si>
  <si>
    <t xml:space="preserve"> Polio  (OPV)</t>
  </si>
  <si>
    <t>الحصبة</t>
  </si>
  <si>
    <t>النكاف</t>
  </si>
  <si>
    <t>Mumps</t>
  </si>
  <si>
    <t>الحصبة الألمانية</t>
  </si>
  <si>
    <t>Rubella</t>
  </si>
  <si>
    <t>الالتهاب الكبدي (ب)</t>
  </si>
  <si>
    <t>Hepatitis B</t>
  </si>
  <si>
    <t>*معدل الإصابة بالكزاز الوليدي لكل 1000 مولود حي</t>
  </si>
  <si>
    <t>* Incidence of tetanus neonatorum per 1000 live birth</t>
  </si>
  <si>
    <t>حالات الأمراض المعدية المبلغة خلال 2023م حسب المنطقة الصحية</t>
  </si>
  <si>
    <t>Reported Cases of  Notifiable Infectious Diseases by Health Region, 2023G</t>
  </si>
  <si>
    <t xml:space="preserve">جدول 3-2                                                                                                                                  </t>
  </si>
  <si>
    <t>Table3-2</t>
  </si>
  <si>
    <t>Cholera</t>
  </si>
  <si>
    <t>الكوليرا</t>
  </si>
  <si>
    <t>Whooping cough</t>
  </si>
  <si>
    <t>Tetanus neonatorum</t>
  </si>
  <si>
    <t>الكزاز الوليدي</t>
  </si>
  <si>
    <t>شلل الأطفال</t>
  </si>
  <si>
    <t>Chickenpox</t>
  </si>
  <si>
    <t>الجديري المائي</t>
  </si>
  <si>
    <t>Brucellosis</t>
  </si>
  <si>
    <t>الحمى المالطية (بروسيلا )</t>
  </si>
  <si>
    <t xml:space="preserve">       التهاب السحايا          Meningitis  </t>
  </si>
  <si>
    <t>Meningococcal</t>
  </si>
  <si>
    <t>المكورات السحائية</t>
  </si>
  <si>
    <t>Pneumococcal</t>
  </si>
  <si>
    <t>المكورات الرئوية</t>
  </si>
  <si>
    <t>Haemophilus Infl.</t>
  </si>
  <si>
    <t>المستدمية النزلية</t>
  </si>
  <si>
    <t>Other causes</t>
  </si>
  <si>
    <t>أسباب أخرى</t>
  </si>
  <si>
    <t xml:space="preserve">الطائف </t>
  </si>
  <si>
    <t xml:space="preserve">القصيم </t>
  </si>
  <si>
    <t xml:space="preserve">الأحساء </t>
  </si>
  <si>
    <t xml:space="preserve">حفر الباطن </t>
  </si>
  <si>
    <t xml:space="preserve">عسير </t>
  </si>
  <si>
    <t xml:space="preserve">الحدود الشمالية </t>
  </si>
  <si>
    <t xml:space="preserve">جازان </t>
  </si>
  <si>
    <t xml:space="preserve">نجران </t>
  </si>
  <si>
    <t xml:space="preserve">الباحة </t>
  </si>
  <si>
    <t xml:space="preserve">الجوف </t>
  </si>
  <si>
    <t xml:space="preserve">القريات </t>
  </si>
  <si>
    <t>يتبع</t>
  </si>
  <si>
    <t>Continued</t>
  </si>
  <si>
    <t>حالات الأمراض المعدية المبلغة خلال 2023 م حسب المنطقة الصحية</t>
  </si>
  <si>
    <t>تكملة جدول 3-2</t>
  </si>
  <si>
    <t>Continued table3-2</t>
  </si>
  <si>
    <t xml:space="preserve">Hepatitis               التهاب كبدي  </t>
  </si>
  <si>
    <t>Typhoid &amp; paratyphoid</t>
  </si>
  <si>
    <t>تيفوئيد والباراتيفوئيد</t>
  </si>
  <si>
    <t>Bacillary dysentery (Shigellosis)</t>
  </si>
  <si>
    <t>الزحار العصوي</t>
  </si>
  <si>
    <t>Salmonella</t>
  </si>
  <si>
    <t>السالمونيلا  *</t>
  </si>
  <si>
    <t>Echinococcus hydatid disease</t>
  </si>
  <si>
    <t>داء المشوكات</t>
  </si>
  <si>
    <t>Rabies</t>
  </si>
  <si>
    <t>داء الكلب</t>
  </si>
  <si>
    <t>Dengue fever</t>
  </si>
  <si>
    <t>حمى الضنك</t>
  </si>
  <si>
    <t>Yellow fever</t>
  </si>
  <si>
    <t>الحمى الصفراء</t>
  </si>
  <si>
    <t>Plague</t>
  </si>
  <si>
    <t>الطاعون</t>
  </si>
  <si>
    <t>Rift vally fever</t>
  </si>
  <si>
    <t>حمى الوادي المتصدع</t>
  </si>
  <si>
    <t>Khurma fever</t>
  </si>
  <si>
    <t>حمى الخرمة</t>
  </si>
  <si>
    <t>Hepatitis A</t>
  </si>
  <si>
    <t>التهاب كبدي أ</t>
  </si>
  <si>
    <t>التهاب كبدي ب</t>
  </si>
  <si>
    <t>Hepatitis C ( HCV-AB)</t>
  </si>
  <si>
    <t>التهاب كبدي ج (الأجسام المضادة)</t>
  </si>
  <si>
    <t>Hepatitis C ( HCV-PCR)</t>
  </si>
  <si>
    <t>التهاب كبدي ج  (بي سي آر)</t>
  </si>
  <si>
    <t>Hepatitis D</t>
  </si>
  <si>
    <t>التهاب كبدي د</t>
  </si>
  <si>
    <t>Hepatitis E</t>
  </si>
  <si>
    <t>التهاب كبدي هـ</t>
  </si>
  <si>
    <t>Other infectious hepatitis</t>
  </si>
  <si>
    <t>التهاب كبدي (عدوى غير محددة)</t>
  </si>
  <si>
    <t xml:space="preserve"> Qaseem</t>
  </si>
  <si>
    <t xml:space="preserve"> Ha`il</t>
  </si>
  <si>
    <t xml:space="preserve"> Najran</t>
  </si>
  <si>
    <t>*تشمل الحالات المتفرقة فقط دون الفاشيات</t>
  </si>
  <si>
    <t>*Include sporadic cases only (not outbreaks)</t>
  </si>
  <si>
    <t>حالات الأمرض المعدية المبلغة خلال عام 2023م حسب الشهر</t>
  </si>
  <si>
    <t>Reported Cases of Notifiable Infectious Diseases  by Month, 2023G</t>
  </si>
  <si>
    <t>جدول 3-3</t>
  </si>
  <si>
    <t>Table 3-3</t>
  </si>
  <si>
    <t>يناير</t>
  </si>
  <si>
    <t>فبراير</t>
  </si>
  <si>
    <t>مارس</t>
  </si>
  <si>
    <t>ابريل</t>
  </si>
  <si>
    <t>مايو</t>
  </si>
  <si>
    <t>يونيه</t>
  </si>
  <si>
    <t>يوليو</t>
  </si>
  <si>
    <t>أغسطس</t>
  </si>
  <si>
    <t>سبتمبر</t>
  </si>
  <si>
    <t>اكتوبر</t>
  </si>
  <si>
    <t>نوفمبر</t>
  </si>
  <si>
    <t>ديسمبر</t>
  </si>
  <si>
    <t>Jan.</t>
  </si>
  <si>
    <t>Feb.</t>
  </si>
  <si>
    <t>Mar.</t>
  </si>
  <si>
    <t>Apr.</t>
  </si>
  <si>
    <t>May</t>
  </si>
  <si>
    <t>June</t>
  </si>
  <si>
    <t>July</t>
  </si>
  <si>
    <t>Aug.</t>
  </si>
  <si>
    <t>Sep.</t>
  </si>
  <si>
    <t>Oct.</t>
  </si>
  <si>
    <t>Nov.</t>
  </si>
  <si>
    <t>Dec.</t>
  </si>
  <si>
    <t>الكزار الوليدي</t>
  </si>
  <si>
    <t>التهاب السحايا بالمكورات السحائية</t>
  </si>
  <si>
    <t>Meningococcal meningitis</t>
  </si>
  <si>
    <t>التهاب السحايا بالمكورات الرئوية</t>
  </si>
  <si>
    <t>Meningitis pneumococcal</t>
  </si>
  <si>
    <t>التهاب السحايا بالمستدمية النزلية</t>
  </si>
  <si>
    <t>Meningitis, haemophilus</t>
  </si>
  <si>
    <t>التهاب السحايا ( أسباب أخرى)</t>
  </si>
  <si>
    <t>Meningitis (other causes)</t>
  </si>
  <si>
    <t xml:space="preserve">التهاب كبدي ب </t>
  </si>
  <si>
    <t>التهاب كبدى ج (الأجسام المضادة)</t>
  </si>
  <si>
    <t>Hepatitis C (PCR)</t>
  </si>
  <si>
    <t>التيفوئيد والباراتيفوئيد</t>
  </si>
  <si>
    <t>Typhoid &amp; Paratyphoid</t>
  </si>
  <si>
    <t>السالمونيلا *</t>
  </si>
  <si>
    <t>Echinococcus hyadatid disease</t>
  </si>
  <si>
    <t>Rift Valley Fever</t>
  </si>
  <si>
    <t>حالات الأمراض االمعدية المبلغة خلال عام 2023م حسب فئة العمر</t>
  </si>
  <si>
    <t>Reported Cases of Notifiable Infectious Diseases  by Age Group, 2023G</t>
  </si>
  <si>
    <t>جدول 3-4</t>
  </si>
  <si>
    <t>Table 3-4</t>
  </si>
  <si>
    <t xml:space="preserve">المرض </t>
  </si>
  <si>
    <t>Age group(years)               (فئة العمر (بالسنوات</t>
  </si>
  <si>
    <t>&lt;1</t>
  </si>
  <si>
    <t>1 - &lt; 5</t>
  </si>
  <si>
    <t>5 - &lt; 15</t>
  </si>
  <si>
    <t>15 - &lt; 45</t>
  </si>
  <si>
    <r>
      <rPr>
        <b/>
        <sz val="22"/>
        <color theme="0"/>
        <rFont val="Calibri"/>
        <family val="2"/>
      </rPr>
      <t>≥</t>
    </r>
    <r>
      <rPr>
        <b/>
        <sz val="22"/>
        <color theme="0"/>
        <rFont val="Times New Roman"/>
        <family val="1"/>
      </rPr>
      <t xml:space="preserve"> 45</t>
    </r>
  </si>
  <si>
    <t>غير معروف</t>
  </si>
  <si>
    <t>Unknown</t>
  </si>
  <si>
    <t>حالات الأمراض المعدية المبلغة خلال عام 2023م حسب الجنسية والجنس  ومعدل الإصابة</t>
  </si>
  <si>
    <t>Reported Cases of Notifiable  Infectious Diseases  by Nationality,  Sex &amp; Incidence rate, 2023G</t>
  </si>
  <si>
    <t>جدول 3-5</t>
  </si>
  <si>
    <t>Table 3-5</t>
  </si>
  <si>
    <t>سعودي   S</t>
  </si>
  <si>
    <t>غير سعودي   NS</t>
  </si>
  <si>
    <t>انثى</t>
  </si>
  <si>
    <t>M</t>
  </si>
  <si>
    <t>F</t>
  </si>
  <si>
    <t>T</t>
  </si>
  <si>
    <t>الكزار الوليدي **</t>
  </si>
  <si>
    <t>Tetanus neonatorum**</t>
  </si>
  <si>
    <t>االسالمونيلا ***</t>
  </si>
  <si>
    <t xml:space="preserve"> معدل الإصابة لكل 100000 من السكان *</t>
  </si>
  <si>
    <t>* Incidence rate / 100.000 population</t>
  </si>
  <si>
    <t xml:space="preserve"> معدل الإصابة للكزاز الوليدي لكل 1000 مولود حي **</t>
  </si>
  <si>
    <t>** Tetanus neonatorum incidence/1000 live birth</t>
  </si>
  <si>
    <t>***تشمل الحالات المتفرقة فقط دون الفاشيات</t>
  </si>
  <si>
    <t>***Include sporadic cases only (not outbreaks)</t>
  </si>
  <si>
    <t xml:space="preserve">    الحالات المبلغة ومعدل الإصابة من بعض الأمراض المعدية في الأعوام الخمسة الأخيرة</t>
  </si>
  <si>
    <t>Reported Cases and Incidence Rates of Certain Notifiable Infectious  Diseases in the last Five Years</t>
  </si>
  <si>
    <t>جدول 3-6</t>
  </si>
  <si>
    <t>Table 3-6</t>
  </si>
  <si>
    <t>الحالات</t>
  </si>
  <si>
    <t>معدل  الإصابة لكل مائة ألف من السكان</t>
  </si>
  <si>
    <t>Cases</t>
  </si>
  <si>
    <t>Incidence Rate per 100,000 population</t>
  </si>
  <si>
    <t>Diphtheria*</t>
  </si>
  <si>
    <t>Whooping cough*</t>
  </si>
  <si>
    <t>Poliomyelitis*</t>
  </si>
  <si>
    <t>Measles*</t>
  </si>
  <si>
    <t>Mumps*</t>
  </si>
  <si>
    <t>Rubella*</t>
  </si>
  <si>
    <t>السالمونيلا **</t>
  </si>
  <si>
    <t>الدرن  الرئوي</t>
  </si>
  <si>
    <t>Pulmonary T.B.*</t>
  </si>
  <si>
    <t xml:space="preserve"> معدل  الإصابة لكل 100000 من السكان فيما عدا الكزاز الوليدي لكل 1000 مولود حي</t>
  </si>
  <si>
    <t>Incidence rate/100000 population except NNT/1000 live birth</t>
  </si>
  <si>
    <t>.الأمراض المستهدفة بالبرنامج الموسع للتحصين *</t>
  </si>
  <si>
    <t xml:space="preserve">  *  EPI - Target diseases</t>
  </si>
  <si>
    <t>**تشمل الحالات المتفرقة فقط دون الفاشيات</t>
  </si>
  <si>
    <t>**Include sporadic cases only (not outbreaks)</t>
  </si>
  <si>
    <t xml:space="preserve"> جدول 3-7</t>
  </si>
  <si>
    <t>Table 3-7</t>
  </si>
  <si>
    <t>مجموع</t>
  </si>
  <si>
    <t>Age group (years)        (فئة العمر(بالسنوات</t>
  </si>
  <si>
    <t>سعودي      S</t>
  </si>
  <si>
    <t>غير سعودي    NS</t>
  </si>
  <si>
    <t>&lt;5</t>
  </si>
  <si>
    <t>15 - &lt; 25</t>
  </si>
  <si>
    <t>25 - &lt; 35</t>
  </si>
  <si>
    <t>35 - &lt; 45</t>
  </si>
  <si>
    <t>45 - &lt; 55</t>
  </si>
  <si>
    <t>55 - &lt; 65</t>
  </si>
  <si>
    <r>
      <rPr>
        <b/>
        <sz val="18"/>
        <color theme="0"/>
        <rFont val="Calibri"/>
        <family val="2"/>
      </rPr>
      <t>≥</t>
    </r>
    <r>
      <rPr>
        <b/>
        <sz val="18"/>
        <color theme="0"/>
        <rFont val="Times New Roman"/>
        <family val="1"/>
      </rPr>
      <t xml:space="preserve"> 65</t>
    </r>
  </si>
  <si>
    <t>cases</t>
  </si>
  <si>
    <t xml:space="preserve"> جدول 3-8</t>
  </si>
  <si>
    <t>Table 3-8</t>
  </si>
  <si>
    <t xml:space="preserve"> جدول 3-9         </t>
  </si>
  <si>
    <t>Table 3-9</t>
  </si>
  <si>
    <t xml:space="preserve">معدل الإصابة لكل مائة ألف من السكان </t>
  </si>
  <si>
    <t>Incidence rate /100,000 population</t>
  </si>
  <si>
    <t>جدول 3-10</t>
  </si>
  <si>
    <t>Table 3-10</t>
  </si>
  <si>
    <t>عدد المفحوصين</t>
  </si>
  <si>
    <t>الحالات الايجابية</t>
  </si>
  <si>
    <t xml:space="preserve"> نسبة شرائح الفحص الإيجابية</t>
  </si>
  <si>
    <t>نوع الطفيل Parasite Type</t>
  </si>
  <si>
    <t>التصنيف Classification*</t>
  </si>
  <si>
    <t>المتصورة المنجلية (الخبيثة)</t>
  </si>
  <si>
    <t>المتصورة النشيطة والبيضاوية (الثلاثية الحميدة)</t>
  </si>
  <si>
    <t>المتصورة الملاريية (الرباعية الحميدة)</t>
  </si>
  <si>
    <t>مختلطة</t>
  </si>
  <si>
    <t>محلية</t>
  </si>
  <si>
    <t>مستقدمة</t>
  </si>
  <si>
    <t>وافدة</t>
  </si>
  <si>
    <t>No. Examined</t>
  </si>
  <si>
    <t>Positive cases</t>
  </si>
  <si>
    <t>Slide positivity (%)</t>
  </si>
  <si>
    <t>P. falciparum (Malignant)</t>
  </si>
  <si>
    <t>P. vivax and P.ovale (Benign Tertiary)</t>
  </si>
  <si>
    <t>P. malariae (Benign Quartan)</t>
  </si>
  <si>
    <t>Mixed</t>
  </si>
  <si>
    <t>Indigenous</t>
  </si>
  <si>
    <t>Introduced</t>
  </si>
  <si>
    <t>Imported</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</si>
  <si>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</si>
  <si>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</si>
  <si>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</si>
  <si>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حالات الملاريا المبلغة حسب المنطقة الصحية وفئة العمر عام 2023م.</t>
  </si>
  <si>
    <t>Notified Malaria Cases, by Health Region and Age Group, 2023G.</t>
  </si>
  <si>
    <t>جدول 3-11</t>
  </si>
  <si>
    <t>Table 3-11</t>
  </si>
  <si>
    <t>(فئة العمر(بالسنوات</t>
  </si>
  <si>
    <t>الايجابية</t>
  </si>
  <si>
    <t>&lt; 1</t>
  </si>
  <si>
    <t>5 - &lt; 10</t>
  </si>
  <si>
    <t>10 - &lt; 15</t>
  </si>
  <si>
    <r>
      <rPr>
        <b/>
        <sz val="24"/>
        <color theme="0"/>
        <rFont val="Calibri"/>
        <family val="2"/>
      </rPr>
      <t>≥</t>
    </r>
    <r>
      <rPr>
        <b/>
        <sz val="24"/>
        <color theme="0"/>
        <rFont val="Times New Roman"/>
        <family val="1"/>
      </rPr>
      <t xml:space="preserve"> 15</t>
    </r>
  </si>
  <si>
    <t>العدد
.No</t>
  </si>
  <si>
    <t>-</t>
  </si>
  <si>
    <t>Notified Malaria Cases in Endemic Zones , KSA , By Health Region and Month, 2023G.</t>
  </si>
  <si>
    <t>جدول 3-12</t>
  </si>
  <si>
    <t>Table 3-12</t>
  </si>
  <si>
    <t>جازان Jazan</t>
  </si>
  <si>
    <t>عسير Aseer</t>
  </si>
  <si>
    <t>الشهور</t>
  </si>
  <si>
    <t>محلية Indigenous</t>
  </si>
  <si>
    <t>مستقدمة Introdused</t>
  </si>
  <si>
    <t>وافدة Imported</t>
  </si>
  <si>
    <t>Months</t>
  </si>
  <si>
    <t xml:space="preserve">يناير </t>
  </si>
  <si>
    <t xml:space="preserve">فبراير </t>
  </si>
  <si>
    <t xml:space="preserve">مارس </t>
  </si>
  <si>
    <t xml:space="preserve">ابريل </t>
  </si>
  <si>
    <t xml:space="preserve">مايو </t>
  </si>
  <si>
    <t xml:space="preserve">يونيو </t>
  </si>
  <si>
    <t xml:space="preserve">يوليو   </t>
  </si>
  <si>
    <t xml:space="preserve">اغسطس </t>
  </si>
  <si>
    <t xml:space="preserve">سبتمبر </t>
  </si>
  <si>
    <t xml:space="preserve">اكتوبر </t>
  </si>
  <si>
    <t xml:space="preserve">نوفمبر </t>
  </si>
  <si>
    <t>Indigenous: A case contracted locally with no evidence of being imported or being directly linked to transmission from an imported case</t>
  </si>
  <si>
    <t>Introduced: A case contracted locally with strong epidemiological evidence linking it directly to a known imported case (a first generation local transmission)</t>
  </si>
  <si>
    <t>Imported Malaria: Malaria case or infection in which the infection was acquired outside the area in which it was diagnosed</t>
  </si>
  <si>
    <t>جدول3-13</t>
  </si>
  <si>
    <t>Table 3-13</t>
  </si>
  <si>
    <t>عدد</t>
  </si>
  <si>
    <t xml:space="preserve">نسبة </t>
  </si>
  <si>
    <t>نوع الحالة</t>
  </si>
  <si>
    <t>Type of disease</t>
  </si>
  <si>
    <t>الجنسية والجنس</t>
  </si>
  <si>
    <t>Nationality &amp; sex</t>
  </si>
  <si>
    <t>فئة العمر</t>
  </si>
  <si>
    <t xml:space="preserve"> Age group</t>
  </si>
  <si>
    <t>المفحوصين</t>
  </si>
  <si>
    <t>المصابين</t>
  </si>
  <si>
    <t>الإيجابي</t>
  </si>
  <si>
    <t>بولية</t>
  </si>
  <si>
    <t>معوية</t>
  </si>
  <si>
    <t>مشتركه</t>
  </si>
  <si>
    <t>سعودي S</t>
  </si>
  <si>
    <t>غير سعودي NS</t>
  </si>
  <si>
    <t>(بالسنوات)</t>
  </si>
  <si>
    <t>(years)</t>
  </si>
  <si>
    <t xml:space="preserve">No. of </t>
  </si>
  <si>
    <t>No. of</t>
  </si>
  <si>
    <t xml:space="preserve"> &lt;5</t>
  </si>
  <si>
    <t>15 - &lt; 40</t>
  </si>
  <si>
    <r>
      <rPr>
        <b/>
        <sz val="18"/>
        <color theme="0"/>
        <rFont val="Calibri"/>
        <family val="2"/>
      </rPr>
      <t>≥</t>
    </r>
    <r>
      <rPr>
        <b/>
        <sz val="18"/>
        <color theme="0"/>
        <rFont val="Times New Roman"/>
        <family val="1"/>
      </rPr>
      <t xml:space="preserve"> 40</t>
    </r>
  </si>
  <si>
    <t>examined</t>
  </si>
  <si>
    <t xml:space="preserve">Positive </t>
  </si>
  <si>
    <t>Urinary</t>
  </si>
  <si>
    <t>Intestinal</t>
  </si>
  <si>
    <t>جدول 3-14</t>
  </si>
  <si>
    <t>Table 3-14</t>
  </si>
  <si>
    <t>البيان</t>
  </si>
  <si>
    <t>Data</t>
  </si>
  <si>
    <t xml:space="preserve">عدد الحالات </t>
  </si>
  <si>
    <t>No. of cases</t>
  </si>
  <si>
    <t xml:space="preserve">نوع المرض </t>
  </si>
  <si>
    <t xml:space="preserve"> % البولية </t>
  </si>
  <si>
    <t xml:space="preserve">Urinary %  </t>
  </si>
  <si>
    <t xml:space="preserve"> % المعوية</t>
  </si>
  <si>
    <t xml:space="preserve">Intestinal % </t>
  </si>
  <si>
    <t xml:space="preserve"> % المختلطة</t>
  </si>
  <si>
    <t xml:space="preserve">Mixed % </t>
  </si>
  <si>
    <t xml:space="preserve"> % ذكور</t>
  </si>
  <si>
    <t>Male%</t>
  </si>
  <si>
    <t>Sex</t>
  </si>
  <si>
    <t xml:space="preserve"> % أناث </t>
  </si>
  <si>
    <t>Female%</t>
  </si>
  <si>
    <t xml:space="preserve"> % سعودي </t>
  </si>
  <si>
    <t>Saudi%</t>
  </si>
  <si>
    <t xml:space="preserve"> % غير سعودي</t>
  </si>
  <si>
    <t>Non Saudi%</t>
  </si>
  <si>
    <t xml:space="preserve"> معدل الانتشار لكل مائة ألف من السكان</t>
  </si>
  <si>
    <t xml:space="preserve"> سعودي </t>
  </si>
  <si>
    <t xml:space="preserve"> Prevalence rate/100,000 population</t>
  </si>
  <si>
    <t>Non Saudi</t>
  </si>
  <si>
    <t xml:space="preserve"> حالات الليشمانيا الجلدية المبلغة حسب المنطقة الصحية والجنسية والجنس والإقامة وفئة العمر 2023م.</t>
  </si>
  <si>
    <t>Reported Cases of  Cutaneous Leishmaniasis by Health Region, Nationality , Sex , Residence and Age Group, 2023G.</t>
  </si>
  <si>
    <t>جدول 3-15</t>
  </si>
  <si>
    <t>Table 3-15</t>
  </si>
  <si>
    <t xml:space="preserve">الجنسية  Nationality </t>
  </si>
  <si>
    <t>الجنس     Sex</t>
  </si>
  <si>
    <t>الإقامة بالمنطقة الصحية    Residence</t>
  </si>
  <si>
    <t xml:space="preserve">        Age group (years)          (فئة العمر(بالسنوات</t>
  </si>
  <si>
    <t>عدد الحالات</t>
  </si>
  <si>
    <t>ذكور</t>
  </si>
  <si>
    <t>اناث</t>
  </si>
  <si>
    <t>مقيم</t>
  </si>
  <si>
    <t>غير مقيم</t>
  </si>
  <si>
    <t xml:space="preserve"> &lt; 1</t>
  </si>
  <si>
    <r>
      <rPr>
        <b/>
        <sz val="18"/>
        <color theme="0"/>
        <rFont val="Calibri"/>
        <family val="2"/>
      </rPr>
      <t>≥</t>
    </r>
    <r>
      <rPr>
        <b/>
        <sz val="18"/>
        <color theme="0"/>
        <rFont val="Times New Roman"/>
        <family val="1"/>
      </rPr>
      <t xml:space="preserve"> 45</t>
    </r>
  </si>
  <si>
    <t>Non Resident</t>
  </si>
  <si>
    <t>الاحساء</t>
  </si>
  <si>
    <t>AL jouf</t>
  </si>
  <si>
    <t xml:space="preserve"> حالات الليشمانيا الجلدية المبلغة حسب الشهر والجنسية والجنس والإقامة وفئة العمرعام 2023م.</t>
  </si>
  <si>
    <t>Reported Cases of  Cutaneous Leishmaniasis by Month, Nationality, Sex, Residence and Age Group, 2023G.</t>
  </si>
  <si>
    <t>جدول 3-16</t>
  </si>
  <si>
    <t>Table 3-16</t>
  </si>
  <si>
    <t>الشهر</t>
  </si>
  <si>
    <t>الجنسية  Nationality</t>
  </si>
  <si>
    <t>الإقامة بالمنطقة الصحية    Residency</t>
  </si>
  <si>
    <t xml:space="preserve"> Age group(years)               (فئة العمر(بالسنوات</t>
  </si>
  <si>
    <t>Month</t>
  </si>
  <si>
    <t>≥ 45</t>
  </si>
  <si>
    <t>يونيو</t>
  </si>
  <si>
    <t>اغسطس</t>
  </si>
  <si>
    <t>حالات الليشمانيا الحشوية  المبلغة حسب المنطقة الصحية في الأعوام الخمسة الأخيرة*</t>
  </si>
  <si>
    <t>Reported Cases of  Visceral Leishmaniasis by Health Region, in the last Five Years*</t>
  </si>
  <si>
    <t>جدول 3-17</t>
  </si>
  <si>
    <t>Table 3-17</t>
  </si>
  <si>
    <t>*لم تسجل حالات في باقي المناطق</t>
  </si>
  <si>
    <t>*No reported cases from other Health Regions</t>
  </si>
  <si>
    <t xml:space="preserve"> حالات الليشمانيا الجلدية والحشوية المبلغة حسب المنطقة الصحية والجنسية  2022-2023م .</t>
  </si>
  <si>
    <t>Reported Cases of Cutaneous and Visceral Leishmaniasis by Health Region and Nationality, 2022-2023G.</t>
  </si>
  <si>
    <t>جدول 3-18</t>
  </si>
  <si>
    <t>Table 3-18</t>
  </si>
  <si>
    <t>جلدية</t>
  </si>
  <si>
    <t>Cutaneous</t>
  </si>
  <si>
    <t>حشوية</t>
  </si>
  <si>
    <t>Visceral</t>
  </si>
  <si>
    <t>أنشطة صحة البيئة بوزارة الصحة خلال عام 2023م.</t>
  </si>
  <si>
    <t>Environmental Health Activities in MOH, 2023G.</t>
  </si>
  <si>
    <t>جدول 3-19</t>
  </si>
  <si>
    <t>Table 3-19</t>
  </si>
  <si>
    <t>عدد الزيارات Visits No</t>
  </si>
  <si>
    <t>عدد العينات Samples No</t>
  </si>
  <si>
    <t>عدد العمال الذين تم فحص شهادتهم</t>
  </si>
  <si>
    <t>عدد مساكن العمال الصالحة للسكن التي تم زيارتها</t>
  </si>
  <si>
    <t>لمصادر المياه</t>
  </si>
  <si>
    <t>للأماكن العامة</t>
  </si>
  <si>
    <t>للمؤسسات الصحية</t>
  </si>
  <si>
    <t>المياه</t>
  </si>
  <si>
    <t>No. of workers checked for certificates</t>
  </si>
  <si>
    <t xml:space="preserve">No of visited  healthy houses of company workers </t>
  </si>
  <si>
    <t>Sources of Water supply</t>
  </si>
  <si>
    <t>Public places</t>
  </si>
  <si>
    <t>Health Utilities</t>
  </si>
  <si>
    <t>Water</t>
  </si>
  <si>
    <t>جدول 3-20</t>
  </si>
  <si>
    <t>Table 3-20</t>
  </si>
  <si>
    <t>النشاط</t>
  </si>
  <si>
    <t>Activity</t>
  </si>
  <si>
    <t>2016G</t>
  </si>
  <si>
    <t>عدد الزيارات
Number of Visits</t>
  </si>
  <si>
    <t>مصادر مياة الشرب
Sources of water supply</t>
  </si>
  <si>
    <t>الأماكن العامة
Public places</t>
  </si>
  <si>
    <t>المؤسسات الصحية 
Health Utilities</t>
  </si>
  <si>
    <t>عدد العينات
Number of Samples</t>
  </si>
  <si>
    <t>المياه
Water</t>
  </si>
  <si>
    <t>مراجعة الشهادات الصحية للعاملين
Check up of workers health certificates</t>
  </si>
  <si>
    <t>جدول 3-21</t>
  </si>
  <si>
    <t>Table 3-21</t>
  </si>
  <si>
    <t>Incidence Rate / 100,000 population</t>
  </si>
  <si>
    <t xml:space="preserve">السالمونيلا* </t>
  </si>
  <si>
    <t>الالتهاب الكبدي (أ)</t>
  </si>
  <si>
    <t>فاشيات الأمراض المنقولة بالغذاء وعدد الحالات المصابة موزعة حسب مصدر الفاشية والجنس والجنسية والفئات العمرية والمنطقة الصحية لعام 2023م.</t>
  </si>
  <si>
    <t>Food Borne Outbreaks by Source of Infection, Sex, Nationality,  Age Group and Health Region, 2023G.</t>
  </si>
  <si>
    <t>جدول 3-22</t>
  </si>
  <si>
    <t>Table 3-22</t>
  </si>
  <si>
    <t>إجمالي عدد الفاشيات</t>
  </si>
  <si>
    <t>فاشيات من مصدر عام</t>
  </si>
  <si>
    <t>فاشيات منزلية</t>
  </si>
  <si>
    <t>إجمالي عدد الحالات</t>
  </si>
  <si>
    <t>عدد الحالات في الفاشيات من مصدر عام</t>
  </si>
  <si>
    <t>عدد الحالات في الفاشيات المنزلية</t>
  </si>
  <si>
    <t>الفئات العمرية بالسنوات</t>
  </si>
  <si>
    <t>Age group (years)</t>
  </si>
  <si>
    <t>Total FBDOs</t>
  </si>
  <si>
    <t>FBDOs from Public Source</t>
  </si>
  <si>
    <t>FBDOs from Home Source</t>
  </si>
  <si>
    <t>Total Cases of FBDOs</t>
  </si>
  <si>
    <t>Cases from Public Source</t>
  </si>
  <si>
    <t>Cases from Home Source</t>
  </si>
  <si>
    <t>إناث</t>
  </si>
  <si>
    <t>5-19</t>
  </si>
  <si>
    <t>20-49</t>
  </si>
  <si>
    <t>50+</t>
  </si>
  <si>
    <t>S.</t>
  </si>
  <si>
    <t>N.S.</t>
  </si>
  <si>
    <t>القنفدة</t>
  </si>
  <si>
    <t>حالات التسمم الكيميائي والدوائي موزعة حسب الجنس والجنسية  والمنطقة الصحية لعام 2023م.</t>
  </si>
  <si>
    <t>Chemical and Drug Intoxication  by sex, Nationality and Health Region, 2023G.</t>
  </si>
  <si>
    <t>جدول 3-23</t>
  </si>
  <si>
    <t>Table 3-23</t>
  </si>
  <si>
    <t>التسمم الدوائي</t>
  </si>
  <si>
    <t>التسمم الكيميائي</t>
  </si>
  <si>
    <t>Total Cases</t>
  </si>
  <si>
    <t>Drug Intoxication</t>
  </si>
  <si>
    <t>Chemical Intoxication</t>
  </si>
  <si>
    <t xml:space="preserve">الباب الرابع: الأنشطة والخدمات الصحية </t>
  </si>
  <si>
    <t>Chapter IV : Health Activities and Services</t>
  </si>
  <si>
    <t>4-1</t>
  </si>
  <si>
    <t>زيارات واستشارات الرعاية الصحية الأولية بوزارة الصحة حسب المنطقة الصحية عام 2023م.</t>
  </si>
  <si>
    <t>MoH PHC  Encounters and Consultations by Health Region, 2023G.</t>
  </si>
  <si>
    <t>4-2</t>
  </si>
  <si>
    <t>زيارات مراجعي الطوارئ المرضية بمستشفيات وزارة الصحة حسب الجنس والجنسية والمنطقة الصحية عام 2023م.</t>
  </si>
  <si>
    <t>Medical Emergency Encounters in the MoH Hospitals by  Sex, Nationality  and Health Region, 2023G.</t>
  </si>
  <si>
    <t>4-3</t>
  </si>
  <si>
    <t>زيارات مراجعي الطوارئ الجراحية بمستشفيات وزارة الصحة حسب الجنس والجنسية والمنطقة الصحية عام 2023م.</t>
  </si>
  <si>
    <t>Surgical Emergency Encounters in the MoH Hospitals by  Sex, Nationality  and Health Region, 2023G.</t>
  </si>
  <si>
    <t>4-4</t>
  </si>
  <si>
    <t>زيارات مراجعي  العيادات الخارجية بمستشفيات وزارة الصحة حسب الجنس والجنسية والمنطقة الصحية عام 2023م.</t>
  </si>
  <si>
    <t xml:space="preserve"> Encounters to Outpatient Clinics in MoH Hospitals by  Sex, Nationality  and Health Region, 2023G.</t>
  </si>
  <si>
    <t>4-5</t>
  </si>
  <si>
    <t>زيارات المراجعين  للرعاية الصحية الأولية والعيادات الخارجية بمستشفيات وزارة الصحة حسب المنطقة الصحية عام 2023م</t>
  </si>
  <si>
    <t>PHCs' Encounters and Outpatients of MoH Hospitals by Health Region, 2023G.</t>
  </si>
  <si>
    <t>4-6</t>
  </si>
  <si>
    <t>زيارات المراجعين لمراكز الرعاية الصحية الأولية والعيادات الخارجية بمستشفيات وزارة الصحة حسب المنطقة الصحية في الأعوام الخمسة الأخيرة</t>
  </si>
  <si>
    <t>PHCs' Encounters  and Outpatients in MoH Hospitals by Health Region in the last Five Years</t>
  </si>
  <si>
    <t>4-7</t>
  </si>
  <si>
    <t>مراكز الإسعاف والسيارات التابعة لهيئة الهلال الأحمر السعودي حسب المنطقة الإدارية  عام 2023م.</t>
  </si>
  <si>
    <t>First Aid Centers and Ambulances of the Saudi Red Crescent Authority  by Administrative Region, 2023G.</t>
  </si>
  <si>
    <t>4-8</t>
  </si>
  <si>
    <t xml:space="preserve">   المرضى والمصابون الذين تم إسعافهم ونقلهم إلى المستشفيات بواسطة هيئة الهلال الأحمر السعودي حسب المنطقة الإدارية ونوع الحالة عام 2023م</t>
  </si>
  <si>
    <t>Patients and Casualties Offered First Aid and Transported by Saudi Red Crescent Authority Ambulances by  Administrative Region and Type of Case  , 2023G.</t>
  </si>
  <si>
    <t>4-9</t>
  </si>
  <si>
    <t>الحالات الإسعافية المنقولة بواسطة هيئة الهلال الأحمر السعودي حسب المنطقة الإدارية في الأعوام الخمسة الأخيرة</t>
  </si>
  <si>
    <t>Cases Offered First Aid and Transported by Ambulances of Saudi Red Crescent Authority by Administrative Region in the last Five Years</t>
  </si>
  <si>
    <t>4-10</t>
  </si>
  <si>
    <t>زيارات المراجعين للمستوصفات والعيادات الخارجية بمستشفيات الجهات الحكومية الأخرى  حسب الجنسية عام 2023م</t>
  </si>
  <si>
    <t>OPD Encounters at  Other Governmental Sector Hospitals and Polyclinics by Nationality, 2023G.</t>
  </si>
  <si>
    <t>4-11</t>
  </si>
  <si>
    <t>الخدمات الصحية بالقطاع الخاص  حسب المنطقة الإدارية عام 2023م</t>
  </si>
  <si>
    <t>Health Services in the Private Sector by Administrative Regions, 2023G</t>
  </si>
  <si>
    <t>4-12</t>
  </si>
  <si>
    <t>زيارات المراجعين للقطاعات الصحية بالمملكة ومتوسط عدد الزيارات لكل فرد من السكان في الأعوام الخمسة الأخيرة</t>
  </si>
  <si>
    <t>Encounters to Various Health Sectors &amp; Average No. of Encounters Per Person in the last Five Years</t>
  </si>
  <si>
    <t>4-13</t>
  </si>
  <si>
    <t>زيارات المراجعين لعيادات السكرى بمستشفيات وزارة الصحة حسب الجنس والجنسية والمنطقة الصحية عام 2023م.</t>
  </si>
  <si>
    <t xml:space="preserve"> Encounters to  Diabetic  Clinics, MoH Hospitals by  Sex, Nationality  and Health Region, 2023G.</t>
  </si>
  <si>
    <t>4-14</t>
  </si>
  <si>
    <t>مضاعفات الحمل والولادة  بمستشفيات وزارة الصحة لعام 2023م.</t>
  </si>
  <si>
    <t>Complications of pregnancy and child birth , MoH Hospitals, 2023G.</t>
  </si>
  <si>
    <t>4-15</t>
  </si>
  <si>
    <t>المراجعون والمنومون في أقسام الصحة النفسية بوزارة الصحة حسب المجموعات المرضية للتصنيف الدولي للأمراض (ICD-10 ) عام 2023م.</t>
  </si>
  <si>
    <t xml:space="preserve"> Outpatients and Inpatients in Mental Health Departments, MoH, According to Main Disease Groups of ICD-10, 2023G.      </t>
  </si>
  <si>
    <t>4-16</t>
  </si>
  <si>
    <t>زيارات المراجعين لعيادات الأسنان بوزارة الصحة حسب الجنس والجنسية والمنطقة الصحية عام 2023م</t>
  </si>
  <si>
    <t xml:space="preserve"> Encounters to Dental Clinics, MoH by Sex, Nationality and Health Region, 2023G.</t>
  </si>
  <si>
    <t>4-17</t>
  </si>
  <si>
    <t>الخدمات الرئيسية للأسنان بمراكز طب الأسنان بوزارة الصحة حسب نوع الخدمة والمنطقة الصحية عام 2023م.</t>
  </si>
  <si>
    <t>Main Dental Services in Dental Centers, MoH by Type of Service and Health Region, 2023G.</t>
  </si>
  <si>
    <t>4-18</t>
  </si>
  <si>
    <t>العمليات الجراحية للفك والأسنان وحالات الخلع بوزارة الصحة حسب المنطقة الصحية عام 2023م.</t>
  </si>
  <si>
    <t>Oral Surgery and Teeth Extraction at  MoH  Facilities by Health Region, 2023G.</t>
  </si>
  <si>
    <t>4-19</t>
  </si>
  <si>
    <t>المنومون بمستشفيات وزارة الصحة حسب المنطقة الصحية والجنسية عام 2023م.</t>
  </si>
  <si>
    <t>Inpatients at MoH Hospitals  by Health Region and Nationality, 2023G.</t>
  </si>
  <si>
    <t>4-20</t>
  </si>
  <si>
    <t>المرضى  المنومون بمستشفيات الرعاية المديدة وأسرة الرعاية المديدة بالمستشفيات العامة بوزارة الصحة حسب المنطقة الصحية عام 2023م.</t>
  </si>
  <si>
    <t>Inpatients at Long-term Hospitals and Long-term Beds of General Hospitals  of MoH by Health Region, 2023G.</t>
  </si>
  <si>
    <t>4-21</t>
  </si>
  <si>
    <t>المؤشرات المختارة عن خدمات مستشفيات وزارة الصحة (100 سرير فأكثر) حسب المنطقة الصحية عام 2023م.</t>
  </si>
  <si>
    <t>Selected Indicators of MoH Hospital Services (100+ beds) by Health Region, 2023G.</t>
  </si>
  <si>
    <t>4-22</t>
  </si>
  <si>
    <t>بعض المؤشرات المختارة عن خدمات مستشفيات وزارة الصحة (50 سرير) حسب المنطقة الصحية عام 2023م.</t>
  </si>
  <si>
    <t>Some Selected Indicators of MoH Hospital Services (50 beds) by Health Region, 2023G.</t>
  </si>
  <si>
    <t>4-23</t>
  </si>
  <si>
    <t>بعض المؤشرات المختارة عن خدمات مستشفيات الصحة النفسية والرعاية المديدة والتأهيل بوزارة الصحة حسب المنطقة الصحية عام 2023م.</t>
  </si>
  <si>
    <t>Some Selected Indicators of MoH Psychiatric, Long Term Care and Rehabilitation Hospitals by Health Region, 2023G.</t>
  </si>
  <si>
    <t>4-24</t>
  </si>
  <si>
    <t xml:space="preserve">  المنومون بمستشفيات الجهات الحكومية الأخرى حسب  الجنسية  2023م</t>
  </si>
  <si>
    <t>Inpatients in Other Governmental Sector Hospitals by Nationality, 2023G</t>
  </si>
  <si>
    <t>4-25</t>
  </si>
  <si>
    <t xml:space="preserve"> المنومون بمستشفيات القطاعات الصحية بالمملكة في الأعوام الخمسة الأخيرة</t>
  </si>
  <si>
    <t>Inpatients in Health Sectors Hospitals, KSA in the last Five Years</t>
  </si>
  <si>
    <t>4-26</t>
  </si>
  <si>
    <t>الولادات بمستشفيات وزارة الصحة حسب المنطقة الصحية ونوع الولادة عام 2023م.</t>
  </si>
  <si>
    <t>Deliveries in MoH Hospitals by Health Region and Type of Delivery, 2023G.</t>
  </si>
  <si>
    <t>4-27</t>
  </si>
  <si>
    <t>الولادات بمستشفيات الجهات الحكومية الأخرى حسب نوع الولادة عام 2023م</t>
  </si>
  <si>
    <t>Deliveries at Other Governmental Sector Hospitals by Type of Delivery , 2023G</t>
  </si>
  <si>
    <t>4-28</t>
  </si>
  <si>
    <t>المواليد بالقطاع الخاص حسب حالة المولود عام 2023م</t>
  </si>
  <si>
    <t>Births at  the Private Sector by Birth Status, 2023G.</t>
  </si>
  <si>
    <t>4-29</t>
  </si>
  <si>
    <t>التدخلات الجراحية بمستشفيات وزارة الصحة حسب المنطقة الصحية والقسم لعام 2023م.</t>
  </si>
  <si>
    <t>Surgical Interventions at MoH Hospitals by Health Region and Hospital Sections, 2023G.</t>
  </si>
  <si>
    <t>4-30</t>
  </si>
  <si>
    <t>التدخلات الجراحية بمستشفيات الجهات الحكومية الأخرى حسب القسم لعام 2023م</t>
  </si>
  <si>
    <t>Surgical Interventions at Other Governmental Sector Hospitals by Section, 2023G</t>
  </si>
  <si>
    <t>4-31</t>
  </si>
  <si>
    <t>الأنشطة والخدمات الرئيسية بمستشفى الملك خالد التخصصي للعيون بالرياض في الأعوام الخمسة الأخيرة</t>
  </si>
  <si>
    <t>Main Activities and Services at King Khaled Eye Specialist Hospital, in the last Five Years</t>
  </si>
  <si>
    <t>4-32</t>
  </si>
  <si>
    <t>حالات الأورام الخبيثة التي سجلت بمستشفى الملك فيصل التخصصي ومركز الأبحاث حسب موضع الورم والجنس لعام 2021م.</t>
  </si>
  <si>
    <t>Cases of Malignant Tumours Registered at King Faisal Specialist Hospital and Research Center by Site and Sex, 2021G.</t>
  </si>
  <si>
    <t>4-33</t>
  </si>
  <si>
    <t>حالات الأطفال بتشخيص الأورام المحولين الي مستشفى الملك فيصل التخصصي ومركز الأبحاث حسب موضع الورم عام 2021م.</t>
  </si>
  <si>
    <t xml:space="preserve"> Cases of Tumours among Children Referred to King Faisal Specialist Hospital by Site, 2021G.</t>
  </si>
  <si>
    <t>4-34</t>
  </si>
  <si>
    <t>مراكز ومرضى الغسيل الكلوي حسب القطاعات الصحية عام 2021م.</t>
  </si>
  <si>
    <t xml:space="preserve"> Renal Dialysis Centers and Patients by Health Sectors, 2021G.</t>
  </si>
  <si>
    <t>4-35</t>
  </si>
  <si>
    <t>مرضى التنقية الدموية حسب القطاعات الصحية والجنسية والجنس عام 2021م.</t>
  </si>
  <si>
    <t xml:space="preserve"> Haemodialysis Patients by Health Sector  , Sex and Nationality, 2021G.</t>
  </si>
  <si>
    <t>4-36</t>
  </si>
  <si>
    <t>عدد زيارات مراكز وأقسام التأهيل الطبي بوزارة الصحة عام 2023م.</t>
  </si>
  <si>
    <t>Number of Encounters to Medical Rehabilitation Centers and Departments, MoH, 2023G.</t>
  </si>
  <si>
    <t>4-37</t>
  </si>
  <si>
    <t xml:space="preserve">زيارات ما بعد البتر لمراكز وأقسام التأهيل الطبي بوزارة الصحة حسب الجنس والجنسية وسبب الإصابة لعام  2023م. </t>
  </si>
  <si>
    <t>Post-Amputation Encounters to Medical Rehabilitation Centers&amp; Departments at MoH Facilities by Sex, Nationality and Cause of Injury, 2023G.</t>
  </si>
  <si>
    <t>4-38</t>
  </si>
  <si>
    <t>خدمات  التأهيل  بالجهات الحكومية الأخرى عام 2023م</t>
  </si>
  <si>
    <t>Medical Rehabilitation  Cases at Other Governmental Sector, 2023G.</t>
  </si>
  <si>
    <t>4-39</t>
  </si>
  <si>
    <t>خدمات مركز رعاية وتأهيل الأطفال ذوي الإعاقة حسب العمر خلال عام 2023م</t>
  </si>
  <si>
    <t>Services of Rehabilitation Center for  Children with Disability,  by Age , 2023G</t>
  </si>
  <si>
    <t>4-40</t>
  </si>
  <si>
    <t>الفحوص المخبرية وعدد مرضى الفحوص الشعاعية بمستشفيات وزارة الصحة حسب المنطقة الصحية عام 2023م.</t>
  </si>
  <si>
    <t>Laboratory Investigations and Radiology patients at MoH Hospitals by Health Region, 2023G.</t>
  </si>
  <si>
    <t>4-41</t>
  </si>
  <si>
    <t>الفحوص المخبرية بمستشفيات وزارة الصحة حسب المنطقة الصحية ونوع الفحص لعام 2023م.</t>
  </si>
  <si>
    <t>Laboratory investigations at MoH Hospitals by Health Region and Type of investigations, 2023G.</t>
  </si>
  <si>
    <t>4-42</t>
  </si>
  <si>
    <t>فحوص الأشعة التشخيصية بمستشفيات وزارة الصحة حسب نوع الفحص عام 2023م.</t>
  </si>
  <si>
    <t>Diagnostic Radiology Investigations at MoH Hospitals by Type of Investigation, 2023G.</t>
  </si>
  <si>
    <t>4-43</t>
  </si>
  <si>
    <t>الفحوص المخبرية وعدد مرضى الفحوص الشعاعية والتأهيل الطبي بوزارة الصحة في الأعوام الخمسة الأخيرة</t>
  </si>
  <si>
    <t>Laboratory Investigations and Number of  Radiology  &amp; Physiotherapy patients at MoH Facilities, in the last Five Years</t>
  </si>
  <si>
    <t>4-44</t>
  </si>
  <si>
    <t>الفحوص المخبرية والشعاعية بالجهات الحكومية الأخرى عام 2023م</t>
  </si>
  <si>
    <t>Laboratory  and Radiology Investigations at Other Governmental Sector, 2023G</t>
  </si>
  <si>
    <t>4-45</t>
  </si>
  <si>
    <t>أعداد العينات والاختبارات التي أجريت بمراكز مراقبة السموم والكيمياء الطبية الشرعية بوزارة الصحة  حسب المنطقة الصحية لعام 2023م.</t>
  </si>
  <si>
    <t>Number of Samples and Tests Conducted at MoH Poison Control and Forensic Chemistry Centers, by Health Region, 2023G.</t>
  </si>
  <si>
    <t>4-46</t>
  </si>
  <si>
    <t>أنشطة بنوك الدم بوزارة الصحة حسب المنطقة الصحية عام 2023م.</t>
  </si>
  <si>
    <t>Activities at MoH Blood Banks ,  by Health Region, 2023G.</t>
  </si>
  <si>
    <t>4-47</t>
  </si>
  <si>
    <t>أنشطة بنوك الدم بوزارة الصحة في الأعوام الخمسة الأخيرة</t>
  </si>
  <si>
    <t>Activities at MoH  Blood Banks  in the last Five Years</t>
  </si>
  <si>
    <t>4-48</t>
  </si>
  <si>
    <t>أنشطة بنوك الدم بالجهات الحكومية الأخرى لعام 2023م</t>
  </si>
  <si>
    <t>Activities of Blood Banks at  Other Governmental Sector, 2023G</t>
  </si>
  <si>
    <t>4-49</t>
  </si>
  <si>
    <t>الحالات المعروضة على مراكز الطب الشرعي بوزارة الصحة حسب المنطقة الصحية وطبيعة الفحص الطبي الشرعي لعام 2023</t>
  </si>
  <si>
    <t>Cases of MoH Forensic Medicine Centers by Health Region and Different Examinations, 2023G.</t>
  </si>
  <si>
    <t>4-50</t>
  </si>
  <si>
    <t>عدد الهيئات الصحية الشرعية وعدد قضايا الأخطاء الطبية المعروضة عليها  حسب المنطقة الصحية لعام 2022م.</t>
  </si>
  <si>
    <t>Number of Medico Legal Committees and Number of  Referred Medical Malpractice Cases by Health Region in 2022G.</t>
  </si>
  <si>
    <t>4-51</t>
  </si>
  <si>
    <t>قضايا الوفيات الناتجة عن الأخطاء الطبية الصادرة عن الهيئات الصحية الشرعية تبعا للإدانة من عدمها عام 2022م.</t>
  </si>
  <si>
    <t>Distribution of Resolutions of Medical Malpractice Death Cases Issued by the Medico Legal Committees according to Convictions, 2022G.</t>
  </si>
  <si>
    <t>4-52</t>
  </si>
  <si>
    <t>الحالات التي تمت إحالتها إلى المستشفيات الحكومية العامة أو التخصصية حسب المنطقة المحيلة والمستقبلة عام 2023م.</t>
  </si>
  <si>
    <t>Cases Referred to  Governmental General or Specialist Hospitals by Source and Destination Region , 2023G.</t>
  </si>
  <si>
    <t>4-53</t>
  </si>
  <si>
    <t>الحالات التي أرسلت للعلاج بالخارج من قبل الهيئات الطبية حسب الدولة والحالة الطبية عام  2023م.</t>
  </si>
  <si>
    <t>Cases Referred  Abroad for Treatment by  Specialty and Country, 2023G.</t>
  </si>
  <si>
    <t>4-54</t>
  </si>
  <si>
    <t>المرضى المحالون إلى أقسام الخدمة الاجتماعية بمستشفيات وزارة الصحة حسب أسباب البحث الاجتماعي والجنس عام 2023م.</t>
  </si>
  <si>
    <t>Cases Referred to Social Service  Departements at  MOH Hospitals , According to Cause of Social Investigation and Sex, 2023G.</t>
  </si>
  <si>
    <t>4-55</t>
  </si>
  <si>
    <t>عدد الوجبات التقريبي لمستحقي التغذية في مستشفيات وزارة الصحة حسب المنطقة الصحية لعام 2023م.</t>
  </si>
  <si>
    <t>Approximate No. of Meals Served in MoH Hospitals by Health Region, 2023G.</t>
  </si>
  <si>
    <t>4-56</t>
  </si>
  <si>
    <t>عدد المستشفيات المنفذة لبرنامج الرعاية الصحية المنزلية بوزارة الصحة والعاملين وعدد المستفيدين حسب المنطقة الصحية لعام 2023م</t>
  </si>
  <si>
    <t>Number of MoH Hospitals Implementing Home Health Care Program, Manpower and Beneficiaries by Health Region, 2023</t>
  </si>
  <si>
    <t>4-57</t>
  </si>
  <si>
    <t>الخدمات المقدمة من الإدارة العامة لمراكز الاتصال خلال الأعوام الخمسة الأخيرة</t>
  </si>
  <si>
    <t xml:space="preserve"> Services Provided by General Directorate for Call Centers in the Last Five Years.</t>
  </si>
  <si>
    <t>4-58</t>
  </si>
  <si>
    <t xml:space="preserve">استشارات الإدارة العامة لمراكز الاتصال حسب نوع الاستشارة عام 2023م </t>
  </si>
  <si>
    <t xml:space="preserve"> Consultations at General Directorate for Call Centers by Type of Consultation, 2023G.  </t>
  </si>
  <si>
    <t>4-59</t>
  </si>
  <si>
    <t>موارد وأنشطة الطب الاتصالي بوزارة الصحة حسب المنطقة الصحية لعام 2023م</t>
  </si>
  <si>
    <t>Resources and Activities of Telemedicine at MoH by Health Regions, 2023G</t>
  </si>
  <si>
    <t>4-60</t>
  </si>
  <si>
    <t>خدمات الصحة المدرسية حسب نوع الخدمة والمنطقة الصحية لعام 2023م</t>
  </si>
  <si>
    <t>School Health Services by Type of Service and Health Region, 2023G</t>
  </si>
  <si>
    <t>جدول  4-1</t>
  </si>
  <si>
    <t>Table 4-1</t>
  </si>
  <si>
    <t>مراجعو عيادات مراكز الرعاية الصحية الأولية</t>
  </si>
  <si>
    <t>العيادات الافتراضية</t>
  </si>
  <si>
    <t>العيادات المتنقلة</t>
  </si>
  <si>
    <t>لقاحات كوفيد-19</t>
  </si>
  <si>
    <t>PHCC Clinics</t>
  </si>
  <si>
    <t>Virtual Clinics</t>
  </si>
  <si>
    <t>Mobile Clinics</t>
  </si>
  <si>
    <t>Covid-19 Vaccination</t>
  </si>
  <si>
    <t>Medical Emergency Encounters in the MOH Hospitals by Sex, Nationality  and Health Region, 2023G.</t>
  </si>
  <si>
    <t>جدول 4-2</t>
  </si>
  <si>
    <t>Table 4-2</t>
  </si>
  <si>
    <t>Surgical Emergency Encounters in the MOH Hospitals by  Sex, Nationality  and Health Region, 2023G.</t>
  </si>
  <si>
    <t>جدول 4-3</t>
  </si>
  <si>
    <t>Table 4-3</t>
  </si>
  <si>
    <t>Region</t>
  </si>
  <si>
    <t xml:space="preserve"> Encounters to Outpatient Clinics in MOH Hospitals by Sex, Nationality  and Health Region, 2023G.</t>
  </si>
  <si>
    <t>جدول 4-4</t>
  </si>
  <si>
    <t>Table 4-4</t>
  </si>
  <si>
    <t>Qurrayat</t>
  </si>
  <si>
    <t>PHCs' Encounters and Outpatients of MOH Hospitals by Health Region, 2023G.</t>
  </si>
  <si>
    <t>جدول 4-5</t>
  </si>
  <si>
    <t>Table 4-5</t>
  </si>
  <si>
    <t>زيارات الرعاية الصحية الأولية</t>
  </si>
  <si>
    <t>زيارات مراجعي العيادات الخارجية</t>
  </si>
  <si>
    <t>نسبة مراجعي الرعاية الصحية الأولية إلى مجموع المراجعين</t>
  </si>
  <si>
    <t xml:space="preserve">Health Region </t>
  </si>
  <si>
    <t>PHC Encounters</t>
  </si>
  <si>
    <t>OPD Encounters</t>
  </si>
  <si>
    <t xml:space="preserve">  PHC Encounters as % of total Encounters</t>
  </si>
  <si>
    <t xml:space="preserve"> Al-Bahah</t>
  </si>
  <si>
    <t>PHCs' Encounters  and Outpatients in MOH Hospitals by Health Region in the last Five Years</t>
  </si>
  <si>
    <t>جدول 4-6</t>
  </si>
  <si>
    <t>Table 4-6</t>
  </si>
  <si>
    <t>رعاية صحية أولية</t>
  </si>
  <si>
    <t>عيادات خارجية</t>
  </si>
  <si>
    <t>OPD</t>
  </si>
  <si>
    <t xml:space="preserve">القنفذة </t>
  </si>
  <si>
    <t xml:space="preserve">إجمالي الزيارات  </t>
  </si>
  <si>
    <t>Total Encounters</t>
  </si>
  <si>
    <t>متوسط عدد الزيارات لكل فرد من السكان في السنة</t>
  </si>
  <si>
    <t xml:space="preserve"> Average no. of Encounters / person / year</t>
  </si>
  <si>
    <t>جدول 4-7</t>
  </si>
  <si>
    <t>Table 4-7</t>
  </si>
  <si>
    <t>الحالات التي تم إسعافها ونقلها للمستشفيات</t>
  </si>
  <si>
    <t xml:space="preserve">مراكزالإسعاف </t>
  </si>
  <si>
    <t xml:space="preserve">سيارات الإسعاف  </t>
  </si>
  <si>
    <t xml:space="preserve">First aid centers  </t>
  </si>
  <si>
    <t xml:space="preserve">Ambulances </t>
  </si>
  <si>
    <t>Cases offered first aid, Transported to hospitals</t>
  </si>
  <si>
    <t>عدد المراكز</t>
  </si>
  <si>
    <t>متوسط عدد الحالات للمركز</t>
  </si>
  <si>
    <t>عدد السيارت</t>
  </si>
  <si>
    <t xml:space="preserve"> متوسط عدد الحالات للسيارة</t>
  </si>
  <si>
    <t>No. of   centers</t>
  </si>
  <si>
    <t>Average No. of Cases/center</t>
  </si>
  <si>
    <t>No .of Ambulances</t>
  </si>
  <si>
    <t>Average No. of cases / Ambulance</t>
  </si>
  <si>
    <t xml:space="preserve"> Jazan</t>
  </si>
  <si>
    <t>Patients and Casualties Offered First Aid and Transported by Saudi Red Crescent Authority Ambulances by  Administrative Region and Type of Case, 2023G.</t>
  </si>
  <si>
    <t xml:space="preserve">جدول 4-8 </t>
  </si>
  <si>
    <t>Table 4-8</t>
  </si>
  <si>
    <t xml:space="preserve">  المنطقة الإدارية</t>
  </si>
  <si>
    <t xml:space="preserve">  نوع الحالة </t>
  </si>
  <si>
    <t xml:space="preserve">  Type of the case</t>
  </si>
  <si>
    <t>حوادث طرق</t>
  </si>
  <si>
    <t>مشاجرة</t>
  </si>
  <si>
    <t>سقوط</t>
  </si>
  <si>
    <t>حروق</t>
  </si>
  <si>
    <t>غرق</t>
  </si>
  <si>
    <t>حوادث أخرى</t>
  </si>
  <si>
    <t>الأمراض</t>
  </si>
  <si>
    <t>Road accidents</t>
  </si>
  <si>
    <t>Altercation</t>
  </si>
  <si>
    <t>falls</t>
  </si>
  <si>
    <t>Burns</t>
  </si>
  <si>
    <t>Drowning</t>
  </si>
  <si>
    <t>Other accidents</t>
  </si>
  <si>
    <t>Diseases</t>
  </si>
  <si>
    <t xml:space="preserve"> عسير</t>
  </si>
  <si>
    <t>Al -Bahah</t>
  </si>
  <si>
    <t>جدول 4-9</t>
  </si>
  <si>
    <t>Table  4-9</t>
  </si>
  <si>
    <t>المنطقة  الإدارية</t>
  </si>
  <si>
    <t xml:space="preserve">Year </t>
  </si>
  <si>
    <t>jazan</t>
  </si>
  <si>
    <t xml:space="preserve"> الباحة</t>
  </si>
  <si>
    <t>جدول 4-10</t>
  </si>
  <si>
    <t>Table 4-10</t>
  </si>
  <si>
    <t xml:space="preserve">الجهات الحكومية الأخرى </t>
  </si>
  <si>
    <t xml:space="preserve">عدد الزيارات </t>
  </si>
  <si>
    <t xml:space="preserve">No. of Encounters </t>
  </si>
  <si>
    <t xml:space="preserve">سعودي </t>
  </si>
  <si>
    <t xml:space="preserve">غير سعودي </t>
  </si>
  <si>
    <t>% سعودي</t>
  </si>
  <si>
    <t xml:space="preserve"> S</t>
  </si>
  <si>
    <t>S %</t>
  </si>
  <si>
    <t>…</t>
  </si>
  <si>
    <t>المؤسسة العامة لتحلية المياه المالحة</t>
  </si>
  <si>
    <t xml:space="preserve">الخدمات الطبية بالخطوط السعودية </t>
  </si>
  <si>
    <t>Ministry of Education</t>
  </si>
  <si>
    <t>...</t>
  </si>
  <si>
    <t>... بيانات غير متوفرة</t>
  </si>
  <si>
    <t>. . . Non available data</t>
  </si>
  <si>
    <t>جدول 4-11</t>
  </si>
  <si>
    <t>Table 4-11</t>
  </si>
  <si>
    <t xml:space="preserve">المنطقة الإدارية </t>
  </si>
  <si>
    <t>تنويم</t>
  </si>
  <si>
    <t>التدخلات الجراحية</t>
  </si>
  <si>
    <t>أدوية</t>
  </si>
  <si>
    <t>Inpatients</t>
  </si>
  <si>
    <t>Outpatients</t>
  </si>
  <si>
    <t>Surgical Interventions</t>
  </si>
  <si>
    <t>Medications</t>
  </si>
  <si>
    <t>غير محددة</t>
  </si>
  <si>
    <t>Undefined</t>
  </si>
  <si>
    <t>المصدر: مجلس الضمان الصحي</t>
  </si>
  <si>
    <t>Source: Council of Health Insurance</t>
  </si>
  <si>
    <t>جدول 4-12</t>
  </si>
  <si>
    <t>Table 4-12</t>
  </si>
  <si>
    <t xml:space="preserve">القطاع </t>
  </si>
  <si>
    <t xml:space="preserve">Other Governmental Sector </t>
  </si>
  <si>
    <t xml:space="preserve">القطاع الخاص </t>
  </si>
  <si>
    <t xml:space="preserve">Private Sector </t>
  </si>
  <si>
    <t>Average  no. of  Encounters per person/year</t>
  </si>
  <si>
    <t xml:space="preserve"> Encounters to  Diabetic  Clinics, MOH Hospitals by Sex, Nationality  and Health Region, 2023G.</t>
  </si>
  <si>
    <t>جدول 4-13</t>
  </si>
  <si>
    <t>Table 4-13</t>
  </si>
  <si>
    <t>Complications of pregnancy and child birth, MOH Hospitals, 2023G.</t>
  </si>
  <si>
    <t>جدول 4-14</t>
  </si>
  <si>
    <t>Table 4-14</t>
  </si>
  <si>
    <t>المضاعفات</t>
  </si>
  <si>
    <t>Complications</t>
  </si>
  <si>
    <t>حالات النزف - قبل الولادة</t>
  </si>
  <si>
    <t>Vaginal Bleeding (Antepartum)</t>
  </si>
  <si>
    <t>حالات النزف - أثناء الولادة</t>
  </si>
  <si>
    <t>Vaginal Bleeding (Intrapartum)</t>
  </si>
  <si>
    <t>حالات النزف - بعد الولادة</t>
  </si>
  <si>
    <t>Vaginal Bleeding (Post Partum)</t>
  </si>
  <si>
    <t>ارتفاع ضغط الدم -  مشخص قبل الحمل</t>
  </si>
  <si>
    <t xml:space="preserve"> Hypertension (Diagnosed before Pregnancy)</t>
  </si>
  <si>
    <t>ارتفاع ضغط الدم - مع تسمم الحمل</t>
  </si>
  <si>
    <t>Gestational Hypertension (Pre-eclampsia)</t>
  </si>
  <si>
    <t>ارتفاع ضغط الدم - مع تسمم الحمل مصحوباً بتشنجات</t>
  </si>
  <si>
    <t>Gestational Hypertension (Eclampsia)</t>
  </si>
  <si>
    <t xml:space="preserve">داء السكري - مشخص قبل الحمل </t>
  </si>
  <si>
    <t>Diabetes Mellitus (Diagnosed before Pregnancy)</t>
  </si>
  <si>
    <t>داء السكري - سكر مصاحب للحمل</t>
  </si>
  <si>
    <t>Gestational Diabetes Mellitus</t>
  </si>
  <si>
    <t>أنيميا مصاحبة للحمل</t>
  </si>
  <si>
    <t xml:space="preserve"> Anemia With Pregnancy</t>
  </si>
  <si>
    <t xml:space="preserve">التهاب المسالك البولية المصاحب للحمل </t>
  </si>
  <si>
    <t xml:space="preserve"> Pregnancy with UTI </t>
  </si>
  <si>
    <t>حالات الربو المصاحب للحمل</t>
  </si>
  <si>
    <t xml:space="preserve"> Pregnancy with Bronchial Asthma</t>
  </si>
  <si>
    <t>أمراض القلب المصاحبة للحمل</t>
  </si>
  <si>
    <t xml:space="preserve"> Heart Disease with Pregnancy</t>
  </si>
  <si>
    <t>اضطرابات بالأوردة مصاحب للحمل</t>
  </si>
  <si>
    <t xml:space="preserve"> Venous Disorder with Pregnancy</t>
  </si>
  <si>
    <t xml:space="preserve"> Outpatients and Inpatients in Mental Health Departments, MOH, According to Main Disease Groups of ICD-10, 2023G.      </t>
  </si>
  <si>
    <t>جدول 4-15</t>
  </si>
  <si>
    <t>Table 4-15</t>
  </si>
  <si>
    <t>الاضطرابات العقلية والسلوكية</t>
  </si>
  <si>
    <t xml:space="preserve">المراجعون </t>
  </si>
  <si>
    <t>المنومون</t>
  </si>
  <si>
    <t>التصنيف الدولي</t>
  </si>
  <si>
    <t>Mental &amp; behavioural disorders</t>
  </si>
  <si>
    <t>جديد
New</t>
  </si>
  <si>
    <t>متردد
Repeated</t>
  </si>
  <si>
    <t>ICD-10 Code</t>
  </si>
  <si>
    <t xml:space="preserve">الاضطرابات العقلية العضوية    </t>
  </si>
  <si>
    <t>F00-F09</t>
  </si>
  <si>
    <t>Organic, including symptomatic, mental disorders</t>
  </si>
  <si>
    <t>الاضطرابات العقلية والسلوكية نتيجة استخدام مواد مؤثرة نفسيا</t>
  </si>
  <si>
    <t>F10-F19</t>
  </si>
  <si>
    <t>Mental &amp; behavioural disorders due to psychoactive substance abuse</t>
  </si>
  <si>
    <t xml:space="preserve">الفصام والاضطرابات فصامية النمط  </t>
  </si>
  <si>
    <t>F20-F29</t>
  </si>
  <si>
    <t>Schizophrenia, schizotypal &amp; delusional disorders</t>
  </si>
  <si>
    <t>اضطرابات المزاج (الوجدانية )</t>
  </si>
  <si>
    <t>F30-F39</t>
  </si>
  <si>
    <t>Mood (affective) disorders</t>
  </si>
  <si>
    <t>الاضطرابات العصابية والمرتبطة بالكرب</t>
  </si>
  <si>
    <t>F40-F48</t>
  </si>
  <si>
    <t>Neurotic, stress-related &amp; somatoform disorders</t>
  </si>
  <si>
    <t>المتلازمات السلوكية المرتبطة باضطرابات في وظائف الأعضاء</t>
  </si>
  <si>
    <t>F50-F59</t>
  </si>
  <si>
    <t>Behavioural syndromes associated with physiological disturbanances &amp; physical factors</t>
  </si>
  <si>
    <t>اضطرابات فى شخصية وسلوكيات البالغ</t>
  </si>
  <si>
    <t>F60-F69</t>
  </si>
  <si>
    <t>Disorders of adult personality &amp; behaviour</t>
  </si>
  <si>
    <t>التخلف العقلي</t>
  </si>
  <si>
    <t>F70-F79</t>
  </si>
  <si>
    <t>Mental retardation</t>
  </si>
  <si>
    <t>اضطرابات النماء النفسي</t>
  </si>
  <si>
    <t>F80-F89</t>
  </si>
  <si>
    <t>Disorders of psychological  development</t>
  </si>
  <si>
    <t>اضطرابات سلوكية وعاطفية بدايتها فى الطفولة والمراهقة</t>
  </si>
  <si>
    <t>F90-F98</t>
  </si>
  <si>
    <t>Behavioural &amp; emotional disorders with onset usually occurring in childhood &amp;adolescence</t>
  </si>
  <si>
    <t>اضطرابات عقلية غير محددة</t>
  </si>
  <si>
    <t>F99</t>
  </si>
  <si>
    <t>Unspecified mental disorders</t>
  </si>
  <si>
    <t>المصدر: الإدارة العامة للصحة النفسية والاجتماعية</t>
  </si>
  <si>
    <t xml:space="preserve"> Encounters to Dental Clinics, MOH by Sex, Nationality and Health Region, 2023G.</t>
  </si>
  <si>
    <t>جدول 4-16</t>
  </si>
  <si>
    <t>Table 4-16</t>
  </si>
  <si>
    <t>الجنس Sex</t>
  </si>
  <si>
    <t>طفل
Child</t>
  </si>
  <si>
    <t xml:space="preserve">Nationality     الجنسية </t>
  </si>
  <si>
    <t>No. of Encounters</t>
  </si>
  <si>
    <t>ذكر 
Male</t>
  </si>
  <si>
    <t>غيرسعودي
Non-Saudi</t>
  </si>
  <si>
    <t>يشمل عيادات الأسنان بالمستشفيات ومراكز طب الأسنان ومراكز الرعاية الصحية الأولية</t>
  </si>
  <si>
    <t>Include dental clinics in the hospitals, dental centers and PHC</t>
  </si>
  <si>
    <t>المصدر: الإدارة العامة لطب الأسنان</t>
  </si>
  <si>
    <t>Source: General Directorate for Dentistry</t>
  </si>
  <si>
    <t>جدول 4-17</t>
  </si>
  <si>
    <t>Table 4-17</t>
  </si>
  <si>
    <t>صحة الفم</t>
  </si>
  <si>
    <t>أمراض اللثة</t>
  </si>
  <si>
    <t>الخلع وجراحات الفم البسيطة</t>
  </si>
  <si>
    <t>الأطفال</t>
  </si>
  <si>
    <t>التقويم</t>
  </si>
  <si>
    <t>علاج الجذور</t>
  </si>
  <si>
    <t>الحشو</t>
  </si>
  <si>
    <t>التركيبات</t>
  </si>
  <si>
    <t>الأشعة</t>
  </si>
  <si>
    <t>متحركة</t>
  </si>
  <si>
    <t>ثابتة</t>
  </si>
  <si>
    <t>خارج الفم</t>
  </si>
  <si>
    <t xml:space="preserve">داخل الفم </t>
  </si>
  <si>
    <t>Dental Hygiene</t>
  </si>
  <si>
    <t>Periodontics</t>
  </si>
  <si>
    <t>Minor Oral Surgery</t>
  </si>
  <si>
    <t>Pediatric Dentistry</t>
  </si>
  <si>
    <t>Orthodontics</t>
  </si>
  <si>
    <t>Endodontics</t>
  </si>
  <si>
    <t>Restorative Dentistry</t>
  </si>
  <si>
    <t>Prosthodontics</t>
  </si>
  <si>
    <t>X-Ray</t>
  </si>
  <si>
    <t>Removable</t>
  </si>
  <si>
    <t>Fixed</t>
  </si>
  <si>
    <t>Extra Oral</t>
  </si>
  <si>
    <t>Intra Oral</t>
  </si>
  <si>
    <t>Oral Surgery and Teeth Extraction at  MoH Facilities by Health Region, 2023G.</t>
  </si>
  <si>
    <t>جدول 4-18</t>
  </si>
  <si>
    <t>Table 4-18</t>
  </si>
  <si>
    <t>خلع الأسنان اللبنية</t>
  </si>
  <si>
    <t>خلع الأسنان الدائمة</t>
  </si>
  <si>
    <t>إجمالي حالات خلع الأسنان</t>
  </si>
  <si>
    <t>جراحة الفك والأسنان</t>
  </si>
  <si>
    <t>Decidious teeth extraction</t>
  </si>
  <si>
    <t>Permanent teeth extraction</t>
  </si>
  <si>
    <t>Total teeth extraction cases</t>
  </si>
  <si>
    <t>Faciodental Surgery</t>
  </si>
  <si>
    <t>يشمل عيادات وأقسام الأسنان بالمستشفيات ومراكز طب الأسنان ومراكز الرعاية الصحية الأولية</t>
  </si>
  <si>
    <t>Include dental clinics &amp; departments in the hospitals, dental centers and PHC</t>
  </si>
  <si>
    <t>Inpatients at MoH Hospitals by Health Region and Nationality, 2023G.</t>
  </si>
  <si>
    <t>جدول 4-19</t>
  </si>
  <si>
    <t>Table 4-19</t>
  </si>
  <si>
    <t>غير سعودي (له أهلية العلاج)</t>
  </si>
  <si>
    <t>غير سعودي (ليس له أهلية العلاج)</t>
  </si>
  <si>
    <t>إجمالي غير سعودي</t>
  </si>
  <si>
    <t>إجمالي المنومين</t>
  </si>
  <si>
    <t>نسبة السعوديين</t>
  </si>
  <si>
    <t>Non Saudi (Legible)</t>
  </si>
  <si>
    <t>Non Saudi (Illegible)</t>
  </si>
  <si>
    <t>Total Non Saudi</t>
  </si>
  <si>
    <t>Total Inpatients</t>
  </si>
  <si>
    <t>Saudi %</t>
  </si>
  <si>
    <t>Qurrayyat</t>
  </si>
  <si>
    <t>المصدر: مركز الإحالات الطبية</t>
  </si>
  <si>
    <t>Source: MRC</t>
  </si>
  <si>
    <t>Inpatients at Long-term Hospitals and Long-term Beds of General Hospitals of MoH by Health Region, 2023G.</t>
  </si>
  <si>
    <t>جدول 4-20</t>
  </si>
  <si>
    <t>Table 4-20</t>
  </si>
  <si>
    <t>مستشفيات الرعاية المديدة</t>
  </si>
  <si>
    <t>Long-term care hospitals</t>
  </si>
  <si>
    <t>مستشفيات عامة بها رعاية مديدة</t>
  </si>
  <si>
    <t>General Hospitals Having Long-term care</t>
  </si>
  <si>
    <t>إجمالي أسرة الرعاية المديدة</t>
  </si>
  <si>
    <t>إجمالي المرضى المنومين</t>
  </si>
  <si>
    <t>الأسرة النشطة</t>
  </si>
  <si>
    <t>المرضى المنومون</t>
  </si>
  <si>
    <t xml:space="preserve"> المستشفيات</t>
  </si>
  <si>
    <t>أسرة الرعاية المديدة</t>
  </si>
  <si>
    <t>Active Beds</t>
  </si>
  <si>
    <t>Long-term care Beds</t>
  </si>
  <si>
    <t>Total Long-term Beds</t>
  </si>
  <si>
    <t>Selected Indicators of MOH Hospital Services (100+ beds) by Health Region, 2023G.</t>
  </si>
  <si>
    <t>جدول 4-21</t>
  </si>
  <si>
    <t>Table 4-21</t>
  </si>
  <si>
    <t>معدل إشغال الأسرة %</t>
  </si>
  <si>
    <t>معدل إشغال العنايات المركزة %
BOR for ICUs</t>
  </si>
  <si>
    <t>معدل دوران السرير / الشهر</t>
  </si>
  <si>
    <t>متوسط مدة الإقامة باليوم</t>
  </si>
  <si>
    <t>BOR %</t>
  </si>
  <si>
    <t>العناية المركزة لحديثي الولادة
NICU</t>
  </si>
  <si>
    <t>العناية المركزة للأطفال
PICU</t>
  </si>
  <si>
    <t>العناية المركزة للكبار
ICU</t>
  </si>
  <si>
    <t>BTR / month</t>
  </si>
  <si>
    <t>ALOS (days)</t>
  </si>
  <si>
    <t>مؤشر وزارة الصحة</t>
  </si>
  <si>
    <t>MOH Indicator</t>
  </si>
  <si>
    <t>Some Selected Indicators of MOH Hospital Services (50 beds) by Health Region, 2023G.</t>
  </si>
  <si>
    <t>جدول 4-22</t>
  </si>
  <si>
    <t>Table 4-22</t>
  </si>
  <si>
    <t xml:space="preserve">معدل إشغال العنايات المركزة %
BOR for ICUs </t>
  </si>
  <si>
    <t>Some Selected Indicators of MOH Psychiatric, Long Term Care and Rehabilitation Hospitals by Health Region, 2023G.</t>
  </si>
  <si>
    <t>جدول 4-23</t>
  </si>
  <si>
    <t>Table 4-23</t>
  </si>
  <si>
    <t>جدول  4- 24</t>
  </si>
  <si>
    <t>Table  4-24</t>
  </si>
  <si>
    <t xml:space="preserve">عدد حالات التنويم </t>
  </si>
  <si>
    <t>No. of inpatients</t>
  </si>
  <si>
    <t>مستشفيات القوات المسلحة</t>
  </si>
  <si>
    <t>King Faisal Specialist Hospital &amp; R.C.</t>
  </si>
  <si>
    <t xml:space="preserve">مستشفيات الهيئه الملكية بالجبيل وينبع </t>
  </si>
  <si>
    <t>Royal Commission Hospitals in Jubail and Yanbu</t>
  </si>
  <si>
    <t>مستشفيات أرامكو</t>
  </si>
  <si>
    <t xml:space="preserve">المجموع       </t>
  </si>
  <si>
    <t>جدول 4-25</t>
  </si>
  <si>
    <t>Table 4-25</t>
  </si>
  <si>
    <t xml:space="preserve">متوسط عدد حالات الدخول لكل 100 شخص </t>
  </si>
  <si>
    <t xml:space="preserve">Average no. of admissions per 100 persons </t>
  </si>
  <si>
    <t>Deliveries in MOH Hospitals by Health Region and Type of Delivery, 2023G.</t>
  </si>
  <si>
    <t>جدول 4-26</t>
  </si>
  <si>
    <t>Table 4-26</t>
  </si>
  <si>
    <t xml:space="preserve">ولادات </t>
  </si>
  <si>
    <t xml:space="preserve">ولادات غير طبيعية </t>
  </si>
  <si>
    <t>Abnormal Deliveries</t>
  </si>
  <si>
    <t>Abnormal deliveries</t>
  </si>
  <si>
    <t xml:space="preserve">مجموع </t>
  </si>
  <si>
    <t>المواليد الأحياء</t>
  </si>
  <si>
    <t xml:space="preserve">طبيعية </t>
  </si>
  <si>
    <t>الفنتوز</t>
  </si>
  <si>
    <t>بالمقعدة</t>
  </si>
  <si>
    <t>الجفت</t>
  </si>
  <si>
    <t>القيصرية</t>
  </si>
  <si>
    <t xml:space="preserve">أخرى </t>
  </si>
  <si>
    <t xml:space="preserve">الولادات </t>
  </si>
  <si>
    <t>Live Births</t>
  </si>
  <si>
    <t xml:space="preserve">Normal </t>
  </si>
  <si>
    <t>Ventouse</t>
  </si>
  <si>
    <t>Breech</t>
  </si>
  <si>
    <t>Forceps</t>
  </si>
  <si>
    <t>C.S.</t>
  </si>
  <si>
    <t>deliveries</t>
  </si>
  <si>
    <t>Males</t>
  </si>
  <si>
    <t>Females</t>
  </si>
  <si>
    <t xml:space="preserve">النسبة لإجمالي الولادات </t>
  </si>
  <si>
    <t xml:space="preserve"> % of total  deliveries</t>
  </si>
  <si>
    <t>Deliveries at Other Governmental Sector Hospitals by Type of Delivery, 2023G</t>
  </si>
  <si>
    <t>جدول 4-27</t>
  </si>
  <si>
    <t>Table 4-27</t>
  </si>
  <si>
    <t>Other governmental sector</t>
  </si>
  <si>
    <t>تحويل</t>
  </si>
  <si>
    <t>C.S</t>
  </si>
  <si>
    <t>King Faisal Specialist HospitalR.C.</t>
  </si>
  <si>
    <t xml:space="preserve">وزارة التعليم </t>
  </si>
  <si>
    <t xml:space="preserve">المجموع    </t>
  </si>
  <si>
    <t xml:space="preserve">النسبة لاجمالي الولادات  </t>
  </si>
  <si>
    <t>% of total deliveries</t>
  </si>
  <si>
    <t>المواليدالأحياء بالقطاع الخاص حسب الجنس عام 2023م</t>
  </si>
  <si>
    <t>Live Births at  the Private Sector by Gender, 2023G.</t>
  </si>
  <si>
    <t>جدول 4-28</t>
  </si>
  <si>
    <t>جدول 4-29</t>
  </si>
  <si>
    <t>Table 4-29</t>
  </si>
  <si>
    <t xml:space="preserve">القسم                                                                </t>
  </si>
  <si>
    <t>Section</t>
  </si>
  <si>
    <t>قلب وصدر وأوعية دموية</t>
  </si>
  <si>
    <t>مخ وأعصاب</t>
  </si>
  <si>
    <t>Cardiac, Chest and Vascular</t>
  </si>
  <si>
    <t>Plastic</t>
  </si>
  <si>
    <t>جدول4-30</t>
  </si>
  <si>
    <t>Table 4-30</t>
  </si>
  <si>
    <t>القسم</t>
  </si>
  <si>
    <t>King Faisal Specialist Hospital&amp;R.C.</t>
  </si>
  <si>
    <t>Royal Commission Hospitals</t>
  </si>
  <si>
    <t xml:space="preserve">المجموع  </t>
  </si>
  <si>
    <t>جدول 4-31</t>
  </si>
  <si>
    <t>Table 4-31</t>
  </si>
  <si>
    <t>Item</t>
  </si>
  <si>
    <t>العيادات الخارجية</t>
  </si>
  <si>
    <t>عدد الزيارات الأولية</t>
  </si>
  <si>
    <t>Initial Encounters</t>
  </si>
  <si>
    <t>Outpatient</t>
  </si>
  <si>
    <t>عدد زيارات المتابعة</t>
  </si>
  <si>
    <t>Follow-up Encounters</t>
  </si>
  <si>
    <t>الخدمات الفنية المساعدة</t>
  </si>
  <si>
    <t>Technical Ancillary Services</t>
  </si>
  <si>
    <t>عدد زيارات عيادة الفحص الشامل</t>
  </si>
  <si>
    <t>Screening clinic Encounters</t>
  </si>
  <si>
    <t>الطوارئ</t>
  </si>
  <si>
    <t>حالات من عيادة الفحص الأولي</t>
  </si>
  <si>
    <t>Cases from screening clinic</t>
  </si>
  <si>
    <t>حالات متابعة</t>
  </si>
  <si>
    <t>Follow-up</t>
  </si>
  <si>
    <t>حالات منومين</t>
  </si>
  <si>
    <t>Inpatient</t>
  </si>
  <si>
    <t>حالات أخرى</t>
  </si>
  <si>
    <t>Admissions</t>
  </si>
  <si>
    <t>متوسط مدة الاقامة</t>
  </si>
  <si>
    <t>Average length of stay</t>
  </si>
  <si>
    <t>العمليات الجراحية</t>
  </si>
  <si>
    <t>عدد الاجراءات الجراحية</t>
  </si>
  <si>
    <t>Surgical procedures</t>
  </si>
  <si>
    <t>عدد الحالات الجراحية</t>
  </si>
  <si>
    <t>Surgery cases</t>
  </si>
  <si>
    <t>الفحوص</t>
  </si>
  <si>
    <t>الفحوص المخبرية</t>
  </si>
  <si>
    <t xml:space="preserve"> Laboratory tests</t>
  </si>
  <si>
    <t>Investigations</t>
  </si>
  <si>
    <t>الفحوص الشعاعية</t>
  </si>
  <si>
    <t xml:space="preserve"> Radiology procedures</t>
  </si>
  <si>
    <t>اختبارات الجهاز التنفسي</t>
  </si>
  <si>
    <t>Respiratory therapy procedures</t>
  </si>
  <si>
    <t xml:space="preserve">  التصوير العيني </t>
  </si>
  <si>
    <t xml:space="preserve"> Ophthalmic photography </t>
  </si>
  <si>
    <t>بنك العيون</t>
  </si>
  <si>
    <t>عدد الجراحات</t>
  </si>
  <si>
    <t>Surgeries</t>
  </si>
  <si>
    <t>Eye Bank</t>
  </si>
  <si>
    <t xml:space="preserve">    قائمة الانتظار    </t>
  </si>
  <si>
    <t xml:space="preserve">Waiting list    </t>
  </si>
  <si>
    <t>حالات الأورام الخبيثة التي سجلت بمستشفى الملك فيصل التخصصي ومركز الأبحاث حسب موضع الورم والجنس لعام 2023م.</t>
  </si>
  <si>
    <t>Cases of Malignant Tumours Registered at King Faisal Specialist Hospital and Research Center by Site and Sex, 2023G.</t>
  </si>
  <si>
    <t>جدول 4-32</t>
  </si>
  <si>
    <t>Table 4-32</t>
  </si>
  <si>
    <t>موضع الورم</t>
  </si>
  <si>
    <t xml:space="preserve">   الرياض                                   </t>
  </si>
  <si>
    <t xml:space="preserve">جدة                                           </t>
  </si>
  <si>
    <t xml:space="preserve">المدينة المنورة                            </t>
  </si>
  <si>
    <t>Site</t>
  </si>
  <si>
    <t xml:space="preserve">   Riyadh      </t>
  </si>
  <si>
    <t xml:space="preserve">    Jeddah</t>
  </si>
  <si>
    <t xml:space="preserve">     Madinah</t>
  </si>
  <si>
    <t>العدد .No</t>
  </si>
  <si>
    <t>ثدى</t>
  </si>
  <si>
    <t>Breast</t>
  </si>
  <si>
    <t>الغدة الدرقية</t>
  </si>
  <si>
    <t>Thyroid gland</t>
  </si>
  <si>
    <t>لمفوما ( غير نوعية هودجكن)</t>
  </si>
  <si>
    <t>NHL-lymph</t>
  </si>
  <si>
    <t>سرطان الدم</t>
  </si>
  <si>
    <t>Leukaemia</t>
  </si>
  <si>
    <t>الرئة</t>
  </si>
  <si>
    <t>Lung</t>
  </si>
  <si>
    <t xml:space="preserve">الفم </t>
  </si>
  <si>
    <t>Oral cavity</t>
  </si>
  <si>
    <t>الكبد</t>
  </si>
  <si>
    <t>Liver</t>
  </si>
  <si>
    <t xml:space="preserve">المبيض </t>
  </si>
  <si>
    <t>Ovary</t>
  </si>
  <si>
    <t>المرئ</t>
  </si>
  <si>
    <t>Oesophagus</t>
  </si>
  <si>
    <t>البلعوم الأنفي</t>
  </si>
  <si>
    <t>Nasopharynx</t>
  </si>
  <si>
    <t>الدماغ والجهاز العصبي المركزي</t>
  </si>
  <si>
    <t>Brain &amp; C.N.S</t>
  </si>
  <si>
    <t>المثانة</t>
  </si>
  <si>
    <t>Bladder</t>
  </si>
  <si>
    <t>الأنسجة الرقيقة</t>
  </si>
  <si>
    <t>Soft tissue</t>
  </si>
  <si>
    <t>سرطان هود جنكنز</t>
  </si>
  <si>
    <t>Hodgkin`s</t>
  </si>
  <si>
    <t>المصدر : مستشفى الملك فيصل التخصصي  ومركز الأبحاث</t>
  </si>
  <si>
    <t>Source : King Faisal Specialist Hospital and Research Center</t>
  </si>
  <si>
    <t>حالات الأطفال بتشخيص الأورام المحولين الي مستشفى الملك فيصل التخصصي ومركز الأبحاث حسب موضع الورم عام 2023م.</t>
  </si>
  <si>
    <t xml:space="preserve"> Cases of Tumours among Children Referred to King Faisal Specialist Hospital by Site, 2023G.</t>
  </si>
  <si>
    <t>جدول  4-33</t>
  </si>
  <si>
    <t>Table 4-33</t>
  </si>
  <si>
    <t xml:space="preserve">موضع الورم </t>
  </si>
  <si>
    <t>الرياض
Riyadh</t>
  </si>
  <si>
    <t>جدة
Jeddah</t>
  </si>
  <si>
    <t xml:space="preserve"> المدينة المنورة
Madinah</t>
  </si>
  <si>
    <t xml:space="preserve">العدد  .No </t>
  </si>
  <si>
    <t xml:space="preserve">النسبة  % </t>
  </si>
  <si>
    <t xml:space="preserve">سرطان الدم </t>
  </si>
  <si>
    <t>Thyroid glands</t>
  </si>
  <si>
    <t>الغدد الليمفاوية</t>
  </si>
  <si>
    <t>Lymph nodes</t>
  </si>
  <si>
    <t>الدماغ</t>
  </si>
  <si>
    <t>Brain</t>
  </si>
  <si>
    <t xml:space="preserve">العين </t>
  </si>
  <si>
    <t>العظام والغضروف</t>
  </si>
  <si>
    <t>Bone&amp; Cartilage</t>
  </si>
  <si>
    <t>الكلى</t>
  </si>
  <si>
    <t>Kidney</t>
  </si>
  <si>
    <t xml:space="preserve">البلعوم الأنفي </t>
  </si>
  <si>
    <t>المصدر : مستشفى الملك فيصل التخصصي  ومركز الابحاث</t>
  </si>
  <si>
    <t xml:space="preserve"> Source : King Faisal Specialist Hospital and Research Center</t>
  </si>
  <si>
    <t>جدول 4-34</t>
  </si>
  <si>
    <t>Table 4-34</t>
  </si>
  <si>
    <t xml:space="preserve">جهات حكومية أخرى  </t>
  </si>
  <si>
    <t>قطاع خاص</t>
  </si>
  <si>
    <t>M.o.H.</t>
  </si>
  <si>
    <t>Private sector</t>
  </si>
  <si>
    <t>عدد مراكز الغسيل الكلوي</t>
  </si>
  <si>
    <t xml:space="preserve">No. of Renal Dialysis Centers  </t>
  </si>
  <si>
    <t>عدد أجهزة الغسيل الكلوي</t>
  </si>
  <si>
    <t>No. of Haemodialysis Machines</t>
  </si>
  <si>
    <t>عدد مرضى التنقية الدموية</t>
  </si>
  <si>
    <t>No. of  Haemodialysis Patients</t>
  </si>
  <si>
    <t xml:space="preserve"> عدد  مرضى التنقية البريتونية </t>
  </si>
  <si>
    <t xml:space="preserve"> No. of Peritoneodialysis Patients</t>
  </si>
  <si>
    <t>جدول 4-35</t>
  </si>
  <si>
    <t>Table  4-35</t>
  </si>
  <si>
    <t xml:space="preserve">عدد الحالات
 No. of cases </t>
  </si>
  <si>
    <t xml:space="preserve"> الجنس                           </t>
  </si>
  <si>
    <t xml:space="preserve"> الجنسية      </t>
  </si>
  <si>
    <t xml:space="preserve"> Sex</t>
  </si>
  <si>
    <t>ذكور   M</t>
  </si>
  <si>
    <t>اناث F</t>
  </si>
  <si>
    <t>سعودي  S</t>
  </si>
  <si>
    <t xml:space="preserve">غير سعودي  NS </t>
  </si>
  <si>
    <t>مستشفيات وزارة الصحة</t>
  </si>
  <si>
    <t xml:space="preserve"> M.o.H. Hospitals</t>
  </si>
  <si>
    <t xml:space="preserve">مستشفيات الجهات الحكومية الأخرى </t>
  </si>
  <si>
    <t xml:space="preserve">   Other Governmental Sector Hospitals</t>
  </si>
  <si>
    <t>مستشفيات القطاع الخاص</t>
  </si>
  <si>
    <t>Private Sector Hospitals</t>
  </si>
  <si>
    <t>Number of Encounters to Medical Rehabilitation Centers and Departments, MOH, 2023G.</t>
  </si>
  <si>
    <t>جدول 4-36</t>
  </si>
  <si>
    <t>Table 4-36</t>
  </si>
  <si>
    <t>علاج طبيعي</t>
  </si>
  <si>
    <t>علاج وظيفي</t>
  </si>
  <si>
    <t>علاج السمع والتخاطب والبلع</t>
  </si>
  <si>
    <t>أطراف إصطناعية وأجهزة تعويضية</t>
  </si>
  <si>
    <t>Physiotherapy</t>
  </si>
  <si>
    <t>Occupational Therapy</t>
  </si>
  <si>
    <t>Hearing, Speech &amp; Swallowing Therapy</t>
  </si>
  <si>
    <t>Orthotics and Prosthetic</t>
  </si>
  <si>
    <t xml:space="preserve">الرياض      </t>
  </si>
  <si>
    <t xml:space="preserve">جدة                              </t>
  </si>
  <si>
    <t>Al-Ta'yif</t>
  </si>
  <si>
    <t xml:space="preserve">المدينة المنورة          </t>
  </si>
  <si>
    <t xml:space="preserve"> Al-Ahsa </t>
  </si>
  <si>
    <t>Hafr Al-Batin</t>
  </si>
  <si>
    <t xml:space="preserve">بيشة                      </t>
  </si>
  <si>
    <t>Tabok</t>
  </si>
  <si>
    <t>Northern Borders Border</t>
  </si>
  <si>
    <t>Jouf</t>
  </si>
  <si>
    <t>Al-Qurayat</t>
  </si>
  <si>
    <t>Post-Amputation Encounters to Medical Rehabilitation Centers &amp; Departments at MoH Facilities by Sex, Nationality and Cause of Injury, 2023G.</t>
  </si>
  <si>
    <t>جدول 4-37</t>
  </si>
  <si>
    <t>Table 4-37</t>
  </si>
  <si>
    <t>سبب الإصابة</t>
  </si>
  <si>
    <t>Cause of Injury</t>
  </si>
  <si>
    <t>الحوادث المرورية</t>
  </si>
  <si>
    <t>Road Traffic Accidents</t>
  </si>
  <si>
    <t>الحوادث الأخرى</t>
  </si>
  <si>
    <t>Other Accidents</t>
  </si>
  <si>
    <t>داء السكري</t>
  </si>
  <si>
    <t>Diabetes Mellitus</t>
  </si>
  <si>
    <t>الغرغرينا (غير داء السكري)</t>
  </si>
  <si>
    <t>Gangrene other than D.M.</t>
  </si>
  <si>
    <t>الأورام السرطانية</t>
  </si>
  <si>
    <t>Cancer</t>
  </si>
  <si>
    <t xml:space="preserve">جدول 4-38 </t>
  </si>
  <si>
    <t>Table 4-38</t>
  </si>
  <si>
    <t>نوع الخدمة التأهيلية
Type of Rehabilitation Service</t>
  </si>
  <si>
    <t>اجمالي عدد الجلسات
Total Sessions</t>
  </si>
  <si>
    <t>علاج طبيعي
Physiotherapy</t>
  </si>
  <si>
    <t>تأهيل وظيفي
Occupational Therapy</t>
  </si>
  <si>
    <t>علاج السمع والتخاطب والبلع
Hearing/ Speech/Swallowing Therapy</t>
  </si>
  <si>
    <t>الأطراف الصناعية والأجهزة المساعدة
Prosthesis &amp; Assisting Devices</t>
  </si>
  <si>
    <t>العلاج التنفسي
Respiratory Therapy</t>
  </si>
  <si>
    <t>تأهيل نفسي عصبي
Neuropsychology</t>
  </si>
  <si>
    <t>تأهيل النظر
Vision Therapy</t>
  </si>
  <si>
    <t>أخرى
Others</t>
  </si>
  <si>
    <t>عدد الجلسات 
No. of sessions</t>
  </si>
  <si>
    <t xml:space="preserve">وزارة الرياضة </t>
  </si>
  <si>
    <t>وزارة الموارد البشرية والتنمية الاجتماعية</t>
  </si>
  <si>
    <t>Services of Rehabilitation Center for Children with Disability by Age, 2023G</t>
  </si>
  <si>
    <t>جدول 4-39</t>
  </si>
  <si>
    <t>Table 4-39</t>
  </si>
  <si>
    <t>فئة العمر (بالسنة)</t>
  </si>
  <si>
    <t>عدد الأطفال</t>
  </si>
  <si>
    <t>جلسات العلاج</t>
  </si>
  <si>
    <t>متوسط عدد الجلسات لكل طفل *</t>
  </si>
  <si>
    <t>Sessions of treatment</t>
  </si>
  <si>
    <t>بالعيادات</t>
  </si>
  <si>
    <t>بالعلاج الطبيعي</t>
  </si>
  <si>
    <t>بالعلاج الوظيفي</t>
  </si>
  <si>
    <t>النطق</t>
  </si>
  <si>
    <t>بعيادة الأسنان</t>
  </si>
  <si>
    <t>بالمدرسة</t>
  </si>
  <si>
    <t>النفسية</t>
  </si>
  <si>
    <t>التدخل المبكر</t>
  </si>
  <si>
    <t>الورشة الطبية</t>
  </si>
  <si>
    <t>العظام</t>
  </si>
  <si>
    <t>تمريض</t>
  </si>
  <si>
    <t>الخدمة الاجتماعية</t>
  </si>
  <si>
    <t>Age group (year)</t>
  </si>
  <si>
    <t>Clinics</t>
  </si>
  <si>
    <t>Occupational  therapy</t>
  </si>
  <si>
    <t>Speach therapy</t>
  </si>
  <si>
    <t>Dental clinic</t>
  </si>
  <si>
    <t>School</t>
  </si>
  <si>
    <t>Psychologist</t>
  </si>
  <si>
    <t>Early Intervention</t>
  </si>
  <si>
    <t>Orthotics</t>
  </si>
  <si>
    <t>Nursing</t>
  </si>
  <si>
    <t>Social services</t>
  </si>
  <si>
    <t>12+</t>
  </si>
  <si>
    <t>المجموع    Total</t>
  </si>
  <si>
    <t>* Average  sessions / child.</t>
  </si>
  <si>
    <t xml:space="preserve">المصدر : الجمعية السعودية الخيرية لرعاية الأطفال المعوقين </t>
  </si>
  <si>
    <t>Source: Saudi Society of Caring Handicapped Children</t>
  </si>
  <si>
    <t>جدول 4-40</t>
  </si>
  <si>
    <t>Table 4-40</t>
  </si>
  <si>
    <t xml:space="preserve">عدد مرضى الأشعة </t>
  </si>
  <si>
    <t xml:space="preserve">Laboratory investigations </t>
  </si>
  <si>
    <t>No. of Radiology Patients</t>
  </si>
  <si>
    <t>سعود</t>
  </si>
  <si>
    <t>فهد</t>
  </si>
  <si>
    <t>خالد</t>
  </si>
  <si>
    <t>جدول 4-41</t>
  </si>
  <si>
    <t>Table 4-41</t>
  </si>
  <si>
    <t>المناعة 
Immunology</t>
  </si>
  <si>
    <t>فيروسات المرضى
Patients virology</t>
  </si>
  <si>
    <t xml:space="preserve">الفيروسات بنك الدم
Virology in Blood Bank </t>
  </si>
  <si>
    <t>الطفيليات 
Parasitology</t>
  </si>
  <si>
    <t>البول 
Urine</t>
  </si>
  <si>
    <t>البكتيريا 
Bacteriology</t>
  </si>
  <si>
    <t>الهرمونات 
Hormones</t>
  </si>
  <si>
    <t>الكيمياء الحيوية 
Biochemistry</t>
  </si>
  <si>
    <t>السموم 
Toxicology</t>
  </si>
  <si>
    <t>المصل 
Serology</t>
  </si>
  <si>
    <t>الوراثة 
Genetics</t>
  </si>
  <si>
    <t>اللشريح النسيجي
Histopathology</t>
  </si>
  <si>
    <t>أمراض الدم 
Hematology</t>
  </si>
  <si>
    <t>الجزيئات الحيوية
Molecular Biology</t>
  </si>
  <si>
    <t>الدرن
TB</t>
  </si>
  <si>
    <t>فحوصات خدمات نقل الدم
Blood Bank Service Tests</t>
  </si>
  <si>
    <t>أخرى 
Others</t>
  </si>
  <si>
    <t>الإجمالي
Total</t>
  </si>
  <si>
    <t>جدول 4-42</t>
  </si>
  <si>
    <t>Table 4-42</t>
  </si>
  <si>
    <t>نوع الفحص</t>
  </si>
  <si>
    <t>Type of Investigation</t>
  </si>
  <si>
    <t>الأشعة العامة</t>
  </si>
  <si>
    <t>General X-ray</t>
  </si>
  <si>
    <t>أشعة الأسنان</t>
  </si>
  <si>
    <t>Dental X-ray</t>
  </si>
  <si>
    <t>أشعة المسالك البولية بإستخدام الصبغة</t>
  </si>
  <si>
    <t>IVU</t>
  </si>
  <si>
    <t xml:space="preserve">الموجات فوق الصوتية (عدا الثدي) </t>
  </si>
  <si>
    <t>Ultrasonography ( Except Breast)</t>
  </si>
  <si>
    <t>الأشعة المقطعية</t>
  </si>
  <si>
    <t xml:space="preserve">CT Scan </t>
  </si>
  <si>
    <t>الرنين المغناطيسي</t>
  </si>
  <si>
    <t>MRI</t>
  </si>
  <si>
    <t>التصوير بقسطرة الأوعية الدموية</t>
  </si>
  <si>
    <t>Angiography</t>
  </si>
  <si>
    <t>التنظير الإشعاعي</t>
  </si>
  <si>
    <t>Fluoroscopy</t>
  </si>
  <si>
    <t>الاشعة  التداخلية ( عدا خزعات الثدي  والتصوير بقسطرة الأوعية الدموية )</t>
  </si>
  <si>
    <t>Interventional Radiology ( except Angiography &amp; Breast Biopsies</t>
  </si>
  <si>
    <t>قياس كثافة العظام</t>
  </si>
  <si>
    <t>Bone Densitometry</t>
  </si>
  <si>
    <t xml:space="preserve">الطب النووي </t>
  </si>
  <si>
    <t>Nuclear Medicine ( Gamma Camera )</t>
  </si>
  <si>
    <t>التصوير المقطعي أحادي الفوتون</t>
  </si>
  <si>
    <t>SPECT</t>
  </si>
  <si>
    <t>التصوير المقطعي  البوزيتروني</t>
  </si>
  <si>
    <t>PET/CT</t>
  </si>
  <si>
    <t>Laboratory Investigations and Number of  Radiology &amp; Physiotherapy patients at MoH Facilities, in the last Five Years</t>
  </si>
  <si>
    <t>جدول 4-43</t>
  </si>
  <si>
    <t>Table  4-43</t>
  </si>
  <si>
    <t xml:space="preserve">Activity </t>
  </si>
  <si>
    <t>عدد الفحوص المخبرية</t>
  </si>
  <si>
    <t>Laboratory Investigations</t>
  </si>
  <si>
    <t>عدد مرضى الأشعة</t>
  </si>
  <si>
    <t xml:space="preserve"> No. of Radiology Cases</t>
  </si>
  <si>
    <t>عدد حالات التأهيل الطبي</t>
  </si>
  <si>
    <t>No. of Medical Rehabilitation Cases</t>
  </si>
  <si>
    <t>جدول 4-44</t>
  </si>
  <si>
    <t>Table 4-44</t>
  </si>
  <si>
    <t xml:space="preserve"> عدد الفحوص المخبرية</t>
  </si>
  <si>
    <t>No. of Laboratory Investigations</t>
  </si>
  <si>
    <t>No. of Radiology patients</t>
  </si>
  <si>
    <t xml:space="preserve"> جدول  4-45</t>
  </si>
  <si>
    <t>Table 4-45</t>
  </si>
  <si>
    <t>عدد العينات البيولوجية</t>
  </si>
  <si>
    <t>عدد عينات المضبوطات</t>
  </si>
  <si>
    <t>إجمالي عدد العينات</t>
  </si>
  <si>
    <t>عدد الاختبارات</t>
  </si>
  <si>
    <t>No. of Centers</t>
  </si>
  <si>
    <t>No. of Biological Samples</t>
  </si>
  <si>
    <t xml:space="preserve">No. of Samples of seized items </t>
  </si>
  <si>
    <t>Total No. of Samples</t>
  </si>
  <si>
    <t>No. of Tests</t>
  </si>
  <si>
    <t>Albaha</t>
  </si>
  <si>
    <t>Activities at MoH Blood Banks by Health Region, 2023G.</t>
  </si>
  <si>
    <t>جدول 4-46</t>
  </si>
  <si>
    <t>Table 4-46</t>
  </si>
  <si>
    <t>إجمالي الفحوص</t>
  </si>
  <si>
    <t>عدد وحدات الدم المتبرع بها</t>
  </si>
  <si>
    <t>عدد وحدات الدم المنقولة للمرضى</t>
  </si>
  <si>
    <t>Total investigations</t>
  </si>
  <si>
    <t>No. of collected blood units</t>
  </si>
  <si>
    <t>No. of transfused blood units</t>
  </si>
  <si>
    <t>Activities at MoH Blood Banks in the last Five Years</t>
  </si>
  <si>
    <t>جدول 4-47</t>
  </si>
  <si>
    <t>Table 4-47</t>
  </si>
  <si>
    <t xml:space="preserve">النشاط </t>
  </si>
  <si>
    <t xml:space="preserve">عدد الفحوص  </t>
  </si>
  <si>
    <t xml:space="preserve"> No. of  Investigations</t>
  </si>
  <si>
    <t xml:space="preserve">    No. of  Collected Blood Units</t>
  </si>
  <si>
    <t>No. of Transfused Blood Units</t>
  </si>
  <si>
    <t>جدول 4-48</t>
  </si>
  <si>
    <t>Table  4-48</t>
  </si>
  <si>
    <t>عدد بنوك الدم</t>
  </si>
  <si>
    <t xml:space="preserve">عدد الفحوص </t>
  </si>
  <si>
    <t xml:space="preserve">عدد المتبرعين </t>
  </si>
  <si>
    <t xml:space="preserve">عدد طلبات نقل الدم </t>
  </si>
  <si>
    <t>No. of blood Banks</t>
  </si>
  <si>
    <t>No. of investigations</t>
  </si>
  <si>
    <t>No. of blood donors</t>
  </si>
  <si>
    <t>No. of transfusion requests</t>
  </si>
  <si>
    <t>الحالات المعروضة على مراكز الطب الشرعي بوزارة الصحة حسب المنطقة الصحية وطبيعة الفحص الطبي الشرعي لعام 2023م</t>
  </si>
  <si>
    <t>جدول 4-49</t>
  </si>
  <si>
    <t>Table 4-49</t>
  </si>
  <si>
    <t>حالات وفيات    Dead Cases</t>
  </si>
  <si>
    <t>حالات الأحياء</t>
  </si>
  <si>
    <t>إبداء الرأي الفني</t>
  </si>
  <si>
    <t>كشف ظاهري</t>
  </si>
  <si>
    <t>تشريح جثة</t>
  </si>
  <si>
    <t>External Examination</t>
  </si>
  <si>
    <t>Autopsy</t>
  </si>
  <si>
    <t>Living Cases</t>
  </si>
  <si>
    <t>Expert Opinion</t>
  </si>
  <si>
    <t>Grand Total</t>
  </si>
  <si>
    <t>جدول 4-50</t>
  </si>
  <si>
    <t>Table 4-50</t>
  </si>
  <si>
    <t>عدد الهيئات
No of Committees</t>
  </si>
  <si>
    <t>القضايا المعروضة على الهيئات</t>
  </si>
  <si>
    <t>عدد القرارات الصادرة</t>
  </si>
  <si>
    <t>عدد القضايا المرحلة للعام التالي</t>
  </si>
  <si>
    <t>Referred Cases</t>
  </si>
  <si>
    <t>قضايا مرحلة</t>
  </si>
  <si>
    <t>قضايا جديدة</t>
  </si>
  <si>
    <t>Ongoing Cases</t>
  </si>
  <si>
    <t>New Cases</t>
  </si>
  <si>
    <t>No. of Resolutions</t>
  </si>
  <si>
    <t>Ongoing Cases to the next year</t>
  </si>
  <si>
    <t>جدول 4-51</t>
  </si>
  <si>
    <t>Table 4-51</t>
  </si>
  <si>
    <t>قرارات الإدانة</t>
  </si>
  <si>
    <t>Resolutions with Convictions</t>
  </si>
  <si>
    <t>قرارات عدم الإدانة</t>
  </si>
  <si>
    <t>Resolutions without Convictions</t>
  </si>
  <si>
    <t>مجموع القرارات المتعلقة بوفيات الأخطاء الطبية</t>
  </si>
  <si>
    <t>العدد</t>
  </si>
  <si>
    <t>Total of Dead Cases' Resolutions</t>
  </si>
  <si>
    <t>No.</t>
  </si>
  <si>
    <t>جدول 4-52</t>
  </si>
  <si>
    <t>Table 4-52</t>
  </si>
  <si>
    <t xml:space="preserve"> المنطقة المستقبلة</t>
  </si>
  <si>
    <t xml:space="preserve"> التجمع الأول بالرياض</t>
  </si>
  <si>
    <t xml:space="preserve"> التجمع الثاني بالرياض</t>
  </si>
  <si>
    <t xml:space="preserve"> التجمع الثالث بالرياض</t>
  </si>
  <si>
    <t>التجمع الاول بجدة</t>
  </si>
  <si>
    <t>التجمع الثاني بجدة</t>
  </si>
  <si>
    <t>الجوف*</t>
  </si>
  <si>
    <t>Referred from</t>
  </si>
  <si>
    <t>المنطقة المحيلة</t>
  </si>
  <si>
    <t>Riyadh Cluster I</t>
  </si>
  <si>
    <t>Riyadh Cluster II</t>
  </si>
  <si>
    <t>Riyadh Cluster III</t>
  </si>
  <si>
    <t>Jeddah Cluster I</t>
  </si>
  <si>
    <t>Jeddah Cluster II</t>
  </si>
  <si>
    <t>Al-Jouf*</t>
  </si>
  <si>
    <t>Referred to</t>
  </si>
  <si>
    <t>*تشمل القريات</t>
  </si>
  <si>
    <t>* Includes Al-Qurayat</t>
  </si>
  <si>
    <t>Cases Referred Abroad for Treatment by Specialty and Country, 2023G.</t>
  </si>
  <si>
    <t>جدول 4-53</t>
  </si>
  <si>
    <t>Table 4-53</t>
  </si>
  <si>
    <t>أمريكا</t>
  </si>
  <si>
    <t xml:space="preserve">إيطاليا </t>
  </si>
  <si>
    <t>اسبانيا</t>
  </si>
  <si>
    <t>UK</t>
  </si>
  <si>
    <t>Italy</t>
  </si>
  <si>
    <t>Spain</t>
  </si>
  <si>
    <t>جراحة تجميل ( ترميم )</t>
  </si>
  <si>
    <t>Plastic and Reconstructive Surgery</t>
  </si>
  <si>
    <t>الأورام</t>
  </si>
  <si>
    <t>Tumors</t>
  </si>
  <si>
    <t xml:space="preserve">جراحة عظام </t>
  </si>
  <si>
    <t xml:space="preserve">زراعة قلب / رئة </t>
  </si>
  <si>
    <t>Organ Transplantation</t>
  </si>
  <si>
    <t>الأذن والأنف والحنجرة</t>
  </si>
  <si>
    <t>طب وجراحة القلب</t>
  </si>
  <si>
    <t>Cardiology &amp; Cardiac Surgery</t>
  </si>
  <si>
    <t xml:space="preserve">زراعة نخاع </t>
  </si>
  <si>
    <t>Bone Marrow Transplant</t>
  </si>
  <si>
    <t xml:space="preserve">التأهيل الطبي / الأعصاب </t>
  </si>
  <si>
    <t>Medical Rehabilitation</t>
  </si>
  <si>
    <t xml:space="preserve">مسالك بولية </t>
  </si>
  <si>
    <t xml:space="preserve">جراحة عمود فقري </t>
  </si>
  <si>
    <t>Spinal Surgery</t>
  </si>
  <si>
    <t xml:space="preserve">جراحة أعصاب </t>
  </si>
  <si>
    <t>أمراض الأطفال</t>
  </si>
  <si>
    <t>الباطنة العامة</t>
  </si>
  <si>
    <t xml:space="preserve">أمراض دم </t>
  </si>
  <si>
    <t>Gynecology/Obstetrics</t>
  </si>
  <si>
    <t>طب الفم والأسنان</t>
  </si>
  <si>
    <t>Oral and Dental Medicine</t>
  </si>
  <si>
    <t>Cases Referred to Social Service Departements at MOH Hospitals, According to Cause of Social Investigation and Sex, 2023G.</t>
  </si>
  <si>
    <t>جدول 4-54</t>
  </si>
  <si>
    <t>Table 4-54</t>
  </si>
  <si>
    <t>أسباب البحث الاجتماعي</t>
  </si>
  <si>
    <t>Cause of Social Investigation</t>
  </si>
  <si>
    <t>الاعتداء والعنف</t>
  </si>
  <si>
    <t xml:space="preserve"> Assaults &amp; Violence</t>
  </si>
  <si>
    <t>خروج ضد النصيحة الطبية</t>
  </si>
  <si>
    <t>Discharge Against medical Advice</t>
  </si>
  <si>
    <t xml:space="preserve">أسباب مادية                  </t>
  </si>
  <si>
    <t xml:space="preserve">Financial causes                                  </t>
  </si>
  <si>
    <t>مرضى الإقامة الطويلة</t>
  </si>
  <si>
    <t xml:space="preserve">Long Stay Patients             </t>
  </si>
  <si>
    <t>ذوي الإحتياجات الخاصة</t>
  </si>
  <si>
    <t xml:space="preserve">Persons with Special Needs                        </t>
  </si>
  <si>
    <t xml:space="preserve">محاولات إيذاء النفس      </t>
  </si>
  <si>
    <t xml:space="preserve"> Self harm Attempts                   </t>
  </si>
  <si>
    <t>أسباب نفسية وإجتماعية مرتبطة بالمرض</t>
  </si>
  <si>
    <t xml:space="preserve">Sociopsychological Causes Related to the Disease </t>
  </si>
  <si>
    <t xml:space="preserve"> Other Causes  </t>
  </si>
  <si>
    <t>جدول 4-55</t>
  </si>
  <si>
    <t>Table 4-55</t>
  </si>
  <si>
    <t>وجبات المرضى</t>
  </si>
  <si>
    <t>وجبات التمريض والمناوبين</t>
  </si>
  <si>
    <t>وجبات المرافقين</t>
  </si>
  <si>
    <t>مجموع الوجبات</t>
  </si>
  <si>
    <t xml:space="preserve">المتوسط اليومي لوجبات المرضى </t>
  </si>
  <si>
    <t xml:space="preserve"> نسبة وجبات المرضى لمجموع الوجبات</t>
  </si>
  <si>
    <t>متوسط وجبات المرضى لكل سرير في السنة</t>
  </si>
  <si>
    <t>No. of beds</t>
  </si>
  <si>
    <t>Patients meals</t>
  </si>
  <si>
    <t>Nurses &amp; on duties meals</t>
  </si>
  <si>
    <t>Accompanies meals</t>
  </si>
  <si>
    <t>Total no. of meals</t>
  </si>
  <si>
    <t>Daily average patient meals</t>
  </si>
  <si>
    <t xml:space="preserve"> Percent of  patient  meals / total meals </t>
  </si>
  <si>
    <t xml:space="preserve"> Average  patient      meals /  bed in year</t>
  </si>
  <si>
    <t>المصدر: الإدارة العامة للتغذية</t>
  </si>
  <si>
    <t>Number of MoH Hospitals Implementing Home Health Care Program, Manpower and Beneficiaries by Health Region, 2023G</t>
  </si>
  <si>
    <t xml:space="preserve"> جدول  4-56</t>
  </si>
  <si>
    <t>Table 4-56</t>
  </si>
  <si>
    <t>مركز طب منزلي</t>
  </si>
  <si>
    <t>عدد العاملين</t>
  </si>
  <si>
    <t>عدد الحالات تحت الخدمة نهاية 2023</t>
  </si>
  <si>
    <t>عدد المستفيدين التراكمي نهاية عام 2023</t>
  </si>
  <si>
    <t>No. of Hospitals</t>
  </si>
  <si>
    <t>Home Health Care Center</t>
  </si>
  <si>
    <t>No. of Manpower</t>
  </si>
  <si>
    <t>Number of cases under service (end of 2023)</t>
  </si>
  <si>
    <t>Cumulative number of Beneficiaries by the end of 2023</t>
  </si>
  <si>
    <t>جدول 4-57</t>
  </si>
  <si>
    <t>Table 4-57</t>
  </si>
  <si>
    <t>الاستشارات الطبية 937</t>
  </si>
  <si>
    <t>Medical Consultations 937</t>
  </si>
  <si>
    <t>عدد الاستشارات الطبية</t>
  </si>
  <si>
    <t>Number of Medical Consultations</t>
  </si>
  <si>
    <t>متوسط نسبة الرضا (%)</t>
  </si>
  <si>
    <t>Satisfaction Level (%)</t>
  </si>
  <si>
    <t>نسبة المكالمات المجابة (%)</t>
  </si>
  <si>
    <t>% of Answered Calls</t>
  </si>
  <si>
    <t>تطبيق صحة</t>
  </si>
  <si>
    <t>Medical Consultations Sehha App.</t>
  </si>
  <si>
    <t>الوصفات الطبية الالكترونية</t>
  </si>
  <si>
    <t>Medical Electronic Prescriptions</t>
  </si>
  <si>
    <t>عدد الوصفات الطبية الالكترونية</t>
  </si>
  <si>
    <t>Number Medical Electronic Prescriptions</t>
  </si>
  <si>
    <t>الاستشارات الطبية عبر منصة اكس</t>
  </si>
  <si>
    <t>Medical Consultations, via X</t>
  </si>
  <si>
    <t>مؤشرات الإدارة العامة لمراكز الاتصال للأعوام الخمسة الأخيرة</t>
  </si>
  <si>
    <t xml:space="preserve">Indicators of the General Directorate for Call Centers in the Last Five Years.  </t>
  </si>
  <si>
    <t>جدول 4-58</t>
  </si>
  <si>
    <t>Table 4-58</t>
  </si>
  <si>
    <t xml:space="preserve">المؤشرات </t>
  </si>
  <si>
    <t xml:space="preserve">مركز اتصال صحة ٩٣٧ </t>
  </si>
  <si>
    <t>Health Call Center 937</t>
  </si>
  <si>
    <t>المكالمات الواردة</t>
  </si>
  <si>
    <t xml:space="preserve">8.9M </t>
  </si>
  <si>
    <t xml:space="preserve">24.0M </t>
  </si>
  <si>
    <t xml:space="preserve">37.0M </t>
  </si>
  <si>
    <t>20.0M</t>
  </si>
  <si>
    <t>12.3M</t>
  </si>
  <si>
    <t>Incoming Calls</t>
  </si>
  <si>
    <t>حجز المواعيد</t>
  </si>
  <si>
    <t xml:space="preserve">4.2M </t>
  </si>
  <si>
    <t xml:space="preserve">3.2M </t>
  </si>
  <si>
    <t xml:space="preserve">2.8M </t>
  </si>
  <si>
    <t xml:space="preserve">2.0M </t>
  </si>
  <si>
    <t>2.6M</t>
  </si>
  <si>
    <t>Book Appointments</t>
  </si>
  <si>
    <t>البلاغات</t>
  </si>
  <si>
    <t xml:space="preserve">549K </t>
  </si>
  <si>
    <t xml:space="preserve">979K </t>
  </si>
  <si>
    <t xml:space="preserve">1M </t>
  </si>
  <si>
    <t>1M</t>
  </si>
  <si>
    <t>1.2M</t>
  </si>
  <si>
    <t>Complaints</t>
  </si>
  <si>
    <t>الاستشارات الطبية</t>
  </si>
  <si>
    <t xml:space="preserve">2.5M </t>
  </si>
  <si>
    <t xml:space="preserve">7.5M </t>
  </si>
  <si>
    <t xml:space="preserve">11.0M </t>
  </si>
  <si>
    <t>6.0M</t>
  </si>
  <si>
    <t>3.4M</t>
  </si>
  <si>
    <t>Medical Consultations</t>
  </si>
  <si>
    <t>رضا المستفيد عن الخدمات ٪</t>
  </si>
  <si>
    <t>Beneficiary satisfaction with Services%</t>
  </si>
  <si>
    <t>رضا المستفيد عن اغلاق البلاغات ٪</t>
  </si>
  <si>
    <t>Beneficiary Satisfaction with Communications%</t>
  </si>
  <si>
    <t xml:space="preserve">مستوى الخدمة للبلاغات  ٪ </t>
  </si>
  <si>
    <t>Ticket Service Level %</t>
  </si>
  <si>
    <t>عدد التفاعلات في قناة توتير</t>
  </si>
  <si>
    <t xml:space="preserve">117K </t>
  </si>
  <si>
    <t xml:space="preserve">2M </t>
  </si>
  <si>
    <t>831K</t>
  </si>
  <si>
    <t>484K</t>
  </si>
  <si>
    <t>Number of Interactions in twitter</t>
  </si>
  <si>
    <t>عدد التفاعلات في البريد الالكتروني</t>
  </si>
  <si>
    <t xml:space="preserve">73K </t>
  </si>
  <si>
    <t>142K</t>
  </si>
  <si>
    <t>70K</t>
  </si>
  <si>
    <t>Number of Interactions in e-mail</t>
  </si>
  <si>
    <t>عدد التفاعلات في الوتساب</t>
  </si>
  <si>
    <t>1.4M</t>
  </si>
  <si>
    <t>Number of Interactions in WhatsApp</t>
  </si>
  <si>
    <t xml:space="preserve">مركز اتصال خدمات الموظفين </t>
  </si>
  <si>
    <t>Employee Services Call Center</t>
  </si>
  <si>
    <t xml:space="preserve">المكالمات الواردة </t>
  </si>
  <si>
    <t xml:space="preserve">261K </t>
  </si>
  <si>
    <t>210K</t>
  </si>
  <si>
    <t xml:space="preserve">467K </t>
  </si>
  <si>
    <t>513K</t>
  </si>
  <si>
    <t>398K</t>
  </si>
  <si>
    <t>Incoming calls</t>
  </si>
  <si>
    <t>مستوى الخدمة للبلاغات  ٪</t>
  </si>
  <si>
    <t>Service Level%</t>
  </si>
  <si>
    <t>مستوى رضا المستفيد للبلاغات ٪</t>
  </si>
  <si>
    <t xml:space="preserve">مركز اتصال خدمات الاعمال </t>
  </si>
  <si>
    <t>Business Services Call Center</t>
  </si>
  <si>
    <t xml:space="preserve">3K </t>
  </si>
  <si>
    <t xml:space="preserve">5K </t>
  </si>
  <si>
    <t>7.2K</t>
  </si>
  <si>
    <t>8.7K</t>
  </si>
  <si>
    <t>رضا المستفيد عن البلاغات ٪</t>
  </si>
  <si>
    <t>مستوى الخدمة للبلاغات ٪</t>
  </si>
  <si>
    <t>مستوى رضا المستفيد عن المكالمات ٪</t>
  </si>
  <si>
    <t>Beneficiary Satisfaction level</t>
  </si>
  <si>
    <t>المصدر: الإدارة العامة لمراكز الإتصال</t>
  </si>
  <si>
    <t>Source: General Directorate for Call Centers</t>
  </si>
  <si>
    <t>جدول 4-59</t>
  </si>
  <si>
    <t>Table 4-59</t>
  </si>
  <si>
    <t>المرافق الصحية
Health Facilities</t>
  </si>
  <si>
    <t>عدد الممارسين الصحيين</t>
  </si>
  <si>
    <t>عدد المواعيد الافتراضية</t>
  </si>
  <si>
    <t>عدد المستفيدين من الخدمة</t>
  </si>
  <si>
    <t>المراكز المتخصصة</t>
  </si>
  <si>
    <t>إجمالي المرافق</t>
  </si>
  <si>
    <t>Specilized Centres</t>
  </si>
  <si>
    <t>Total Facilities</t>
  </si>
  <si>
    <t xml:space="preserve"> Health Practitioners </t>
  </si>
  <si>
    <t xml:space="preserve">Number of Virtual Appointments </t>
  </si>
  <si>
    <t>Number of Beneficiaries</t>
  </si>
  <si>
    <t>Jouf*</t>
  </si>
  <si>
    <t>جدول 4-60</t>
  </si>
  <si>
    <t>Table 4-60</t>
  </si>
  <si>
    <t>عدد الطلبة المستفيدين من الخدمة</t>
  </si>
  <si>
    <t>نوع الخدمة
Type of Service</t>
  </si>
  <si>
    <t>Enrollment Examination for the 1st Grade Primary School</t>
  </si>
  <si>
    <t>Exploratory Examination for School Students</t>
  </si>
  <si>
    <t>Contact for Followup of  Detected Cases from  Exploratory Screening Program</t>
  </si>
  <si>
    <t>فحص الالتحاق بالصف الاول ابتدائي</t>
  </si>
  <si>
    <t xml:space="preserve"> الفحص الاستكشافي لطلبة المدارس </t>
  </si>
  <si>
    <t>التواصل لمتابعة  الحالات المكتشفة في برنامج الفحص الاستكشافي</t>
  </si>
  <si>
    <t xml:space="preserve">العيادات الخارجية – متوسط وقت الانتظار للموعد (بالايام) </t>
  </si>
  <si>
    <t>Outpatient - Waiting Time for an Appointment (in days)</t>
  </si>
  <si>
    <t>Waiting Time for 3rd Appointment (Days)</t>
  </si>
  <si>
    <t>2022-Jan</t>
  </si>
  <si>
    <t>2022-Feb</t>
  </si>
  <si>
    <t>2022-Mar</t>
  </si>
  <si>
    <t>2022-Apr</t>
  </si>
  <si>
    <t>2022-May</t>
  </si>
  <si>
    <t>2022-Jun</t>
  </si>
  <si>
    <t>2022-Jul</t>
  </si>
  <si>
    <t>2022-Aug</t>
  </si>
  <si>
    <t>2022-Sep</t>
  </si>
  <si>
    <t>2022-Oct</t>
  </si>
  <si>
    <t>2022-Nov</t>
  </si>
  <si>
    <t>2022-Dec</t>
  </si>
  <si>
    <t>Waiting Time in days</t>
  </si>
  <si>
    <t>قسم الطوارئ – نسبة المرضى الذين انهيت اجراءاتهم خلال 4 ساعات</t>
  </si>
  <si>
    <t>Emergency Deparment - % of Patients Disposed in 4 Hours</t>
  </si>
  <si>
    <t>YearMonth</t>
  </si>
  <si>
    <t>% Disposed patients within 4 Hrs</t>
  </si>
  <si>
    <t>Disposed%of Patients,%</t>
  </si>
  <si>
    <t xml:space="preserve"> متوسط مدة الإقامة للمرضى داخل المستشفى (بالأيام)</t>
  </si>
  <si>
    <t>Inpatient Average Length of Stay (in days)</t>
  </si>
  <si>
    <t>Year Month</t>
  </si>
  <si>
    <t xml:space="preserve">Average Length of Stay </t>
  </si>
  <si>
    <t xml:space="preserve"> Average Length of Stay, days</t>
  </si>
  <si>
    <t>With Covid-19</t>
  </si>
  <si>
    <t>Without Covid-19</t>
  </si>
  <si>
    <t xml:space="preserve"> متوسط مدة الإقامة في العناية الحرجة (بالأيام)</t>
  </si>
  <si>
    <t>Critical Care Average Length of Stay (in days)</t>
  </si>
  <si>
    <t xml:space="preserve"> غرفة العمليات – متوسط وقت انتظار الجراحة (بالأيام)</t>
  </si>
  <si>
    <t>Operating Room - Surgical Waiting Time (in days)</t>
  </si>
  <si>
    <t>Waiting Time, Days</t>
  </si>
  <si>
    <t>2022-01</t>
  </si>
  <si>
    <t>2022-02</t>
  </si>
  <si>
    <t>2022-03</t>
  </si>
  <si>
    <t>2022-04</t>
  </si>
  <si>
    <t>2022-05</t>
  </si>
  <si>
    <t>2022-06</t>
  </si>
  <si>
    <t>2022-07</t>
  </si>
  <si>
    <t>2022-08</t>
  </si>
  <si>
    <t>2022-09</t>
  </si>
  <si>
    <t>2022-10</t>
  </si>
  <si>
    <t>2022-11</t>
  </si>
  <si>
    <t>2022-12</t>
  </si>
  <si>
    <t>معدل استخدام أجهزة الأشعة (%)</t>
  </si>
  <si>
    <t>Radiology Machines Utilization Rate (%)</t>
  </si>
  <si>
    <t>Machine Utilization</t>
  </si>
  <si>
    <t>Utilization, %</t>
  </si>
  <si>
    <t xml:space="preserve"> الفترة الزمنية بين طلب وإجراء أشعة الرنين المغناطيسي والتصوير المقطعي (بالساعات)</t>
  </si>
  <si>
    <t>Order to Scan Times for MRI and CT (in hours)</t>
  </si>
  <si>
    <t>Order to Scan Time( Hours)</t>
  </si>
  <si>
    <t>CT</t>
  </si>
  <si>
    <t>Order to Scan Times for MRI and CT</t>
  </si>
  <si>
    <t>الباب الخامس: الخدمات الصحية بموسم الحج</t>
  </si>
  <si>
    <t>Chapter V : Health Services During Hajj Season</t>
  </si>
  <si>
    <t>5-1</t>
  </si>
  <si>
    <t>الحجاج من داخل المملكة وخارجها في الأعوام العشرة الأخيرة</t>
  </si>
  <si>
    <t>Pilgrims From Inside and Outside the Kingdom in the last Ten Years</t>
  </si>
  <si>
    <t>5-2</t>
  </si>
  <si>
    <t>المرافق الصحية الدائمة والموسمية خلال موسم حج 1444هـ (2023م).</t>
  </si>
  <si>
    <t>Permanent and Seasonal Health Facilities in Hajj Season, 1444H (2023G).</t>
  </si>
  <si>
    <t>5-3</t>
  </si>
  <si>
    <t>العاملون بوزارة الصحة والمخصصون للعمل خلال موسم حج 1444هـ (2023م).</t>
  </si>
  <si>
    <t xml:space="preserve"> MoH  Manpower Devoted to Hajj season ,1444H (2023G).</t>
  </si>
  <si>
    <t>5-4</t>
  </si>
  <si>
    <t>أنشطة  مراكز المراقبة الصحية الوقائية بمنافذ الدخول خلال موسم حج 1444هـ (2023م).</t>
  </si>
  <si>
    <t>Activities of Control Health Centers at Entry Points ( Preventive Care ), 1444H (2023G).</t>
  </si>
  <si>
    <t>5-5</t>
  </si>
  <si>
    <t>زيارات الحجاج لمراكز الرعاية الصحية الأولية في الأعوام الخمسة الأخيرة</t>
  </si>
  <si>
    <t>Hajj Visits to PHCs  in the Last Five Years</t>
  </si>
  <si>
    <t>5-6</t>
  </si>
  <si>
    <t>زيارات الحجاج لأقسام الطوارئ بالمستشفيات في الأعوام الخمسة الأخيرة</t>
  </si>
  <si>
    <t>Hajj Visits to ER Hospital Departments in the Last Five Years</t>
  </si>
  <si>
    <t>5-7</t>
  </si>
  <si>
    <t>زيارات الحجاج للعيادات الخارجية بالمستشفيات في الأعوام الخمسة الأخيرة</t>
  </si>
  <si>
    <t>Hajj Visits to Hospital OPDs in the Last Five Years</t>
  </si>
  <si>
    <t>5-8</t>
  </si>
  <si>
    <t>حالات التنويم من الحجاج  بأقسام المستشفيات في الأعوام الخمسة الأخيرة</t>
  </si>
  <si>
    <t>Hajj Admissions to Hospital Departments in the Last Five Years</t>
  </si>
  <si>
    <t>5-9</t>
  </si>
  <si>
    <t>حالات الإرهاق الحراري بين الحجاج في الأعوام الخمسة الأخيرة</t>
  </si>
  <si>
    <t>Heat exhaustion Cases among Hajj in the Last Five Years</t>
  </si>
  <si>
    <t>5-10</t>
  </si>
  <si>
    <t>حالات  ضربات الحرارة بين الحجاج في الأعوام الخمسة الأخيرة</t>
  </si>
  <si>
    <t>Heat Stroke Cases among Hajj in the Last Five Years</t>
  </si>
  <si>
    <t>5-11</t>
  </si>
  <si>
    <t xml:space="preserve"> القساطر القلبية التي أجريت  للحجاج في الأعوام الخمسة الأخيرة</t>
  </si>
  <si>
    <t>Cardiac Catheter Cases among Hajj in the Last Five Years</t>
  </si>
  <si>
    <t>5-12</t>
  </si>
  <si>
    <t xml:space="preserve"> جراحات القلب المفتوح التي أجريت للحجاج في الأعوام الخمسة الأخيرة</t>
  </si>
  <si>
    <t>Open Heart Surgery among Hajj in the Last Five Years</t>
  </si>
  <si>
    <t>5-13</t>
  </si>
  <si>
    <t>جلسات غسيل الكلى للحجاج في الأعوام الخمسة الأخيرة</t>
  </si>
  <si>
    <t>Renal Dialysis Sessions among Hajj in the Last Five Years</t>
  </si>
  <si>
    <t>5-14</t>
  </si>
  <si>
    <t xml:space="preserve"> المناظير  التي أجريت للحجاج في الأعوام الخمسة الأخيرة</t>
  </si>
  <si>
    <t>Endoscopy Cases among Hajj in the Last Five Years</t>
  </si>
  <si>
    <t>5-15</t>
  </si>
  <si>
    <t>الولادات بين الحاجات في الأعوام الخمسة الأخيرة</t>
  </si>
  <si>
    <t>Deliveries among Hajj in the Last Five Years</t>
  </si>
  <si>
    <t>5-16</t>
  </si>
  <si>
    <t>الوفيات بين الحجاج في الأعوام الخمسة الأخيرة</t>
  </si>
  <si>
    <t>Deaths among Hajj in the Last Five Years</t>
  </si>
  <si>
    <t>جدول 5-1</t>
  </si>
  <si>
    <t>Table 5-1</t>
  </si>
  <si>
    <t>العام الهجري</t>
  </si>
  <si>
    <t>جملة الحجاج</t>
  </si>
  <si>
    <t>حجاج الداخل</t>
  </si>
  <si>
    <t>حجاج الخارج</t>
  </si>
  <si>
    <t>العام الميلادي</t>
  </si>
  <si>
    <t>H. Year</t>
  </si>
  <si>
    <t>Total No. of Plgrims</t>
  </si>
  <si>
    <t xml:space="preserve"> Inside Pilgrims</t>
  </si>
  <si>
    <t xml:space="preserve"> Outside Pilgrims</t>
  </si>
  <si>
    <t>1441*</t>
  </si>
  <si>
    <t>2020*</t>
  </si>
  <si>
    <t>Source: General Authority for Statistics</t>
  </si>
  <si>
    <t>* لم يتم الإعلان عن عدد الحجاج</t>
  </si>
  <si>
    <t>* The number of pilgrims has not been announced</t>
  </si>
  <si>
    <t>جدول 5-2</t>
  </si>
  <si>
    <t>Table 5-2</t>
  </si>
  <si>
    <t>نوع المرفق</t>
  </si>
  <si>
    <t>المشاعر المقدسة</t>
  </si>
  <si>
    <t>Facility Type</t>
  </si>
  <si>
    <t>Sacred places</t>
  </si>
  <si>
    <t xml:space="preserve">مستشفيات دائمة </t>
  </si>
  <si>
    <t>Permanent hospitals</t>
  </si>
  <si>
    <t>مستشفيات موسمية</t>
  </si>
  <si>
    <t>Seasonal hospitals</t>
  </si>
  <si>
    <t>مستشفيات ميدانية</t>
  </si>
  <si>
    <t>Field Hospitals</t>
  </si>
  <si>
    <t>مستشفي افتراضي</t>
  </si>
  <si>
    <t xml:space="preserve"> Virtual Hospital</t>
  </si>
  <si>
    <t>عدد أسرة التنويم</t>
  </si>
  <si>
    <t>Inpatient Beds</t>
  </si>
  <si>
    <t>عدد أسرة العناية المركزة</t>
  </si>
  <si>
    <t>ICU Beds</t>
  </si>
  <si>
    <t xml:space="preserve">مراكز صحية دائمة </t>
  </si>
  <si>
    <t>Permanent HCs</t>
  </si>
  <si>
    <t>مراكز صحية موسمية</t>
  </si>
  <si>
    <t>Seasonal HCs</t>
  </si>
  <si>
    <t xml:space="preserve"> MoH Manpower Devoted to Hajj season ,1444H (2023G).</t>
  </si>
  <si>
    <t>جدول 5-3</t>
  </si>
  <si>
    <t>Table 5-3</t>
  </si>
  <si>
    <t>تصنيف الوظيفة</t>
  </si>
  <si>
    <t>سعودي
 Saudi</t>
  </si>
  <si>
    <t>غير سعودي
Non Saudi</t>
  </si>
  <si>
    <t>Job Category</t>
  </si>
  <si>
    <t>طبيب استشاري</t>
  </si>
  <si>
    <t>Consultant Physician</t>
  </si>
  <si>
    <t>طبيب نائب</t>
  </si>
  <si>
    <t>Registrar Physician</t>
  </si>
  <si>
    <t>طبيب عام</t>
  </si>
  <si>
    <t>صيدلي</t>
  </si>
  <si>
    <t>Pharmacist</t>
  </si>
  <si>
    <t>ممرض</t>
  </si>
  <si>
    <t>Nurse</t>
  </si>
  <si>
    <t>إداري</t>
  </si>
  <si>
    <t>مهندس</t>
  </si>
  <si>
    <t>Engineer</t>
  </si>
  <si>
    <t>عامل / سائق</t>
  </si>
  <si>
    <t>Worker / Driver</t>
  </si>
  <si>
    <t>جدول 5-4</t>
  </si>
  <si>
    <t>Table 5-4</t>
  </si>
  <si>
    <t>مراكز المراقبة الصحية</t>
  </si>
  <si>
    <t>عدد الحجاج الذين تم تقديم الخدمات الوقائية لهم</t>
  </si>
  <si>
    <t xml:space="preserve">نسبة الحجاج الملتزمين باشتراط التطعيم بالحمى المخية الشوكية </t>
  </si>
  <si>
    <t>نسبة الحجاج الملتزمين باشتراط التطعيم بالحمى الصفراء من الدول المستهدفة</t>
  </si>
  <si>
    <t>نسبة الحجاج الملتزمين باشتراط التطعيم بلقاح شلل الأطفال من الدول المستهدفة</t>
  </si>
  <si>
    <t>عدد الحجاج من الدول المستهدفةالذين تم إعطاءهم العلاج الوقائي</t>
  </si>
  <si>
    <t>عدد الحجاج الذين  تم اعطاءهم لقاح شلل الأطفال بالمنفذ</t>
  </si>
  <si>
    <t>Health Quarantines</t>
  </si>
  <si>
    <t>Number of  Pilgrims who received preventive services</t>
  </si>
  <si>
    <t>Percentage of pilgrims complying  with Meningitis  vaccination Requirements</t>
  </si>
  <si>
    <t>Percentage of pilgrims complying  with Yellow Fever vaccination Requirements</t>
  </si>
  <si>
    <t>Percentage of pilgrims complying  with Polio vaccination Requirements</t>
  </si>
  <si>
    <t>Prophylactic Therapy</t>
  </si>
  <si>
    <t>Poliomyelitis vaccine upon arrival*</t>
  </si>
  <si>
    <t>المطارات</t>
  </si>
  <si>
    <t>Airports</t>
  </si>
  <si>
    <t>الموانئ البحرية</t>
  </si>
  <si>
    <t>Ports</t>
  </si>
  <si>
    <t>المنافذ البرية</t>
  </si>
  <si>
    <t>NA</t>
  </si>
  <si>
    <t>Ground crossings</t>
  </si>
  <si>
    <t>*يعطى لجميع االقادمين من الدول المستهدفة وفق الاشتراطات الصحية</t>
  </si>
  <si>
    <t>*Given to all arrivalls coming from targeted Countries in Health Requirements and Recommendations</t>
  </si>
  <si>
    <t>Pilgrims' Visits to PHCs  in the Last Five Years</t>
  </si>
  <si>
    <t>جدول 5-5</t>
  </si>
  <si>
    <t>Table 5-5</t>
  </si>
  <si>
    <t>المنطقة</t>
  </si>
  <si>
    <t>1440H
(2019G)</t>
  </si>
  <si>
    <t>1441H
(2020G)</t>
  </si>
  <si>
    <t>1442H
(2021G)</t>
  </si>
  <si>
    <t>1443H
(2022G)</t>
  </si>
  <si>
    <t>1444H
(2023G)</t>
  </si>
  <si>
    <t>منى</t>
  </si>
  <si>
    <t>Mena</t>
  </si>
  <si>
    <t xml:space="preserve">عرفات ومزدلفة </t>
  </si>
  <si>
    <t>Arafat and Mozdalifah</t>
  </si>
  <si>
    <t>من بداية شهر ذي القعدة حتى نهاية شهر ذي الحجة</t>
  </si>
  <si>
    <t>From 1st Dhu Al-Qadah to the end of Dhu Al-Hijjah</t>
  </si>
  <si>
    <t>Pilgrims' Visits to ER Hospital Departments in the Last Five Years</t>
  </si>
  <si>
    <t>جدول 5-6</t>
  </si>
  <si>
    <t>Table 5-6</t>
  </si>
  <si>
    <t>Pilgrims' Visits to Hospital OPDs in the Last Five Years</t>
  </si>
  <si>
    <t>جدول 5-7</t>
  </si>
  <si>
    <t>Table 5-7</t>
  </si>
  <si>
    <t>Pilgrims' Admissions to Hospital Departments in the Last Five Years</t>
  </si>
  <si>
    <t>جدول 5-8</t>
  </si>
  <si>
    <t>Table 5-8</t>
  </si>
  <si>
    <t>Heat exhaustion Cases among Pilgrims in the Last Five Years</t>
  </si>
  <si>
    <t>جدول 5-9</t>
  </si>
  <si>
    <t>Table 5-9</t>
  </si>
  <si>
    <t>Heat Stroke Cases among Pilgrims in the Last Five Years</t>
  </si>
  <si>
    <t>جدول 5-10</t>
  </si>
  <si>
    <t>Table 5-10</t>
  </si>
  <si>
    <t>Cardiac Catheters Performed for Pilgrims in the Last Five Years</t>
  </si>
  <si>
    <t>جدول 5-11</t>
  </si>
  <si>
    <t>Table 5-11</t>
  </si>
  <si>
    <t>Open Heart Surgery Performed for Pilgrims in the Last Five Years</t>
  </si>
  <si>
    <t>جدول 5-12</t>
  </si>
  <si>
    <t>Table 5-12</t>
  </si>
  <si>
    <t>Renal Dialysis Sessions Performed for Pilgrims in the Last Five Years</t>
  </si>
  <si>
    <t>جدول 5-13</t>
  </si>
  <si>
    <t>Table 5-13</t>
  </si>
  <si>
    <t>Endoscopy Performed for Pilgrims in the Last Five Years</t>
  </si>
  <si>
    <t>جدول 5-14</t>
  </si>
  <si>
    <t>Table 5-14</t>
  </si>
  <si>
    <t>Deliveries among Pilgrims in the Last Five Years</t>
  </si>
  <si>
    <t>جدول 5-15</t>
  </si>
  <si>
    <t>Table 5-15</t>
  </si>
  <si>
    <t>Deaths among Pilgrims in the Last Five Years</t>
  </si>
  <si>
    <t>جدول 5-16</t>
  </si>
  <si>
    <t>Table 5-16</t>
  </si>
  <si>
    <t>15.5**</t>
  </si>
  <si>
    <t>** المصدر: الهيئة العامة للإحصاء (إبلاغ ذاتي)</t>
  </si>
  <si>
    <t>**Source: General Authoruty for Statistics (Self reported)</t>
  </si>
  <si>
    <t>0-4</t>
  </si>
  <si>
    <t>05-9</t>
  </si>
  <si>
    <t>10-14</t>
  </si>
  <si>
    <t>15-19</t>
  </si>
  <si>
    <t>20-24</t>
  </si>
  <si>
    <t>25-29</t>
  </si>
  <si>
    <t>30-34</t>
  </si>
  <si>
    <t>35-39</t>
  </si>
  <si>
    <t>40-44</t>
  </si>
  <si>
    <t>45-49</t>
  </si>
  <si>
    <t>50-54</t>
  </si>
  <si>
    <t>55-59</t>
  </si>
  <si>
    <t>60-64</t>
  </si>
  <si>
    <t>65-69</t>
  </si>
  <si>
    <t>70-74</t>
  </si>
  <si>
    <t>75-79</t>
  </si>
  <si>
    <t>80+</t>
  </si>
  <si>
    <t>Measles-containing-vaccine second-dose (MCV2) immunization coverage by the nationally recommended age (%)</t>
  </si>
  <si>
    <t>Estimated antiretroviral therapy coverage among people living with HIV (%)</t>
  </si>
  <si>
    <t>نسبة الولادات التي يشرف عليها أخصائيون صحّيون مَهَرة (%)</t>
  </si>
  <si>
    <t>عدد حالات الإصابة بالملاريا لكل 1,000 شخص</t>
  </si>
  <si>
    <t xml:space="preserve"> عدد الإصـــــابات الجديدة بفيروس نقص المناعة البشـــــرية لكل 1,000 شــــخص غير مصـــاب من الســـكان</t>
  </si>
  <si>
    <t>عدد الأشخاص الذين يستلزمون تدخلات لمكافحة الأمراض المدارية المهملة</t>
  </si>
  <si>
    <t>نسبة السكان المستهدفين المشمولين بالخدمات الصحية الأساسية (%)</t>
  </si>
  <si>
    <t>معدل الوفيات المنسوب إلى التسمم غير المتعمد لكل 100,000 من السكان</t>
  </si>
  <si>
    <t>معدل الانتشار الموحد السن لاستعمال التبغ حالياً لدى الأشخاص الذين تبلغ أعمارهم 15 سنة فأكثر (%)</t>
  </si>
  <si>
    <t>نسبة المرافق الصحية المتاحة فيها مجموعة أساسية من الأدوية الضرورية التي تفي بالغرض بكلفة ميسورة على الدوام</t>
  </si>
  <si>
    <t>معدل انتشار توقّف النمو  بين الأطفال دون سن الخامسة (%)</t>
  </si>
  <si>
    <t>معدل انتشار سوء التغذية : الهزال بين الأطفال دون سن الخامسة (%)</t>
  </si>
  <si>
    <t>معدل انتشار سوء التغذية : زيادة الوزن بين الأطفال دون سن الخامسة (%)</t>
  </si>
  <si>
    <t>معدل انتشار سوء التغذية : البدانة بين الأطفال دون سن الخامسة (%)</t>
  </si>
  <si>
    <t>Malaria incidence per 1,000 population</t>
  </si>
  <si>
    <t>Number of people requiring interventions against neglected tropical diseases</t>
  </si>
  <si>
    <t>Proportion of women of reproductive age (aged 15–49 years) who have their need for family planning satisfied with modern methods (%)</t>
  </si>
  <si>
    <t>Proportion of births attended by skilled health personnel(%)</t>
  </si>
  <si>
    <t>Number of new HIV infections per 1,000 uninfected population.</t>
  </si>
  <si>
    <t>Coverage of essential health services (%)</t>
  </si>
  <si>
    <t>Mortality rate attributed to unintentional poisoning 100,000 population</t>
  </si>
  <si>
    <t>Age-standardized prevalence of current tobacco use among persons aged 15 years and older</t>
  </si>
  <si>
    <t>Proportion of health facilities that have a core set of relevant essential medicines available and affordable on a sustainable basis</t>
  </si>
  <si>
    <t>Prevalence of stunting among children under 5 years of age (%)</t>
  </si>
  <si>
    <t>Prevalence of malnutrition : Wasting among children under 5 years of age, (%)</t>
  </si>
  <si>
    <t>Prevalence of malnutrition : Overweight among children under 5 years of age,  (%)</t>
  </si>
  <si>
    <t>Prevalence of malnutrition : Obesity among children under 5 years of age,  (%)</t>
  </si>
  <si>
    <t>Tuberculosis treatment coverage (%)</t>
  </si>
  <si>
    <t>نسبة النساء اللاتي في سن الإنجاب (15-49 سنة) واللاتي لُبّيت حاجتُهن إلى تنظيم الأسرة بطرق حديثة (%)</t>
  </si>
  <si>
    <t>Table 1-13</t>
  </si>
  <si>
    <t>النسبة المئوية لتغطية علاج الدرن (%)</t>
  </si>
  <si>
    <t>تغطية التطعيم بالجرعة الثانية من لقاح الحصبة (MCV2) حسب العمر الموصى به على المستوى الوطني (%)</t>
  </si>
  <si>
    <t>تقدير تغطية العلاج المضاد للفيروسات القهقرية بين الأشخاص المصابين بفيروس نقص المناعة البشرية (%)</t>
  </si>
  <si>
    <t>العمر المتوقع عند الولادة</t>
  </si>
  <si>
    <t>Life Expectancy at Birth</t>
  </si>
  <si>
    <t xml:space="preserve">معدل الأطباء الجراحيين لكل مائة ألف من السكان </t>
  </si>
  <si>
    <t xml:space="preserve">معدل أطباء النفسية لكل مائة ألف من السكان </t>
  </si>
  <si>
    <t>Percent of Low Birth Weight (%)</t>
  </si>
  <si>
    <t>Density of psychiatrists (per 100,000 population)</t>
  </si>
  <si>
    <t>Density of surgeons (per 100,000 population)</t>
  </si>
  <si>
    <t>القدرة على تنفيذ اللوائح الصحية الدولية ، والجاهزية لمواجهة حالات الطوارئ الصحية ***</t>
  </si>
  <si>
    <t>International Health Regulations (IHR) capacity and health emergency preparedness ***</t>
  </si>
  <si>
    <t>*** تم تغيير المنهجية منذ 2021م</t>
  </si>
  <si>
    <t>*** https://extranet.who.int/e-spar/#capacity-score (the methodolgy has been changed since 2021G)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</si>
</sst>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_);_(* \(#,##0.00\);_(* &quot;-&quot;??_);_(@_)"/>
    <numFmt numFmtId="165" formatCode="0.0"/>
    <numFmt numFmtId="166" formatCode="_-&quot;ر.س.‏&quot;\ * #,##0.00_-;_-&quot;ر.س.‏&quot;\ * #,##0.00\-;_-&quot;ر.س.‏&quot;\ * &quot;-&quot;??_-;_-@_-"/>
    <numFmt numFmtId="167" formatCode="#,##0.000"/>
    <numFmt numFmtId="168" formatCode="#,##0.0"/>
    <numFmt numFmtId="169" formatCode="0.0%"/>
    <numFmt numFmtId="170" formatCode="0.000"/>
    <numFmt numFmtId="171" formatCode="0.0000"/>
    <numFmt numFmtId="172" formatCode="#,##0.000_);[Red]\(#,##0.000\)"/>
    <numFmt numFmtId="173" formatCode="0;0;\-"/>
    <numFmt numFmtId="174" formatCode="_(* #,##0_);_(* \(#,##0\);_(* &quot;-&quot;??_);_(@_)"/>
    <numFmt numFmtId="175" formatCode="#,##0.0;[Red]#,##0.0"/>
  </numFmts>
  <fonts count="388">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u/>
      <sz val="11"/>
      <color theme="10"/>
      <name val="Calibri"/>
      <family val="2"/>
      <scheme val="minor"/>
    </font>
    <font>
      <sz val="10"/>
      <name val="Arial"/>
      <family val="2"/>
    </font>
    <font>
      <b/>
      <sz val="18"/>
      <color theme="0"/>
      <name val="Times New Roman"/>
      <family val="1"/>
    </font>
    <font>
      <b/>
      <sz val="14"/>
      <name val="Calibri Light"/>
      <family val="1"/>
      <scheme val="major"/>
    </font>
    <font>
      <sz val="10"/>
      <name val="MS Sans Serif"/>
      <family val="2"/>
      <charset val="178"/>
    </font>
    <font>
      <b/>
      <sz val="14"/>
      <name val="Simplified Arabic"/>
      <family val="1"/>
    </font>
    <font>
      <b/>
      <sz val="18"/>
      <color theme="1"/>
      <name val="Times New Roman"/>
      <family val="1"/>
    </font>
    <font>
      <b/>
      <sz val="12"/>
      <name val="Calibri"/>
      <family val="2"/>
      <scheme val="minor"/>
    </font>
    <font>
      <b/>
      <sz val="12"/>
      <name val="Tahoma (Arabic)"/>
      <charset val="178"/>
    </font>
    <font>
      <b/>
      <sz val="14"/>
      <color theme="1"/>
      <name val="Times New Roman"/>
      <family val="1"/>
    </font>
    <font>
      <b/>
      <sz val="10"/>
      <color rgb="FFFF0000"/>
      <name val="Arial"/>
      <family val="2"/>
    </font>
    <font>
      <b/>
      <sz val="14"/>
      <color rgb="FFFF0000"/>
      <name val="Arial (Arabic)"/>
      <charset val="178"/>
    </font>
    <font>
      <b/>
      <sz val="12"/>
      <name val="Times New Roman"/>
      <family val="1"/>
    </font>
    <font>
      <b/>
      <sz val="14"/>
      <color rgb="FFFF0000"/>
      <name val="Times New Roman"/>
      <family val="1"/>
      <charset val="178"/>
    </font>
    <font>
      <b/>
      <sz val="12"/>
      <color rgb="FFFF0000"/>
      <name val="Times New Roman"/>
      <family val="1"/>
      <charset val="178"/>
    </font>
    <font>
      <b/>
      <sz val="12"/>
      <color rgb="FFFF0000"/>
      <name val="Arial (Arabic)"/>
      <charset val="178"/>
    </font>
    <font>
      <b/>
      <sz val="14"/>
      <name val="Times New Roman"/>
      <family val="1"/>
    </font>
    <font>
      <b/>
      <sz val="14"/>
      <color rgb="FFFF0000"/>
      <name val="Tahoma (Arabic)"/>
      <charset val="178"/>
    </font>
    <font>
      <b/>
      <sz val="13"/>
      <color rgb="FFFF0000"/>
      <name val="Tahoma (Arabic)"/>
      <charset val="178"/>
    </font>
    <font>
      <b/>
      <sz val="18"/>
      <color rgb="FFFF0000"/>
      <name val="Times New Roman"/>
      <family val="1"/>
    </font>
    <font>
      <b/>
      <sz val="14"/>
      <name val="Tahoma (Arabic)"/>
      <family val="2"/>
      <charset val="178"/>
    </font>
    <font>
      <b/>
      <sz val="12"/>
      <name val="Tahoma (Arabic)"/>
      <family val="2"/>
      <charset val="178"/>
    </font>
    <font>
      <sz val="10"/>
      <name val="MS Sans Serif"/>
      <charset val="178"/>
    </font>
    <font>
      <b/>
      <sz val="20"/>
      <color theme="0"/>
      <name val="Tahoma (Arabic)"/>
    </font>
    <font>
      <b/>
      <sz val="11"/>
      <name val="Calibri"/>
      <family val="2"/>
      <scheme val="minor"/>
    </font>
    <font>
      <b/>
      <sz val="20"/>
      <name val="Tahoma (Arabic)"/>
      <family val="2"/>
      <charset val="178"/>
    </font>
    <font>
      <sz val="18"/>
      <name val="Times New Roman"/>
      <family val="1"/>
    </font>
    <font>
      <sz val="18"/>
      <color theme="0"/>
      <name val="Times New Roman"/>
      <family val="1"/>
    </font>
    <font>
      <sz val="16"/>
      <color theme="1"/>
      <name val="Times New Roman"/>
      <family val="1"/>
    </font>
    <font>
      <sz val="14"/>
      <name val="Symbol"/>
      <family val="1"/>
      <charset val="2"/>
    </font>
    <font>
      <sz val="16"/>
      <name val="Times New Roman"/>
      <family val="1"/>
    </font>
    <font>
      <b/>
      <sz val="10"/>
      <name val="Arial"/>
      <family val="2"/>
      <charset val="178"/>
    </font>
    <font>
      <b/>
      <sz val="16"/>
      <color theme="0"/>
      <name val="Arial (Arabic)"/>
      <family val="2"/>
      <charset val="178"/>
    </font>
    <font>
      <sz val="14"/>
      <name val="Times New Roman"/>
      <family val="1"/>
    </font>
    <font>
      <b/>
      <sz val="9"/>
      <name val="Simplified Arabic"/>
      <family val="1"/>
    </font>
    <font>
      <b/>
      <sz val="10"/>
      <name val="Times New Roman"/>
      <family val="1"/>
    </font>
    <font>
      <b/>
      <sz val="12"/>
      <name val="Arial (Arabic)"/>
      <family val="2"/>
      <charset val="178"/>
    </font>
    <font>
      <b/>
      <sz val="11"/>
      <name val="Arial"/>
      <family val="2"/>
    </font>
    <font>
      <b/>
      <sz val="10"/>
      <name val="Arial"/>
      <family val="2"/>
    </font>
    <font>
      <b/>
      <sz val="16"/>
      <name val="Tahoma (Arabic)"/>
      <family val="2"/>
      <charset val="178"/>
    </font>
    <font>
      <sz val="12"/>
      <name val="Symbol"/>
      <family val="1"/>
      <charset val="2"/>
    </font>
    <font>
      <sz val="16"/>
      <color theme="0"/>
      <name val="Times New Roman"/>
      <family val="1"/>
    </font>
    <font>
      <sz val="12"/>
      <color theme="0"/>
      <name val="Symbol"/>
      <family val="1"/>
      <charset val="2"/>
    </font>
    <font>
      <sz val="12"/>
      <name val="Simplified Arabic"/>
      <family val="1"/>
    </font>
    <font>
      <sz val="11"/>
      <name val="Times New Roman"/>
      <family val="1"/>
    </font>
    <font>
      <b/>
      <sz val="12"/>
      <name val="Arial"/>
      <family val="2"/>
    </font>
    <font>
      <b/>
      <sz val="10"/>
      <name val="Arial (Arabic)"/>
      <family val="2"/>
      <charset val="178"/>
    </font>
    <font>
      <b/>
      <sz val="16"/>
      <color theme="0"/>
      <name val="Tahoma (Arabic)"/>
    </font>
    <font>
      <sz val="14"/>
      <color theme="1"/>
      <name val="Calibri"/>
      <family val="2"/>
      <scheme val="minor"/>
    </font>
    <font>
      <sz val="14"/>
      <color rgb="FF000000"/>
      <name val="Arial"/>
      <family val="2"/>
    </font>
    <font>
      <b/>
      <sz val="9"/>
      <name val="Arial"/>
      <family val="2"/>
    </font>
    <font>
      <sz val="11"/>
      <name val="Symbol"/>
      <family val="1"/>
      <charset val="2"/>
    </font>
    <font>
      <sz val="14"/>
      <name val="PT Bold Heading"/>
      <charset val="178"/>
    </font>
    <font>
      <sz val="14"/>
      <name val="Arial"/>
      <family val="2"/>
    </font>
    <font>
      <b/>
      <sz val="12"/>
      <color theme="0"/>
      <name val="Symbol"/>
      <family val="1"/>
      <charset val="2"/>
    </font>
    <font>
      <b/>
      <sz val="12"/>
      <name val="Simplified Arabic"/>
    </font>
    <font>
      <b/>
      <sz val="12"/>
      <color theme="1"/>
      <name val="Calibri"/>
      <family val="2"/>
      <scheme val="minor"/>
    </font>
    <font>
      <b/>
      <sz val="16"/>
      <name val="Calibri"/>
      <family val="2"/>
      <scheme val="minor"/>
    </font>
    <font>
      <b/>
      <sz val="16"/>
      <color theme="0"/>
      <name val="Times New Roman"/>
      <family val="1"/>
    </font>
    <font>
      <sz val="12"/>
      <color theme="1"/>
      <name val="Calibri"/>
      <family val="2"/>
      <scheme val="minor"/>
    </font>
    <font>
      <sz val="14"/>
      <name val="Arial (Arabic)"/>
    </font>
    <font>
      <b/>
      <sz val="18"/>
      <color theme="0"/>
      <name val="Tahoma (Arabic)"/>
    </font>
    <font>
      <b/>
      <sz val="12"/>
      <color theme="0"/>
      <name val="Times New Roman"/>
      <family val="1"/>
    </font>
    <font>
      <b/>
      <sz val="16"/>
      <name val="Times New Roman"/>
      <family val="1"/>
    </font>
    <font>
      <b/>
      <sz val="11"/>
      <color rgb="FFFF0000"/>
      <name val="Calibri"/>
      <family val="2"/>
      <scheme val="minor"/>
    </font>
    <font>
      <b/>
      <sz val="10"/>
      <name val="Calibri"/>
      <family val="2"/>
      <scheme val="minor"/>
    </font>
    <font>
      <b/>
      <sz val="22"/>
      <color theme="0"/>
      <name val="Tahoma (Arabic)"/>
    </font>
    <font>
      <sz val="16"/>
      <name val="Simplified Arabic"/>
      <family val="1"/>
    </font>
    <font>
      <b/>
      <sz val="18"/>
      <name val="Tahoma (Arabic)"/>
      <family val="2"/>
      <charset val="178"/>
    </font>
    <font>
      <sz val="14"/>
      <color theme="0"/>
      <name val="Times New Roman"/>
      <family val="1"/>
    </font>
    <font>
      <sz val="14"/>
      <color theme="0"/>
      <name val="Symbol"/>
      <family val="1"/>
      <charset val="2"/>
    </font>
    <font>
      <b/>
      <sz val="11"/>
      <name val="Times New Roman"/>
      <family val="1"/>
    </font>
    <font>
      <b/>
      <sz val="12"/>
      <color theme="1"/>
      <name val="Arial"/>
      <family val="2"/>
    </font>
    <font>
      <sz val="24"/>
      <color theme="0"/>
      <name val="Times New Roman"/>
      <family val="1"/>
    </font>
    <font>
      <sz val="14"/>
      <color theme="1"/>
      <name val="Arial"/>
      <family val="2"/>
    </font>
    <font>
      <b/>
      <sz val="16"/>
      <color theme="1"/>
      <name val="Times New Roman"/>
      <family val="1"/>
    </font>
    <font>
      <b/>
      <sz val="14"/>
      <name val="Tahoma (Arabic)"/>
      <charset val="178"/>
    </font>
    <font>
      <b/>
      <sz val="18"/>
      <color rgb="FFFF0000"/>
      <name val="Tahoma (Arabic)"/>
      <charset val="178"/>
    </font>
    <font>
      <sz val="11"/>
      <color theme="1"/>
      <name val="Calibri"/>
      <family val="2"/>
      <charset val="178"/>
      <scheme val="minor"/>
    </font>
    <font>
      <b/>
      <sz val="14"/>
      <name val="Calibri"/>
      <family val="2"/>
      <scheme val="minor"/>
    </font>
    <font>
      <b/>
      <sz val="11"/>
      <color rgb="FFFF0000"/>
      <name val="Arial (Arabic)"/>
      <charset val="178"/>
    </font>
    <font>
      <b/>
      <sz val="11"/>
      <color rgb="FFFF0000"/>
      <name val="Tahoma (Arabic)"/>
      <family val="2"/>
      <charset val="178"/>
    </font>
    <font>
      <b/>
      <sz val="11"/>
      <name val="Times New Roman"/>
      <family val="1"/>
      <charset val="178"/>
    </font>
    <font>
      <b/>
      <sz val="14"/>
      <color rgb="FFFF0000"/>
      <name val="Tahoma (Arabic)"/>
      <family val="2"/>
      <charset val="178"/>
    </font>
    <font>
      <b/>
      <sz val="16"/>
      <color rgb="FFFF0000"/>
      <name val="Times New Roman"/>
      <family val="1"/>
    </font>
    <font>
      <b/>
      <sz val="12"/>
      <color rgb="FFFF0000"/>
      <name val="Tahoma (Arabic)"/>
      <family val="2"/>
      <charset val="178"/>
    </font>
    <font>
      <b/>
      <sz val="13"/>
      <name val="Tahoma (Arabic)"/>
      <charset val="178"/>
    </font>
    <font>
      <b/>
      <sz val="14"/>
      <name val="Times New Roman"/>
      <family val="1"/>
      <charset val="178"/>
    </font>
    <font>
      <b/>
      <sz val="16"/>
      <name val="Simplified Arabic"/>
      <family val="1"/>
    </font>
    <font>
      <b/>
      <sz val="12"/>
      <color rgb="FFFF0000"/>
      <name val="Times New Roman"/>
      <family val="1"/>
    </font>
    <font>
      <b/>
      <sz val="14"/>
      <color rgb="FFFF0000"/>
      <name val="Times New Roman"/>
      <family val="1"/>
    </font>
    <font>
      <b/>
      <sz val="14"/>
      <color theme="1"/>
      <name val="Calibri"/>
      <family val="2"/>
      <scheme val="minor"/>
    </font>
    <font>
      <b/>
      <sz val="10"/>
      <color rgb="FFFF0000"/>
      <name val="Tahoma (Arabic)"/>
      <family val="2"/>
      <charset val="178"/>
    </font>
    <font>
      <b/>
      <sz val="16"/>
      <color theme="1"/>
      <name val="Calibri"/>
      <family val="2"/>
      <scheme val="minor"/>
    </font>
    <font>
      <sz val="10"/>
      <name val="Arabic Transparent"/>
      <charset val="178"/>
    </font>
    <font>
      <sz val="18"/>
      <color theme="0"/>
      <name val="Tahoma (Arabic)"/>
    </font>
    <font>
      <sz val="14"/>
      <color theme="0"/>
      <name val="Tahoma (Arabic)"/>
    </font>
    <font>
      <sz val="16"/>
      <name val="Tahoma (Arabic)"/>
      <charset val="178"/>
    </font>
    <font>
      <sz val="10"/>
      <name val="Times New Roman"/>
      <family val="1"/>
    </font>
    <font>
      <sz val="16"/>
      <color theme="0"/>
      <name val="Tahoma (Arabic)"/>
    </font>
    <font>
      <sz val="11"/>
      <name val="Calibri"/>
      <family val="2"/>
      <scheme val="minor"/>
    </font>
    <font>
      <sz val="11"/>
      <name val="Simplified Arabic"/>
      <family val="1"/>
    </font>
    <font>
      <sz val="12"/>
      <name val="Times New Roman"/>
      <family val="1"/>
    </font>
    <font>
      <b/>
      <sz val="13"/>
      <name val="Calibri"/>
      <family val="2"/>
      <scheme val="minor"/>
    </font>
    <font>
      <sz val="12"/>
      <color theme="0"/>
      <name val="Times New Roman"/>
      <family val="1"/>
    </font>
    <font>
      <sz val="13"/>
      <name val="Calibri"/>
      <family val="2"/>
      <scheme val="minor"/>
    </font>
    <font>
      <sz val="10"/>
      <name val="Times New Roman"/>
      <family val="1"/>
      <charset val="178"/>
    </font>
    <font>
      <b/>
      <sz val="10"/>
      <name val="Calibri Light"/>
      <family val="1"/>
      <scheme val="major"/>
    </font>
    <font>
      <sz val="12"/>
      <name val="Times New Roman"/>
      <family val="1"/>
      <charset val="178"/>
    </font>
    <font>
      <b/>
      <sz val="10"/>
      <name val="Tahoma (Arabic)"/>
    </font>
    <font>
      <sz val="10"/>
      <name val="Tahoma (Arabic)"/>
      <family val="2"/>
      <charset val="178"/>
    </font>
    <font>
      <b/>
      <sz val="11"/>
      <name val="Tahoma (Arabic)"/>
    </font>
    <font>
      <sz val="12"/>
      <color theme="0"/>
      <name val="Tahoma (Arabic)"/>
    </font>
    <font>
      <sz val="20"/>
      <name val="Times New Roman"/>
      <family val="1"/>
    </font>
    <font>
      <sz val="20"/>
      <color theme="0"/>
      <name val="Times New Roman"/>
      <family val="1"/>
    </font>
    <font>
      <b/>
      <sz val="10"/>
      <name val="MS Sans Serif"/>
      <family val="2"/>
      <charset val="178"/>
    </font>
    <font>
      <b/>
      <sz val="10"/>
      <name val="Simplified Arabic"/>
      <family val="1"/>
    </font>
    <font>
      <b/>
      <sz val="14"/>
      <name val="Symbol"/>
      <family val="1"/>
      <charset val="2"/>
    </font>
    <font>
      <b/>
      <sz val="26"/>
      <color rgb="FFFF0000"/>
      <name val="Simplified Arabic"/>
      <family val="1"/>
    </font>
    <font>
      <b/>
      <sz val="10"/>
      <color rgb="FFFF0000"/>
      <name val="Simplified Arabic"/>
      <family val="1"/>
    </font>
    <font>
      <b/>
      <sz val="16"/>
      <color rgb="FFFF0000"/>
      <name val="Simplified Arabic"/>
      <family val="1"/>
    </font>
    <font>
      <b/>
      <sz val="11"/>
      <color rgb="FFFF0000"/>
      <name val="MS Sans Serif"/>
      <family val="2"/>
      <charset val="178"/>
    </font>
    <font>
      <b/>
      <sz val="10"/>
      <name val="Tahoma (Arabic)"/>
      <family val="2"/>
      <charset val="178"/>
    </font>
    <font>
      <b/>
      <sz val="11"/>
      <name val="MS Sans Serif"/>
      <family val="2"/>
      <charset val="178"/>
    </font>
    <font>
      <b/>
      <sz val="10"/>
      <color rgb="FFFF0000"/>
      <name val="MS Sans Serif"/>
      <family val="2"/>
      <charset val="178"/>
    </font>
    <font>
      <b/>
      <sz val="10"/>
      <color rgb="FFFF0000"/>
      <name val="Calibri Light"/>
      <family val="1"/>
      <scheme val="major"/>
    </font>
    <font>
      <b/>
      <sz val="10"/>
      <name val="MS Sans Serif"/>
      <charset val="178"/>
    </font>
    <font>
      <b/>
      <sz val="18"/>
      <color theme="0"/>
      <name val="Times New Roman"/>
      <family val="1"/>
      <charset val="178"/>
    </font>
    <font>
      <b/>
      <sz val="16"/>
      <color theme="0"/>
      <name val="Times New Roman"/>
      <family val="1"/>
      <charset val="178"/>
    </font>
    <font>
      <b/>
      <sz val="18"/>
      <name val="Times New Roman"/>
      <family val="1"/>
    </font>
    <font>
      <b/>
      <sz val="16"/>
      <color rgb="FF000000"/>
      <name val="Sakkal Majalla"/>
      <charset val="178"/>
    </font>
    <font>
      <sz val="14"/>
      <color rgb="FF000000"/>
      <name val="Sakkal Majalla"/>
      <charset val="178"/>
    </font>
    <font>
      <sz val="11"/>
      <name val="Arial"/>
      <family val="2"/>
    </font>
    <font>
      <sz val="10"/>
      <color rgb="FFFF0000"/>
      <name val="MS Sans Serif"/>
      <family val="2"/>
      <charset val="178"/>
    </font>
    <font>
      <b/>
      <sz val="16"/>
      <name val="Times New Roman"/>
      <family val="1"/>
      <charset val="178"/>
    </font>
    <font>
      <sz val="16"/>
      <name val="MS Sans Serif"/>
      <family val="2"/>
      <charset val="178"/>
    </font>
    <font>
      <b/>
      <sz val="10"/>
      <color rgb="FFFF0000"/>
      <name val="Times New Roman"/>
      <family val="1"/>
    </font>
    <font>
      <b/>
      <sz val="10"/>
      <name val="Calibri"/>
      <family val="2"/>
    </font>
    <font>
      <b/>
      <sz val="16"/>
      <name val="MS Sans Serif"/>
      <family val="2"/>
      <charset val="178"/>
    </font>
    <font>
      <b/>
      <sz val="10"/>
      <name val="Times New Roman"/>
      <family val="1"/>
      <charset val="178"/>
    </font>
    <font>
      <b/>
      <sz val="10"/>
      <color rgb="FFFF0000"/>
      <name val="Times New Roman"/>
      <family val="1"/>
      <charset val="178"/>
    </font>
    <font>
      <sz val="16"/>
      <name val="Times New Roman"/>
      <family val="1"/>
      <charset val="178"/>
    </font>
    <font>
      <sz val="14"/>
      <name val="Symbol"/>
      <family val="1"/>
      <charset val="178"/>
    </font>
    <font>
      <sz val="16"/>
      <color theme="0"/>
      <name val="Tahoma (Arabic)"/>
      <family val="2"/>
      <charset val="178"/>
    </font>
    <font>
      <sz val="16"/>
      <color theme="0"/>
      <name val="Times New Roman"/>
      <family val="1"/>
      <charset val="178"/>
    </font>
    <font>
      <b/>
      <sz val="8"/>
      <name val="Times New Roman"/>
      <family val="1"/>
      <charset val="178"/>
    </font>
    <font>
      <sz val="11"/>
      <name val="Times New Roman"/>
      <family val="1"/>
      <charset val="178"/>
    </font>
    <font>
      <sz val="14"/>
      <color theme="0"/>
      <name val="Tahoma (Arabic)"/>
      <family val="2"/>
      <charset val="178"/>
    </font>
    <font>
      <sz val="16"/>
      <color rgb="FFFF0000"/>
      <name val="Calibri"/>
      <family val="2"/>
      <scheme val="minor"/>
    </font>
    <font>
      <b/>
      <sz val="9"/>
      <color indexed="81"/>
      <name val="Tahoma"/>
      <family val="2"/>
    </font>
    <font>
      <sz val="9"/>
      <color indexed="81"/>
      <name val="Tahoma"/>
      <family val="2"/>
    </font>
    <font>
      <sz val="18"/>
      <name val="Tahoma (Arabic)"/>
      <charset val="178"/>
    </font>
    <font>
      <sz val="16"/>
      <color theme="0"/>
      <name val="Calibri Light"/>
      <family val="2"/>
      <scheme val="major"/>
    </font>
    <font>
      <sz val="11"/>
      <name val="Tahoma (Arabic)"/>
      <family val="2"/>
      <charset val="178"/>
    </font>
    <font>
      <sz val="12"/>
      <name val="Arial"/>
      <family val="2"/>
      <charset val="178"/>
    </font>
    <font>
      <sz val="8"/>
      <name val="MS Sans Serif"/>
      <family val="2"/>
      <charset val="178"/>
    </font>
    <font>
      <sz val="11"/>
      <name val="Tahoma (Arabic)"/>
      <charset val="178"/>
    </font>
    <font>
      <b/>
      <sz val="11"/>
      <name val="Tahoma (Arabic)"/>
      <family val="2"/>
      <charset val="178"/>
    </font>
    <font>
      <sz val="12"/>
      <name val="Tahoma (Arabic)"/>
      <family val="2"/>
      <charset val="178"/>
    </font>
    <font>
      <sz val="12"/>
      <name val="MS Sans Serif"/>
      <family val="2"/>
    </font>
    <font>
      <b/>
      <sz val="20"/>
      <name val="Tahoma (Arabic)"/>
    </font>
    <font>
      <b/>
      <sz val="14"/>
      <color theme="0"/>
      <name val="Times New Roman"/>
      <family val="1"/>
      <charset val="178"/>
    </font>
    <font>
      <b/>
      <sz val="14"/>
      <color theme="0"/>
      <name val="Tahoma (Arabic)"/>
      <charset val="178"/>
    </font>
    <font>
      <sz val="10"/>
      <color rgb="FFFF0000"/>
      <name val="Times New Roman"/>
      <family val="1"/>
    </font>
    <font>
      <b/>
      <sz val="16"/>
      <color theme="0"/>
      <name val="Tahoma (Arabic)"/>
      <family val="2"/>
      <charset val="178"/>
    </font>
    <font>
      <b/>
      <sz val="10"/>
      <color theme="0"/>
      <name val="Times New Roman"/>
      <family val="1"/>
    </font>
    <font>
      <sz val="14"/>
      <name val="Sylfaen"/>
      <family val="1"/>
    </font>
    <font>
      <sz val="9"/>
      <name val="Times New Roman"/>
      <family val="1"/>
    </font>
    <font>
      <sz val="14"/>
      <color theme="0"/>
      <name val="Times New Roman"/>
      <family val="1"/>
      <charset val="178"/>
    </font>
    <font>
      <sz val="12"/>
      <color theme="0"/>
      <name val="Times New Roman"/>
      <family val="1"/>
      <charset val="178"/>
    </font>
    <font>
      <sz val="18"/>
      <color theme="0"/>
      <name val="Times New Roman"/>
      <family val="1"/>
      <charset val="178"/>
    </font>
    <font>
      <b/>
      <sz val="12"/>
      <color rgb="FFFF0000"/>
      <name val="Simplified Arabic"/>
      <family val="1"/>
    </font>
    <font>
      <b/>
      <sz val="12"/>
      <name val="Simplified Arabic"/>
      <family val="1"/>
    </font>
    <font>
      <sz val="12"/>
      <name val="Arial"/>
      <family val="2"/>
    </font>
    <font>
      <sz val="8"/>
      <name val="Arial"/>
      <family val="2"/>
    </font>
    <font>
      <b/>
      <sz val="18"/>
      <name val="Sakkal Majalla"/>
      <charset val="178"/>
    </font>
    <font>
      <b/>
      <sz val="16"/>
      <name val="Sakkal Majalla"/>
      <charset val="178"/>
    </font>
    <font>
      <sz val="16"/>
      <color rgb="FFFF0000"/>
      <name val="Sakkal Majalla"/>
      <charset val="178"/>
    </font>
    <font>
      <sz val="16"/>
      <name val="Sakkal Majalla"/>
      <charset val="178"/>
    </font>
    <font>
      <sz val="12"/>
      <color rgb="FFFF0000"/>
      <name val="Times New Roman"/>
      <family val="1"/>
    </font>
    <font>
      <sz val="14"/>
      <color theme="0"/>
      <name val="Simplified Arabic"/>
      <family val="1"/>
    </font>
    <font>
      <sz val="10"/>
      <name val="Arial"/>
      <family val="2"/>
      <charset val="178"/>
    </font>
    <font>
      <sz val="11"/>
      <name val="MS Sans Serif"/>
      <family val="2"/>
      <charset val="178"/>
    </font>
    <font>
      <b/>
      <sz val="14"/>
      <color theme="0"/>
      <name val="Tahoma (Arabic)"/>
    </font>
    <font>
      <b/>
      <sz val="16"/>
      <name val="Tahoma (Arabic)"/>
    </font>
    <font>
      <b/>
      <sz val="14"/>
      <name val="Tahoma (Arabic)"/>
    </font>
    <font>
      <sz val="14"/>
      <color rgb="FFFF0000"/>
      <name val="MS Sans Serif"/>
      <family val="2"/>
      <charset val="178"/>
    </font>
    <font>
      <b/>
      <sz val="11"/>
      <color rgb="FF000000"/>
      <name val="Calibri"/>
      <family val="2"/>
    </font>
    <font>
      <sz val="12"/>
      <color theme="1"/>
      <name val="Times New Roman"/>
      <family val="1"/>
    </font>
    <font>
      <sz val="12"/>
      <color theme="1"/>
      <name val="Calibri"/>
      <family val="2"/>
    </font>
    <font>
      <sz val="12"/>
      <color theme="1"/>
      <name val="GE SS Unique Light"/>
      <family val="1"/>
      <charset val="178"/>
    </font>
    <font>
      <sz val="11"/>
      <color rgb="FF1F497D"/>
      <name val="Calibri"/>
      <family val="2"/>
    </font>
    <font>
      <b/>
      <sz val="16"/>
      <color theme="0"/>
      <name val="Simplified Arabic"/>
      <family val="1"/>
    </font>
    <font>
      <b/>
      <sz val="11"/>
      <color theme="0"/>
      <name val="Tahoma (Arabic)"/>
    </font>
    <font>
      <sz val="14"/>
      <color theme="1"/>
      <name val="Sakkal Majalla"/>
    </font>
    <font>
      <sz val="14"/>
      <color theme="0"/>
      <name val="GE SS Unique Light"/>
      <family val="1"/>
      <charset val="178"/>
    </font>
    <font>
      <sz val="14"/>
      <name val="Simplified Arabic"/>
      <family val="1"/>
    </font>
    <font>
      <b/>
      <sz val="14"/>
      <color theme="0"/>
      <name val="Times New Roman"/>
      <family val="1"/>
    </font>
    <font>
      <b/>
      <sz val="16"/>
      <color theme="0"/>
      <name val="Symbol"/>
      <family val="1"/>
      <charset val="2"/>
    </font>
    <font>
      <b/>
      <sz val="14"/>
      <color rgb="FFFF0000"/>
      <name val="Calibri"/>
      <family val="2"/>
      <scheme val="minor"/>
    </font>
    <font>
      <sz val="16"/>
      <color theme="0"/>
      <name val="Tahoma (Arabic)"/>
      <charset val="178"/>
    </font>
    <font>
      <sz val="14"/>
      <name val="Times New Roman"/>
      <family val="1"/>
      <charset val="178"/>
    </font>
    <font>
      <sz val="10"/>
      <color rgb="FFFF0000"/>
      <name val="Arial"/>
      <family val="2"/>
      <charset val="178"/>
    </font>
    <font>
      <sz val="10"/>
      <color rgb="FFFF0000"/>
      <name val="Arial"/>
      <family val="2"/>
    </font>
    <font>
      <sz val="14"/>
      <color rgb="FFFF0000"/>
      <name val="Arial"/>
      <family val="2"/>
      <charset val="178"/>
    </font>
    <font>
      <sz val="14"/>
      <color rgb="FFFF0000"/>
      <name val="Arial"/>
      <family val="2"/>
    </font>
    <font>
      <b/>
      <sz val="24"/>
      <color theme="0"/>
      <name val="Tahoma (Arabic)"/>
    </font>
    <font>
      <sz val="13"/>
      <name val="Calibri"/>
      <family val="2"/>
      <charset val="178"/>
      <scheme val="minor"/>
    </font>
    <font>
      <sz val="13"/>
      <color rgb="FFFF0000"/>
      <name val="Calibri"/>
      <family val="2"/>
      <charset val="178"/>
      <scheme val="minor"/>
    </font>
    <font>
      <sz val="26"/>
      <color rgb="FFFF0000"/>
      <name val="Times New Roman"/>
      <family val="1"/>
    </font>
    <font>
      <sz val="18"/>
      <color theme="1"/>
      <name val="Times New Roman"/>
      <family val="1"/>
    </font>
    <font>
      <sz val="12"/>
      <name val="MS Sans Serif"/>
      <family val="2"/>
      <charset val="178"/>
    </font>
    <font>
      <sz val="22"/>
      <color theme="0"/>
      <name val="Times New Roman"/>
      <family val="1"/>
    </font>
    <font>
      <b/>
      <sz val="20"/>
      <color theme="0"/>
      <name val="Symbol"/>
      <family val="1"/>
      <charset val="2"/>
    </font>
    <font>
      <b/>
      <sz val="24"/>
      <color theme="0"/>
      <name val="Times New Roman"/>
      <family val="1"/>
    </font>
    <font>
      <sz val="10"/>
      <name val="Geneva"/>
      <family val="2"/>
    </font>
    <font>
      <sz val="18"/>
      <name val="Symbol"/>
      <family val="1"/>
      <charset val="2"/>
    </font>
    <font>
      <b/>
      <sz val="20"/>
      <name val="Symbol"/>
      <family val="1"/>
      <charset val="2"/>
    </font>
    <font>
      <b/>
      <sz val="20"/>
      <color theme="1"/>
      <name val="Symbol"/>
      <family val="1"/>
      <charset val="2"/>
    </font>
    <font>
      <b/>
      <sz val="22"/>
      <color theme="0"/>
      <name val="Times New Roman"/>
      <family val="1"/>
    </font>
    <font>
      <b/>
      <sz val="22"/>
      <color theme="0"/>
      <name val="Calibri"/>
      <family val="2"/>
    </font>
    <font>
      <b/>
      <sz val="12"/>
      <color theme="1"/>
      <name val="Times New Roman"/>
      <family val="1"/>
      <charset val="178"/>
    </font>
    <font>
      <sz val="12"/>
      <color theme="1"/>
      <name val="Times New Roman"/>
      <family val="1"/>
      <charset val="178"/>
    </font>
    <font>
      <sz val="14"/>
      <color rgb="FFFF0000"/>
      <name val="Symbol"/>
      <family val="1"/>
      <charset val="2"/>
    </font>
    <font>
      <b/>
      <sz val="18"/>
      <name val="Arial"/>
      <family val="2"/>
    </font>
    <font>
      <b/>
      <sz val="18"/>
      <color theme="1"/>
      <name val="Calibri"/>
      <family val="2"/>
      <scheme val="minor"/>
    </font>
    <font>
      <b/>
      <sz val="18"/>
      <color theme="0"/>
      <name val="Calibri"/>
      <family val="2"/>
    </font>
    <font>
      <sz val="20"/>
      <name val="Arial"/>
      <family val="2"/>
    </font>
    <font>
      <sz val="18"/>
      <color theme="0"/>
      <name val="Symbol"/>
      <family val="1"/>
      <charset val="2"/>
    </font>
    <font>
      <sz val="18"/>
      <name val="Arial"/>
      <family val="2"/>
    </font>
    <font>
      <b/>
      <sz val="18"/>
      <name val="Times New Roman"/>
      <family val="1"/>
      <charset val="178"/>
    </font>
    <font>
      <sz val="12"/>
      <name val="جêزة"/>
      <charset val="178"/>
    </font>
    <font>
      <b/>
      <sz val="22"/>
      <name val="Times New Roman"/>
      <family val="1"/>
    </font>
    <font>
      <b/>
      <sz val="18"/>
      <color theme="0"/>
      <name val="Symbol"/>
      <family val="1"/>
      <charset val="2"/>
    </font>
    <font>
      <b/>
      <sz val="24"/>
      <color theme="0"/>
      <name val="Calibri"/>
      <family val="2"/>
    </font>
    <font>
      <sz val="11"/>
      <color theme="1"/>
      <name val="Arial"/>
      <family val="2"/>
    </font>
    <font>
      <b/>
      <sz val="18"/>
      <color rgb="FFFFFFFF"/>
      <name val="Times New Roman"/>
      <family val="1"/>
    </font>
    <font>
      <sz val="14"/>
      <color rgb="FFFFFFFF"/>
      <name val="&quot;Times New Roman&quot;"/>
    </font>
    <font>
      <sz val="16"/>
      <color rgb="FFFFFFFF"/>
      <name val="Times New Roman"/>
      <family val="1"/>
    </font>
    <font>
      <sz val="16"/>
      <color rgb="FFFFFFFF"/>
      <name val="&quot;Times New Roman&quot;"/>
    </font>
    <font>
      <sz val="18"/>
      <color theme="1"/>
      <name val="Noto Sans Symbols"/>
    </font>
    <font>
      <b/>
      <sz val="18"/>
      <color theme="0"/>
      <name val="Noto Sans Symbols"/>
    </font>
    <font>
      <b/>
      <sz val="14"/>
      <color theme="1"/>
      <name val="Noto Sans Symbols"/>
    </font>
    <font>
      <b/>
      <sz val="16"/>
      <name val="Arial"/>
      <family val="2"/>
    </font>
    <font>
      <b/>
      <sz val="18"/>
      <color rgb="FFE3EFDA"/>
      <name val="Times New Roman"/>
      <family val="1"/>
    </font>
    <font>
      <sz val="16"/>
      <name val="Tahoma (Arabic)"/>
    </font>
    <font>
      <sz val="16"/>
      <name val="Arial"/>
      <family val="2"/>
    </font>
    <font>
      <b/>
      <sz val="22"/>
      <name val="Arial"/>
      <family val="2"/>
    </font>
    <font>
      <b/>
      <sz val="22"/>
      <color theme="0"/>
      <name val="Symbol"/>
      <family val="1"/>
      <charset val="2"/>
    </font>
    <font>
      <sz val="22"/>
      <name val="Times New Roman"/>
      <family val="1"/>
    </font>
    <font>
      <sz val="16"/>
      <name val="Symbol"/>
      <family val="1"/>
      <charset val="2"/>
    </font>
    <font>
      <sz val="20"/>
      <name val="Symbol"/>
      <family val="1"/>
      <charset val="2"/>
    </font>
    <font>
      <b/>
      <sz val="48"/>
      <color theme="0"/>
      <name val="Tahoma (Arabic)"/>
    </font>
    <font>
      <b/>
      <sz val="26"/>
      <name val="Tahoma (Arabic)"/>
      <family val="2"/>
      <charset val="178"/>
    </font>
    <font>
      <b/>
      <sz val="18"/>
      <color theme="0" tint="-4.9989318521683403E-2"/>
      <name val="Times New Roman"/>
      <family val="1"/>
    </font>
    <font>
      <b/>
      <sz val="28"/>
      <color theme="0" tint="-4.9989318521683403E-2"/>
      <name val="Times New Roman"/>
      <family val="1"/>
    </font>
    <font>
      <b/>
      <sz val="20"/>
      <name val="Simplified Arabic"/>
      <family val="1"/>
    </font>
    <font>
      <b/>
      <sz val="28"/>
      <color theme="1"/>
      <name val="Arial"/>
      <family val="2"/>
    </font>
    <font>
      <sz val="14"/>
      <color rgb="FF000000"/>
      <name val="Calibri"/>
      <family val="2"/>
      <scheme val="minor"/>
    </font>
    <font>
      <b/>
      <sz val="14"/>
      <color rgb="FF000000"/>
      <name val="Times New Roman"/>
      <family val="1"/>
    </font>
    <font>
      <b/>
      <sz val="18"/>
      <color theme="0"/>
      <name val="Simplified Arabic"/>
      <family val="1"/>
    </font>
    <font>
      <sz val="10"/>
      <name val="Simplified Arabic"/>
      <family val="1"/>
    </font>
    <font>
      <sz val="11"/>
      <name val="Calibri Light"/>
      <family val="1"/>
      <scheme val="major"/>
    </font>
    <font>
      <b/>
      <sz val="14"/>
      <color theme="0"/>
      <name val="Calibri"/>
      <family val="2"/>
      <scheme val="minor"/>
    </font>
    <font>
      <sz val="18"/>
      <name val="Calibri Light"/>
      <family val="1"/>
      <scheme val="major"/>
    </font>
    <font>
      <sz val="16"/>
      <color theme="0"/>
      <name val="Calibri Light"/>
      <family val="1"/>
      <scheme val="major"/>
    </font>
    <font>
      <sz val="12"/>
      <name val="Tahoma (Arabic)"/>
      <charset val="178"/>
    </font>
    <font>
      <sz val="14"/>
      <color theme="1"/>
      <name val="Times New Roman"/>
      <family val="1"/>
    </font>
    <font>
      <sz val="14"/>
      <name val="Tahoma (Arabic)"/>
      <family val="2"/>
      <charset val="178"/>
    </font>
    <font>
      <sz val="18"/>
      <color rgb="FFFF0000"/>
      <name val="Tahoma (Arabic)"/>
      <charset val="178"/>
    </font>
    <font>
      <sz val="14"/>
      <color rgb="FFFF0000"/>
      <name val="Arial (Arabic)"/>
      <charset val="178"/>
    </font>
    <font>
      <sz val="12"/>
      <color rgb="FFFF0000"/>
      <name val="Arial (Arabic)"/>
      <charset val="178"/>
    </font>
    <font>
      <sz val="14"/>
      <color rgb="FFFF0000"/>
      <name val="Times New Roman"/>
      <family val="1"/>
      <charset val="178"/>
    </font>
    <font>
      <sz val="12"/>
      <color rgb="FFFF0000"/>
      <name val="Times New Roman"/>
      <family val="1"/>
      <charset val="178"/>
    </font>
    <font>
      <sz val="14"/>
      <name val="Calibri"/>
      <family val="2"/>
      <scheme val="minor"/>
    </font>
    <font>
      <sz val="11"/>
      <color rgb="FFFF0000"/>
      <name val="Arial (Arabic)"/>
      <charset val="178"/>
    </font>
    <font>
      <sz val="12"/>
      <name val="Calibri"/>
      <family val="2"/>
      <scheme val="minor"/>
    </font>
    <font>
      <sz val="11"/>
      <color rgb="FFFF0000"/>
      <name val="Tahoma (Arabic)"/>
      <family val="2"/>
      <charset val="178"/>
    </font>
    <font>
      <sz val="18"/>
      <color rgb="FFFF0000"/>
      <name val="Times New Roman"/>
      <family val="1"/>
    </font>
    <font>
      <sz val="14"/>
      <color rgb="FFFF0000"/>
      <name val="Tahoma (Arabic)"/>
      <family val="2"/>
      <charset val="178"/>
    </font>
    <font>
      <sz val="16"/>
      <color rgb="FFFF0000"/>
      <name val="Times New Roman"/>
      <family val="1"/>
    </font>
    <font>
      <sz val="12"/>
      <color rgb="FFFF0000"/>
      <name val="Tahoma (Arabic)"/>
      <family val="2"/>
      <charset val="178"/>
    </font>
    <font>
      <sz val="14"/>
      <color rgb="FFFF0000"/>
      <name val="Tahoma (Arabic)"/>
      <charset val="178"/>
    </font>
    <font>
      <sz val="11"/>
      <name val="Calibri"/>
      <family val="2"/>
      <charset val="178"/>
      <scheme val="minor"/>
    </font>
    <font>
      <sz val="14"/>
      <color rgb="FFFF0000"/>
      <name val="Times New Roman"/>
      <family val="1"/>
    </font>
    <font>
      <sz val="10"/>
      <color rgb="FFFF0000"/>
      <name val="Tahoma (Arabic)"/>
      <family val="2"/>
      <charset val="178"/>
    </font>
    <font>
      <b/>
      <sz val="10"/>
      <name val="Symbol"/>
      <family val="1"/>
      <charset val="178"/>
    </font>
    <font>
      <b/>
      <sz val="8"/>
      <name val="MS Sans Serif"/>
      <family val="2"/>
      <charset val="178"/>
    </font>
    <font>
      <b/>
      <sz val="8"/>
      <color theme="0"/>
      <name val="Times New Roman"/>
      <family val="1"/>
    </font>
    <font>
      <b/>
      <sz val="8"/>
      <color theme="0"/>
      <name val="MS Sans Serif"/>
      <family val="2"/>
      <charset val="178"/>
    </font>
    <font>
      <b/>
      <sz val="11"/>
      <color theme="0"/>
      <name val="Times New Roman"/>
      <family val="1"/>
    </font>
    <font>
      <sz val="11"/>
      <color rgb="FFFF0000"/>
      <name val="Calibri"/>
      <family val="2"/>
      <charset val="178"/>
      <scheme val="minor"/>
    </font>
    <font>
      <sz val="14"/>
      <name val="Calibri"/>
      <family val="2"/>
      <charset val="178"/>
      <scheme val="minor"/>
    </font>
    <font>
      <sz val="20"/>
      <color rgb="FFFF0000"/>
      <name val="Calibri"/>
      <family val="2"/>
      <charset val="178"/>
      <scheme val="minor"/>
    </font>
    <font>
      <b/>
      <sz val="16"/>
      <color rgb="FFFF0000"/>
      <name val="Calibri"/>
      <family val="2"/>
      <scheme val="minor"/>
    </font>
    <font>
      <sz val="11"/>
      <name val="Arial (Arabic)"/>
      <charset val="178"/>
    </font>
    <font>
      <sz val="11"/>
      <name val="Arial (Arabic)"/>
      <family val="2"/>
      <charset val="178"/>
    </font>
    <font>
      <sz val="11"/>
      <color theme="0"/>
      <name val="Times New Roman"/>
      <family val="1"/>
    </font>
    <font>
      <sz val="9"/>
      <name val="Arial (Arabic)"/>
      <charset val="178"/>
    </font>
    <font>
      <sz val="12"/>
      <name val="Arabic Transparent"/>
      <charset val="178"/>
    </font>
    <font>
      <sz val="12"/>
      <color theme="0"/>
      <name val="Arabic Transparent"/>
      <charset val="178"/>
    </font>
    <font>
      <sz val="11"/>
      <color rgb="FFFF0000"/>
      <name val="Times New Roman"/>
      <family val="1"/>
    </font>
    <font>
      <sz val="12"/>
      <name val="Calibri Light"/>
      <family val="1"/>
      <scheme val="major"/>
    </font>
    <font>
      <b/>
      <sz val="12"/>
      <name val="Times New Roman"/>
      <family val="1"/>
      <charset val="178"/>
    </font>
    <font>
      <b/>
      <sz val="12"/>
      <name val="Calibri Light"/>
      <family val="1"/>
      <scheme val="major"/>
    </font>
    <font>
      <b/>
      <sz val="11"/>
      <name val="Symbol"/>
      <family val="1"/>
      <charset val="2"/>
    </font>
    <font>
      <b/>
      <sz val="9"/>
      <name val="Simplified Arabic Fixed"/>
      <family val="3"/>
      <charset val="178"/>
    </font>
    <font>
      <b/>
      <sz val="10"/>
      <color theme="1"/>
      <name val="Times New Roman"/>
      <family val="1"/>
    </font>
    <font>
      <b/>
      <sz val="12"/>
      <color theme="1"/>
      <name val="Times New Roman"/>
      <family val="1"/>
    </font>
    <font>
      <b/>
      <sz val="12"/>
      <color theme="1"/>
      <name val="Calibri Light"/>
      <family val="1"/>
      <scheme val="major"/>
    </font>
    <font>
      <b/>
      <sz val="12"/>
      <color theme="1"/>
      <name val="Arabic Transparent"/>
      <charset val="178"/>
    </font>
    <font>
      <b/>
      <sz val="14"/>
      <color theme="0"/>
      <name val="Arabic Transparent"/>
      <charset val="178"/>
    </font>
    <font>
      <sz val="12"/>
      <color rgb="FFFF0000"/>
      <name val="Simplified Arabic"/>
      <family val="1"/>
    </font>
    <font>
      <b/>
      <sz val="11"/>
      <color theme="1"/>
      <name val="Times New Roman"/>
      <family val="1"/>
      <charset val="178"/>
    </font>
    <font>
      <b/>
      <sz val="12"/>
      <color theme="0"/>
      <name val="Arabic Transparent"/>
    </font>
    <font>
      <b/>
      <sz val="11"/>
      <color theme="0"/>
      <name val="Arabic Transparent"/>
    </font>
    <font>
      <sz val="10"/>
      <name val="Geneva"/>
      <charset val="178"/>
    </font>
    <font>
      <b/>
      <sz val="16"/>
      <name val="Arial (Arabic)"/>
      <charset val="178"/>
    </font>
    <font>
      <b/>
      <sz val="14"/>
      <name val="Arial"/>
      <family val="2"/>
    </font>
    <font>
      <b/>
      <sz val="14"/>
      <name val="Arabic Transparent"/>
      <charset val="178"/>
    </font>
    <font>
      <b/>
      <sz val="16"/>
      <color theme="0"/>
      <name val="Arabic Transparent"/>
    </font>
    <font>
      <b/>
      <sz val="12"/>
      <name val="Arabic Transparent"/>
    </font>
    <font>
      <b/>
      <sz val="18"/>
      <name val="Tahoma (Arabic)"/>
    </font>
    <font>
      <b/>
      <sz val="14"/>
      <color theme="0"/>
      <name val="Arabic Transparent"/>
    </font>
    <font>
      <b/>
      <sz val="9"/>
      <color theme="0"/>
      <name val="Times New Roman"/>
      <family val="1"/>
    </font>
    <font>
      <b/>
      <sz val="7"/>
      <color theme="0"/>
      <name val="Times New Roman"/>
      <family val="1"/>
    </font>
    <font>
      <sz val="14"/>
      <color theme="1"/>
      <name val="Calibri Light"/>
      <family val="1"/>
      <scheme val="major"/>
    </font>
    <font>
      <b/>
      <sz val="9"/>
      <color theme="0"/>
      <name val="Arabic Transparent"/>
    </font>
    <font>
      <b/>
      <sz val="10"/>
      <color theme="1"/>
      <name val="Arial"/>
      <family val="2"/>
    </font>
    <font>
      <b/>
      <sz val="12"/>
      <color theme="1"/>
      <name val="Arabic Transparent"/>
    </font>
    <font>
      <b/>
      <sz val="11"/>
      <color theme="1"/>
      <name val="Arial"/>
      <family val="2"/>
    </font>
    <font>
      <b/>
      <sz val="12"/>
      <name val="Symbol"/>
      <family val="1"/>
      <charset val="2"/>
    </font>
    <font>
      <sz val="10"/>
      <color rgb="FFFF0000"/>
      <name val="Times New Roman"/>
      <family val="1"/>
      <charset val="178"/>
    </font>
    <font>
      <sz val="12"/>
      <color theme="1"/>
      <name val="Symbol"/>
      <family val="1"/>
      <charset val="2"/>
    </font>
    <font>
      <b/>
      <sz val="12"/>
      <color theme="1"/>
      <name val="Symbol"/>
      <family val="1"/>
      <charset val="2"/>
    </font>
    <font>
      <sz val="10"/>
      <color theme="1"/>
      <name val="Times New Roman"/>
      <family val="1"/>
      <charset val="178"/>
    </font>
    <font>
      <sz val="14"/>
      <color theme="0"/>
      <name val="Arabic Transparent"/>
    </font>
    <font>
      <sz val="14"/>
      <color theme="1"/>
      <name val="Arabic Transparent"/>
    </font>
    <font>
      <sz val="10"/>
      <color theme="1"/>
      <name val="Times New Roman"/>
      <family val="1"/>
    </font>
    <font>
      <sz val="16"/>
      <color theme="0"/>
      <name val="Arabic Transparent"/>
    </font>
    <font>
      <b/>
      <sz val="14"/>
      <name val="MS Sans Serif"/>
      <family val="2"/>
      <charset val="178"/>
    </font>
    <font>
      <b/>
      <sz val="16"/>
      <color rgb="FFFF0000"/>
      <name val="Calibri Light"/>
      <family val="1"/>
      <scheme val="major"/>
    </font>
    <font>
      <b/>
      <sz val="16"/>
      <color rgb="FFFF0000"/>
      <name val="Times New Roman"/>
      <family val="1"/>
      <charset val="178"/>
    </font>
    <font>
      <b/>
      <sz val="18"/>
      <name val="MS Sans Serif"/>
      <family val="2"/>
      <charset val="178"/>
    </font>
    <font>
      <sz val="16"/>
      <color theme="1"/>
      <name val="Symbol"/>
      <family val="1"/>
      <charset val="2"/>
    </font>
    <font>
      <b/>
      <sz val="26"/>
      <name val="Times New Roman"/>
      <family val="1"/>
    </font>
    <font>
      <b/>
      <sz val="11"/>
      <name val="Calibri"/>
      <family val="2"/>
      <charset val="178"/>
      <scheme val="minor"/>
    </font>
    <font>
      <b/>
      <sz val="11"/>
      <color rgb="FFFF0000"/>
      <name val="Calibri"/>
      <family val="2"/>
      <charset val="178"/>
      <scheme val="minor"/>
    </font>
    <font>
      <b/>
      <sz val="26"/>
      <color theme="0"/>
      <name val="Tahoma (Arabic)"/>
    </font>
    <font>
      <sz val="16"/>
      <color theme="1"/>
      <name val="Calibri Light"/>
      <family val="1"/>
      <scheme val="major"/>
    </font>
    <font>
      <b/>
      <sz val="16"/>
      <color theme="1"/>
      <name val="Arabic Transparent"/>
    </font>
    <font>
      <b/>
      <sz val="16"/>
      <color theme="1"/>
      <name val="Calibri Light"/>
      <family val="1"/>
      <scheme val="major"/>
    </font>
    <font>
      <b/>
      <sz val="20"/>
      <name val="Times New Roman"/>
      <family val="1"/>
    </font>
    <font>
      <b/>
      <sz val="20"/>
      <color rgb="FFFF0000"/>
      <name val="Times New Roman"/>
      <family val="1"/>
    </font>
    <font>
      <b/>
      <sz val="14"/>
      <color theme="0"/>
      <name val="Symbol"/>
      <family val="1"/>
      <charset val="2"/>
    </font>
    <font>
      <sz val="14"/>
      <color rgb="FFFF0000"/>
      <name val="Calibri"/>
      <family val="2"/>
      <scheme val="minor"/>
    </font>
    <font>
      <sz val="11"/>
      <color theme="1"/>
      <name val="Symbol"/>
      <family val="1"/>
      <charset val="2"/>
    </font>
    <font>
      <sz val="12"/>
      <color rgb="FFFF0000"/>
      <name val="Arial (Arabic)"/>
      <family val="2"/>
      <charset val="178"/>
    </font>
    <font>
      <b/>
      <sz val="12"/>
      <name val="Tahoma (Arabic)"/>
    </font>
    <font>
      <b/>
      <sz val="17"/>
      <color theme="0"/>
      <name val="Tahoma (Arabic)"/>
    </font>
    <font>
      <b/>
      <sz val="14"/>
      <color rgb="FFFF0000"/>
      <name val="Arial"/>
      <family val="2"/>
    </font>
    <font>
      <sz val="14"/>
      <color theme="1"/>
      <name val="Symbol"/>
      <family val="1"/>
      <charset val="2"/>
    </font>
    <font>
      <b/>
      <sz val="11"/>
      <color rgb="FFFF0000"/>
      <name val="Times New Roman"/>
      <family val="1"/>
    </font>
    <font>
      <b/>
      <sz val="16"/>
      <color theme="0"/>
      <name val="Arabic Transparent"/>
      <charset val="178"/>
    </font>
    <font>
      <sz val="12"/>
      <color theme="0"/>
      <name val="Arabic Transparent"/>
    </font>
    <font>
      <b/>
      <sz val="14"/>
      <name val="Calibri"/>
      <family val="2"/>
      <charset val="178"/>
      <scheme val="minor"/>
    </font>
    <font>
      <sz val="12"/>
      <name val="Tahoma (Arabic)"/>
    </font>
    <font>
      <sz val="12"/>
      <name val="Calibri"/>
      <family val="2"/>
      <charset val="178"/>
      <scheme val="minor"/>
    </font>
    <font>
      <b/>
      <sz val="10"/>
      <color theme="0"/>
      <name val="Arabic Transparent"/>
    </font>
    <font>
      <b/>
      <sz val="18"/>
      <color rgb="FFFFFFFF"/>
      <name val="Arial"/>
      <family val="2"/>
    </font>
    <font>
      <sz val="18"/>
      <color rgb="FF000000"/>
      <name val="Arial"/>
      <family val="2"/>
    </font>
    <font>
      <b/>
      <sz val="18"/>
      <color rgb="FF000000"/>
      <name val="Arial"/>
      <family val="2"/>
    </font>
    <font>
      <sz val="18"/>
      <color rgb="FFFFFFFF"/>
      <name val="Arial"/>
      <family val="2"/>
    </font>
    <font>
      <sz val="8"/>
      <color rgb="FF595959"/>
      <name val="Arial"/>
      <family val="2"/>
    </font>
    <font>
      <sz val="8"/>
      <color theme="1"/>
      <name val="Calibri"/>
      <family val="2"/>
      <scheme val="minor"/>
    </font>
    <font>
      <sz val="12"/>
      <name val="Arial (Arabic)"/>
      <family val="2"/>
      <charset val="178"/>
    </font>
    <font>
      <b/>
      <sz val="11"/>
      <color theme="0"/>
      <name val="Calibri Light"/>
      <family val="1"/>
      <scheme val="major"/>
    </font>
    <font>
      <b/>
      <sz val="10"/>
      <color theme="0"/>
      <name val="Calibri Light"/>
      <family val="1"/>
      <scheme val="major"/>
    </font>
    <font>
      <sz val="12"/>
      <name val="Shurooq 16"/>
      <charset val="178"/>
    </font>
    <font>
      <b/>
      <sz val="13"/>
      <color theme="0"/>
      <name val="جêزة"/>
      <charset val="178"/>
    </font>
    <font>
      <sz val="14"/>
      <name val="جêزة"/>
      <charset val="178"/>
    </font>
    <font>
      <b/>
      <sz val="12"/>
      <name val="جêزة"/>
      <charset val="178"/>
    </font>
    <font>
      <sz val="12"/>
      <color rgb="FFFF0000"/>
      <name val="جêزة"/>
      <charset val="178"/>
    </font>
    <font>
      <b/>
      <u/>
      <sz val="14"/>
      <color theme="10"/>
      <name val="Calibri"/>
      <family val="2"/>
      <scheme val="minor"/>
    </font>
  </fonts>
  <fills count="34">
    <fill>
      <patternFill patternType="none"/>
    </fill>
    <fill>
      <patternFill patternType="gray125"/>
    </fill>
    <fill>
      <patternFill patternType="solid">
        <fgColor rgb="FF038656"/>
        <bgColor indexed="64"/>
      </patternFill>
    </fill>
    <fill>
      <patternFill patternType="solid">
        <fgColor rgb="FFD4D3BA"/>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rgb="FF008657"/>
        <bgColor indexed="64"/>
      </patternFill>
    </fill>
    <fill>
      <patternFill patternType="solid">
        <fgColor rgb="FFD5D2B9"/>
        <bgColor indexed="64"/>
      </patternFill>
    </fill>
    <fill>
      <patternFill patternType="solid">
        <fgColor rgb="FF068756"/>
        <bgColor indexed="64"/>
      </patternFill>
    </fill>
    <fill>
      <patternFill patternType="solid">
        <fgColor rgb="FFD6D3BA"/>
        <bgColor indexed="64"/>
      </patternFill>
    </fill>
    <fill>
      <patternFill patternType="solid">
        <fgColor rgb="FFE2F0DB"/>
        <bgColor indexed="64"/>
      </patternFill>
    </fill>
    <fill>
      <patternFill patternType="solid">
        <fgColor theme="0"/>
        <bgColor indexed="64"/>
      </patternFill>
    </fill>
    <fill>
      <patternFill patternType="solid">
        <fgColor rgb="FFDAEEF3"/>
        <bgColor indexed="64"/>
      </patternFill>
    </fill>
    <fill>
      <patternFill patternType="solid">
        <fgColor rgb="FF00B050"/>
        <bgColor indexed="64"/>
      </patternFill>
    </fill>
    <fill>
      <patternFill patternType="solid">
        <fgColor theme="0" tint="-0.249977111117893"/>
        <bgColor indexed="64"/>
      </patternFill>
    </fill>
    <fill>
      <patternFill patternType="solid">
        <fgColor rgb="FFE2EFDA"/>
        <bgColor indexed="64"/>
      </patternFill>
    </fill>
    <fill>
      <patternFill patternType="solid">
        <fgColor theme="9"/>
        <bgColor indexed="64"/>
      </patternFill>
    </fill>
    <fill>
      <patternFill patternType="solid">
        <fgColor theme="0" tint="-0.499984740745262"/>
        <bgColor indexed="64"/>
      </patternFill>
    </fill>
    <fill>
      <patternFill patternType="solid">
        <fgColor rgb="FFD4D3B9"/>
        <bgColor indexed="64"/>
      </patternFill>
    </fill>
    <fill>
      <patternFill patternType="solid">
        <fgColor rgb="FFE3F0DB"/>
        <bgColor indexed="64"/>
      </patternFill>
    </fill>
    <fill>
      <patternFill patternType="solid">
        <fgColor rgb="FF92D050"/>
        <bgColor indexed="64"/>
      </patternFill>
    </fill>
    <fill>
      <patternFill patternType="solid">
        <fgColor theme="1" tint="0.499984740745262"/>
        <bgColor indexed="64"/>
      </patternFill>
    </fill>
    <fill>
      <patternFill patternType="solid">
        <fgColor rgb="FF008657"/>
        <bgColor theme="4" tint="0.79998168889431442"/>
      </patternFill>
    </fill>
    <fill>
      <patternFill patternType="solid">
        <fgColor rgb="FFFFFF00"/>
        <bgColor indexed="64"/>
      </patternFill>
    </fill>
    <fill>
      <patternFill patternType="solid">
        <fgColor rgb="FFE3EFDA"/>
        <bgColor indexed="64"/>
      </patternFill>
    </fill>
    <fill>
      <patternFill patternType="solid">
        <fgColor rgb="FF008657"/>
        <bgColor rgb="FF008657"/>
      </patternFill>
    </fill>
    <fill>
      <patternFill patternType="solid">
        <fgColor rgb="FF038656"/>
        <bgColor rgb="FF038656"/>
      </patternFill>
    </fill>
    <fill>
      <patternFill patternType="solid">
        <fgColor rgb="FFD4D3BA"/>
        <bgColor rgb="FFD4D3BA"/>
      </patternFill>
    </fill>
    <fill>
      <patternFill patternType="solid">
        <fgColor rgb="FFBFBFBF"/>
        <bgColor rgb="FFBFBFBF"/>
      </patternFill>
    </fill>
    <fill>
      <patternFill patternType="solid">
        <fgColor rgb="FFE3EFDA"/>
        <bgColor rgb="FFE3EFDA"/>
      </patternFill>
    </fill>
    <fill>
      <patternFill patternType="solid">
        <fgColor rgb="FFE2EFDA"/>
        <bgColor indexed="0"/>
      </patternFill>
    </fill>
    <fill>
      <patternFill patternType="solid">
        <fgColor theme="0"/>
        <bgColor indexed="0"/>
      </patternFill>
    </fill>
    <fill>
      <patternFill patternType="solid">
        <fgColor theme="2" tint="-9.9978637043366805E-2"/>
        <bgColor indexed="64"/>
      </patternFill>
    </fill>
    <fill>
      <patternFill patternType="solid">
        <fgColor theme="0" tint="-0.14999847407452621"/>
        <bgColor indexed="64"/>
      </patternFill>
    </fill>
  </fills>
  <borders count="83">
    <border>
      <left/>
      <right/>
      <top/>
      <bottom/>
      <diagonal/>
    </border>
    <border>
      <left style="thin">
        <color theme="0"/>
      </left>
      <right style="thin">
        <color theme="0"/>
      </right>
      <top style="thin">
        <color theme="0"/>
      </top>
      <bottom style="thin">
        <color theme="0"/>
      </bottom>
      <diagonal/>
    </border>
    <border>
      <left style="thin">
        <color indexed="64"/>
      </left>
      <right style="thin">
        <color indexed="64"/>
      </right>
      <top style="hair">
        <color indexed="64"/>
      </top>
      <bottom style="hair">
        <color indexed="64"/>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indexed="64"/>
      </left>
      <right style="thin">
        <color indexed="64"/>
      </right>
      <top style="thin">
        <color indexed="64"/>
      </top>
      <bottom style="thin">
        <color indexed="64"/>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theme="0"/>
      </bottom>
      <diagonal/>
    </border>
    <border>
      <left/>
      <right style="thin">
        <color theme="0"/>
      </right>
      <top style="thin">
        <color indexed="64"/>
      </top>
      <bottom style="thin">
        <color theme="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theme="0"/>
      </right>
      <top/>
      <bottom/>
      <diagonal/>
    </border>
    <border>
      <left/>
      <right style="thin">
        <color indexed="64"/>
      </right>
      <top/>
      <bottom style="thin">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style="thin">
        <color indexed="64"/>
      </top>
      <bottom style="thin">
        <color theme="0"/>
      </bottom>
      <diagonal/>
    </border>
    <border>
      <left/>
      <right/>
      <top style="thin">
        <color indexed="64"/>
      </top>
      <bottom style="thin">
        <color theme="0"/>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thin">
        <color theme="0"/>
      </right>
      <top style="thin">
        <color indexed="64"/>
      </top>
      <bottom style="thin">
        <color indexed="64"/>
      </bottom>
      <diagonal/>
    </border>
    <border>
      <left style="thin">
        <color theme="0"/>
      </left>
      <right style="thin">
        <color theme="0"/>
      </right>
      <top/>
      <bottom/>
      <diagonal/>
    </border>
    <border>
      <left/>
      <right style="thin">
        <color theme="0"/>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thin">
        <color indexed="64"/>
      </top>
      <bottom style="thin">
        <color indexed="64"/>
      </bottom>
      <diagonal/>
    </border>
    <border>
      <left/>
      <right/>
      <top/>
      <bottom style="thin">
        <color theme="0" tint="-0.34998626667073579"/>
      </bottom>
      <diagonal/>
    </border>
    <border>
      <left style="thin">
        <color indexed="64"/>
      </left>
      <right style="thin">
        <color indexed="64"/>
      </right>
      <top/>
      <bottom style="hair">
        <color indexed="64"/>
      </bottom>
      <diagonal/>
    </border>
    <border>
      <left/>
      <right/>
      <top style="thin">
        <color indexed="64"/>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top style="hair">
        <color indexed="64"/>
      </top>
      <bottom/>
      <diagonal/>
    </border>
    <border>
      <left/>
      <right style="thin">
        <color theme="0"/>
      </right>
      <top/>
      <bottom style="thin">
        <color theme="0"/>
      </bottom>
      <diagonal/>
    </border>
    <border>
      <left style="thin">
        <color theme="0"/>
      </left>
      <right/>
      <top/>
      <bottom style="thin">
        <color theme="0"/>
      </bottom>
      <diagonal/>
    </border>
    <border>
      <left style="medium">
        <color indexed="64"/>
      </left>
      <right/>
      <top/>
      <bottom/>
      <diagonal/>
    </border>
    <border>
      <left style="medium">
        <color rgb="FFFFFFFF"/>
      </left>
      <right/>
      <top/>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theme="0"/>
      </right>
      <top style="thin">
        <color theme="0"/>
      </top>
      <bottom style="thin">
        <color indexed="64"/>
      </bottom>
      <diagonal/>
    </border>
  </borders>
  <cellStyleXfs count="38">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5" fillId="0" borderId="0"/>
    <xf numFmtId="0" fontId="1" fillId="0" borderId="0"/>
    <xf numFmtId="0" fontId="8" fillId="0" borderId="2" applyNumberFormat="0">
      <alignment horizontal="left"/>
    </xf>
    <xf numFmtId="0" fontId="5" fillId="0" borderId="0"/>
    <xf numFmtId="0" fontId="8" fillId="0" borderId="0"/>
    <xf numFmtId="0" fontId="8" fillId="0" borderId="0"/>
    <xf numFmtId="0" fontId="5" fillId="0" borderId="0"/>
    <xf numFmtId="0" fontId="26" fillId="0" borderId="0"/>
    <xf numFmtId="0" fontId="5" fillId="0" borderId="0"/>
    <xf numFmtId="166" fontId="5" fillId="0" borderId="0" applyFont="0" applyFill="0" applyBorder="0" applyAlignment="0" applyProtection="0"/>
    <xf numFmtId="0" fontId="63" fillId="0" borderId="0"/>
    <xf numFmtId="0" fontId="82" fillId="0" borderId="0"/>
    <xf numFmtId="0" fontId="98" fillId="0" borderId="2" applyNumberFormat="0">
      <alignment horizontal="right"/>
    </xf>
    <xf numFmtId="172" fontId="8" fillId="0" borderId="2" applyNumberFormat="0" applyFill="0" applyBorder="0" applyProtection="0">
      <alignment horizontal="right" vertical="center"/>
    </xf>
    <xf numFmtId="0" fontId="82" fillId="0" borderId="0"/>
    <xf numFmtId="0" fontId="82" fillId="0" borderId="0"/>
    <xf numFmtId="0" fontId="8" fillId="0" borderId="0"/>
    <xf numFmtId="0" fontId="219" fillId="0" borderId="0"/>
    <xf numFmtId="0" fontId="5" fillId="0" borderId="0"/>
    <xf numFmtId="0" fontId="219" fillId="0" borderId="0"/>
    <xf numFmtId="0" fontId="235" fillId="0" borderId="0"/>
    <xf numFmtId="0" fontId="239" fillId="0" borderId="0"/>
    <xf numFmtId="9" fontId="82" fillId="0" borderId="0" applyFont="0" applyFill="0" applyBorder="0" applyAlignment="0" applyProtection="0"/>
    <xf numFmtId="0" fontId="1" fillId="0" borderId="0"/>
    <xf numFmtId="0" fontId="5" fillId="0" borderId="0" applyNumberFormat="0" applyFont="0" applyFill="0" applyBorder="0" applyAlignment="0" applyProtection="0"/>
    <xf numFmtId="0" fontId="82" fillId="0" borderId="0"/>
    <xf numFmtId="0" fontId="26" fillId="0" borderId="0"/>
    <xf numFmtId="0" fontId="5" fillId="0" borderId="0" applyNumberFormat="0" applyFill="0" applyBorder="0" applyAlignment="0" applyProtection="0"/>
    <xf numFmtId="40" fontId="8" fillId="0" borderId="0" applyFont="0" applyFill="0" applyBorder="0" applyAlignment="0" applyProtection="0"/>
    <xf numFmtId="0" fontId="5" fillId="0" borderId="0"/>
    <xf numFmtId="0" fontId="320" fillId="0" borderId="0"/>
    <xf numFmtId="0" fontId="5" fillId="0" borderId="0"/>
    <xf numFmtId="0" fontId="235" fillId="0" borderId="0"/>
    <xf numFmtId="0" fontId="1" fillId="0" borderId="0"/>
  </cellStyleXfs>
  <cellXfs count="2664">
    <xf numFmtId="0" fontId="0" fillId="0" borderId="0" xfId="0"/>
    <xf numFmtId="3" fontId="6" fillId="2" borderId="1" xfId="4" applyNumberFormat="1" applyFont="1" applyFill="1" applyBorder="1" applyAlignment="1">
      <alignment horizontal="center" vertical="center" wrapText="1"/>
    </xf>
    <xf numFmtId="0" fontId="3" fillId="0" borderId="1" xfId="5" applyFont="1" applyBorder="1" applyAlignment="1">
      <alignment vertical="center" wrapText="1"/>
    </xf>
    <xf numFmtId="0" fontId="7" fillId="0" borderId="1" xfId="5" applyFont="1" applyBorder="1" applyAlignment="1">
      <alignment vertical="center" wrapText="1"/>
    </xf>
    <xf numFmtId="0" fontId="7" fillId="0" borderId="1" xfId="5" applyFont="1" applyBorder="1" applyAlignment="1">
      <alignment vertical="center"/>
    </xf>
    <xf numFmtId="0" fontId="9" fillId="0" borderId="1" xfId="6" applyFont="1" applyBorder="1" applyAlignment="1">
      <alignment vertical="center"/>
    </xf>
    <xf numFmtId="3" fontId="10" fillId="3" borderId="1" xfId="4" applyNumberFormat="1" applyFont="1" applyFill="1" applyBorder="1" applyAlignment="1">
      <alignment horizontal="center" vertical="center" wrapText="1"/>
    </xf>
    <xf numFmtId="0" fontId="11" fillId="0" borderId="1" xfId="5" applyFont="1" applyBorder="1" applyAlignment="1">
      <alignment vertical="center" wrapText="1"/>
    </xf>
    <xf numFmtId="0" fontId="11" fillId="0" borderId="1" xfId="5" applyFont="1" applyBorder="1" applyAlignment="1">
      <alignment vertical="center"/>
    </xf>
    <xf numFmtId="0" fontId="12" fillId="0" borderId="1" xfId="6" applyFont="1" applyBorder="1" applyAlignment="1">
      <alignment vertical="center"/>
    </xf>
    <xf numFmtId="0" fontId="4" fillId="4" borderId="1" xfId="3" applyFill="1" applyBorder="1" applyAlignment="1">
      <alignment horizontal="center" vertical="center" wrapText="1"/>
    </xf>
    <xf numFmtId="0" fontId="14" fillId="0" borderId="1" xfId="7" applyFont="1" applyBorder="1" applyAlignment="1">
      <alignment vertical="center" wrapText="1"/>
    </xf>
    <xf numFmtId="0" fontId="9" fillId="0" borderId="1" xfId="8" applyFont="1" applyBorder="1" applyAlignment="1">
      <alignment vertical="center"/>
    </xf>
    <xf numFmtId="0" fontId="4" fillId="5" borderId="1" xfId="3" applyFill="1" applyBorder="1" applyAlignment="1">
      <alignment horizontal="center" vertical="center" wrapText="1"/>
    </xf>
    <xf numFmtId="0" fontId="15" fillId="0" borderId="1" xfId="7" applyFont="1" applyBorder="1" applyAlignment="1">
      <alignment vertical="center" wrapText="1"/>
    </xf>
    <xf numFmtId="0" fontId="16" fillId="0" borderId="1" xfId="8" applyFont="1" applyBorder="1" applyAlignment="1"/>
    <xf numFmtId="0" fontId="9" fillId="0" borderId="1" xfId="9" applyFont="1" applyBorder="1" applyAlignment="1">
      <alignment vertical="center"/>
    </xf>
    <xf numFmtId="0" fontId="17" fillId="0" borderId="1" xfId="5" applyFont="1" applyBorder="1" applyAlignment="1">
      <alignment vertical="center"/>
    </xf>
    <xf numFmtId="0" fontId="16" fillId="0" borderId="1" xfId="9" applyFont="1" applyBorder="1" applyAlignment="1"/>
    <xf numFmtId="0" fontId="18" fillId="0" borderId="1" xfId="5" applyFont="1" applyBorder="1" applyAlignment="1">
      <alignment vertical="center"/>
    </xf>
    <xf numFmtId="0" fontId="19" fillId="0" borderId="1" xfId="7" applyFont="1" applyBorder="1" applyAlignment="1">
      <alignment vertical="center" wrapText="1"/>
    </xf>
    <xf numFmtId="0" fontId="20" fillId="0" borderId="1" xfId="9" applyFont="1" applyBorder="1" applyAlignment="1"/>
    <xf numFmtId="0" fontId="21" fillId="0" borderId="1" xfId="5" applyFont="1" applyBorder="1" applyAlignment="1">
      <alignment readingOrder="2"/>
    </xf>
    <xf numFmtId="0" fontId="22" fillId="0" borderId="1" xfId="5" applyFont="1" applyBorder="1" applyAlignment="1"/>
    <xf numFmtId="0" fontId="9" fillId="0" borderId="1" xfId="10" applyFont="1" applyBorder="1" applyAlignment="1">
      <alignment vertical="center"/>
    </xf>
    <xf numFmtId="0" fontId="16" fillId="0" borderId="1" xfId="10" applyFont="1" applyBorder="1" applyAlignment="1">
      <alignment vertical="center"/>
    </xf>
    <xf numFmtId="0" fontId="24" fillId="0" borderId="1" xfId="5" applyFont="1" applyBorder="1" applyAlignment="1">
      <alignment vertical="center"/>
    </xf>
    <xf numFmtId="0" fontId="25" fillId="0" borderId="1" xfId="5" applyFont="1" applyBorder="1" applyAlignment="1">
      <alignment vertical="center"/>
    </xf>
    <xf numFmtId="49" fontId="3" fillId="0" borderId="1" xfId="5" applyNumberFormat="1" applyFont="1" applyBorder="1" applyAlignment="1">
      <alignment horizontal="center" vertical="center" wrapText="1"/>
    </xf>
    <xf numFmtId="0" fontId="3" fillId="0" borderId="1" xfId="5" applyFont="1" applyBorder="1" applyAlignment="1">
      <alignment horizontal="center" vertical="center" wrapText="1"/>
    </xf>
    <xf numFmtId="0" fontId="28" fillId="0" borderId="6" xfId="0" applyFont="1" applyBorder="1" applyAlignment="1">
      <alignment vertical="center"/>
    </xf>
    <xf numFmtId="0" fontId="28" fillId="0" borderId="1" xfId="0" applyFont="1" applyBorder="1" applyAlignment="1">
      <alignment vertical="center"/>
    </xf>
    <xf numFmtId="0" fontId="31" fillId="8" borderId="5" xfId="7" applyFont="1" applyFill="1" applyBorder="1" applyAlignment="1">
      <alignment horizontal="center" vertical="center"/>
    </xf>
    <xf numFmtId="0" fontId="31" fillId="8" borderId="5" xfId="7" applyFont="1" applyFill="1" applyBorder="1" applyAlignment="1">
      <alignment horizontal="center" vertical="center" wrapText="1"/>
    </xf>
    <xf numFmtId="0" fontId="32" fillId="9" borderId="5" xfId="10" applyFont="1" applyFill="1" applyBorder="1" applyAlignment="1">
      <alignment horizontal="center" vertical="center" wrapText="1" shrinkToFit="1"/>
    </xf>
    <xf numFmtId="3" fontId="33" fillId="10" borderId="5" xfId="10" applyNumberFormat="1" applyFont="1" applyFill="1" applyBorder="1" applyAlignment="1">
      <alignment horizontal="center" vertical="center"/>
    </xf>
    <xf numFmtId="0" fontId="33" fillId="10" borderId="5" xfId="10" applyFont="1" applyFill="1" applyBorder="1" applyAlignment="1">
      <alignment horizontal="center" vertical="center" readingOrder="1"/>
    </xf>
    <xf numFmtId="0" fontId="34" fillId="9" borderId="5" xfId="10" applyFont="1" applyFill="1" applyBorder="1" applyAlignment="1">
      <alignment horizontal="center" vertical="center" wrapText="1" shrinkToFit="1"/>
    </xf>
    <xf numFmtId="3" fontId="28" fillId="0" borderId="1" xfId="0" applyNumberFormat="1" applyFont="1" applyBorder="1" applyAlignment="1">
      <alignment vertical="center"/>
    </xf>
    <xf numFmtId="3" fontId="33" fillId="11" borderId="5" xfId="10" applyNumberFormat="1" applyFont="1" applyFill="1" applyBorder="1" applyAlignment="1">
      <alignment horizontal="center" vertical="center"/>
    </xf>
    <xf numFmtId="0" fontId="33" fillId="11" borderId="5" xfId="4" applyNumberFormat="1" applyFont="1" applyFill="1" applyBorder="1" applyAlignment="1">
      <alignment horizontal="center" vertical="center" wrapText="1"/>
    </xf>
    <xf numFmtId="2" fontId="28" fillId="0" borderId="1" xfId="0" applyNumberFormat="1" applyFont="1" applyBorder="1" applyAlignment="1">
      <alignment vertical="center"/>
    </xf>
    <xf numFmtId="0" fontId="32" fillId="9" borderId="5" xfId="10" applyFont="1" applyFill="1" applyBorder="1" applyAlignment="1">
      <alignment horizontal="center" vertical="center" wrapText="1"/>
    </xf>
    <xf numFmtId="165" fontId="33" fillId="11" borderId="5" xfId="10" applyNumberFormat="1" applyFont="1" applyFill="1" applyBorder="1" applyAlignment="1">
      <alignment horizontal="center" vertical="center"/>
    </xf>
    <xf numFmtId="0" fontId="33" fillId="11" borderId="5" xfId="10" applyFont="1" applyFill="1" applyBorder="1" applyAlignment="1">
      <alignment horizontal="center" vertical="center" readingOrder="1"/>
    </xf>
    <xf numFmtId="0" fontId="34" fillId="9" borderId="5" xfId="10" applyFont="1" applyFill="1" applyBorder="1" applyAlignment="1">
      <alignment horizontal="center" vertical="center" wrapText="1"/>
    </xf>
    <xf numFmtId="0" fontId="0" fillId="0" borderId="1" xfId="0" applyBorder="1"/>
    <xf numFmtId="2" fontId="33" fillId="10" borderId="5" xfId="10" applyNumberFormat="1" applyFont="1" applyFill="1" applyBorder="1" applyAlignment="1">
      <alignment horizontal="center" vertical="center"/>
    </xf>
    <xf numFmtId="10" fontId="28" fillId="0" borderId="1" xfId="2" applyNumberFormat="1" applyFont="1" applyBorder="1" applyAlignment="1">
      <alignment vertical="center"/>
    </xf>
    <xf numFmtId="165" fontId="33" fillId="10" borderId="5" xfId="10" applyNumberFormat="1" applyFont="1" applyFill="1" applyBorder="1" applyAlignment="1">
      <alignment horizontal="center" vertical="center"/>
    </xf>
    <xf numFmtId="0" fontId="32" fillId="9" borderId="5" xfId="10" applyFont="1" applyFill="1" applyBorder="1" applyAlignment="1">
      <alignment horizontal="center" vertical="center" readingOrder="2"/>
    </xf>
    <xf numFmtId="0" fontId="34" fillId="9" borderId="5" xfId="10" applyFont="1" applyFill="1" applyBorder="1" applyAlignment="1">
      <alignment horizontal="center" vertical="center" readingOrder="1"/>
    </xf>
    <xf numFmtId="0" fontId="28" fillId="11" borderId="6" xfId="0" applyFont="1" applyFill="1" applyBorder="1" applyAlignment="1">
      <alignment vertical="center"/>
    </xf>
    <xf numFmtId="0" fontId="28" fillId="11" borderId="1" xfId="0" applyFont="1" applyFill="1" applyBorder="1" applyAlignment="1">
      <alignment vertical="center"/>
    </xf>
    <xf numFmtId="0" fontId="37" fillId="9" borderId="5" xfId="10" applyFont="1" applyFill="1" applyBorder="1" applyAlignment="1">
      <alignment horizontal="center" vertical="center" readingOrder="2"/>
    </xf>
    <xf numFmtId="0" fontId="33" fillId="11" borderId="5" xfId="10" applyFont="1" applyFill="1" applyBorder="1" applyAlignment="1">
      <alignment horizontal="center" vertical="center"/>
    </xf>
    <xf numFmtId="0" fontId="37" fillId="9" borderId="5" xfId="10" applyFont="1" applyFill="1" applyBorder="1" applyAlignment="1">
      <alignment horizontal="center" vertical="center" wrapText="1"/>
    </xf>
    <xf numFmtId="0" fontId="33" fillId="10" borderId="5" xfId="10" applyFont="1" applyFill="1" applyBorder="1" applyAlignment="1">
      <alignment horizontal="center" vertical="center"/>
    </xf>
    <xf numFmtId="0" fontId="40" fillId="11" borderId="4" xfId="10" applyFont="1" applyFill="1" applyBorder="1" applyAlignment="1">
      <alignment vertical="center" wrapText="1"/>
    </xf>
    <xf numFmtId="0" fontId="41" fillId="11" borderId="4" xfId="10" applyFont="1" applyFill="1" applyBorder="1" applyAlignment="1">
      <alignment vertical="center" wrapText="1"/>
    </xf>
    <xf numFmtId="0" fontId="42" fillId="0" borderId="0" xfId="7" applyFont="1" applyAlignment="1">
      <alignment vertical="center"/>
    </xf>
    <xf numFmtId="0" fontId="34" fillId="9" borderId="5" xfId="7" applyFont="1" applyFill="1" applyBorder="1" applyAlignment="1">
      <alignment horizontal="center" vertical="center"/>
    </xf>
    <xf numFmtId="3" fontId="44" fillId="10" borderId="5" xfId="7" applyNumberFormat="1" applyFont="1" applyFill="1" applyBorder="1" applyAlignment="1">
      <alignment horizontal="center" vertical="center"/>
    </xf>
    <xf numFmtId="3" fontId="42" fillId="0" borderId="0" xfId="7" applyNumberFormat="1" applyFont="1" applyAlignment="1">
      <alignment vertical="center"/>
    </xf>
    <xf numFmtId="3" fontId="44" fillId="0" borderId="5" xfId="7" applyNumberFormat="1" applyFont="1" applyBorder="1" applyAlignment="1">
      <alignment horizontal="center" vertical="center"/>
    </xf>
    <xf numFmtId="0" fontId="0" fillId="0" borderId="0" xfId="0" applyAlignment="1">
      <alignment horizontal="left"/>
    </xf>
    <xf numFmtId="0" fontId="0" fillId="0" borderId="0" xfId="0" applyNumberFormat="1"/>
    <xf numFmtId="0" fontId="2" fillId="0" borderId="0" xfId="0" applyFont="1" applyAlignment="1">
      <alignment horizontal="left"/>
    </xf>
    <xf numFmtId="0" fontId="2" fillId="0" borderId="0" xfId="0" applyNumberFormat="1" applyFont="1"/>
    <xf numFmtId="3" fontId="42" fillId="0" borderId="0" xfId="12" applyNumberFormat="1" applyFont="1" applyAlignment="1">
      <alignment vertical="center"/>
    </xf>
    <xf numFmtId="3" fontId="0" fillId="0" borderId="0" xfId="0" applyNumberFormat="1"/>
    <xf numFmtId="0" fontId="45" fillId="8" borderId="5" xfId="7" applyFont="1" applyFill="1" applyBorder="1" applyAlignment="1">
      <alignment horizontal="center" vertical="center"/>
    </xf>
    <xf numFmtId="3" fontId="46" fillId="8" borderId="5" xfId="7" applyNumberFormat="1" applyFont="1" applyFill="1" applyBorder="1" applyAlignment="1">
      <alignment horizontal="center" vertical="center"/>
    </xf>
    <xf numFmtId="0" fontId="49" fillId="0" borderId="0" xfId="7" applyFont="1" applyAlignment="1">
      <alignment vertical="center"/>
    </xf>
    <xf numFmtId="166" fontId="40" fillId="0" borderId="0" xfId="13" applyFont="1" applyFill="1" applyBorder="1" applyAlignment="1">
      <alignment vertical="center"/>
    </xf>
    <xf numFmtId="0" fontId="40" fillId="0" borderId="0" xfId="7" applyFont="1" applyFill="1" applyBorder="1" applyAlignment="1">
      <alignment vertical="center"/>
    </xf>
    <xf numFmtId="0" fontId="50" fillId="0" borderId="0" xfId="7" applyFont="1" applyBorder="1" applyAlignment="1">
      <alignment vertical="center"/>
    </xf>
    <xf numFmtId="167" fontId="42" fillId="0" borderId="0" xfId="7" applyNumberFormat="1" applyFont="1" applyAlignment="1">
      <alignment vertical="center"/>
    </xf>
    <xf numFmtId="1" fontId="42" fillId="0" borderId="0" xfId="7" applyNumberFormat="1" applyFont="1" applyAlignment="1">
      <alignment vertical="center"/>
    </xf>
    <xf numFmtId="168" fontId="42" fillId="0" borderId="0" xfId="7" applyNumberFormat="1" applyFont="1" applyAlignment="1">
      <alignment vertical="center"/>
    </xf>
    <xf numFmtId="165" fontId="42" fillId="0" borderId="0" xfId="7" applyNumberFormat="1" applyFont="1" applyAlignment="1">
      <alignment vertical="center"/>
    </xf>
    <xf numFmtId="0" fontId="52" fillId="0" borderId="0" xfId="0" applyFont="1"/>
    <xf numFmtId="0" fontId="54" fillId="4" borderId="5" xfId="10" applyFont="1" applyFill="1" applyBorder="1" applyAlignment="1">
      <alignment horizontal="center" vertical="center"/>
    </xf>
    <xf numFmtId="0" fontId="54" fillId="4" borderId="16" xfId="10" applyFont="1" applyFill="1" applyBorder="1" applyAlignment="1">
      <alignment horizontal="center" vertical="center"/>
    </xf>
    <xf numFmtId="0" fontId="42" fillId="4" borderId="17" xfId="10" quotePrefix="1" applyFont="1" applyFill="1" applyBorder="1" applyAlignment="1">
      <alignment horizontal="center" vertical="center"/>
    </xf>
    <xf numFmtId="3" fontId="55" fillId="11" borderId="5" xfId="10" applyNumberFormat="1" applyFont="1" applyFill="1" applyBorder="1" applyAlignment="1">
      <alignment horizontal="center" vertical="center" wrapText="1" shrinkToFit="1"/>
    </xf>
    <xf numFmtId="0" fontId="56" fillId="0" borderId="0" xfId="10" applyFont="1" applyAlignment="1">
      <alignment vertical="center" readingOrder="2"/>
    </xf>
    <xf numFmtId="3" fontId="55" fillId="10" borderId="5" xfId="10" applyNumberFormat="1" applyFont="1" applyFill="1" applyBorder="1" applyAlignment="1">
      <alignment horizontal="center" vertical="center" wrapText="1" shrinkToFit="1"/>
    </xf>
    <xf numFmtId="0" fontId="57" fillId="0" borderId="0" xfId="10" applyFont="1" applyAlignment="1">
      <alignment vertical="center"/>
    </xf>
    <xf numFmtId="0" fontId="42" fillId="4" borderId="17" xfId="10" applyFont="1" applyFill="1" applyBorder="1" applyAlignment="1">
      <alignment horizontal="center" vertical="center"/>
    </xf>
    <xf numFmtId="0" fontId="42" fillId="12" borderId="18" xfId="10" applyFont="1" applyFill="1" applyBorder="1" applyAlignment="1">
      <alignment horizontal="center" vertical="center"/>
    </xf>
    <xf numFmtId="3" fontId="42" fillId="12" borderId="19" xfId="10" applyNumberFormat="1" applyFont="1" applyFill="1" applyBorder="1" applyAlignment="1">
      <alignment horizontal="center" vertical="center"/>
    </xf>
    <xf numFmtId="0" fontId="30" fillId="9" borderId="7" xfId="7" applyFont="1" applyFill="1" applyBorder="1" applyAlignment="1">
      <alignment vertical="center"/>
    </xf>
    <xf numFmtId="0" fontId="30" fillId="9" borderId="9" xfId="7" applyFont="1" applyFill="1" applyBorder="1" applyAlignment="1">
      <alignment vertical="center"/>
    </xf>
    <xf numFmtId="0" fontId="30" fillId="9" borderId="8" xfId="7" applyFont="1" applyFill="1" applyBorder="1" applyAlignment="1">
      <alignment vertical="center"/>
    </xf>
    <xf numFmtId="0" fontId="31" fillId="8" borderId="7" xfId="7" applyFont="1" applyFill="1" applyBorder="1" applyAlignment="1">
      <alignment horizontal="center" vertical="center"/>
    </xf>
    <xf numFmtId="0" fontId="31" fillId="8" borderId="9" xfId="7" applyFont="1" applyFill="1" applyBorder="1" applyAlignment="1">
      <alignment horizontal="center" vertical="center"/>
    </xf>
    <xf numFmtId="0" fontId="31" fillId="8" borderId="8" xfId="7" applyFont="1" applyFill="1" applyBorder="1" applyAlignment="1">
      <alignment horizontal="center" vertical="center"/>
    </xf>
    <xf numFmtId="2" fontId="42" fillId="0" borderId="0" xfId="7" applyNumberFormat="1" applyFont="1" applyAlignment="1">
      <alignment vertical="center"/>
    </xf>
    <xf numFmtId="170" fontId="42" fillId="0" borderId="0" xfId="7" applyNumberFormat="1" applyFont="1" applyAlignment="1">
      <alignment vertical="center"/>
    </xf>
    <xf numFmtId="3" fontId="58" fillId="8" borderId="5" xfId="7" applyNumberFormat="1" applyFont="1" applyFill="1" applyBorder="1" applyAlignment="1">
      <alignment horizontal="center" vertical="center"/>
    </xf>
    <xf numFmtId="0" fontId="60" fillId="0" borderId="0" xfId="0" applyNumberFormat="1" applyFont="1" applyAlignment="1">
      <alignment horizontal="center" vertical="center"/>
    </xf>
    <xf numFmtId="0" fontId="49" fillId="0" borderId="0" xfId="7" applyFont="1" applyAlignment="1">
      <alignment horizontal="center" vertical="center"/>
    </xf>
    <xf numFmtId="0" fontId="60" fillId="0" borderId="0" xfId="0" applyFont="1" applyAlignment="1">
      <alignment horizontal="center" vertical="center"/>
    </xf>
    <xf numFmtId="165" fontId="0" fillId="0" borderId="0" xfId="0" applyNumberFormat="1"/>
    <xf numFmtId="0" fontId="0" fillId="0" borderId="0" xfId="0" applyNumberFormat="1" applyAlignment="1">
      <alignment horizontal="left"/>
    </xf>
    <xf numFmtId="165" fontId="42" fillId="0" borderId="0" xfId="7" applyNumberFormat="1" applyFont="1" applyAlignment="1">
      <alignment horizontal="left" vertical="center"/>
    </xf>
    <xf numFmtId="0" fontId="42" fillId="0" borderId="0" xfId="7" applyFont="1" applyAlignment="1">
      <alignment horizontal="left" vertical="center"/>
    </xf>
    <xf numFmtId="0" fontId="61" fillId="0" borderId="1" xfId="0" applyFont="1" applyBorder="1" applyAlignment="1">
      <alignment vertical="center"/>
    </xf>
    <xf numFmtId="0" fontId="62" fillId="8" borderId="25" xfId="7" applyFont="1" applyFill="1" applyBorder="1" applyAlignment="1">
      <alignment horizontal="center" vertical="center"/>
    </xf>
    <xf numFmtId="0" fontId="60" fillId="0" borderId="0" xfId="14" applyNumberFormat="1" applyFont="1" applyAlignment="1">
      <alignment horizontal="center" vertical="center"/>
    </xf>
    <xf numFmtId="0" fontId="62" fillId="8" borderId="15" xfId="7" applyFont="1" applyFill="1" applyBorder="1" applyAlignment="1">
      <alignment horizontal="center" vertical="center"/>
    </xf>
    <xf numFmtId="0" fontId="20" fillId="9" borderId="5" xfId="10" applyFont="1" applyFill="1" applyBorder="1" applyAlignment="1">
      <alignment horizontal="center" vertical="center" wrapText="1" shrinkToFit="1"/>
    </xf>
    <xf numFmtId="4" fontId="64" fillId="11" borderId="5" xfId="10" applyNumberFormat="1" applyFont="1" applyFill="1" applyBorder="1" applyAlignment="1">
      <alignment horizontal="center" vertical="center"/>
    </xf>
    <xf numFmtId="4" fontId="64" fillId="10" borderId="5" xfId="10" applyNumberFormat="1" applyFont="1" applyFill="1" applyBorder="1" applyAlignment="1">
      <alignment horizontal="center" vertical="center"/>
    </xf>
    <xf numFmtId="3" fontId="30" fillId="7" borderId="7" xfId="4" applyNumberFormat="1" applyFont="1" applyFill="1" applyBorder="1" applyAlignment="1">
      <alignment horizontal="right" vertical="center" wrapText="1"/>
    </xf>
    <xf numFmtId="3" fontId="30" fillId="7" borderId="9" xfId="4" applyNumberFormat="1" applyFont="1" applyFill="1" applyBorder="1" applyAlignment="1">
      <alignment horizontal="right" vertical="center" wrapText="1"/>
    </xf>
    <xf numFmtId="0" fontId="37" fillId="9" borderId="5" xfId="10" applyFont="1" applyFill="1" applyBorder="1" applyAlignment="1">
      <alignment horizontal="center" vertical="center" wrapText="1" shrinkToFit="1"/>
    </xf>
    <xf numFmtId="0" fontId="64" fillId="11" borderId="5" xfId="10" applyFont="1" applyFill="1" applyBorder="1" applyAlignment="1">
      <alignment horizontal="center" vertical="center" readingOrder="1"/>
    </xf>
    <xf numFmtId="165" fontId="28" fillId="0" borderId="1" xfId="0" applyNumberFormat="1" applyFont="1" applyBorder="1" applyAlignment="1">
      <alignment vertical="center"/>
    </xf>
    <xf numFmtId="0" fontId="28" fillId="0" borderId="4" xfId="0" applyFont="1" applyBorder="1" applyAlignment="1">
      <alignment vertical="center"/>
    </xf>
    <xf numFmtId="168" fontId="61" fillId="0" borderId="1" xfId="0" applyNumberFormat="1" applyFont="1" applyBorder="1" applyAlignment="1">
      <alignment vertical="center"/>
    </xf>
    <xf numFmtId="9" fontId="61" fillId="0" borderId="1" xfId="2" applyFont="1" applyBorder="1" applyAlignment="1">
      <alignment vertical="center"/>
    </xf>
    <xf numFmtId="0" fontId="30" fillId="9" borderId="7" xfId="10" applyFont="1" applyFill="1" applyBorder="1" applyAlignment="1">
      <alignment vertical="center"/>
    </xf>
    <xf numFmtId="0" fontId="30" fillId="9" borderId="9" xfId="10" applyFont="1" applyFill="1" applyBorder="1" applyAlignment="1">
      <alignment vertical="center"/>
    </xf>
    <xf numFmtId="0" fontId="30" fillId="9" borderId="8" xfId="10" applyFont="1" applyFill="1" applyBorder="1" applyAlignment="1">
      <alignment vertical="center"/>
    </xf>
    <xf numFmtId="0" fontId="31" fillId="8" borderId="5" xfId="10" applyFont="1" applyFill="1" applyBorder="1" applyAlignment="1">
      <alignment horizontal="center" vertical="center"/>
    </xf>
    <xf numFmtId="0" fontId="66" fillId="8" borderId="5" xfId="10" applyFont="1" applyFill="1" applyBorder="1" applyAlignment="1">
      <alignment horizontal="center" vertical="center" wrapText="1"/>
    </xf>
    <xf numFmtId="0" fontId="67" fillId="9" borderId="5" xfId="10" applyFont="1" applyFill="1" applyBorder="1" applyAlignment="1">
      <alignment horizontal="center" vertical="center" wrapText="1" shrinkToFit="1"/>
    </xf>
    <xf numFmtId="3" fontId="44" fillId="11" borderId="5" xfId="10" applyNumberFormat="1" applyFont="1" applyFill="1" applyBorder="1" applyAlignment="1">
      <alignment horizontal="center" vertical="center" wrapText="1" shrinkToFit="1"/>
    </xf>
    <xf numFmtId="2" fontId="44" fillId="11" borderId="5" xfId="10" applyNumberFormat="1" applyFont="1" applyFill="1" applyBorder="1" applyAlignment="1">
      <alignment horizontal="center" vertical="center" wrapText="1" shrinkToFit="1"/>
    </xf>
    <xf numFmtId="3" fontId="44" fillId="10" borderId="5" xfId="10" applyNumberFormat="1" applyFont="1" applyFill="1" applyBorder="1" applyAlignment="1">
      <alignment horizontal="center" vertical="center" wrapText="1" shrinkToFit="1"/>
    </xf>
    <xf numFmtId="2" fontId="44" fillId="10" borderId="5" xfId="10" applyNumberFormat="1" applyFont="1" applyFill="1" applyBorder="1" applyAlignment="1">
      <alignment horizontal="center" vertical="center" wrapText="1" shrinkToFit="1"/>
    </xf>
    <xf numFmtId="0" fontId="68" fillId="0" borderId="1" xfId="0" applyFont="1" applyBorder="1" applyAlignment="1">
      <alignment vertical="center"/>
    </xf>
    <xf numFmtId="3" fontId="44" fillId="11" borderId="24" xfId="10" applyNumberFormat="1" applyFont="1" applyFill="1" applyBorder="1" applyAlignment="1">
      <alignment horizontal="center" vertical="center" wrapText="1" shrinkToFit="1"/>
    </xf>
    <xf numFmtId="2" fontId="44" fillId="11" borderId="24" xfId="10" applyNumberFormat="1" applyFont="1" applyFill="1" applyBorder="1" applyAlignment="1">
      <alignment horizontal="center" vertical="center" wrapText="1" shrinkToFit="1"/>
    </xf>
    <xf numFmtId="0" fontId="28" fillId="0" borderId="1" xfId="0" applyFont="1" applyBorder="1" applyAlignment="1">
      <alignment vertical="center" readingOrder="2"/>
    </xf>
    <xf numFmtId="0" fontId="28" fillId="0" borderId="1" xfId="0" applyFont="1" applyBorder="1" applyAlignment="1">
      <alignment vertical="center" readingOrder="1"/>
    </xf>
    <xf numFmtId="0" fontId="28" fillId="0" borderId="1" xfId="0" applyFont="1" applyBorder="1" applyAlignment="1">
      <alignment horizontal="right" vertical="center" readingOrder="2"/>
    </xf>
    <xf numFmtId="0" fontId="69" fillId="0" borderId="1" xfId="0" applyFont="1" applyBorder="1" applyAlignment="1">
      <alignment vertical="center"/>
    </xf>
    <xf numFmtId="0" fontId="28" fillId="0" borderId="1" xfId="0" applyFont="1" applyBorder="1" applyAlignment="1">
      <alignment horizontal="center" vertical="center"/>
    </xf>
    <xf numFmtId="3" fontId="30" fillId="7" borderId="9" xfId="4" applyNumberFormat="1" applyFont="1" applyFill="1" applyBorder="1" applyAlignment="1">
      <alignment horizontal="left" vertical="center" wrapText="1"/>
    </xf>
    <xf numFmtId="0" fontId="31" fillId="8" borderId="25" xfId="10" applyFont="1" applyFill="1" applyBorder="1" applyAlignment="1">
      <alignment horizontal="center" vertical="center" wrapText="1"/>
    </xf>
    <xf numFmtId="0" fontId="45" fillId="8" borderId="25" xfId="10" applyFont="1" applyFill="1" applyBorder="1" applyAlignment="1">
      <alignment horizontal="center" vertical="center" wrapText="1"/>
    </xf>
    <xf numFmtId="0" fontId="31" fillId="8" borderId="15" xfId="10" applyFont="1" applyFill="1" applyBorder="1" applyAlignment="1">
      <alignment horizontal="center" vertical="center" wrapText="1"/>
    </xf>
    <xf numFmtId="0" fontId="45" fillId="8" borderId="15" xfId="10" applyFont="1" applyFill="1" applyBorder="1" applyAlignment="1">
      <alignment horizontal="center" vertical="center" wrapText="1"/>
    </xf>
    <xf numFmtId="3" fontId="64" fillId="11" borderId="5" xfId="10" applyNumberFormat="1" applyFont="1" applyFill="1" applyBorder="1" applyAlignment="1">
      <alignment horizontal="center" vertical="center"/>
    </xf>
    <xf numFmtId="3" fontId="64" fillId="10" borderId="5" xfId="10" applyNumberFormat="1" applyFont="1" applyFill="1" applyBorder="1" applyAlignment="1">
      <alignment horizontal="center" vertical="center"/>
    </xf>
    <xf numFmtId="1" fontId="28" fillId="0" borderId="1" xfId="0" applyNumberFormat="1" applyFont="1" applyBorder="1" applyAlignment="1">
      <alignment vertical="center"/>
    </xf>
    <xf numFmtId="0" fontId="34" fillId="9" borderId="7" xfId="7" applyFont="1" applyFill="1" applyBorder="1" applyAlignment="1">
      <alignment horizontal="center" vertical="center"/>
    </xf>
    <xf numFmtId="3" fontId="71" fillId="7" borderId="26" xfId="4" applyNumberFormat="1" applyFont="1" applyFill="1" applyBorder="1" applyAlignment="1">
      <alignment horizontal="right" vertical="center" wrapText="1" readingOrder="1"/>
    </xf>
    <xf numFmtId="3" fontId="71" fillId="7" borderId="27" xfId="4" applyNumberFormat="1" applyFont="1" applyFill="1" applyBorder="1" applyAlignment="1">
      <alignment horizontal="left" vertical="center" wrapText="1" readingOrder="1"/>
    </xf>
    <xf numFmtId="0" fontId="28" fillId="0" borderId="4" xfId="0" applyFont="1" applyBorder="1" applyAlignment="1">
      <alignment horizontal="right" vertical="center" readingOrder="2"/>
    </xf>
    <xf numFmtId="0" fontId="31" fillId="8" borderId="5" xfId="10" applyFont="1" applyFill="1" applyBorder="1" applyAlignment="1">
      <alignment horizontal="center" vertical="center" wrapText="1"/>
    </xf>
    <xf numFmtId="0" fontId="31" fillId="8" borderId="5" xfId="0" applyFont="1" applyFill="1" applyBorder="1" applyAlignment="1">
      <alignment horizontal="center" vertical="center"/>
    </xf>
    <xf numFmtId="165" fontId="33" fillId="10" borderId="5" xfId="10" applyNumberFormat="1" applyFont="1" applyFill="1" applyBorder="1" applyAlignment="1">
      <alignment horizontal="center" vertical="center" wrapText="1" shrinkToFit="1"/>
    </xf>
    <xf numFmtId="165" fontId="33" fillId="0" borderId="5" xfId="10" applyNumberFormat="1" applyFont="1" applyFill="1" applyBorder="1" applyAlignment="1">
      <alignment horizontal="center" vertical="center" wrapText="1" shrinkToFit="1"/>
    </xf>
    <xf numFmtId="165" fontId="33" fillId="0" borderId="5" xfId="10" applyNumberFormat="1" applyFont="1" applyFill="1" applyBorder="1" applyAlignment="1">
      <alignment horizontal="center" vertical="center"/>
    </xf>
    <xf numFmtId="165" fontId="33" fillId="10" borderId="5" xfId="2" applyNumberFormat="1" applyFont="1" applyFill="1" applyBorder="1" applyAlignment="1">
      <alignment horizontal="center" vertical="center"/>
    </xf>
    <xf numFmtId="165" fontId="33" fillId="0" borderId="5" xfId="10" applyNumberFormat="1" applyFont="1" applyFill="1" applyBorder="1" applyAlignment="1">
      <alignment horizontal="center" vertical="center" wrapText="1"/>
    </xf>
    <xf numFmtId="165" fontId="33" fillId="0" borderId="5" xfId="2" applyNumberFormat="1" applyFont="1" applyFill="1" applyBorder="1" applyAlignment="1">
      <alignment horizontal="center" vertical="center"/>
    </xf>
    <xf numFmtId="165" fontId="33" fillId="10" borderId="5" xfId="10" applyNumberFormat="1" applyFont="1" applyFill="1" applyBorder="1" applyAlignment="1">
      <alignment horizontal="center" vertical="center" wrapText="1"/>
    </xf>
    <xf numFmtId="2" fontId="33" fillId="10" borderId="5" xfId="10" applyNumberFormat="1" applyFont="1" applyFill="1" applyBorder="1" applyAlignment="1">
      <alignment horizontal="center" vertical="center" wrapText="1"/>
    </xf>
    <xf numFmtId="2" fontId="33" fillId="10" borderId="5" xfId="2" applyNumberFormat="1" applyFont="1" applyFill="1" applyBorder="1" applyAlignment="1">
      <alignment horizontal="center" vertical="center"/>
    </xf>
    <xf numFmtId="0" fontId="28" fillId="0" borderId="4" xfId="0" applyFont="1" applyBorder="1" applyAlignment="1">
      <alignment horizontal="center" vertical="center"/>
    </xf>
    <xf numFmtId="0" fontId="73" fillId="8" borderId="5" xfId="7" applyFont="1" applyFill="1" applyBorder="1" applyAlignment="1">
      <alignment horizontal="center" vertical="center" wrapText="1" shrinkToFit="1"/>
    </xf>
    <xf numFmtId="3" fontId="33" fillId="10" borderId="5" xfId="7" applyNumberFormat="1" applyFont="1" applyFill="1" applyBorder="1" applyAlignment="1">
      <alignment horizontal="center" vertical="center"/>
    </xf>
    <xf numFmtId="3" fontId="33" fillId="0" borderId="5" xfId="7" applyNumberFormat="1" applyFont="1" applyBorder="1" applyAlignment="1">
      <alignment horizontal="center" vertical="center"/>
    </xf>
    <xf numFmtId="3" fontId="74" fillId="8" borderId="5" xfId="7" applyNumberFormat="1" applyFont="1" applyFill="1" applyBorder="1" applyAlignment="1">
      <alignment horizontal="center" vertical="center"/>
    </xf>
    <xf numFmtId="0" fontId="40" fillId="11" borderId="0" xfId="10" applyFont="1" applyFill="1" applyBorder="1" applyAlignment="1">
      <alignment vertical="top"/>
    </xf>
    <xf numFmtId="0" fontId="42" fillId="11" borderId="0" xfId="10" applyFont="1" applyFill="1" applyBorder="1" applyAlignment="1">
      <alignment vertical="center" wrapText="1"/>
    </xf>
    <xf numFmtId="0" fontId="42" fillId="11" borderId="0" xfId="10" applyFont="1" applyFill="1" applyBorder="1" applyAlignment="1">
      <alignment horizontal="left" vertical="center" wrapText="1"/>
    </xf>
    <xf numFmtId="3" fontId="75" fillId="7" borderId="7" xfId="4" applyNumberFormat="1" applyFont="1" applyFill="1" applyBorder="1" applyAlignment="1">
      <alignment horizontal="right" vertical="center" wrapText="1"/>
    </xf>
    <xf numFmtId="2" fontId="33" fillId="11" borderId="5" xfId="10" applyNumberFormat="1" applyFont="1" applyFill="1" applyBorder="1" applyAlignment="1">
      <alignment horizontal="center" vertical="center"/>
    </xf>
    <xf numFmtId="2" fontId="68" fillId="0" borderId="1" xfId="0" applyNumberFormat="1" applyFont="1" applyBorder="1" applyAlignment="1">
      <alignment vertical="center"/>
    </xf>
    <xf numFmtId="170" fontId="33" fillId="11" borderId="5" xfId="10" applyNumberFormat="1" applyFont="1" applyFill="1" applyBorder="1" applyAlignment="1">
      <alignment horizontal="center" vertical="center"/>
    </xf>
    <xf numFmtId="9" fontId="28" fillId="0" borderId="1" xfId="2" applyFont="1" applyBorder="1" applyAlignment="1">
      <alignment vertical="center"/>
    </xf>
    <xf numFmtId="0" fontId="76" fillId="0" borderId="0" xfId="0" applyFont="1" applyFill="1" applyAlignment="1">
      <alignment horizontal="center" vertical="center"/>
    </xf>
    <xf numFmtId="2" fontId="33" fillId="11" borderId="5" xfId="10" applyNumberFormat="1" applyFont="1" applyFill="1" applyBorder="1" applyAlignment="1">
      <alignment horizontal="center" vertical="center" wrapText="1" shrinkToFit="1"/>
    </xf>
    <xf numFmtId="1" fontId="33" fillId="11" borderId="5" xfId="10" applyNumberFormat="1" applyFont="1" applyFill="1" applyBorder="1" applyAlignment="1">
      <alignment horizontal="center" vertical="center" wrapText="1" shrinkToFit="1"/>
    </xf>
    <xf numFmtId="165" fontId="33" fillId="11" borderId="5" xfId="10" applyNumberFormat="1" applyFont="1" applyFill="1" applyBorder="1" applyAlignment="1">
      <alignment horizontal="center" vertical="center" wrapText="1" shrinkToFit="1"/>
    </xf>
    <xf numFmtId="2" fontId="33" fillId="10" borderId="5" xfId="10" applyNumberFormat="1" applyFont="1" applyFill="1" applyBorder="1" applyAlignment="1">
      <alignment horizontal="center" vertical="center" wrapText="1" shrinkToFit="1"/>
    </xf>
    <xf numFmtId="0" fontId="76" fillId="0" borderId="0" xfId="0" applyFont="1" applyAlignment="1">
      <alignment horizontal="right" vertical="center" readingOrder="2"/>
    </xf>
    <xf numFmtId="0" fontId="76" fillId="0" borderId="0" xfId="0" applyFont="1" applyAlignment="1">
      <alignment horizontal="center" vertical="center"/>
    </xf>
    <xf numFmtId="3" fontId="62" fillId="2" borderId="1" xfId="4" applyNumberFormat="1" applyFont="1" applyFill="1" applyBorder="1" applyAlignment="1">
      <alignment horizontal="center" vertical="center" wrapText="1"/>
    </xf>
    <xf numFmtId="3" fontId="79" fillId="3" borderId="1" xfId="4" applyNumberFormat="1" applyFont="1" applyFill="1" applyBorder="1" applyAlignment="1">
      <alignment horizontal="center" vertical="center" wrapText="1"/>
    </xf>
    <xf numFmtId="0" fontId="16" fillId="0" borderId="1" xfId="9" applyFont="1" applyBorder="1"/>
    <xf numFmtId="0" fontId="20" fillId="0" borderId="1" xfId="9" applyFont="1" applyBorder="1"/>
    <xf numFmtId="0" fontId="22" fillId="0" borderId="1" xfId="5" applyFont="1" applyBorder="1"/>
    <xf numFmtId="0" fontId="80" fillId="0" borderId="1" xfId="9" applyFont="1" applyBorder="1" applyAlignment="1">
      <alignment vertical="center"/>
    </xf>
    <xf numFmtId="0" fontId="81" fillId="0" borderId="1" xfId="5" applyFont="1" applyBorder="1"/>
    <xf numFmtId="0" fontId="12" fillId="0" borderId="1" xfId="9" applyFont="1" applyBorder="1"/>
    <xf numFmtId="0" fontId="16" fillId="0" borderId="1" xfId="8" applyFont="1" applyBorder="1"/>
    <xf numFmtId="0" fontId="9" fillId="0" borderId="1" xfId="15" applyFont="1" applyBorder="1" applyAlignment="1">
      <alignment horizontal="center"/>
    </xf>
    <xf numFmtId="0" fontId="83" fillId="0" borderId="1" xfId="5" applyFont="1" applyBorder="1"/>
    <xf numFmtId="0" fontId="84" fillId="0" borderId="1" xfId="7" applyFont="1" applyBorder="1" applyAlignment="1">
      <alignment vertical="center" wrapText="1"/>
    </xf>
    <xf numFmtId="0" fontId="16" fillId="0" borderId="1" xfId="15" applyFont="1" applyBorder="1" applyAlignment="1">
      <alignment horizontal="center"/>
    </xf>
    <xf numFmtId="0" fontId="11" fillId="0" borderId="1" xfId="5" applyFont="1" applyBorder="1"/>
    <xf numFmtId="0" fontId="16" fillId="0" borderId="1" xfId="7" applyFont="1" applyBorder="1" applyAlignment="1">
      <alignment vertical="center"/>
    </xf>
    <xf numFmtId="0" fontId="9" fillId="0" borderId="1" xfId="5" applyFont="1" applyBorder="1"/>
    <xf numFmtId="0" fontId="85" fillId="0" borderId="1" xfId="9" applyFont="1" applyBorder="1" applyAlignment="1">
      <alignment vertical="center" wrapText="1"/>
    </xf>
    <xf numFmtId="0" fontId="86" fillId="0" borderId="1" xfId="5" applyFont="1" applyBorder="1"/>
    <xf numFmtId="0" fontId="23" fillId="0" borderId="1" xfId="5" applyFont="1" applyBorder="1"/>
    <xf numFmtId="0" fontId="87" fillId="11" borderId="1" xfId="10" applyFont="1" applyFill="1" applyBorder="1" applyAlignment="1">
      <alignment vertical="center" wrapText="1"/>
    </xf>
    <xf numFmtId="0" fontId="88" fillId="0" borderId="1" xfId="5" applyFont="1" applyBorder="1"/>
    <xf numFmtId="0" fontId="89" fillId="11" borderId="1" xfId="10" applyFont="1" applyFill="1" applyBorder="1" applyAlignment="1">
      <alignment vertical="center" wrapText="1"/>
    </xf>
    <xf numFmtId="0" fontId="90" fillId="0" borderId="1" xfId="8" applyFont="1" applyBorder="1" applyAlignment="1">
      <alignment vertical="center"/>
    </xf>
    <xf numFmtId="0" fontId="9" fillId="0" borderId="1" xfId="8" applyFont="1" applyBorder="1"/>
    <xf numFmtId="0" fontId="20" fillId="0" borderId="1" xfId="8" applyFont="1" applyBorder="1"/>
    <xf numFmtId="0" fontId="20" fillId="0" borderId="1" xfId="8" applyFont="1" applyBorder="1" applyAlignment="1">
      <alignment wrapText="1"/>
    </xf>
    <xf numFmtId="0" fontId="91" fillId="0" borderId="1" xfId="5" applyFont="1" applyBorder="1" applyAlignment="1">
      <alignment vertical="center"/>
    </xf>
    <xf numFmtId="0" fontId="16" fillId="0" borderId="1" xfId="8" applyFont="1" applyBorder="1" applyAlignment="1">
      <alignment wrapText="1"/>
    </xf>
    <xf numFmtId="0" fontId="21" fillId="0" borderId="1" xfId="5" applyFont="1" applyBorder="1"/>
    <xf numFmtId="0" fontId="9" fillId="0" borderId="1" xfId="9" applyFont="1" applyBorder="1"/>
    <xf numFmtId="0" fontId="92" fillId="0" borderId="1" xfId="10" applyFont="1" applyBorder="1" applyAlignment="1">
      <alignment horizontal="center" vertical="center"/>
    </xf>
    <xf numFmtId="0" fontId="93" fillId="0" borderId="1" xfId="5" applyFont="1" applyBorder="1"/>
    <xf numFmtId="0" fontId="7" fillId="0" borderId="1" xfId="10" applyFont="1" applyBorder="1" applyAlignment="1">
      <alignment horizontal="center" vertical="center"/>
    </xf>
    <xf numFmtId="0" fontId="24" fillId="0" borderId="1" xfId="10" applyFont="1" applyBorder="1"/>
    <xf numFmtId="0" fontId="94" fillId="0" borderId="1" xfId="5" applyFont="1" applyBorder="1"/>
    <xf numFmtId="0" fontId="25" fillId="0" borderId="1" xfId="10" applyFont="1" applyBorder="1" applyAlignment="1">
      <alignment horizontal="center"/>
    </xf>
    <xf numFmtId="0" fontId="95" fillId="0" borderId="1" xfId="5" applyFont="1" applyBorder="1" applyAlignment="1">
      <alignment vertical="center" wrapText="1"/>
    </xf>
    <xf numFmtId="0" fontId="95" fillId="0" borderId="1" xfId="5" applyFont="1" applyBorder="1" applyAlignment="1">
      <alignment vertical="center"/>
    </xf>
    <xf numFmtId="0" fontId="17" fillId="0" borderId="1" xfId="5" applyFont="1" applyBorder="1"/>
    <xf numFmtId="0" fontId="60" fillId="0" borderId="1" xfId="5" applyFont="1" applyBorder="1" applyAlignment="1">
      <alignment vertical="center" wrapText="1"/>
    </xf>
    <xf numFmtId="0" fontId="60" fillId="0" borderId="1" xfId="5" applyFont="1" applyBorder="1" applyAlignment="1">
      <alignment vertical="center"/>
    </xf>
    <xf numFmtId="0" fontId="20" fillId="0" borderId="1" xfId="10" applyFont="1" applyBorder="1" applyAlignment="1">
      <alignment vertical="center"/>
    </xf>
    <xf numFmtId="0" fontId="89" fillId="0" borderId="1" xfId="5" applyFont="1" applyBorder="1" applyAlignment="1">
      <alignment horizontal="left"/>
    </xf>
    <xf numFmtId="0" fontId="96" fillId="0" borderId="1" xfId="5" applyFont="1" applyBorder="1" applyAlignment="1">
      <alignment horizontal="left"/>
    </xf>
    <xf numFmtId="0" fontId="92" fillId="0" borderId="1" xfId="5" applyFont="1" applyBorder="1" applyAlignment="1">
      <alignment horizontal="center"/>
    </xf>
    <xf numFmtId="0" fontId="67" fillId="0" borderId="1" xfId="5" applyFont="1" applyBorder="1" applyAlignment="1">
      <alignment horizontal="center"/>
    </xf>
    <xf numFmtId="49" fontId="97" fillId="0" borderId="1" xfId="5" applyNumberFormat="1" applyFont="1" applyBorder="1" applyAlignment="1">
      <alignment horizontal="center" vertical="center" wrapText="1"/>
    </xf>
    <xf numFmtId="0" fontId="8" fillId="0" borderId="1" xfId="11" applyFont="1" applyBorder="1"/>
    <xf numFmtId="0" fontId="31" fillId="6" borderId="29" xfId="16" applyFont="1" applyFill="1" applyBorder="1" applyAlignment="1">
      <alignment horizontal="center" vertical="center" wrapText="1"/>
    </xf>
    <xf numFmtId="0" fontId="31" fillId="6" borderId="5" xfId="16" applyFont="1" applyFill="1" applyBorder="1" applyAlignment="1">
      <alignment horizontal="center" vertical="center" wrapText="1"/>
    </xf>
    <xf numFmtId="0" fontId="99" fillId="6" borderId="5" xfId="11" applyFont="1" applyFill="1" applyBorder="1" applyAlignment="1">
      <alignment horizontal="center" vertical="center"/>
    </xf>
    <xf numFmtId="0" fontId="31" fillId="6" borderId="25" xfId="6" applyFont="1" applyFill="1" applyBorder="1" applyAlignment="1">
      <alignment horizontal="center" vertical="center"/>
    </xf>
    <xf numFmtId="0" fontId="100" fillId="6" borderId="5" xfId="6" applyFont="1" applyFill="1" applyBorder="1" applyAlignment="1">
      <alignment horizontal="center" vertical="center" wrapText="1"/>
    </xf>
    <xf numFmtId="0" fontId="100" fillId="6" borderId="5" xfId="11" applyFont="1" applyFill="1" applyBorder="1" applyAlignment="1">
      <alignment horizontal="center" vertical="center"/>
    </xf>
    <xf numFmtId="1" fontId="101" fillId="7" borderId="5" xfId="17" applyNumberFormat="1" applyFont="1" applyFill="1" applyBorder="1" applyAlignment="1">
      <alignment horizontal="center" vertical="center"/>
    </xf>
    <xf numFmtId="3" fontId="33" fillId="4" borderId="5" xfId="4" applyNumberFormat="1" applyFont="1" applyFill="1" applyBorder="1" applyAlignment="1">
      <alignment horizontal="center" vertical="center" wrapText="1"/>
    </xf>
    <xf numFmtId="168" fontId="33" fillId="4" borderId="5" xfId="4" applyNumberFormat="1" applyFont="1" applyFill="1" applyBorder="1" applyAlignment="1">
      <alignment horizontal="center" vertical="center" wrapText="1"/>
    </xf>
    <xf numFmtId="169" fontId="33" fillId="4" borderId="5" xfId="4" applyNumberFormat="1" applyFont="1" applyFill="1" applyBorder="1" applyAlignment="1">
      <alignment horizontal="center" vertical="center" wrapText="1"/>
    </xf>
    <xf numFmtId="3" fontId="33" fillId="11" borderId="5" xfId="4" applyNumberFormat="1" applyFont="1" applyFill="1" applyBorder="1" applyAlignment="1">
      <alignment horizontal="center" vertical="center" wrapText="1"/>
    </xf>
    <xf numFmtId="168" fontId="33" fillId="11" borderId="5" xfId="4" applyNumberFormat="1" applyFont="1" applyFill="1" applyBorder="1" applyAlignment="1">
      <alignment horizontal="center" vertical="center" wrapText="1"/>
    </xf>
    <xf numFmtId="169" fontId="33" fillId="11" borderId="5" xfId="4" applyNumberFormat="1" applyFont="1" applyFill="1" applyBorder="1" applyAlignment="1">
      <alignment horizontal="center" vertical="center" wrapText="1"/>
    </xf>
    <xf numFmtId="169" fontId="33" fillId="4" borderId="5" xfId="2" applyNumberFormat="1" applyFont="1" applyFill="1" applyBorder="1" applyAlignment="1">
      <alignment horizontal="center" vertical="center" wrapText="1"/>
    </xf>
    <xf numFmtId="0" fontId="8" fillId="0" borderId="1" xfId="11" applyFont="1" applyBorder="1" applyAlignment="1">
      <alignment vertical="center"/>
    </xf>
    <xf numFmtId="38" fontId="8" fillId="0" borderId="1" xfId="11" applyNumberFormat="1" applyFont="1" applyBorder="1"/>
    <xf numFmtId="3" fontId="8" fillId="0" borderId="1" xfId="11" applyNumberFormat="1" applyFont="1" applyBorder="1"/>
    <xf numFmtId="0" fontId="102" fillId="0" borderId="0" xfId="11" applyFont="1"/>
    <xf numFmtId="3" fontId="30" fillId="7" borderId="5" xfId="4" applyNumberFormat="1" applyFont="1" applyFill="1" applyBorder="1" applyAlignment="1">
      <alignment horizontal="right" vertical="center" wrapText="1"/>
    </xf>
    <xf numFmtId="0" fontId="6" fillId="6" borderId="7" xfId="11" applyFont="1" applyFill="1" applyBorder="1" applyAlignment="1">
      <alignment vertical="center"/>
    </xf>
    <xf numFmtId="0" fontId="6" fillId="6" borderId="9" xfId="11" applyFont="1" applyFill="1" applyBorder="1" applyAlignment="1">
      <alignment vertical="center"/>
    </xf>
    <xf numFmtId="0" fontId="103" fillId="6" borderId="5" xfId="11" applyFont="1" applyFill="1" applyBorder="1" applyAlignment="1">
      <alignment horizontal="center" vertical="center" textRotation="90"/>
    </xf>
    <xf numFmtId="0" fontId="103" fillId="6" borderId="7" xfId="11" applyFont="1" applyFill="1" applyBorder="1" applyAlignment="1">
      <alignment horizontal="center" vertical="center" textRotation="90"/>
    </xf>
    <xf numFmtId="1" fontId="34" fillId="7" borderId="5" xfId="17" applyNumberFormat="1" applyFont="1" applyFill="1" applyBorder="1" applyAlignment="1">
      <alignment horizontal="center" vertical="center"/>
    </xf>
    <xf numFmtId="165" fontId="102" fillId="0" borderId="0" xfId="11" applyNumberFormat="1" applyFont="1"/>
    <xf numFmtId="2" fontId="102" fillId="0" borderId="0" xfId="11" applyNumberFormat="1" applyFont="1"/>
    <xf numFmtId="0" fontId="104" fillId="0" borderId="0" xfId="0" applyFont="1" applyAlignment="1">
      <alignment vertical="center"/>
    </xf>
    <xf numFmtId="0" fontId="105" fillId="0" borderId="0" xfId="11" applyFont="1" applyAlignment="1">
      <alignment readingOrder="1"/>
    </xf>
    <xf numFmtId="0" fontId="102" fillId="0" borderId="0" xfId="11" applyFont="1" applyAlignment="1">
      <alignment readingOrder="1"/>
    </xf>
    <xf numFmtId="0" fontId="106" fillId="0" borderId="0" xfId="11" applyFont="1"/>
    <xf numFmtId="3" fontId="102" fillId="0" borderId="0" xfId="11" applyNumberFormat="1" applyFont="1"/>
    <xf numFmtId="0" fontId="107" fillId="0" borderId="6" xfId="11" applyFont="1" applyBorder="1" applyAlignment="1">
      <alignment horizontal="center" vertical="center" wrapText="1"/>
    </xf>
    <xf numFmtId="0" fontId="107" fillId="0" borderId="1" xfId="11" applyFont="1" applyBorder="1" applyAlignment="1">
      <alignment horizontal="center" vertical="center" wrapText="1"/>
    </xf>
    <xf numFmtId="0" fontId="45" fillId="6" borderId="5" xfId="11" applyFont="1" applyFill="1" applyBorder="1" applyAlignment="1">
      <alignment horizontal="center" vertical="center" wrapText="1"/>
    </xf>
    <xf numFmtId="0" fontId="73" fillId="6" borderId="5" xfId="11" applyFont="1" applyFill="1" applyBorder="1" applyAlignment="1">
      <alignment horizontal="center" vertical="center" wrapText="1"/>
    </xf>
    <xf numFmtId="3" fontId="33" fillId="15" borderId="5" xfId="11" applyNumberFormat="1" applyFont="1" applyFill="1" applyBorder="1" applyAlignment="1">
      <alignment horizontal="center" vertical="center" wrapText="1"/>
    </xf>
    <xf numFmtId="3" fontId="107" fillId="0" borderId="1" xfId="11" applyNumberFormat="1" applyFont="1" applyBorder="1" applyAlignment="1">
      <alignment horizontal="center" vertical="center" wrapText="1"/>
    </xf>
    <xf numFmtId="3" fontId="33" fillId="0" borderId="5" xfId="11" applyNumberFormat="1" applyFont="1" applyBorder="1" applyAlignment="1">
      <alignment horizontal="center" vertical="center" wrapText="1"/>
    </xf>
    <xf numFmtId="1" fontId="37" fillId="7" borderId="5" xfId="17" applyNumberFormat="1" applyFont="1" applyFill="1" applyBorder="1" applyAlignment="1">
      <alignment horizontal="center" vertical="center"/>
    </xf>
    <xf numFmtId="0" fontId="109" fillId="0" borderId="6" xfId="11" applyFont="1" applyBorder="1" applyAlignment="1">
      <alignment horizontal="center" vertical="center" wrapText="1"/>
    </xf>
    <xf numFmtId="3" fontId="45" fillId="6" borderId="5" xfId="11" applyNumberFormat="1" applyFont="1" applyFill="1" applyBorder="1" applyAlignment="1">
      <alignment horizontal="center" vertical="center" wrapText="1"/>
    </xf>
    <xf numFmtId="0" fontId="107" fillId="0" borderId="4" xfId="11" applyFont="1" applyBorder="1" applyAlignment="1">
      <alignment horizontal="center" vertical="center" wrapText="1"/>
    </xf>
    <xf numFmtId="0" fontId="110" fillId="0" borderId="0" xfId="11" applyFont="1" applyAlignment="1">
      <alignment horizontal="center" vertical="center" wrapText="1"/>
    </xf>
    <xf numFmtId="0" fontId="45" fillId="6" borderId="38" xfId="11" applyFont="1" applyFill="1" applyBorder="1" applyAlignment="1">
      <alignment horizontal="center" vertical="center" wrapText="1"/>
    </xf>
    <xf numFmtId="0" fontId="45" fillId="6" borderId="35" xfId="11" applyFont="1" applyFill="1" applyBorder="1" applyAlignment="1">
      <alignment horizontal="center" vertical="center" wrapText="1"/>
    </xf>
    <xf numFmtId="3" fontId="33" fillId="15" borderId="35" xfId="11" applyNumberFormat="1" applyFont="1" applyFill="1" applyBorder="1" applyAlignment="1">
      <alignment horizontal="center" vertical="center" wrapText="1"/>
    </xf>
    <xf numFmtId="165" fontId="33" fillId="15" borderId="35" xfId="11" applyNumberFormat="1" applyFont="1" applyFill="1" applyBorder="1" applyAlignment="1">
      <alignment horizontal="center" vertical="center" wrapText="1"/>
    </xf>
    <xf numFmtId="0" fontId="73" fillId="6" borderId="35" xfId="11" applyFont="1" applyFill="1" applyBorder="1" applyAlignment="1">
      <alignment horizontal="center" vertical="center" wrapText="1"/>
    </xf>
    <xf numFmtId="169" fontId="110" fillId="0" borderId="0" xfId="2" applyNumberFormat="1" applyFont="1" applyAlignment="1">
      <alignment horizontal="center" vertical="center" wrapText="1"/>
    </xf>
    <xf numFmtId="165" fontId="33" fillId="0" borderId="5" xfId="11" applyNumberFormat="1" applyFont="1" applyBorder="1" applyAlignment="1">
      <alignment horizontal="center" vertical="center" wrapText="1"/>
    </xf>
    <xf numFmtId="165" fontId="33" fillId="15" borderId="5" xfId="11" applyNumberFormat="1" applyFont="1" applyFill="1" applyBorder="1" applyAlignment="1">
      <alignment horizontal="center" vertical="center" wrapText="1"/>
    </xf>
    <xf numFmtId="169" fontId="111" fillId="0" borderId="0" xfId="2" applyNumberFormat="1" applyFont="1"/>
    <xf numFmtId="3" fontId="33" fillId="0" borderId="38" xfId="11" applyNumberFormat="1" applyFont="1" applyBorder="1" applyAlignment="1">
      <alignment horizontal="center" vertical="center" wrapText="1"/>
    </xf>
    <xf numFmtId="165" fontId="33" fillId="0" borderId="38" xfId="11" applyNumberFormat="1" applyFont="1" applyBorder="1" applyAlignment="1">
      <alignment horizontal="center" vertical="center" wrapText="1"/>
    </xf>
    <xf numFmtId="0" fontId="73" fillId="6" borderId="38" xfId="11" applyFont="1" applyFill="1" applyBorder="1" applyAlignment="1">
      <alignment horizontal="center" vertical="center" wrapText="1"/>
    </xf>
    <xf numFmtId="1" fontId="33" fillId="15" borderId="35" xfId="11" applyNumberFormat="1" applyFont="1" applyFill="1" applyBorder="1" applyAlignment="1">
      <alignment horizontal="center" vertical="center" wrapText="1"/>
    </xf>
    <xf numFmtId="1" fontId="33" fillId="0" borderId="5" xfId="11" applyNumberFormat="1" applyFont="1" applyBorder="1" applyAlignment="1">
      <alignment horizontal="center" vertical="center" wrapText="1"/>
    </xf>
    <xf numFmtId="1" fontId="33" fillId="15" borderId="5" xfId="11" applyNumberFormat="1" applyFont="1" applyFill="1" applyBorder="1" applyAlignment="1">
      <alignment horizontal="center" vertical="center" wrapText="1"/>
    </xf>
    <xf numFmtId="9" fontId="110" fillId="0" borderId="0" xfId="2" applyFont="1" applyAlignment="1">
      <alignment horizontal="center" vertical="center" wrapText="1"/>
    </xf>
    <xf numFmtId="1" fontId="33" fillId="0" borderId="38" xfId="11" applyNumberFormat="1" applyFont="1" applyBorder="1" applyAlignment="1">
      <alignment horizontal="center" vertical="center" wrapText="1"/>
    </xf>
    <xf numFmtId="0" fontId="112" fillId="0" borderId="0" xfId="11" applyFont="1" applyAlignment="1">
      <alignment horizontal="center" vertical="center" wrapText="1"/>
    </xf>
    <xf numFmtId="165" fontId="110" fillId="0" borderId="0" xfId="11" applyNumberFormat="1" applyFont="1" applyAlignment="1">
      <alignment horizontal="center" vertical="center" wrapText="1"/>
    </xf>
    <xf numFmtId="0" fontId="113" fillId="0" borderId="0" xfId="11" applyFont="1" applyAlignment="1">
      <alignment horizontal="right" vertical="center" wrapText="1" readingOrder="2"/>
    </xf>
    <xf numFmtId="0" fontId="114" fillId="0" borderId="0" xfId="11" applyFont="1" applyAlignment="1">
      <alignment horizontal="center" vertical="center" wrapText="1"/>
    </xf>
    <xf numFmtId="0" fontId="115" fillId="0" borderId="0" xfId="11" applyFont="1" applyAlignment="1">
      <alignment horizontal="left" vertical="center" wrapText="1"/>
    </xf>
    <xf numFmtId="0" fontId="5" fillId="0" borderId="1" xfId="11" applyFont="1" applyBorder="1"/>
    <xf numFmtId="0" fontId="45" fillId="6" borderId="5" xfId="11" applyFont="1" applyFill="1" applyBorder="1" applyAlignment="1">
      <alignment horizontal="center" vertical="center" textRotation="90"/>
    </xf>
    <xf numFmtId="3" fontId="33" fillId="14" borderId="5" xfId="11" applyNumberFormat="1" applyFont="1" applyFill="1" applyBorder="1" applyAlignment="1">
      <alignment horizontal="center" vertical="center" wrapText="1"/>
    </xf>
    <xf numFmtId="3" fontId="33" fillId="11" borderId="5" xfId="11" applyNumberFormat="1" applyFont="1" applyFill="1" applyBorder="1" applyAlignment="1">
      <alignment horizontal="center" vertical="center" wrapText="1"/>
    </xf>
    <xf numFmtId="1" fontId="102" fillId="7" borderId="5" xfId="17" applyNumberFormat="1" applyFont="1" applyFill="1" applyBorder="1" applyAlignment="1">
      <alignment horizontal="center" vertical="center" wrapText="1"/>
    </xf>
    <xf numFmtId="1" fontId="102" fillId="7" borderId="5" xfId="17" applyNumberFormat="1" applyFont="1" applyFill="1" applyBorder="1" applyAlignment="1">
      <alignment horizontal="center" vertical="center"/>
    </xf>
    <xf numFmtId="0" fontId="103" fillId="6" borderId="5" xfId="11" applyFont="1" applyFill="1" applyBorder="1" applyAlignment="1">
      <alignment horizontal="center" vertical="center"/>
    </xf>
    <xf numFmtId="3" fontId="100" fillId="6" borderId="5" xfId="11" applyNumberFormat="1" applyFont="1" applyFill="1" applyBorder="1" applyAlignment="1">
      <alignment horizontal="center" vertical="center"/>
    </xf>
    <xf numFmtId="0" fontId="5" fillId="0" borderId="4" xfId="11" applyFont="1" applyBorder="1"/>
    <xf numFmtId="0" fontId="5" fillId="11" borderId="4" xfId="11" applyFont="1" applyFill="1" applyBorder="1"/>
    <xf numFmtId="0" fontId="5" fillId="0" borderId="4" xfId="11" applyFont="1" applyBorder="1" applyAlignment="1">
      <alignment horizontal="left"/>
    </xf>
    <xf numFmtId="3" fontId="5" fillId="0" borderId="1" xfId="11" applyNumberFormat="1" applyFont="1" applyBorder="1"/>
    <xf numFmtId="0" fontId="5" fillId="0" borderId="1" xfId="11" applyFont="1" applyBorder="1" applyAlignment="1">
      <alignment horizontal="left"/>
    </xf>
    <xf numFmtId="0" fontId="5" fillId="11" borderId="1" xfId="11" applyFont="1" applyFill="1" applyBorder="1"/>
    <xf numFmtId="0" fontId="104" fillId="0" borderId="1" xfId="0" applyFont="1" applyBorder="1" applyAlignment="1">
      <alignment wrapText="1"/>
    </xf>
    <xf numFmtId="3" fontId="106" fillId="7" borderId="5" xfId="4" applyNumberFormat="1" applyFont="1" applyFill="1" applyBorder="1" applyAlignment="1">
      <alignment horizontal="center" vertical="center" wrapText="1"/>
    </xf>
    <xf numFmtId="3" fontId="0" fillId="0" borderId="1" xfId="0" applyNumberFormat="1" applyBorder="1"/>
    <xf numFmtId="0" fontId="116" fillId="6" borderId="5" xfId="11" applyFont="1" applyFill="1" applyBorder="1" applyAlignment="1">
      <alignment horizontal="center" vertical="center" wrapText="1"/>
    </xf>
    <xf numFmtId="1" fontId="48" fillId="7" borderId="5" xfId="17" applyNumberFormat="1" applyFont="1" applyFill="1" applyBorder="1" applyAlignment="1">
      <alignment horizontal="center" vertical="center"/>
    </xf>
    <xf numFmtId="0" fontId="119" fillId="0" borderId="0" xfId="11" applyFont="1"/>
    <xf numFmtId="0" fontId="6" fillId="6" borderId="25" xfId="11" applyFont="1" applyFill="1" applyBorder="1" applyAlignment="1">
      <alignment horizontal="center" vertical="center" wrapText="1"/>
    </xf>
    <xf numFmtId="0" fontId="62" fillId="6" borderId="25" xfId="11" applyFont="1" applyFill="1" applyBorder="1" applyAlignment="1">
      <alignment horizontal="center" vertical="center" wrapText="1"/>
    </xf>
    <xf numFmtId="0" fontId="120" fillId="0" borderId="0" xfId="11" applyFont="1" applyAlignment="1">
      <alignment vertical="center"/>
    </xf>
    <xf numFmtId="0" fontId="45" fillId="6" borderId="15" xfId="11" applyFont="1" applyFill="1" applyBorder="1" applyAlignment="1">
      <alignment horizontal="center" vertical="center" wrapText="1"/>
    </xf>
    <xf numFmtId="0" fontId="31" fillId="6" borderId="15" xfId="11" applyFont="1" applyFill="1" applyBorder="1" applyAlignment="1">
      <alignment horizontal="center" vertical="center" wrapText="1"/>
    </xf>
    <xf numFmtId="0" fontId="73" fillId="6" borderId="15" xfId="11" applyFont="1" applyFill="1" applyBorder="1" applyAlignment="1">
      <alignment horizontal="center" vertical="center" wrapText="1"/>
    </xf>
    <xf numFmtId="0" fontId="92" fillId="0" borderId="0" xfId="11" applyFont="1" applyAlignment="1">
      <alignment horizontal="center" vertical="center" wrapText="1"/>
    </xf>
    <xf numFmtId="3" fontId="121" fillId="4" borderId="7" xfId="4" applyNumberFormat="1" applyFont="1" applyFill="1" applyBorder="1" applyAlignment="1">
      <alignment horizontal="center" vertical="center" wrapText="1"/>
    </xf>
    <xf numFmtId="0" fontId="122" fillId="0" borderId="0" xfId="11" applyFont="1"/>
    <xf numFmtId="0" fontId="120" fillId="0" borderId="0" xfId="11" applyFont="1"/>
    <xf numFmtId="3" fontId="120" fillId="0" borderId="0" xfId="11" applyNumberFormat="1" applyFont="1"/>
    <xf numFmtId="0" fontId="123" fillId="0" borderId="0" xfId="11" applyFont="1"/>
    <xf numFmtId="3" fontId="121" fillId="11" borderId="7" xfId="4" applyNumberFormat="1" applyFont="1" applyFill="1" applyBorder="1" applyAlignment="1">
      <alignment horizontal="center" vertical="center" wrapText="1"/>
    </xf>
    <xf numFmtId="3" fontId="123" fillId="0" borderId="0" xfId="11" applyNumberFormat="1" applyFont="1"/>
    <xf numFmtId="0" fontId="124" fillId="0" borderId="0" xfId="11" applyFont="1"/>
    <xf numFmtId="0" fontId="45" fillId="6" borderId="25" xfId="11" applyFont="1" applyFill="1" applyBorder="1" applyAlignment="1">
      <alignment horizontal="center" vertical="center"/>
    </xf>
    <xf numFmtId="0" fontId="6" fillId="6" borderId="25" xfId="11" applyFont="1" applyFill="1" applyBorder="1" applyAlignment="1">
      <alignment horizontal="center" vertical="center"/>
    </xf>
    <xf numFmtId="0" fontId="89" fillId="0" borderId="24" xfId="11" applyFont="1" applyBorder="1" applyAlignment="1">
      <alignment readingOrder="2"/>
    </xf>
    <xf numFmtId="0" fontId="96" fillId="0" borderId="0" xfId="11" applyFont="1"/>
    <xf numFmtId="0" fontId="85" fillId="0" borderId="0" xfId="11" applyFont="1"/>
    <xf numFmtId="0" fontId="85" fillId="11" borderId="0" xfId="11" applyFont="1" applyFill="1"/>
    <xf numFmtId="0" fontId="125" fillId="0" borderId="0" xfId="11" applyFont="1"/>
    <xf numFmtId="0" fontId="126" fillId="0" borderId="0" xfId="11" applyFont="1"/>
    <xf numFmtId="0" fontId="127" fillId="0" borderId="0" xfId="11" applyFont="1"/>
    <xf numFmtId="0" fontId="96" fillId="0" borderId="0" xfId="11" applyFont="1" applyAlignment="1">
      <alignment horizontal="center"/>
    </xf>
    <xf numFmtId="0" fontId="96" fillId="11" borderId="0" xfId="11" applyFont="1" applyFill="1"/>
    <xf numFmtId="0" fontId="128" fillId="0" borderId="0" xfId="11" applyFont="1" applyAlignment="1">
      <alignment horizontal="center"/>
    </xf>
    <xf numFmtId="0" fontId="128" fillId="0" borderId="0" xfId="11" applyFont="1"/>
    <xf numFmtId="0" fontId="128" fillId="11" borderId="0" xfId="11" applyFont="1" applyFill="1"/>
    <xf numFmtId="0" fontId="104" fillId="0" borderId="6" xfId="0" applyFont="1" applyBorder="1" applyAlignment="1">
      <alignment wrapText="1"/>
    </xf>
    <xf numFmtId="3" fontId="104" fillId="0" borderId="1" xfId="0" applyNumberFormat="1" applyFont="1" applyBorder="1" applyAlignment="1">
      <alignment wrapText="1"/>
    </xf>
    <xf numFmtId="0" fontId="111" fillId="0" borderId="0" xfId="11" applyFont="1"/>
    <xf numFmtId="0" fontId="7" fillId="0" borderId="0" xfId="11" applyFont="1"/>
    <xf numFmtId="0" fontId="31" fillId="16" borderId="9" xfId="11" applyFont="1" applyFill="1" applyBorder="1" applyAlignment="1">
      <alignment vertical="center" shrinkToFit="1"/>
    </xf>
    <xf numFmtId="0" fontId="45" fillId="16" borderId="5" xfId="11" applyFont="1" applyFill="1" applyBorder="1" applyAlignment="1">
      <alignment horizontal="center" vertical="center" wrapText="1" shrinkToFit="1"/>
    </xf>
    <xf numFmtId="0" fontId="34" fillId="7" borderId="5" xfId="11" applyFont="1" applyFill="1" applyBorder="1" applyAlignment="1">
      <alignment horizontal="center" vertical="center" shrinkToFit="1"/>
    </xf>
    <xf numFmtId="3" fontId="111" fillId="0" borderId="0" xfId="11" applyNumberFormat="1" applyFont="1"/>
    <xf numFmtId="0" fontId="129" fillId="0" borderId="0" xfId="11" applyFont="1"/>
    <xf numFmtId="0" fontId="111" fillId="0" borderId="0" xfId="11" applyFont="1" applyAlignment="1">
      <alignment wrapText="1"/>
    </xf>
    <xf numFmtId="0" fontId="130" fillId="0" borderId="6" xfId="11" applyFont="1" applyBorder="1"/>
    <xf numFmtId="0" fontId="130" fillId="0" borderId="1" xfId="11" applyFont="1" applyBorder="1"/>
    <xf numFmtId="0" fontId="131" fillId="16" borderId="5" xfId="11" applyFont="1" applyFill="1" applyBorder="1" applyAlignment="1">
      <alignment horizontal="center" vertical="center"/>
    </xf>
    <xf numFmtId="0" fontId="132" fillId="16" borderId="5" xfId="11" applyFont="1" applyFill="1" applyBorder="1" applyAlignment="1">
      <alignment horizontal="center" vertical="center"/>
    </xf>
    <xf numFmtId="0" fontId="45" fillId="16" borderId="5" xfId="11" applyFont="1" applyFill="1" applyBorder="1" applyAlignment="1">
      <alignment horizontal="center" vertical="center"/>
    </xf>
    <xf numFmtId="3" fontId="45" fillId="16" borderId="5" xfId="11" applyNumberFormat="1" applyFont="1" applyFill="1" applyBorder="1" applyAlignment="1">
      <alignment horizontal="center" vertical="center"/>
    </xf>
    <xf numFmtId="0" fontId="130" fillId="0" borderId="4" xfId="11" applyFont="1" applyBorder="1"/>
    <xf numFmtId="0" fontId="62" fillId="16" borderId="5" xfId="11" applyFont="1" applyFill="1" applyBorder="1" applyAlignment="1">
      <alignment horizontal="center" vertical="center" wrapText="1"/>
    </xf>
    <xf numFmtId="3" fontId="33" fillId="17" borderId="5" xfId="4" applyNumberFormat="1" applyFont="1" applyFill="1" applyBorder="1" applyAlignment="1">
      <alignment horizontal="center" vertical="center" wrapText="1"/>
    </xf>
    <xf numFmtId="3" fontId="62" fillId="16" borderId="5" xfId="11" applyNumberFormat="1" applyFont="1" applyFill="1" applyBorder="1" applyAlignment="1">
      <alignment horizontal="center" vertical="center" wrapText="1"/>
    </xf>
    <xf numFmtId="0" fontId="134" fillId="0" borderId="0" xfId="0" applyFont="1" applyAlignment="1">
      <alignment horizontal="right" vertical="center" readingOrder="2"/>
    </xf>
    <xf numFmtId="0" fontId="61" fillId="0" borderId="4" xfId="11" applyFont="1" applyBorder="1" applyAlignment="1">
      <alignment horizontal="center" vertical="center" wrapText="1"/>
    </xf>
    <xf numFmtId="0" fontId="134" fillId="0" borderId="46" xfId="0" applyFont="1" applyBorder="1" applyAlignment="1">
      <alignment vertical="center" readingOrder="2"/>
    </xf>
    <xf numFmtId="0" fontId="134" fillId="0" borderId="0" xfId="0" applyFont="1" applyAlignment="1">
      <alignment vertical="center" readingOrder="2"/>
    </xf>
    <xf numFmtId="0" fontId="134" fillId="0" borderId="43" xfId="0" applyFont="1" applyBorder="1" applyAlignment="1">
      <alignment vertical="center" readingOrder="2"/>
    </xf>
    <xf numFmtId="0" fontId="61" fillId="0" borderId="1" xfId="11" applyFont="1" applyBorder="1" applyAlignment="1">
      <alignment horizontal="center" vertical="center" wrapText="1"/>
    </xf>
    <xf numFmtId="0" fontId="135" fillId="0" borderId="0" xfId="0" applyFont="1" applyAlignment="1">
      <alignment horizontal="right" vertical="center" readingOrder="2"/>
    </xf>
    <xf numFmtId="0" fontId="8" fillId="0" borderId="0" xfId="11" applyFont="1"/>
    <xf numFmtId="0" fontId="30" fillId="6" borderId="28" xfId="11" applyFont="1" applyFill="1" applyBorder="1" applyAlignment="1">
      <alignment horizontal="center" vertical="center"/>
    </xf>
    <xf numFmtId="0" fontId="31" fillId="6" borderId="23" xfId="11" applyFont="1" applyFill="1" applyBorder="1" applyAlignment="1">
      <alignment horizontal="center" vertical="center"/>
    </xf>
    <xf numFmtId="0" fontId="31" fillId="6" borderId="25" xfId="11" applyFont="1" applyFill="1" applyBorder="1" applyAlignment="1">
      <alignment horizontal="center"/>
    </xf>
    <xf numFmtId="0" fontId="30" fillId="6" borderId="31" xfId="11" applyFont="1" applyFill="1" applyBorder="1" applyAlignment="1">
      <alignment horizontal="center" vertical="center"/>
    </xf>
    <xf numFmtId="0" fontId="45" fillId="6" borderId="25" xfId="11" applyFont="1" applyFill="1" applyBorder="1" applyAlignment="1">
      <alignment horizontal="center"/>
    </xf>
    <xf numFmtId="0" fontId="136" fillId="0" borderId="0" xfId="0" applyFont="1" applyAlignment="1">
      <alignment vertical="center"/>
    </xf>
    <xf numFmtId="0" fontId="104" fillId="0" borderId="0" xfId="0" applyFont="1"/>
    <xf numFmtId="3" fontId="8" fillId="0" borderId="0" xfId="11" applyNumberFormat="1" applyFont="1"/>
    <xf numFmtId="0" fontId="137" fillId="0" borderId="0" xfId="11" applyFont="1"/>
    <xf numFmtId="0" fontId="45" fillId="6" borderId="7" xfId="11" applyFont="1" applyFill="1" applyBorder="1" applyAlignment="1">
      <alignment horizontal="center" vertical="center"/>
    </xf>
    <xf numFmtId="3" fontId="45" fillId="6" borderId="5" xfId="11" applyNumberFormat="1" applyFont="1" applyFill="1" applyBorder="1" applyAlignment="1">
      <alignment horizontal="center" vertical="center"/>
    </xf>
    <xf numFmtId="3" fontId="45" fillId="6" borderId="8" xfId="11" applyNumberFormat="1" applyFont="1" applyFill="1" applyBorder="1" applyAlignment="1">
      <alignment horizontal="center" vertical="center"/>
    </xf>
    <xf numFmtId="3" fontId="45" fillId="6" borderId="7" xfId="11" applyNumberFormat="1" applyFont="1" applyFill="1" applyBorder="1" applyAlignment="1">
      <alignment horizontal="center" vertical="center"/>
    </xf>
    <xf numFmtId="0" fontId="45" fillId="6" borderId="5" xfId="11" applyFont="1" applyFill="1" applyBorder="1" applyAlignment="1">
      <alignment horizontal="center" vertical="center"/>
    </xf>
    <xf numFmtId="0" fontId="138" fillId="0" borderId="0" xfId="11" applyFont="1" applyAlignment="1">
      <alignment horizontal="right" readingOrder="1"/>
    </xf>
    <xf numFmtId="0" fontId="139" fillId="0" borderId="0" xfId="11" applyFont="1"/>
    <xf numFmtId="0" fontId="34" fillId="0" borderId="0" xfId="11" applyFont="1"/>
    <xf numFmtId="0" fontId="67" fillId="0" borderId="0" xfId="11" applyFont="1"/>
    <xf numFmtId="0" fontId="16" fillId="0" borderId="0" xfId="11" applyFont="1"/>
    <xf numFmtId="0" fontId="39" fillId="0" borderId="0" xfId="11" applyFont="1"/>
    <xf numFmtId="3" fontId="30" fillId="7" borderId="9" xfId="4" applyNumberFormat="1" applyFont="1" applyFill="1" applyBorder="1" applyAlignment="1">
      <alignment vertical="center" wrapText="1"/>
    </xf>
    <xf numFmtId="0" fontId="108" fillId="6" borderId="25" xfId="11" applyFont="1" applyFill="1" applyBorder="1" applyAlignment="1">
      <alignment horizontal="center" vertical="center"/>
    </xf>
    <xf numFmtId="3" fontId="33" fillId="14" borderId="5" xfId="4" applyNumberFormat="1" applyFont="1" applyFill="1" applyBorder="1" applyAlignment="1">
      <alignment horizontal="center" vertical="center" wrapText="1"/>
    </xf>
    <xf numFmtId="3" fontId="140" fillId="0" borderId="0" xfId="11" applyNumberFormat="1" applyFont="1"/>
    <xf numFmtId="0" fontId="140" fillId="0" borderId="0" xfId="11" applyFont="1"/>
    <xf numFmtId="3" fontId="45" fillId="6" borderId="25" xfId="11" applyNumberFormat="1" applyFont="1" applyFill="1" applyBorder="1" applyAlignment="1">
      <alignment horizontal="center" vertical="center"/>
    </xf>
    <xf numFmtId="3" fontId="45" fillId="6" borderId="29" xfId="11" applyNumberFormat="1" applyFont="1" applyFill="1" applyBorder="1" applyAlignment="1">
      <alignment horizontal="center" vertical="center"/>
    </xf>
    <xf numFmtId="0" fontId="45" fillId="6" borderId="28" xfId="11" applyFont="1" applyFill="1" applyBorder="1" applyAlignment="1">
      <alignment horizontal="center" vertical="center"/>
    </xf>
    <xf numFmtId="3" fontId="39" fillId="0" borderId="0" xfId="11" applyNumberFormat="1" applyFont="1"/>
    <xf numFmtId="0" fontId="39" fillId="11" borderId="0" xfId="11" applyFont="1" applyFill="1"/>
    <xf numFmtId="0" fontId="20" fillId="7" borderId="0" xfId="11" applyFont="1" applyFill="1"/>
    <xf numFmtId="3" fontId="20" fillId="0" borderId="0" xfId="11" applyNumberFormat="1" applyFont="1"/>
    <xf numFmtId="0" fontId="20" fillId="0" borderId="0" xfId="11" applyFont="1"/>
    <xf numFmtId="0" fontId="75" fillId="0" borderId="0" xfId="11" applyFont="1"/>
    <xf numFmtId="0" fontId="73" fillId="6" borderId="5" xfId="11" applyFont="1" applyFill="1" applyBorder="1" applyAlignment="1">
      <alignment horizontal="center" vertical="center"/>
    </xf>
    <xf numFmtId="0" fontId="141" fillId="0" borderId="0" xfId="11" applyFont="1"/>
    <xf numFmtId="0" fontId="142" fillId="0" borderId="0" xfId="11" applyFont="1"/>
    <xf numFmtId="0" fontId="143" fillId="11" borderId="0" xfId="11" applyFont="1" applyFill="1" applyAlignment="1" applyProtection="1">
      <alignment horizontal="center" vertical="center"/>
      <protection locked="0"/>
    </xf>
    <xf numFmtId="0" fontId="86" fillId="11" borderId="0" xfId="11" applyFont="1" applyFill="1" applyAlignment="1" applyProtection="1">
      <alignment horizontal="center" vertical="center"/>
      <protection locked="0"/>
    </xf>
    <xf numFmtId="0" fontId="131" fillId="6" borderId="31" xfId="11" applyFont="1" applyFill="1" applyBorder="1" applyAlignment="1" applyProtection="1">
      <alignment horizontal="center" vertical="center"/>
      <protection locked="0"/>
    </xf>
    <xf numFmtId="0" fontId="100" fillId="6" borderId="7" xfId="11" applyFont="1" applyFill="1" applyBorder="1" applyAlignment="1">
      <alignment horizontal="center" vertical="center" textRotation="90"/>
    </xf>
    <xf numFmtId="0" fontId="100" fillId="6" borderId="8" xfId="11" applyFont="1" applyFill="1" applyBorder="1" applyAlignment="1">
      <alignment horizontal="center" vertical="center" textRotation="90"/>
    </xf>
    <xf numFmtId="0" fontId="143" fillId="0" borderId="0" xfId="11" applyFont="1" applyAlignment="1" applyProtection="1">
      <alignment horizontal="center" vertical="center" textRotation="90"/>
      <protection locked="0"/>
    </xf>
    <xf numFmtId="0" fontId="144" fillId="0" borderId="0" xfId="11" applyFont="1" applyAlignment="1" applyProtection="1">
      <alignment horizontal="center" vertical="center"/>
      <protection locked="0"/>
    </xf>
    <xf numFmtId="3" fontId="144" fillId="0" borderId="0" xfId="11" applyNumberFormat="1" applyFont="1" applyAlignment="1" applyProtection="1">
      <alignment horizontal="center" vertical="center"/>
      <protection locked="0"/>
    </xf>
    <xf numFmtId="0" fontId="143" fillId="0" borderId="0" xfId="11" applyFont="1" applyAlignment="1" applyProtection="1">
      <alignment horizontal="center" vertical="center"/>
      <protection locked="0"/>
    </xf>
    <xf numFmtId="1" fontId="145" fillId="7" borderId="5" xfId="17" applyNumberFormat="1" applyFont="1" applyFill="1" applyBorder="1" applyAlignment="1">
      <alignment horizontal="center" vertical="center"/>
    </xf>
    <xf numFmtId="0" fontId="148" fillId="6" borderId="53" xfId="11" applyFont="1" applyFill="1" applyBorder="1" applyAlignment="1" applyProtection="1">
      <alignment horizontal="center" vertical="center"/>
      <protection locked="0"/>
    </xf>
    <xf numFmtId="0" fontId="75" fillId="0" borderId="0" xfId="11" applyFont="1" applyAlignment="1" applyProtection="1">
      <alignment horizontal="center" vertical="center"/>
      <protection locked="0"/>
    </xf>
    <xf numFmtId="0" fontId="143" fillId="0" borderId="0" xfId="11" applyFont="1" applyAlignment="1">
      <alignment horizontal="center" vertical="center"/>
    </xf>
    <xf numFmtId="3" fontId="143" fillId="0" borderId="0" xfId="11" applyNumberFormat="1" applyFont="1" applyAlignment="1">
      <alignment horizontal="center" vertical="center"/>
    </xf>
    <xf numFmtId="0" fontId="28" fillId="0" borderId="0" xfId="0" applyFont="1" applyAlignment="1">
      <alignment horizontal="center" vertical="center"/>
    </xf>
    <xf numFmtId="0" fontId="149" fillId="0" borderId="0" xfId="11" applyFont="1" applyAlignment="1">
      <alignment horizontal="center" vertical="center"/>
    </xf>
    <xf numFmtId="0" fontId="110" fillId="11" borderId="0" xfId="11" applyFont="1" applyFill="1" applyAlignment="1" applyProtection="1">
      <alignment horizontal="center"/>
      <protection locked="0"/>
    </xf>
    <xf numFmtId="0" fontId="110" fillId="11" borderId="0" xfId="11" applyFont="1" applyFill="1" applyProtection="1">
      <protection locked="0"/>
    </xf>
    <xf numFmtId="0" fontId="150" fillId="11" borderId="0" xfId="11" applyFont="1" applyFill="1" applyAlignment="1" applyProtection="1">
      <alignment horizontal="center"/>
      <protection locked="0"/>
    </xf>
    <xf numFmtId="0" fontId="150" fillId="11" borderId="0" xfId="11" applyFont="1" applyFill="1" applyProtection="1">
      <protection locked="0"/>
    </xf>
    <xf numFmtId="0" fontId="110" fillId="0" borderId="0" xfId="11" applyFont="1" applyAlignment="1" applyProtection="1">
      <alignment horizontal="center" vertical="center" textRotation="90"/>
      <protection locked="0"/>
    </xf>
    <xf numFmtId="0" fontId="110" fillId="0" borderId="0" xfId="11" applyFont="1" applyAlignment="1" applyProtection="1">
      <alignment vertical="center" textRotation="90"/>
      <protection locked="0"/>
    </xf>
    <xf numFmtId="0" fontId="16" fillId="7" borderId="5" xfId="11" applyFont="1" applyFill="1" applyBorder="1" applyAlignment="1">
      <alignment horizontal="center" vertical="center" wrapText="1"/>
    </xf>
    <xf numFmtId="0" fontId="110" fillId="0" borderId="0" xfId="11" applyFont="1" applyAlignment="1" applyProtection="1">
      <alignment horizontal="center"/>
      <protection locked="0"/>
    </xf>
    <xf numFmtId="0" fontId="110" fillId="0" borderId="0" xfId="11" applyFont="1" applyProtection="1">
      <protection locked="0"/>
    </xf>
    <xf numFmtId="1" fontId="34" fillId="7" borderId="5" xfId="17" applyNumberFormat="1" applyFont="1" applyFill="1" applyBorder="1" applyAlignment="1">
      <alignment vertical="center"/>
    </xf>
    <xf numFmtId="1" fontId="34" fillId="7" borderId="5" xfId="17" applyNumberFormat="1" applyFont="1" applyFill="1" applyBorder="1" applyAlignment="1">
      <alignment horizontal="left" vertical="center"/>
    </xf>
    <xf numFmtId="3" fontId="110" fillId="0" borderId="0" xfId="11" applyNumberFormat="1" applyFont="1" applyAlignment="1" applyProtection="1">
      <alignment horizontal="center"/>
      <protection locked="0"/>
    </xf>
    <xf numFmtId="0" fontId="45" fillId="6" borderId="5" xfId="11" applyFont="1" applyFill="1" applyBorder="1" applyAlignment="1">
      <alignment vertical="center"/>
    </xf>
    <xf numFmtId="3" fontId="151" fillId="6" borderId="5" xfId="11" applyNumberFormat="1" applyFont="1" applyFill="1" applyBorder="1" applyAlignment="1">
      <alignment horizontal="center" vertical="center"/>
    </xf>
    <xf numFmtId="3" fontId="147" fillId="6" borderId="5" xfId="11" applyNumberFormat="1" applyFont="1" applyFill="1" applyBorder="1" applyAlignment="1">
      <alignment horizontal="center" vertical="center"/>
    </xf>
    <xf numFmtId="3" fontId="147" fillId="6" borderId="5" xfId="11" applyNumberFormat="1" applyFont="1" applyFill="1" applyBorder="1" applyAlignment="1" applyProtection="1">
      <alignment horizontal="center" vertical="center"/>
      <protection locked="0"/>
    </xf>
    <xf numFmtId="0" fontId="147" fillId="6" borderId="5" xfId="11" applyFont="1" applyFill="1" applyBorder="1" applyAlignment="1" applyProtection="1">
      <alignment horizontal="left" vertical="center"/>
      <protection locked="0"/>
    </xf>
    <xf numFmtId="0" fontId="75" fillId="0" borderId="0" xfId="11" applyFont="1" applyAlignment="1" applyProtection="1">
      <alignment vertical="center"/>
      <protection locked="0"/>
    </xf>
    <xf numFmtId="0" fontId="110" fillId="0" borderId="0" xfId="11" applyFont="1"/>
    <xf numFmtId="0" fontId="143" fillId="0" borderId="0" xfId="11" applyFont="1" applyAlignment="1" applyProtection="1">
      <alignment horizontal="left"/>
      <protection locked="0"/>
    </xf>
    <xf numFmtId="0" fontId="143" fillId="0" borderId="0" xfId="11" applyFont="1" applyAlignment="1" applyProtection="1">
      <alignment vertical="center"/>
      <protection locked="0"/>
    </xf>
    <xf numFmtId="0" fontId="0" fillId="0" borderId="0" xfId="0" applyAlignment="1">
      <alignment wrapText="1"/>
    </xf>
    <xf numFmtId="0" fontId="110" fillId="11" borderId="0" xfId="11" applyFont="1" applyFill="1" applyAlignment="1" applyProtection="1">
      <alignment wrapText="1"/>
      <protection locked="0"/>
    </xf>
    <xf numFmtId="0" fontId="62" fillId="6" borderId="5" xfId="11" applyFont="1" applyFill="1" applyBorder="1" applyAlignment="1">
      <alignment horizontal="center" vertical="center" wrapText="1"/>
    </xf>
    <xf numFmtId="1" fontId="34" fillId="7" borderId="5" xfId="17" applyNumberFormat="1" applyFont="1" applyFill="1" applyBorder="1" applyAlignment="1">
      <alignment horizontal="center" vertical="center" wrapText="1"/>
    </xf>
    <xf numFmtId="3" fontId="0" fillId="0" borderId="0" xfId="0" applyNumberFormat="1" applyAlignment="1">
      <alignment wrapText="1"/>
    </xf>
    <xf numFmtId="1" fontId="37" fillId="7" borderId="5" xfId="17" applyNumberFormat="1" applyFont="1" applyFill="1" applyBorder="1" applyAlignment="1">
      <alignment horizontal="center" vertical="center" wrapText="1"/>
    </xf>
    <xf numFmtId="0" fontId="143" fillId="0" borderId="0" xfId="11" applyFont="1" applyAlignment="1" applyProtection="1">
      <alignment horizontal="left" vertical="top"/>
      <protection locked="0"/>
    </xf>
    <xf numFmtId="0" fontId="152" fillId="0" borderId="1" xfId="0" applyFont="1" applyBorder="1" applyAlignment="1">
      <alignment wrapText="1"/>
    </xf>
    <xf numFmtId="0" fontId="5" fillId="0" borderId="6" xfId="11" applyFont="1" applyBorder="1"/>
    <xf numFmtId="0" fontId="155" fillId="0" borderId="6" xfId="11" applyFont="1" applyBorder="1" applyAlignment="1">
      <alignment horizontal="center" readingOrder="2"/>
    </xf>
    <xf numFmtId="3" fontId="108" fillId="16" borderId="5" xfId="4" applyNumberFormat="1" applyFont="1" applyFill="1" applyBorder="1" applyAlignment="1">
      <alignment horizontal="center" vertical="center" wrapText="1"/>
    </xf>
    <xf numFmtId="0" fontId="116" fillId="16" borderId="5" xfId="11" applyFont="1" applyFill="1" applyBorder="1" applyAlignment="1">
      <alignment horizontal="center" vertical="center" textRotation="90"/>
    </xf>
    <xf numFmtId="173" fontId="5" fillId="0" borderId="1" xfId="11" applyNumberFormat="1" applyFont="1" applyBorder="1"/>
    <xf numFmtId="1" fontId="45" fillId="16" borderId="5" xfId="17" applyNumberFormat="1" applyFont="1" applyFill="1" applyBorder="1" applyAlignment="1">
      <alignment horizontal="center" vertical="center"/>
    </xf>
    <xf numFmtId="173" fontId="45" fillId="16" borderId="5" xfId="11" applyNumberFormat="1" applyFont="1" applyFill="1" applyBorder="1" applyAlignment="1">
      <alignment horizontal="center" vertical="center"/>
    </xf>
    <xf numFmtId="3" fontId="31" fillId="16" borderId="5" xfId="4" applyNumberFormat="1" applyFont="1" applyFill="1" applyBorder="1" applyAlignment="1">
      <alignment vertical="center" wrapText="1"/>
    </xf>
    <xf numFmtId="9" fontId="5" fillId="0" borderId="1" xfId="11" applyNumberFormat="1" applyFont="1" applyBorder="1"/>
    <xf numFmtId="0" fontId="31" fillId="6" borderId="5" xfId="11" applyFont="1" applyFill="1" applyBorder="1" applyAlignment="1">
      <alignment horizontal="center" vertical="center"/>
    </xf>
    <xf numFmtId="0" fontId="156" fillId="6" borderId="16" xfId="11" applyFont="1" applyFill="1" applyBorder="1" applyAlignment="1">
      <alignment horizontal="center" vertical="center" wrapText="1" shrinkToFit="1"/>
    </xf>
    <xf numFmtId="0" fontId="6" fillId="6" borderId="5" xfId="11" applyFont="1" applyFill="1" applyBorder="1" applyAlignment="1">
      <alignment horizontal="center" vertical="center"/>
    </xf>
    <xf numFmtId="3" fontId="157" fillId="0" borderId="5" xfId="11" applyNumberFormat="1" applyFont="1" applyBorder="1" applyAlignment="1">
      <alignment horizontal="center" vertical="center"/>
    </xf>
    <xf numFmtId="0" fontId="158" fillId="0" borderId="0" xfId="11" applyFont="1" applyAlignment="1">
      <alignment horizontal="center" vertical="center"/>
    </xf>
    <xf numFmtId="0" fontId="159" fillId="0" borderId="0" xfId="11" applyFont="1"/>
    <xf numFmtId="3" fontId="160" fillId="0" borderId="5" xfId="11" applyNumberFormat="1" applyFont="1" applyBorder="1" applyAlignment="1">
      <alignment horizontal="center" vertical="center"/>
    </xf>
    <xf numFmtId="0" fontId="147" fillId="6" borderId="52" xfId="11" applyFont="1" applyFill="1" applyBorder="1" applyAlignment="1" applyProtection="1">
      <alignment horizontal="center" vertical="center"/>
      <protection locked="0"/>
    </xf>
    <xf numFmtId="0" fontId="161" fillId="0" borderId="0" xfId="11" applyFont="1" applyAlignment="1">
      <alignment horizontal="right"/>
    </xf>
    <xf numFmtId="0" fontId="114" fillId="0" borderId="0" xfId="11" applyFont="1"/>
    <xf numFmtId="0" fontId="162" fillId="0" borderId="0" xfId="11" applyFont="1"/>
    <xf numFmtId="0" fontId="163" fillId="0" borderId="0" xfId="11" applyFont="1"/>
    <xf numFmtId="0" fontId="31" fillId="16" borderId="7" xfId="11" applyFont="1" applyFill="1" applyBorder="1" applyAlignment="1">
      <alignment vertical="center" shrinkToFit="1"/>
    </xf>
    <xf numFmtId="0" fontId="31" fillId="16" borderId="8" xfId="11" applyFont="1" applyFill="1" applyBorder="1" applyAlignment="1">
      <alignment vertical="center" shrinkToFit="1"/>
    </xf>
    <xf numFmtId="0" fontId="31" fillId="16" borderId="0" xfId="11" applyFont="1" applyFill="1" applyAlignment="1">
      <alignment vertical="center" shrinkToFit="1"/>
    </xf>
    <xf numFmtId="0" fontId="31" fillId="16" borderId="5" xfId="11" applyFont="1" applyFill="1" applyBorder="1" applyAlignment="1">
      <alignment horizontal="center" vertical="center" wrapText="1" shrinkToFit="1"/>
    </xf>
    <xf numFmtId="0" fontId="31" fillId="16" borderId="7" xfId="11" applyFont="1" applyFill="1" applyBorder="1" applyAlignment="1">
      <alignment horizontal="center" vertical="center" wrapText="1" shrinkToFit="1"/>
    </xf>
    <xf numFmtId="3" fontId="34" fillId="7" borderId="5" xfId="4" applyNumberFormat="1" applyFont="1" applyFill="1" applyBorder="1" applyAlignment="1">
      <alignment horizontal="center" vertical="center" wrapText="1"/>
    </xf>
    <xf numFmtId="0" fontId="48" fillId="0" borderId="0" xfId="11" applyFont="1"/>
    <xf numFmtId="0" fontId="143" fillId="11" borderId="0" xfId="11" applyFont="1" applyFill="1" applyProtection="1">
      <protection locked="0"/>
    </xf>
    <xf numFmtId="0" fontId="106" fillId="0" borderId="0" xfId="0" applyFont="1" applyAlignment="1">
      <alignment horizontal="left"/>
    </xf>
    <xf numFmtId="0" fontId="102" fillId="0" borderId="0" xfId="0" applyFont="1"/>
    <xf numFmtId="0" fontId="165" fillId="6" borderId="5" xfId="11" applyFont="1" applyFill="1" applyBorder="1" applyAlignment="1" applyProtection="1">
      <alignment horizontal="center" vertical="center"/>
      <protection locked="0"/>
    </xf>
    <xf numFmtId="0" fontId="166" fillId="6" borderId="7" xfId="11" applyFont="1" applyFill="1" applyBorder="1" applyAlignment="1">
      <alignment vertical="center" textRotation="90"/>
    </xf>
    <xf numFmtId="0" fontId="166" fillId="6" borderId="8" xfId="11" applyFont="1" applyFill="1" applyBorder="1" applyAlignment="1">
      <alignment vertical="center" textRotation="90"/>
    </xf>
    <xf numFmtId="0" fontId="16" fillId="0" borderId="0" xfId="0" applyFont="1" applyAlignment="1">
      <alignment vertical="center" textRotation="90"/>
    </xf>
    <xf numFmtId="0" fontId="167" fillId="0" borderId="0" xfId="0" applyFont="1"/>
    <xf numFmtId="0" fontId="62" fillId="6" borderId="5" xfId="11" applyFont="1" applyFill="1" applyBorder="1" applyAlignment="1">
      <alignment horizontal="center" vertical="center"/>
    </xf>
    <xf numFmtId="0" fontId="132" fillId="6" borderId="5" xfId="11" applyFont="1" applyFill="1" applyBorder="1" applyAlignment="1" applyProtection="1">
      <alignment horizontal="center" vertical="center"/>
      <protection locked="0"/>
    </xf>
    <xf numFmtId="0" fontId="39" fillId="0" borderId="0" xfId="0" applyFont="1"/>
    <xf numFmtId="0" fontId="67" fillId="0" borderId="0" xfId="0" applyFont="1" applyAlignment="1">
      <alignment horizontal="right" vertical="center" readingOrder="2"/>
    </xf>
    <xf numFmtId="0" fontId="67" fillId="0" borderId="0" xfId="0" applyFont="1" applyAlignment="1">
      <alignment vertical="center"/>
    </xf>
    <xf numFmtId="0" fontId="16" fillId="0" borderId="0" xfId="0" applyFont="1"/>
    <xf numFmtId="3" fontId="30" fillId="11" borderId="24" xfId="4" applyNumberFormat="1" applyFont="1" applyFill="1" applyBorder="1" applyAlignment="1">
      <alignment vertical="center" wrapText="1" readingOrder="2"/>
    </xf>
    <xf numFmtId="0" fontId="110" fillId="0" borderId="0" xfId="0" applyFont="1" applyAlignment="1">
      <alignment wrapText="1"/>
    </xf>
    <xf numFmtId="0" fontId="102" fillId="0" borderId="0" xfId="0" applyFont="1" applyAlignment="1">
      <alignment wrapText="1"/>
    </xf>
    <xf numFmtId="0" fontId="102" fillId="0" borderId="0" xfId="0" applyFont="1" applyAlignment="1">
      <alignment vertical="center" wrapText="1"/>
    </xf>
    <xf numFmtId="3" fontId="170" fillId="15" borderId="5" xfId="0" applyNumberFormat="1" applyFont="1" applyFill="1" applyBorder="1" applyAlignment="1">
      <alignment horizontal="center" vertical="center" wrapText="1"/>
    </xf>
    <xf numFmtId="3" fontId="170" fillId="14" borderId="5" xfId="0" applyNumberFormat="1" applyFont="1" applyFill="1" applyBorder="1" applyAlignment="1">
      <alignment horizontal="center" vertical="center" wrapText="1"/>
    </xf>
    <xf numFmtId="3" fontId="170" fillId="0" borderId="5" xfId="0" applyNumberFormat="1" applyFont="1" applyBorder="1" applyAlignment="1">
      <alignment horizontal="center" vertical="center" wrapText="1"/>
    </xf>
    <xf numFmtId="3" fontId="112" fillId="0" borderId="5" xfId="0" applyNumberFormat="1" applyFont="1" applyBorder="1" applyAlignment="1">
      <alignment horizontal="center" vertical="center" wrapText="1"/>
    </xf>
    <xf numFmtId="3" fontId="112" fillId="14" borderId="5" xfId="0" applyNumberFormat="1" applyFont="1" applyFill="1" applyBorder="1" applyAlignment="1">
      <alignment horizontal="center" vertical="center" wrapText="1"/>
    </xf>
    <xf numFmtId="3" fontId="106" fillId="0" borderId="5" xfId="0" applyNumberFormat="1" applyFont="1" applyBorder="1" applyAlignment="1">
      <alignment horizontal="center" vertical="center" wrapText="1"/>
    </xf>
    <xf numFmtId="3" fontId="106" fillId="14" borderId="5" xfId="0" applyNumberFormat="1" applyFont="1" applyFill="1" applyBorder="1" applyAlignment="1">
      <alignment horizontal="center" vertical="center" wrapText="1"/>
    </xf>
    <xf numFmtId="0" fontId="102" fillId="0" borderId="0" xfId="0" applyFont="1" applyAlignment="1">
      <alignment horizontal="right" wrapText="1"/>
    </xf>
    <xf numFmtId="1" fontId="171" fillId="7" borderId="5" xfId="17" applyNumberFormat="1" applyFont="1" applyFill="1" applyBorder="1" applyAlignment="1">
      <alignment horizontal="center" vertical="center" wrapText="1"/>
    </xf>
    <xf numFmtId="3" fontId="148" fillId="6" borderId="5" xfId="0" applyNumberFormat="1" applyFont="1" applyFill="1" applyBorder="1" applyAlignment="1">
      <alignment horizontal="center" vertical="center" wrapText="1"/>
    </xf>
    <xf numFmtId="0" fontId="150" fillId="0" borderId="0" xfId="0" applyFont="1" applyAlignment="1">
      <alignment wrapText="1"/>
    </xf>
    <xf numFmtId="0" fontId="175" fillId="0" borderId="0" xfId="10" applyFont="1"/>
    <xf numFmtId="0" fontId="176" fillId="0" borderId="0" xfId="10" applyFont="1"/>
    <xf numFmtId="0" fontId="176" fillId="0" borderId="0" xfId="10" applyFont="1" applyAlignment="1">
      <alignment vertical="center"/>
    </xf>
    <xf numFmtId="0" fontId="34" fillId="18" borderId="5" xfId="10" applyFont="1" applyFill="1" applyBorder="1" applyAlignment="1">
      <alignment horizontal="center" vertical="center"/>
    </xf>
    <xf numFmtId="3" fontId="37" fillId="19" borderId="5" xfId="10" applyNumberFormat="1" applyFont="1" applyFill="1" applyBorder="1" applyAlignment="1">
      <alignment horizontal="center" vertical="center"/>
    </xf>
    <xf numFmtId="0" fontId="175" fillId="0" borderId="0" xfId="10" applyFont="1" applyAlignment="1">
      <alignment vertical="center"/>
    </xf>
    <xf numFmtId="3" fontId="175" fillId="0" borderId="0" xfId="10" applyNumberFormat="1" applyFont="1" applyAlignment="1">
      <alignment vertical="center"/>
    </xf>
    <xf numFmtId="3" fontId="37" fillId="11" borderId="5" xfId="10" applyNumberFormat="1" applyFont="1" applyFill="1" applyBorder="1" applyAlignment="1">
      <alignment horizontal="center" vertical="center"/>
    </xf>
    <xf numFmtId="0" fontId="2" fillId="0" borderId="0" xfId="0" applyFont="1" applyAlignment="1">
      <alignment horizontal="right"/>
    </xf>
    <xf numFmtId="0" fontId="45" fillId="6" borderId="5" xfId="10" applyFont="1" applyFill="1" applyBorder="1" applyAlignment="1">
      <alignment horizontal="center" vertical="center"/>
    </xf>
    <xf numFmtId="3" fontId="73" fillId="6" borderId="5" xfId="10" applyNumberFormat="1" applyFont="1" applyFill="1" applyBorder="1" applyAlignment="1">
      <alignment horizontal="center" vertical="center"/>
    </xf>
    <xf numFmtId="0" fontId="104" fillId="0" borderId="0" xfId="0" applyFont="1" applyAlignment="1">
      <alignment horizontal="right"/>
    </xf>
    <xf numFmtId="0" fontId="176" fillId="11" borderId="0" xfId="10" applyFont="1" applyFill="1"/>
    <xf numFmtId="0" fontId="176" fillId="11" borderId="24" xfId="10" applyFont="1" applyFill="1" applyBorder="1"/>
    <xf numFmtId="0" fontId="176" fillId="0" borderId="0" xfId="10" applyFont="1" applyAlignment="1">
      <alignment horizontal="right" vertical="center"/>
    </xf>
    <xf numFmtId="0" fontId="177" fillId="0" borderId="0" xfId="10" applyFont="1" applyAlignment="1">
      <alignment horizontal="center"/>
    </xf>
    <xf numFmtId="0" fontId="177" fillId="0" borderId="0" xfId="10" applyFont="1"/>
    <xf numFmtId="0" fontId="178" fillId="0" borderId="0" xfId="10" applyFont="1"/>
    <xf numFmtId="0" fontId="5" fillId="0" borderId="0" xfId="10"/>
    <xf numFmtId="0" fontId="136" fillId="0" borderId="0" xfId="10" applyFont="1" applyAlignment="1">
      <alignment horizontal="center"/>
    </xf>
    <xf numFmtId="3" fontId="33" fillId="19" borderId="5" xfId="10" applyNumberFormat="1" applyFont="1" applyFill="1" applyBorder="1" applyAlignment="1">
      <alignment horizontal="center" vertical="center"/>
    </xf>
    <xf numFmtId="3" fontId="74" fillId="6" borderId="5" xfId="10" applyNumberFormat="1" applyFont="1" applyFill="1" applyBorder="1" applyAlignment="1">
      <alignment horizontal="center" vertical="center"/>
    </xf>
    <xf numFmtId="0" fontId="42" fillId="0" borderId="0" xfId="10" applyFont="1" applyAlignment="1">
      <alignment horizontal="right" readingOrder="2"/>
    </xf>
    <xf numFmtId="0" fontId="5" fillId="11" borderId="0" xfId="10" applyFill="1"/>
    <xf numFmtId="0" fontId="42" fillId="0" borderId="0" xfId="10" applyFont="1"/>
    <xf numFmtId="0" fontId="42" fillId="0" borderId="0" xfId="10" applyFont="1" applyAlignment="1">
      <alignment horizontal="right" vertical="center"/>
    </xf>
    <xf numFmtId="0" fontId="179" fillId="0" borderId="0" xfId="11" applyFont="1" applyAlignment="1">
      <alignment horizontal="right"/>
    </xf>
    <xf numFmtId="0" fontId="180" fillId="0" borderId="0" xfId="11" applyFont="1"/>
    <xf numFmtId="0" fontId="180" fillId="0" borderId="0" xfId="11" applyFont="1" applyAlignment="1">
      <alignment horizontal="right"/>
    </xf>
    <xf numFmtId="0" fontId="45" fillId="6" borderId="5" xfId="11" applyFont="1" applyFill="1" applyBorder="1" applyAlignment="1">
      <alignment horizontal="right" vertical="center"/>
    </xf>
    <xf numFmtId="0" fontId="45" fillId="6" borderId="7" xfId="11" applyFont="1" applyFill="1" applyBorder="1" applyAlignment="1">
      <alignment horizontal="center" vertical="center" textRotation="90"/>
    </xf>
    <xf numFmtId="0" fontId="45" fillId="6" borderId="8" xfId="11" applyFont="1" applyFill="1" applyBorder="1" applyAlignment="1">
      <alignment horizontal="center" vertical="center" textRotation="90"/>
    </xf>
    <xf numFmtId="0" fontId="45" fillId="6" borderId="5" xfId="11" applyFont="1" applyFill="1" applyBorder="1" applyAlignment="1">
      <alignment horizontal="left" vertical="center"/>
    </xf>
    <xf numFmtId="0" fontId="180" fillId="0" borderId="0" xfId="11" applyFont="1" applyAlignment="1">
      <alignment horizontal="right" vertical="center" textRotation="90"/>
    </xf>
    <xf numFmtId="0" fontId="34" fillId="18" borderId="5" xfId="11" applyFont="1" applyFill="1" applyBorder="1" applyAlignment="1">
      <alignment horizontal="right"/>
    </xf>
    <xf numFmtId="0" fontId="34" fillId="18" borderId="5" xfId="11" applyFont="1" applyFill="1" applyBorder="1" applyAlignment="1">
      <alignment horizontal="left" vertical="center"/>
    </xf>
    <xf numFmtId="0" fontId="181" fillId="0" borderId="0" xfId="11" applyFont="1" applyAlignment="1">
      <alignment horizontal="right"/>
    </xf>
    <xf numFmtId="3" fontId="181" fillId="0" borderId="0" xfId="11" applyNumberFormat="1" applyFont="1" applyAlignment="1">
      <alignment horizontal="right"/>
    </xf>
    <xf numFmtId="0" fontId="34" fillId="18" borderId="5" xfId="11" applyFont="1" applyFill="1" applyBorder="1" applyAlignment="1">
      <alignment horizontal="right" vertical="center"/>
    </xf>
    <xf numFmtId="0" fontId="34" fillId="18" borderId="5" xfId="11" applyFont="1" applyFill="1" applyBorder="1" applyAlignment="1">
      <alignment horizontal="left" vertical="center" wrapText="1"/>
    </xf>
    <xf numFmtId="0" fontId="34" fillId="18" borderId="5" xfId="10" applyFont="1" applyFill="1" applyBorder="1" applyAlignment="1">
      <alignment horizontal="left" vertical="center"/>
    </xf>
    <xf numFmtId="0" fontId="182" fillId="0" borderId="0" xfId="11" applyFont="1" applyAlignment="1">
      <alignment horizontal="right"/>
    </xf>
    <xf numFmtId="0" fontId="183" fillId="0" borderId="0" xfId="11" applyFont="1"/>
    <xf numFmtId="0" fontId="184" fillId="6" borderId="5" xfId="11" applyFont="1" applyFill="1" applyBorder="1" applyAlignment="1">
      <alignment horizontal="center" vertical="center"/>
    </xf>
    <xf numFmtId="0" fontId="73" fillId="6" borderId="7" xfId="11" applyFont="1" applyFill="1" applyBorder="1" applyAlignment="1">
      <alignment horizontal="center" vertical="center" textRotation="90"/>
    </xf>
    <xf numFmtId="0" fontId="184" fillId="6" borderId="8" xfId="11" applyFont="1" applyFill="1" applyBorder="1" applyAlignment="1">
      <alignment horizontal="center" vertical="center" textRotation="90"/>
    </xf>
    <xf numFmtId="0" fontId="185" fillId="0" borderId="0" xfId="11" applyFont="1" applyAlignment="1">
      <alignment horizontal="right" vertical="center"/>
    </xf>
    <xf numFmtId="0" fontId="44" fillId="0" borderId="0" xfId="11" applyFont="1"/>
    <xf numFmtId="0" fontId="31" fillId="16" borderId="9" xfId="11" applyFont="1" applyFill="1" applyBorder="1" applyAlignment="1">
      <alignment horizontal="right" vertical="center" indent="1" shrinkToFit="1"/>
    </xf>
    <xf numFmtId="0" fontId="2" fillId="0" borderId="1" xfId="0" applyFont="1" applyBorder="1" applyAlignment="1">
      <alignment wrapText="1"/>
    </xf>
    <xf numFmtId="0" fontId="0" fillId="0" borderId="1" xfId="0" applyBorder="1" applyAlignment="1">
      <alignment horizontal="center" vertical="center"/>
    </xf>
    <xf numFmtId="0" fontId="104" fillId="0" borderId="1" xfId="0" applyFont="1" applyBorder="1" applyAlignment="1">
      <alignment horizontal="center" vertical="center" wrapText="1"/>
    </xf>
    <xf numFmtId="3" fontId="33" fillId="21" borderId="5" xfId="4" applyNumberFormat="1" applyFont="1" applyFill="1" applyBorder="1" applyAlignment="1">
      <alignment horizontal="center" vertical="center" wrapText="1"/>
    </xf>
    <xf numFmtId="0" fontId="104" fillId="21" borderId="1" xfId="0" applyFont="1" applyFill="1" applyBorder="1" applyAlignment="1">
      <alignment wrapText="1"/>
    </xf>
    <xf numFmtId="0" fontId="73" fillId="6" borderId="5" xfId="11" applyFont="1" applyFill="1" applyBorder="1" applyAlignment="1">
      <alignment horizontal="center" vertical="center" textRotation="90"/>
    </xf>
    <xf numFmtId="0" fontId="34" fillId="18" borderId="5" xfId="11" applyFont="1" applyFill="1" applyBorder="1" applyAlignment="1">
      <alignment horizontal="center" vertical="center"/>
    </xf>
    <xf numFmtId="3" fontId="33" fillId="19" borderId="5" xfId="11" applyNumberFormat="1" applyFont="1" applyFill="1" applyBorder="1" applyAlignment="1">
      <alignment horizontal="center" vertical="center"/>
    </xf>
    <xf numFmtId="3" fontId="33" fillId="0" borderId="5" xfId="11" applyNumberFormat="1" applyFont="1" applyBorder="1" applyAlignment="1">
      <alignment horizontal="center" vertical="center"/>
    </xf>
    <xf numFmtId="3" fontId="33" fillId="11" borderId="5" xfId="11" applyNumberFormat="1" applyFont="1" applyFill="1" applyBorder="1" applyAlignment="1">
      <alignment horizontal="center" vertical="center"/>
    </xf>
    <xf numFmtId="0" fontId="48" fillId="18" borderId="5" xfId="11" applyFont="1" applyFill="1" applyBorder="1" applyAlignment="1">
      <alignment horizontal="center" vertical="center"/>
    </xf>
    <xf numFmtId="3" fontId="74" fillId="6" borderId="5" xfId="11" applyNumberFormat="1" applyFont="1" applyFill="1" applyBorder="1" applyAlignment="1">
      <alignment horizontal="center" vertical="center"/>
    </xf>
    <xf numFmtId="3" fontId="46" fillId="6" borderId="5" xfId="11" applyNumberFormat="1" applyFont="1" applyFill="1" applyBorder="1" applyAlignment="1">
      <alignment horizontal="center" vertical="center"/>
    </xf>
    <xf numFmtId="0" fontId="5" fillId="0" borderId="55" xfId="11" applyFont="1" applyBorder="1"/>
    <xf numFmtId="0" fontId="5" fillId="11" borderId="55" xfId="11" applyFont="1" applyFill="1" applyBorder="1"/>
    <xf numFmtId="0" fontId="5" fillId="0" borderId="0" xfId="10" applyAlignment="1">
      <alignment horizontal="center" vertical="center"/>
    </xf>
    <xf numFmtId="0" fontId="186" fillId="0" borderId="0" xfId="10" applyFont="1" applyAlignment="1">
      <alignment horizontal="center" vertical="center"/>
    </xf>
    <xf numFmtId="0" fontId="186" fillId="0" borderId="0" xfId="10" applyFont="1"/>
    <xf numFmtId="0" fontId="8" fillId="0" borderId="0" xfId="10" applyFont="1" applyAlignment="1">
      <alignment horizontal="center" vertical="center"/>
    </xf>
    <xf numFmtId="0" fontId="8" fillId="0" borderId="0" xfId="10" applyFont="1"/>
    <xf numFmtId="0" fontId="106" fillId="18" borderId="25" xfId="10" applyFont="1" applyFill="1" applyBorder="1" applyAlignment="1">
      <alignment horizontal="center" vertical="center" wrapText="1"/>
    </xf>
    <xf numFmtId="0" fontId="106" fillId="18" borderId="15" xfId="10" applyFont="1" applyFill="1" applyBorder="1" applyAlignment="1">
      <alignment horizontal="center" vertical="center" wrapText="1"/>
    </xf>
    <xf numFmtId="37" fontId="44" fillId="0" borderId="57" xfId="1" applyNumberFormat="1" applyFont="1" applyBorder="1" applyAlignment="1">
      <alignment horizontal="center" vertical="center"/>
    </xf>
    <xf numFmtId="37" fontId="44" fillId="0" borderId="58" xfId="1" applyNumberFormat="1" applyFont="1" applyBorder="1" applyAlignment="1">
      <alignment horizontal="center" vertical="center"/>
    </xf>
    <xf numFmtId="37" fontId="44" fillId="0" borderId="59" xfId="1" applyNumberFormat="1" applyFont="1" applyBorder="1" applyAlignment="1">
      <alignment horizontal="center" vertical="center"/>
    </xf>
    <xf numFmtId="37" fontId="44" fillId="14" borderId="57" xfId="1" applyNumberFormat="1" applyFont="1" applyFill="1" applyBorder="1" applyAlignment="1">
      <alignment horizontal="center" vertical="center"/>
    </xf>
    <xf numFmtId="0" fontId="0" fillId="0" borderId="0" xfId="0" applyAlignment="1">
      <alignment horizontal="center" vertical="center"/>
    </xf>
    <xf numFmtId="37" fontId="0" fillId="0" borderId="0" xfId="0" applyNumberFormat="1" applyAlignment="1">
      <alignment horizontal="center" vertical="center"/>
    </xf>
    <xf numFmtId="37" fontId="8" fillId="0" borderId="0" xfId="10" applyNumberFormat="1" applyFont="1" applyAlignment="1">
      <alignment horizontal="center" vertical="center"/>
    </xf>
    <xf numFmtId="37" fontId="8" fillId="0" borderId="0" xfId="10" applyNumberFormat="1" applyFont="1"/>
    <xf numFmtId="37" fontId="44" fillId="0" borderId="60" xfId="1" applyNumberFormat="1" applyFont="1" applyBorder="1" applyAlignment="1">
      <alignment horizontal="center" vertical="center"/>
    </xf>
    <xf numFmtId="37" fontId="44" fillId="0" borderId="61" xfId="1" applyNumberFormat="1" applyFont="1" applyBorder="1" applyAlignment="1">
      <alignment horizontal="center" vertical="center"/>
    </xf>
    <xf numFmtId="37" fontId="44" fillId="0" borderId="62" xfId="1" applyNumberFormat="1" applyFont="1" applyBorder="1" applyAlignment="1">
      <alignment horizontal="center" vertical="center"/>
    </xf>
    <xf numFmtId="37" fontId="44" fillId="19" borderId="63" xfId="1" applyNumberFormat="1" applyFont="1" applyFill="1" applyBorder="1" applyAlignment="1">
      <alignment horizontal="center" vertical="center"/>
    </xf>
    <xf numFmtId="0" fontId="8" fillId="0" borderId="0" xfId="11" applyFont="1" applyAlignment="1">
      <alignment vertical="center" wrapText="1"/>
    </xf>
    <xf numFmtId="3" fontId="30" fillId="7" borderId="8" xfId="4" applyNumberFormat="1" applyFont="1" applyFill="1" applyBorder="1" applyAlignment="1">
      <alignment horizontal="left" vertical="center" wrapText="1"/>
    </xf>
    <xf numFmtId="0" fontId="51" fillId="6" borderId="25" xfId="11" applyFont="1" applyFill="1" applyBorder="1" applyAlignment="1">
      <alignment horizontal="center" vertical="center" wrapText="1"/>
    </xf>
    <xf numFmtId="0" fontId="187" fillId="6" borderId="28" xfId="11" applyFont="1" applyFill="1" applyBorder="1" applyAlignment="1">
      <alignment horizontal="center" vertical="center" wrapText="1"/>
    </xf>
    <xf numFmtId="0" fontId="187" fillId="6" borderId="25" xfId="11" applyFont="1" applyFill="1" applyBorder="1" applyAlignment="1">
      <alignment horizontal="center" vertical="center" wrapText="1"/>
    </xf>
    <xf numFmtId="0" fontId="188" fillId="7" borderId="7" xfId="11" applyFont="1" applyFill="1" applyBorder="1" applyAlignment="1">
      <alignment horizontal="center" vertical="center" wrapText="1"/>
    </xf>
    <xf numFmtId="0" fontId="189" fillId="7" borderId="9" xfId="11" applyFont="1" applyFill="1" applyBorder="1" applyAlignment="1">
      <alignment horizontal="center" vertical="center" wrapText="1"/>
    </xf>
    <xf numFmtId="0" fontId="189" fillId="7" borderId="8" xfId="11" applyFont="1" applyFill="1" applyBorder="1" applyAlignment="1">
      <alignment horizontal="center" vertical="center" wrapText="1"/>
    </xf>
    <xf numFmtId="0" fontId="37" fillId="18" borderId="5" xfId="11" applyFont="1" applyFill="1" applyBorder="1" applyAlignment="1">
      <alignment horizontal="right" vertical="center" wrapText="1"/>
    </xf>
    <xf numFmtId="0" fontId="33" fillId="0" borderId="5" xfId="11" applyFont="1" applyBorder="1" applyAlignment="1">
      <alignment horizontal="center" vertical="center" wrapText="1"/>
    </xf>
    <xf numFmtId="0" fontId="37" fillId="18" borderId="5" xfId="11" applyFont="1" applyFill="1" applyBorder="1" applyAlignment="1">
      <alignment horizontal="left" vertical="center" wrapText="1"/>
    </xf>
    <xf numFmtId="0" fontId="33" fillId="19" borderId="5" xfId="11" applyFont="1" applyFill="1" applyBorder="1" applyAlignment="1">
      <alignment horizontal="center" vertical="center" wrapText="1"/>
    </xf>
    <xf numFmtId="0" fontId="51" fillId="6" borderId="30" xfId="11" applyFont="1" applyFill="1" applyBorder="1" applyAlignment="1">
      <alignment horizontal="center" vertical="center" wrapText="1"/>
    </xf>
    <xf numFmtId="0" fontId="187" fillId="6" borderId="23" xfId="11" applyFont="1" applyFill="1" applyBorder="1" applyAlignment="1">
      <alignment horizontal="center" vertical="center" wrapText="1"/>
    </xf>
    <xf numFmtId="0" fontId="187" fillId="6" borderId="30" xfId="11" applyFont="1" applyFill="1" applyBorder="1" applyAlignment="1">
      <alignment horizontal="center" vertical="center" wrapText="1"/>
    </xf>
    <xf numFmtId="0" fontId="188" fillId="7" borderId="5" xfId="11" applyFont="1" applyFill="1" applyBorder="1" applyAlignment="1">
      <alignment horizontal="center" vertical="center" wrapText="1"/>
    </xf>
    <xf numFmtId="0" fontId="189" fillId="7" borderId="5" xfId="11" applyFont="1" applyFill="1" applyBorder="1" applyAlignment="1">
      <alignment horizontal="center" vertical="center" wrapText="1"/>
    </xf>
    <xf numFmtId="0" fontId="119" fillId="0" borderId="0" xfId="11" applyFont="1" applyAlignment="1">
      <alignment horizontal="right" vertical="center" wrapText="1"/>
    </xf>
    <xf numFmtId="0" fontId="191" fillId="0" borderId="0" xfId="0" applyFont="1" applyAlignment="1">
      <alignment horizontal="right" vertical="center" readingOrder="2"/>
    </xf>
    <xf numFmtId="0" fontId="192" fillId="0" borderId="0" xfId="0" applyFont="1" applyAlignment="1">
      <alignment horizontal="right" vertical="center" readingOrder="2"/>
    </xf>
    <xf numFmtId="0" fontId="193" fillId="0" borderId="0" xfId="0" applyFont="1" applyAlignment="1">
      <alignment horizontal="right" vertical="center" readingOrder="2"/>
    </xf>
    <xf numFmtId="0" fontId="194" fillId="0" borderId="0" xfId="0" applyFont="1" applyAlignment="1">
      <alignment horizontal="right" vertical="center" readingOrder="2"/>
    </xf>
    <xf numFmtId="0" fontId="195" fillId="0" borderId="0" xfId="0" applyFont="1" applyAlignment="1">
      <alignment horizontal="right" vertical="center" readingOrder="2"/>
    </xf>
    <xf numFmtId="0" fontId="196" fillId="6" borderId="5" xfId="10" applyFont="1" applyFill="1" applyBorder="1" applyAlignment="1">
      <alignment horizontal="right" vertical="center" wrapText="1"/>
    </xf>
    <xf numFmtId="0" fontId="196" fillId="6" borderId="5" xfId="10" applyFont="1" applyFill="1" applyBorder="1" applyAlignment="1">
      <alignment horizontal="center" vertical="center" wrapText="1"/>
    </xf>
    <xf numFmtId="0" fontId="196" fillId="6" borderId="5" xfId="10" applyFont="1" applyFill="1" applyBorder="1" applyAlignment="1">
      <alignment horizontal="left" vertical="center" wrapText="1"/>
    </xf>
    <xf numFmtId="0" fontId="197" fillId="6" borderId="28" xfId="11" applyFont="1" applyFill="1" applyBorder="1" applyAlignment="1">
      <alignment horizontal="center" vertical="center" wrapText="1"/>
    </xf>
    <xf numFmtId="0" fontId="82" fillId="0" borderId="0" xfId="15"/>
    <xf numFmtId="0" fontId="196" fillId="17" borderId="5" xfId="10" applyFont="1" applyFill="1" applyBorder="1" applyAlignment="1">
      <alignment horizontal="right" vertical="center" wrapText="1"/>
    </xf>
    <xf numFmtId="0" fontId="196" fillId="17" borderId="5" xfId="10" applyFont="1" applyFill="1" applyBorder="1" applyAlignment="1">
      <alignment horizontal="center" vertical="center" wrapText="1"/>
    </xf>
    <xf numFmtId="0" fontId="196" fillId="17" borderId="5" xfId="10" applyFont="1" applyFill="1" applyBorder="1" applyAlignment="1">
      <alignment horizontal="left" vertical="center" wrapText="1"/>
    </xf>
    <xf numFmtId="0" fontId="82" fillId="0" borderId="0" xfId="15" applyAlignment="1">
      <alignment horizontal="center"/>
    </xf>
    <xf numFmtId="0" fontId="198" fillId="0" borderId="0" xfId="15" applyFont="1" applyBorder="1" applyAlignment="1">
      <alignment horizontal="center"/>
    </xf>
    <xf numFmtId="0" fontId="199" fillId="11" borderId="64" xfId="15" applyFont="1" applyFill="1" applyBorder="1" applyAlignment="1">
      <alignment horizontal="center" vertical="center"/>
    </xf>
    <xf numFmtId="0" fontId="82" fillId="11" borderId="0" xfId="15" applyFill="1"/>
    <xf numFmtId="0" fontId="200" fillId="0" borderId="0" xfId="10" applyFont="1" applyAlignment="1">
      <alignment wrapText="1"/>
    </xf>
    <xf numFmtId="0" fontId="30" fillId="18" borderId="0" xfId="10" applyFont="1" applyFill="1" applyAlignment="1">
      <alignment horizontal="right" wrapText="1"/>
    </xf>
    <xf numFmtId="0" fontId="30" fillId="18" borderId="0" xfId="10" applyFont="1" applyFill="1" applyAlignment="1">
      <alignment horizontal="center" wrapText="1"/>
    </xf>
    <xf numFmtId="0" fontId="30" fillId="18" borderId="0" xfId="10" applyFont="1" applyFill="1" applyAlignment="1">
      <alignment horizontal="left" wrapText="1"/>
    </xf>
    <xf numFmtId="0" fontId="201" fillId="6" borderId="25" xfId="10" applyFont="1" applyFill="1" applyBorder="1" applyAlignment="1">
      <alignment horizontal="center" vertical="center" wrapText="1"/>
    </xf>
    <xf numFmtId="0" fontId="62" fillId="6" borderId="25" xfId="10" applyFont="1" applyFill="1" applyBorder="1" applyAlignment="1">
      <alignment horizontal="center" vertical="center" wrapText="1"/>
    </xf>
    <xf numFmtId="0" fontId="66" fillId="6" borderId="15" xfId="10" applyFont="1" applyFill="1" applyBorder="1" applyAlignment="1">
      <alignment horizontal="center" vertical="center" wrapText="1"/>
    </xf>
    <xf numFmtId="0" fontId="201" fillId="6" borderId="15" xfId="10" applyFont="1" applyFill="1" applyBorder="1" applyAlignment="1">
      <alignment horizontal="center" vertical="center" wrapText="1"/>
    </xf>
    <xf numFmtId="0" fontId="34" fillId="18" borderId="5" xfId="10" applyFont="1" applyFill="1" applyBorder="1" applyAlignment="1">
      <alignment horizontal="right" vertical="center" wrapText="1"/>
    </xf>
    <xf numFmtId="173" fontId="33" fillId="19" borderId="5" xfId="10" applyNumberFormat="1" applyFont="1" applyFill="1" applyBorder="1" applyAlignment="1">
      <alignment horizontal="center" vertical="center" wrapText="1"/>
    </xf>
    <xf numFmtId="0" fontId="34" fillId="18" borderId="5" xfId="10" applyFont="1" applyFill="1" applyBorder="1" applyAlignment="1">
      <alignment horizontal="left" vertical="center" wrapText="1"/>
    </xf>
    <xf numFmtId="173" fontId="33" fillId="0" borderId="5" xfId="10" applyNumberFormat="1" applyFont="1" applyBorder="1" applyAlignment="1">
      <alignment horizontal="center" vertical="center" wrapText="1"/>
    </xf>
    <xf numFmtId="3" fontId="202" fillId="6" borderId="5" xfId="10" applyNumberFormat="1" applyFont="1" applyFill="1" applyBorder="1" applyAlignment="1">
      <alignment horizontal="center" vertical="center" wrapText="1"/>
    </xf>
    <xf numFmtId="0" fontId="200" fillId="0" borderId="0" xfId="10" applyFont="1" applyAlignment="1">
      <alignment horizontal="left" wrapText="1"/>
    </xf>
    <xf numFmtId="0" fontId="83" fillId="0" borderId="0" xfId="18" applyFont="1" applyAlignment="1">
      <alignment horizontal="center" vertical="center" wrapText="1"/>
    </xf>
    <xf numFmtId="0" fontId="30" fillId="18" borderId="0" xfId="10" applyFont="1" applyFill="1"/>
    <xf numFmtId="0" fontId="9" fillId="0" borderId="0" xfId="10" applyFont="1"/>
    <xf numFmtId="0" fontId="73" fillId="22" borderId="5" xfId="18" applyFont="1" applyFill="1" applyBorder="1" applyAlignment="1">
      <alignment horizontal="center" vertical="center" wrapText="1"/>
    </xf>
    <xf numFmtId="0" fontId="20" fillId="14" borderId="7" xfId="18" applyFont="1" applyFill="1" applyBorder="1" applyAlignment="1">
      <alignment vertical="center" wrapText="1"/>
    </xf>
    <xf numFmtId="0" fontId="33" fillId="14" borderId="0" xfId="18" applyFont="1" applyFill="1" applyAlignment="1">
      <alignment horizontal="center" vertical="center" wrapText="1"/>
    </xf>
    <xf numFmtId="0" fontId="20" fillId="14" borderId="8" xfId="18" applyFont="1" applyFill="1" applyBorder="1" applyAlignment="1">
      <alignment vertical="center" wrapText="1"/>
    </xf>
    <xf numFmtId="0" fontId="37" fillId="18" borderId="5" xfId="18" applyFont="1" applyFill="1" applyBorder="1" applyAlignment="1">
      <alignment vertical="center" wrapText="1"/>
    </xf>
    <xf numFmtId="0" fontId="33" fillId="0" borderId="5" xfId="18" applyFont="1" applyBorder="1" applyAlignment="1">
      <alignment horizontal="center" vertical="center" wrapText="1"/>
    </xf>
    <xf numFmtId="0" fontId="203" fillId="0" borderId="0" xfId="18" applyFont="1" applyAlignment="1">
      <alignment horizontal="center" vertical="center" wrapText="1"/>
    </xf>
    <xf numFmtId="0" fontId="33" fillId="19" borderId="5" xfId="18" applyFont="1" applyFill="1" applyBorder="1" applyAlignment="1">
      <alignment horizontal="center" vertical="center" wrapText="1"/>
    </xf>
    <xf numFmtId="0" fontId="106" fillId="18" borderId="5" xfId="18" applyFont="1" applyFill="1" applyBorder="1" applyAlignment="1">
      <alignment vertical="center" wrapText="1"/>
    </xf>
    <xf numFmtId="0" fontId="83" fillId="0" borderId="0" xfId="18" applyFont="1" applyAlignment="1">
      <alignment vertical="center" wrapText="1"/>
    </xf>
    <xf numFmtId="0" fontId="5" fillId="11" borderId="0" xfId="10" applyFill="1" applyAlignment="1">
      <alignment wrapText="1"/>
    </xf>
    <xf numFmtId="0" fontId="31" fillId="6" borderId="5" xfId="10" applyFont="1" applyFill="1" applyBorder="1" applyAlignment="1">
      <alignment horizontal="center" vertical="center" wrapText="1"/>
    </xf>
    <xf numFmtId="0" fontId="205" fillId="11" borderId="5" xfId="11" applyFont="1" applyFill="1" applyBorder="1" applyAlignment="1">
      <alignment horizontal="center" vertical="center" wrapText="1"/>
    </xf>
    <xf numFmtId="0" fontId="206" fillId="11" borderId="0" xfId="10" applyFont="1" applyFill="1" applyAlignment="1">
      <alignment wrapText="1"/>
    </xf>
    <xf numFmtId="0" fontId="146" fillId="19" borderId="5" xfId="11" applyFont="1" applyFill="1" applyBorder="1" applyAlignment="1">
      <alignment horizontal="center" vertical="center" wrapText="1"/>
    </xf>
    <xf numFmtId="0" fontId="205" fillId="19" borderId="5" xfId="11" applyFont="1" applyFill="1" applyBorder="1" applyAlignment="1">
      <alignment horizontal="center" vertical="center" wrapText="1"/>
    </xf>
    <xf numFmtId="0" fontId="207" fillId="11" borderId="0" xfId="10" applyFont="1" applyFill="1" applyAlignment="1">
      <alignment wrapText="1"/>
    </xf>
    <xf numFmtId="0" fontId="204" fillId="6" borderId="8" xfId="10" applyFont="1" applyFill="1" applyBorder="1" applyAlignment="1">
      <alignment horizontal="center" vertical="center" wrapText="1"/>
    </xf>
    <xf numFmtId="0" fontId="5" fillId="11" borderId="0" xfId="10" applyFill="1" applyAlignment="1">
      <alignment horizontal="center" vertical="center" wrapText="1"/>
    </xf>
    <xf numFmtId="0" fontId="5" fillId="11" borderId="0" xfId="10" applyFill="1" applyAlignment="1">
      <alignment horizontal="right" wrapText="1"/>
    </xf>
    <xf numFmtId="0" fontId="5" fillId="11" borderId="0" xfId="10" applyFill="1" applyAlignment="1">
      <alignment horizontal="center" wrapText="1"/>
    </xf>
    <xf numFmtId="0" fontId="5" fillId="11" borderId="0" xfId="10" applyFill="1" applyAlignment="1">
      <alignment horizontal="left" wrapText="1"/>
    </xf>
    <xf numFmtId="0" fontId="155" fillId="11" borderId="0" xfId="10" applyFont="1" applyFill="1" applyAlignment="1">
      <alignment wrapText="1" readingOrder="2"/>
    </xf>
    <xf numFmtId="0" fontId="112" fillId="11" borderId="5" xfId="11" applyFont="1" applyFill="1" applyBorder="1" applyAlignment="1">
      <alignment horizontal="center" vertical="center" wrapText="1"/>
    </xf>
    <xf numFmtId="0" fontId="208" fillId="11" borderId="0" xfId="10" applyFont="1" applyFill="1" applyAlignment="1">
      <alignment horizontal="center" vertical="center" wrapText="1"/>
    </xf>
    <xf numFmtId="0" fontId="112" fillId="19" borderId="5" xfId="11" applyFont="1" applyFill="1" applyBorder="1" applyAlignment="1">
      <alignment horizontal="center" vertical="center" wrapText="1"/>
    </xf>
    <xf numFmtId="0" fontId="45" fillId="6" borderId="5" xfId="10" applyFont="1" applyFill="1" applyBorder="1" applyAlignment="1">
      <alignment horizontal="center" vertical="center" wrapText="1"/>
    </xf>
    <xf numFmtId="0" fontId="206" fillId="11" borderId="0" xfId="11" applyFont="1" applyFill="1" applyAlignment="1">
      <alignment wrapText="1"/>
    </xf>
    <xf numFmtId="0" fontId="57" fillId="11" borderId="0" xfId="10" applyFont="1" applyFill="1" applyAlignment="1">
      <alignment horizontal="center" vertical="center" wrapText="1"/>
    </xf>
    <xf numFmtId="0" fontId="209" fillId="11" borderId="0" xfId="10" applyFont="1" applyFill="1" applyAlignment="1">
      <alignment horizontal="center" vertical="center" wrapText="1"/>
    </xf>
    <xf numFmtId="0" fontId="207" fillId="11" borderId="0" xfId="11" applyFont="1" applyFill="1" applyAlignment="1">
      <alignment wrapText="1"/>
    </xf>
    <xf numFmtId="0" fontId="45" fillId="6" borderId="30" xfId="10" applyFont="1" applyFill="1" applyBorder="1" applyAlignment="1">
      <alignment horizontal="center" vertical="center" wrapText="1"/>
    </xf>
    <xf numFmtId="0" fontId="5" fillId="11" borderId="0" xfId="11" applyFont="1" applyFill="1" applyAlignment="1">
      <alignment wrapText="1"/>
    </xf>
    <xf numFmtId="0" fontId="5" fillId="23" borderId="0" xfId="11" applyFont="1" applyFill="1" applyAlignment="1">
      <alignment wrapText="1"/>
    </xf>
    <xf numFmtId="0" fontId="37" fillId="19" borderId="5" xfId="11" applyFont="1" applyFill="1" applyBorder="1" applyAlignment="1">
      <alignment horizontal="center" vertical="center" wrapText="1"/>
    </xf>
    <xf numFmtId="0" fontId="37" fillId="11" borderId="5" xfId="11" applyFont="1" applyFill="1" applyBorder="1" applyAlignment="1">
      <alignment horizontal="center" vertical="center" wrapText="1"/>
    </xf>
    <xf numFmtId="0" fontId="45" fillId="6" borderId="25" xfId="10" applyFont="1" applyFill="1" applyBorder="1" applyAlignment="1">
      <alignment horizontal="center" vertical="center" wrapText="1"/>
    </xf>
    <xf numFmtId="0" fontId="57" fillId="11" borderId="0" xfId="11" applyFont="1" applyFill="1" applyAlignment="1">
      <alignment horizontal="center" vertical="center" wrapText="1"/>
    </xf>
    <xf numFmtId="0" fontId="5" fillId="11" borderId="0" xfId="11" applyFont="1" applyFill="1" applyAlignment="1">
      <alignment horizontal="right" wrapText="1"/>
    </xf>
    <xf numFmtId="0" fontId="5" fillId="11" borderId="0" xfId="11" applyFont="1" applyFill="1" applyAlignment="1">
      <alignment horizontal="left" wrapText="1"/>
    </xf>
    <xf numFmtId="0" fontId="5" fillId="11" borderId="0" xfId="11" applyFont="1" applyFill="1" applyAlignment="1">
      <alignment horizontal="center" wrapText="1"/>
    </xf>
    <xf numFmtId="0" fontId="81" fillId="0" borderId="1" xfId="5" applyFont="1" applyBorder="1" applyAlignment="1"/>
    <xf numFmtId="0" fontId="12" fillId="0" borderId="1" xfId="9" applyFont="1" applyBorder="1" applyAlignment="1"/>
    <xf numFmtId="0" fontId="9" fillId="0" borderId="1" xfId="19" applyFont="1" applyBorder="1" applyAlignment="1">
      <alignment horizontal="center"/>
    </xf>
    <xf numFmtId="0" fontId="83" fillId="0" borderId="1" xfId="5" applyFont="1" applyBorder="1" applyAlignment="1"/>
    <xf numFmtId="0" fontId="16" fillId="0" borderId="1" xfId="19" applyFont="1" applyBorder="1" applyAlignment="1">
      <alignment horizontal="center"/>
    </xf>
    <xf numFmtId="0" fontId="11" fillId="0" borderId="1" xfId="5" applyFont="1" applyBorder="1" applyAlignment="1"/>
    <xf numFmtId="0" fontId="9" fillId="0" borderId="1" xfId="5" applyFont="1" applyFill="1" applyBorder="1" applyAlignment="1"/>
    <xf numFmtId="0" fontId="86" fillId="0" borderId="1" xfId="5" applyFont="1" applyFill="1" applyBorder="1" applyAlignment="1"/>
    <xf numFmtId="0" fontId="23" fillId="0" borderId="1" xfId="5" applyFont="1" applyBorder="1" applyAlignment="1"/>
    <xf numFmtId="0" fontId="88" fillId="0" borderId="1" xfId="5" applyFont="1" applyBorder="1" applyAlignment="1"/>
    <xf numFmtId="0" fontId="9" fillId="0" borderId="1" xfId="8" applyFont="1" applyBorder="1" applyAlignment="1"/>
    <xf numFmtId="0" fontId="20" fillId="0" borderId="1" xfId="8" applyFont="1" applyBorder="1" applyAlignment="1"/>
    <xf numFmtId="0" fontId="91" fillId="0" borderId="1" xfId="5" applyFont="1" applyFill="1" applyBorder="1" applyAlignment="1">
      <alignment vertical="center"/>
    </xf>
    <xf numFmtId="0" fontId="21" fillId="0" borderId="1" xfId="5" applyFont="1" applyBorder="1" applyAlignment="1"/>
    <xf numFmtId="0" fontId="9" fillId="0" borderId="1" xfId="9" applyFont="1" applyBorder="1" applyAlignment="1"/>
    <xf numFmtId="0" fontId="93" fillId="0" borderId="1" xfId="5" applyFont="1" applyBorder="1" applyAlignment="1"/>
    <xf numFmtId="0" fontId="24" fillId="0" borderId="1" xfId="10" applyFont="1" applyBorder="1" applyAlignment="1"/>
    <xf numFmtId="0" fontId="94" fillId="0" borderId="1" xfId="5" applyFont="1" applyBorder="1" applyAlignment="1"/>
    <xf numFmtId="0" fontId="17" fillId="0" borderId="1" xfId="5" applyFont="1" applyFill="1" applyBorder="1" applyAlignment="1"/>
    <xf numFmtId="0" fontId="89" fillId="0" borderId="1" xfId="5" applyFont="1" applyFill="1" applyBorder="1" applyAlignment="1">
      <alignment horizontal="left"/>
    </xf>
    <xf numFmtId="0" fontId="96" fillId="0" borderId="1" xfId="5" applyFont="1" applyFill="1" applyBorder="1" applyAlignment="1">
      <alignment horizontal="left"/>
    </xf>
    <xf numFmtId="0" fontId="211" fillId="0" borderId="0" xfId="18" applyFont="1" applyAlignment="1">
      <alignment wrapText="1"/>
    </xf>
    <xf numFmtId="3" fontId="6" fillId="6" borderId="44" xfId="4" applyNumberFormat="1" applyFont="1" applyFill="1" applyBorder="1" applyAlignment="1">
      <alignment horizontal="center" vertical="center" wrapText="1"/>
    </xf>
    <xf numFmtId="3" fontId="45" fillId="2" borderId="5" xfId="4" applyNumberFormat="1" applyFont="1" applyFill="1" applyBorder="1" applyAlignment="1">
      <alignment horizontal="center" vertical="center" wrapText="1"/>
    </xf>
    <xf numFmtId="3" fontId="31" fillId="2" borderId="5" xfId="4" applyNumberFormat="1" applyFont="1" applyFill="1" applyBorder="1" applyAlignment="1">
      <alignment horizontal="center" vertical="center" wrapText="1"/>
    </xf>
    <xf numFmtId="3" fontId="30" fillId="3" borderId="8" xfId="4" applyNumberFormat="1" applyFont="1" applyFill="1" applyBorder="1" applyAlignment="1">
      <alignment horizontal="center" vertical="center" wrapText="1"/>
    </xf>
    <xf numFmtId="170" fontId="33" fillId="24" borderId="5" xfId="18" applyNumberFormat="1" applyFont="1" applyFill="1" applyBorder="1" applyAlignment="1">
      <alignment horizontal="center" vertical="center" wrapText="1"/>
    </xf>
    <xf numFmtId="165" fontId="33" fillId="24" borderId="5" xfId="18" applyNumberFormat="1" applyFont="1" applyFill="1" applyBorder="1" applyAlignment="1">
      <alignment horizontal="center" vertical="center" wrapText="1"/>
    </xf>
    <xf numFmtId="0" fontId="212" fillId="0" borderId="0" xfId="18" applyFont="1" applyAlignment="1">
      <alignment wrapText="1"/>
    </xf>
    <xf numFmtId="170" fontId="33" fillId="0" borderId="5" xfId="18" applyNumberFormat="1" applyFont="1" applyBorder="1" applyAlignment="1">
      <alignment horizontal="center" vertical="center" wrapText="1"/>
    </xf>
    <xf numFmtId="165" fontId="33" fillId="0" borderId="5" xfId="18" applyNumberFormat="1" applyFont="1" applyBorder="1" applyAlignment="1">
      <alignment horizontal="center" vertical="center" wrapText="1"/>
    </xf>
    <xf numFmtId="3" fontId="71" fillId="7" borderId="9" xfId="4" applyNumberFormat="1" applyFont="1" applyFill="1" applyBorder="1" applyAlignment="1">
      <alignment horizontal="right" vertical="center" wrapText="1" readingOrder="1"/>
    </xf>
    <xf numFmtId="0" fontId="106" fillId="0" borderId="0" xfId="20" applyFont="1" applyBorder="1"/>
    <xf numFmtId="3" fontId="73" fillId="2" borderId="5" xfId="4" applyNumberFormat="1" applyFont="1" applyFill="1" applyBorder="1" applyAlignment="1">
      <alignment horizontal="center" vertical="center" textRotation="90" wrapText="1"/>
    </xf>
    <xf numFmtId="0" fontId="213" fillId="0" borderId="0" xfId="20" applyFont="1" applyBorder="1"/>
    <xf numFmtId="3" fontId="214" fillId="3" borderId="8" xfId="4" applyNumberFormat="1" applyFont="1" applyFill="1" applyBorder="1" applyAlignment="1">
      <alignment horizontal="center" vertical="center" wrapText="1"/>
    </xf>
    <xf numFmtId="3" fontId="31" fillId="2" borderId="8" xfId="4" applyNumberFormat="1" applyFont="1" applyFill="1" applyBorder="1" applyAlignment="1">
      <alignment horizontal="center" vertical="center" wrapText="1"/>
    </xf>
    <xf numFmtId="0" fontId="106" fillId="0" borderId="0" xfId="20" applyFont="1" applyAlignment="1">
      <alignment vertical="center"/>
    </xf>
    <xf numFmtId="0" fontId="215" fillId="0" borderId="0" xfId="20" applyFont="1"/>
    <xf numFmtId="0" fontId="8" fillId="0" borderId="0" xfId="20" applyFont="1"/>
    <xf numFmtId="0" fontId="106" fillId="0" borderId="0" xfId="20" applyFont="1" applyBorder="1" applyAlignment="1"/>
    <xf numFmtId="0" fontId="106" fillId="0" borderId="0" xfId="20" applyFont="1"/>
    <xf numFmtId="3" fontId="45" fillId="2" borderId="8" xfId="4" applyNumberFormat="1" applyFont="1" applyFill="1" applyBorder="1" applyAlignment="1">
      <alignment horizontal="center" vertical="center" textRotation="90" wrapText="1"/>
    </xf>
    <xf numFmtId="3" fontId="10" fillId="3" borderId="8" xfId="4" applyNumberFormat="1" applyFont="1" applyFill="1" applyBorder="1" applyAlignment="1">
      <alignment horizontal="center" vertical="center" wrapText="1"/>
    </xf>
    <xf numFmtId="3" fontId="6" fillId="2" borderId="8" xfId="4" applyNumberFormat="1" applyFont="1" applyFill="1" applyBorder="1" applyAlignment="1">
      <alignment horizontal="center" vertical="center" wrapText="1"/>
    </xf>
    <xf numFmtId="0" fontId="106" fillId="0" borderId="0" xfId="21" applyFont="1"/>
    <xf numFmtId="3" fontId="6" fillId="2" borderId="25" xfId="4" applyNumberFormat="1" applyFont="1" applyFill="1" applyBorder="1" applyAlignment="1">
      <alignment horizontal="center" vertical="center" wrapText="1"/>
    </xf>
    <xf numFmtId="3" fontId="6" fillId="2" borderId="29" xfId="4" applyNumberFormat="1" applyFont="1" applyFill="1" applyBorder="1" applyAlignment="1">
      <alignment horizontal="center" vertical="center" wrapText="1"/>
    </xf>
    <xf numFmtId="3" fontId="6" fillId="2" borderId="30" xfId="4" applyNumberFormat="1" applyFont="1" applyFill="1" applyBorder="1" applyAlignment="1">
      <alignment horizontal="center" vertical="center" wrapText="1"/>
    </xf>
    <xf numFmtId="3" fontId="6" fillId="2" borderId="33" xfId="4" applyNumberFormat="1" applyFont="1" applyFill="1" applyBorder="1" applyAlignment="1">
      <alignment horizontal="center" vertical="center" wrapText="1"/>
    </xf>
    <xf numFmtId="3" fontId="220" fillId="24" borderId="5" xfId="21" applyNumberFormat="1" applyFont="1" applyFill="1" applyBorder="1" applyAlignment="1">
      <alignment horizontal="center" vertical="center"/>
    </xf>
    <xf numFmtId="3" fontId="221" fillId="14" borderId="5" xfId="4" applyNumberFormat="1" applyFont="1" applyFill="1" applyBorder="1" applyAlignment="1">
      <alignment horizontal="center" vertical="center" wrapText="1"/>
    </xf>
    <xf numFmtId="3" fontId="220" fillId="0" borderId="5" xfId="21" applyNumberFormat="1" applyFont="1" applyBorder="1" applyAlignment="1">
      <alignment horizontal="center" vertical="center"/>
    </xf>
    <xf numFmtId="0" fontId="106" fillId="11" borderId="0" xfId="21" applyFont="1" applyFill="1"/>
    <xf numFmtId="0" fontId="183" fillId="0" borderId="0" xfId="21" applyFont="1"/>
    <xf numFmtId="3" fontId="222" fillId="14" borderId="5" xfId="4" applyNumberFormat="1" applyFont="1" applyFill="1" applyBorder="1" applyAlignment="1">
      <alignment horizontal="center" vertical="center" wrapText="1"/>
    </xf>
    <xf numFmtId="3" fontId="106" fillId="0" borderId="0" xfId="21" applyNumberFormat="1" applyFont="1"/>
    <xf numFmtId="0" fontId="106" fillId="0" borderId="0" xfId="21" applyFont="1" applyBorder="1" applyAlignment="1">
      <alignment horizontal="center"/>
    </xf>
    <xf numFmtId="0" fontId="106" fillId="0" borderId="0" xfId="21" applyFont="1" applyAlignment="1">
      <alignment horizontal="center"/>
    </xf>
    <xf numFmtId="0" fontId="20" fillId="0" borderId="0" xfId="21" applyFont="1" applyAlignment="1">
      <alignment horizontal="center"/>
    </xf>
    <xf numFmtId="0" fontId="16" fillId="0" borderId="0" xfId="21" applyFont="1" applyAlignment="1">
      <alignment horizontal="center"/>
    </xf>
    <xf numFmtId="3" fontId="30" fillId="7" borderId="9" xfId="4" applyNumberFormat="1" applyFont="1" applyFill="1" applyBorder="1" applyAlignment="1">
      <alignment horizontal="center" vertical="center" wrapText="1"/>
    </xf>
    <xf numFmtId="0" fontId="16" fillId="0" borderId="0" xfId="21" applyFont="1" applyAlignment="1">
      <alignment horizontal="left"/>
    </xf>
    <xf numFmtId="0" fontId="16" fillId="0" borderId="0" xfId="21" applyFont="1" applyBorder="1" applyAlignment="1">
      <alignment horizontal="center"/>
    </xf>
    <xf numFmtId="3" fontId="220" fillId="24" borderId="5" xfId="21" quotePrefix="1" applyNumberFormat="1" applyFont="1" applyFill="1" applyBorder="1" applyAlignment="1">
      <alignment horizontal="center" vertical="center"/>
    </xf>
    <xf numFmtId="3" fontId="220" fillId="14" borderId="5" xfId="4" applyNumberFormat="1" applyFont="1" applyFill="1" applyBorder="1" applyAlignment="1">
      <alignment horizontal="center" vertical="center" wrapText="1"/>
    </xf>
    <xf numFmtId="1" fontId="16" fillId="0" borderId="0" xfId="21" applyNumberFormat="1" applyFont="1" applyBorder="1" applyAlignment="1">
      <alignment horizontal="center"/>
    </xf>
    <xf numFmtId="0" fontId="106" fillId="0" borderId="0" xfId="21" applyFont="1" applyAlignment="1"/>
    <xf numFmtId="1" fontId="16" fillId="11" borderId="0" xfId="21" applyNumberFormat="1" applyFont="1" applyFill="1" applyBorder="1" applyAlignment="1">
      <alignment horizontal="center"/>
    </xf>
    <xf numFmtId="1" fontId="106" fillId="0" borderId="0" xfId="21" applyNumberFormat="1" applyFont="1" applyAlignment="1"/>
    <xf numFmtId="1" fontId="225" fillId="0" borderId="0" xfId="21" applyNumberFormat="1" applyFont="1" applyBorder="1" applyAlignment="1">
      <alignment horizontal="center"/>
    </xf>
    <xf numFmtId="0" fontId="226" fillId="0" borderId="0" xfId="21" applyFont="1" applyAlignment="1"/>
    <xf numFmtId="0" fontId="112" fillId="0" borderId="0" xfId="20" applyFont="1" applyBorder="1"/>
    <xf numFmtId="0" fontId="112" fillId="0" borderId="0" xfId="21" applyFont="1"/>
    <xf numFmtId="0" fontId="106" fillId="11" borderId="0" xfId="21" applyFont="1" applyFill="1" applyAlignment="1">
      <alignment wrapText="1"/>
    </xf>
    <xf numFmtId="0" fontId="106" fillId="11" borderId="0" xfId="21" applyFont="1" applyFill="1" applyAlignment="1">
      <alignment vertical="center" wrapText="1"/>
    </xf>
    <xf numFmtId="3" fontId="6" fillId="2" borderId="5" xfId="4" applyNumberFormat="1" applyFont="1" applyFill="1" applyBorder="1" applyAlignment="1">
      <alignment horizontal="center" vertical="center" wrapText="1"/>
    </xf>
    <xf numFmtId="3" fontId="10" fillId="3" borderId="5" xfId="4" applyNumberFormat="1" applyFont="1" applyFill="1" applyBorder="1" applyAlignment="1">
      <alignment horizontal="center" vertical="center" wrapText="1"/>
    </xf>
    <xf numFmtId="3" fontId="30" fillId="11" borderId="5" xfId="21" applyNumberFormat="1" applyFont="1" applyFill="1" applyBorder="1" applyAlignment="1">
      <alignment horizontal="center" vertical="center" wrapText="1"/>
    </xf>
    <xf numFmtId="3" fontId="106" fillId="11" borderId="0" xfId="21" applyNumberFormat="1" applyFont="1" applyFill="1" applyAlignment="1">
      <alignment wrapText="1"/>
    </xf>
    <xf numFmtId="3" fontId="30" fillId="24" borderId="5" xfId="21" applyNumberFormat="1" applyFont="1" applyFill="1" applyBorder="1" applyAlignment="1">
      <alignment horizontal="center" vertical="center" wrapText="1"/>
    </xf>
    <xf numFmtId="0" fontId="16" fillId="11" borderId="0" xfId="21" applyFont="1" applyFill="1" applyAlignment="1">
      <alignment wrapText="1"/>
    </xf>
    <xf numFmtId="0" fontId="106" fillId="11" borderId="0" xfId="21" applyFont="1" applyFill="1" applyBorder="1" applyAlignment="1">
      <alignment wrapText="1"/>
    </xf>
    <xf numFmtId="0" fontId="106" fillId="11" borderId="0" xfId="21" applyFont="1" applyFill="1" applyAlignment="1">
      <alignment horizontal="center" wrapText="1"/>
    </xf>
    <xf numFmtId="3" fontId="62" fillId="2" borderId="5" xfId="4" applyNumberFormat="1" applyFont="1" applyFill="1" applyBorder="1" applyAlignment="1">
      <alignment horizontal="center" vertical="center" wrapText="1"/>
    </xf>
    <xf numFmtId="3" fontId="201" fillId="2" borderId="5" xfId="4" applyNumberFormat="1" applyFont="1" applyFill="1" applyBorder="1" applyAlignment="1">
      <alignment horizontal="center" vertical="center" wrapText="1"/>
    </xf>
    <xf numFmtId="3" fontId="13" fillId="3" borderId="5" xfId="4" applyNumberFormat="1" applyFont="1" applyFill="1" applyBorder="1" applyAlignment="1">
      <alignment horizontal="center" vertical="center" wrapText="1"/>
    </xf>
    <xf numFmtId="3" fontId="33" fillId="24" borderId="5" xfId="21" applyNumberFormat="1" applyFont="1" applyFill="1" applyBorder="1" applyAlignment="1">
      <alignment horizontal="center" vertical="center"/>
    </xf>
    <xf numFmtId="4" fontId="33" fillId="24" borderId="5" xfId="21" applyNumberFormat="1" applyFont="1" applyFill="1" applyBorder="1" applyAlignment="1">
      <alignment horizontal="center" vertical="center"/>
    </xf>
    <xf numFmtId="4" fontId="227" fillId="24" borderId="5" xfId="21" applyNumberFormat="1" applyFont="1" applyFill="1" applyBorder="1" applyAlignment="1">
      <alignment horizontal="center" vertical="center"/>
    </xf>
    <xf numFmtId="3" fontId="33" fillId="11" borderId="5" xfId="21" applyNumberFormat="1" applyFont="1" applyFill="1" applyBorder="1" applyAlignment="1">
      <alignment horizontal="center" vertical="center"/>
    </xf>
    <xf numFmtId="4" fontId="33" fillId="11" borderId="5" xfId="21" applyNumberFormat="1" applyFont="1" applyFill="1" applyBorder="1" applyAlignment="1">
      <alignment horizontal="center" vertical="center"/>
    </xf>
    <xf numFmtId="4" fontId="227" fillId="11" borderId="5" xfId="21" applyNumberFormat="1" applyFont="1" applyFill="1" applyBorder="1" applyAlignment="1">
      <alignment horizontal="center" vertical="center"/>
    </xf>
    <xf numFmtId="167" fontId="33" fillId="11" borderId="5" xfId="21" applyNumberFormat="1" applyFont="1" applyFill="1" applyBorder="1" applyAlignment="1">
      <alignment horizontal="center" vertical="center"/>
    </xf>
    <xf numFmtId="0" fontId="162" fillId="11" borderId="0" xfId="21" applyFont="1" applyFill="1"/>
    <xf numFmtId="0" fontId="114" fillId="11" borderId="0" xfId="21" applyFont="1" applyFill="1"/>
    <xf numFmtId="0" fontId="162" fillId="11" borderId="0" xfId="21" applyFont="1" applyFill="1" applyAlignment="1">
      <alignment horizontal="center"/>
    </xf>
    <xf numFmtId="0" fontId="25" fillId="11" borderId="0" xfId="21" applyFont="1" applyFill="1"/>
    <xf numFmtId="0" fontId="25" fillId="11" borderId="0" xfId="21" applyFont="1" applyFill="1" applyBorder="1"/>
    <xf numFmtId="0" fontId="162" fillId="11" borderId="0" xfId="21" applyFont="1" applyFill="1" applyBorder="1"/>
    <xf numFmtId="0" fontId="106" fillId="11" borderId="0" xfId="21" applyFont="1" applyFill="1" applyAlignment="1">
      <alignment horizontal="center"/>
    </xf>
    <xf numFmtId="0" fontId="106" fillId="11" borderId="0" xfId="21" applyFont="1" applyFill="1" applyBorder="1"/>
    <xf numFmtId="0" fontId="228" fillId="11" borderId="0" xfId="22" applyFont="1" applyFill="1"/>
    <xf numFmtId="0" fontId="5" fillId="11" borderId="0" xfId="22" applyFont="1" applyFill="1"/>
    <xf numFmtId="0" fontId="229" fillId="0" borderId="0" xfId="0" applyFont="1"/>
    <xf numFmtId="3" fontId="6" fillId="2" borderId="15" xfId="4" applyNumberFormat="1" applyFont="1" applyFill="1" applyBorder="1" applyAlignment="1">
      <alignment horizontal="center" vertical="center" wrapText="1"/>
    </xf>
    <xf numFmtId="0" fontId="220" fillId="24" borderId="15" xfId="23" applyFont="1" applyFill="1" applyBorder="1" applyAlignment="1">
      <alignment horizontal="center" vertical="center"/>
    </xf>
    <xf numFmtId="0" fontId="220" fillId="24" borderId="5" xfId="23" applyFont="1" applyFill="1" applyBorder="1" applyAlignment="1">
      <alignment horizontal="center" vertical="center"/>
    </xf>
    <xf numFmtId="3" fontId="228" fillId="11" borderId="0" xfId="22" applyNumberFormat="1" applyFont="1" applyFill="1"/>
    <xf numFmtId="3" fontId="5" fillId="11" borderId="0" xfId="22" applyNumberFormat="1" applyFont="1" applyFill="1"/>
    <xf numFmtId="0" fontId="220" fillId="11" borderId="5" xfId="23" applyFont="1" applyFill="1" applyBorder="1" applyAlignment="1">
      <alignment horizontal="center" vertical="center"/>
    </xf>
    <xf numFmtId="3" fontId="217" fillId="2" borderId="5" xfId="23" applyNumberFormat="1" applyFont="1" applyFill="1" applyBorder="1" applyAlignment="1">
      <alignment horizontal="center" vertical="center"/>
    </xf>
    <xf numFmtId="0" fontId="177" fillId="11" borderId="0" xfId="22" applyFont="1" applyFill="1"/>
    <xf numFmtId="165" fontId="231" fillId="11" borderId="0" xfId="22" applyNumberFormat="1" applyFont="1" applyFill="1"/>
    <xf numFmtId="0" fontId="232" fillId="2" borderId="5" xfId="23" applyFont="1" applyFill="1" applyBorder="1" applyAlignment="1">
      <alignment horizontal="center" vertical="center"/>
    </xf>
    <xf numFmtId="0" fontId="233" fillId="11" borderId="0" xfId="22" applyFont="1" applyFill="1" applyAlignment="1">
      <alignment vertical="center"/>
    </xf>
    <xf numFmtId="3" fontId="218" fillId="6" borderId="25" xfId="4" applyNumberFormat="1" applyFont="1" applyFill="1" applyBorder="1" applyAlignment="1">
      <alignment horizontal="center" vertical="center" wrapText="1"/>
    </xf>
    <xf numFmtId="3" fontId="218" fillId="6" borderId="30" xfId="4" applyNumberFormat="1" applyFont="1" applyFill="1" applyBorder="1" applyAlignment="1">
      <alignment horizontal="center" vertical="center" wrapText="1"/>
    </xf>
    <xf numFmtId="3" fontId="218" fillId="6" borderId="30" xfId="4" applyNumberFormat="1" applyFont="1" applyFill="1" applyBorder="1" applyAlignment="1" applyProtection="1">
      <alignment horizontal="center" vertical="center" wrapText="1"/>
      <protection locked="0"/>
    </xf>
    <xf numFmtId="0" fontId="220" fillId="24" borderId="5" xfId="21" applyFont="1" applyFill="1" applyBorder="1" applyAlignment="1">
      <alignment horizontal="center" vertical="center"/>
    </xf>
    <xf numFmtId="0" fontId="220" fillId="24" borderId="8" xfId="21" applyFont="1" applyFill="1" applyBorder="1" applyAlignment="1">
      <alignment horizontal="center" vertical="center"/>
    </xf>
    <xf numFmtId="0" fontId="220" fillId="24" borderId="8" xfId="21" applyFont="1" applyFill="1" applyBorder="1" applyAlignment="1" applyProtection="1">
      <alignment horizontal="center" vertical="center"/>
      <protection locked="0"/>
    </xf>
    <xf numFmtId="0" fontId="220" fillId="0" borderId="5" xfId="21" applyFont="1" applyBorder="1" applyAlignment="1">
      <alignment horizontal="center" vertical="center"/>
    </xf>
    <xf numFmtId="0" fontId="220" fillId="0" borderId="8" xfId="21" applyFont="1" applyBorder="1" applyAlignment="1">
      <alignment horizontal="center" vertical="center"/>
    </xf>
    <xf numFmtId="0" fontId="220" fillId="0" borderId="8" xfId="21" applyFont="1" applyBorder="1" applyAlignment="1" applyProtection="1">
      <alignment horizontal="center" vertical="center"/>
      <protection locked="0"/>
    </xf>
    <xf numFmtId="0" fontId="232" fillId="2" borderId="5" xfId="21" applyFont="1" applyFill="1" applyBorder="1" applyAlignment="1">
      <alignment horizontal="center" vertical="center"/>
    </xf>
    <xf numFmtId="2" fontId="234" fillId="0" borderId="5" xfId="21" applyNumberFormat="1" applyFont="1" applyBorder="1" applyAlignment="1">
      <alignment horizontal="center" vertical="center"/>
    </xf>
    <xf numFmtId="2" fontId="234" fillId="0" borderId="8" xfId="21" applyNumberFormat="1" applyFont="1" applyBorder="1" applyAlignment="1">
      <alignment horizontal="center" vertical="center"/>
    </xf>
    <xf numFmtId="2" fontId="234" fillId="0" borderId="8" xfId="21" applyNumberFormat="1" applyFont="1" applyBorder="1" applyAlignment="1" applyProtection="1">
      <alignment horizontal="center" vertical="center"/>
      <protection locked="0"/>
    </xf>
    <xf numFmtId="0" fontId="106" fillId="0" borderId="0" xfId="21" applyFont="1" applyAlignment="1">
      <alignment horizontal="center" vertical="center"/>
    </xf>
    <xf numFmtId="0" fontId="106" fillId="0" borderId="0" xfId="21" applyFont="1" applyBorder="1" applyAlignment="1">
      <alignment horizontal="center" vertical="center"/>
    </xf>
    <xf numFmtId="2" fontId="117" fillId="0" borderId="0" xfId="21" applyNumberFormat="1" applyFont="1" applyBorder="1" applyAlignment="1">
      <alignment horizontal="center" vertical="center"/>
    </xf>
    <xf numFmtId="0" fontId="106" fillId="0" borderId="0" xfId="21" applyFont="1" applyBorder="1"/>
    <xf numFmtId="0" fontId="236" fillId="0" borderId="0" xfId="24" applyFont="1" applyAlignment="1">
      <alignment horizontal="center" wrapText="1"/>
    </xf>
    <xf numFmtId="3" fontId="6" fillId="2" borderId="44" xfId="4" applyNumberFormat="1" applyFont="1" applyFill="1" applyBorder="1" applyAlignment="1">
      <alignment horizontal="center" vertical="center" wrapText="1"/>
    </xf>
    <xf numFmtId="3" fontId="223" fillId="2" borderId="44" xfId="4" applyNumberFormat="1" applyFont="1" applyFill="1" applyBorder="1" applyAlignment="1">
      <alignment horizontal="center" vertical="center" wrapText="1"/>
    </xf>
    <xf numFmtId="3" fontId="220" fillId="24" borderId="5" xfId="24" applyNumberFormat="1" applyFont="1" applyFill="1" applyBorder="1" applyAlignment="1">
      <alignment horizontal="center" vertical="center" wrapText="1"/>
    </xf>
    <xf numFmtId="0" fontId="220" fillId="24" borderId="5" xfId="24" applyFont="1" applyFill="1" applyBorder="1" applyAlignment="1">
      <alignment horizontal="center" vertical="center" wrapText="1"/>
    </xf>
    <xf numFmtId="2" fontId="220" fillId="24" borderId="5" xfId="24" applyNumberFormat="1" applyFont="1" applyFill="1" applyBorder="1" applyAlignment="1">
      <alignment horizontal="center" vertical="center" wrapText="1"/>
    </xf>
    <xf numFmtId="3" fontId="220" fillId="0" borderId="5" xfId="24" applyNumberFormat="1" applyFont="1" applyBorder="1" applyAlignment="1">
      <alignment horizontal="center" vertical="center" wrapText="1"/>
    </xf>
    <xf numFmtId="0" fontId="220" fillId="0" borderId="5" xfId="24" applyFont="1" applyBorder="1" applyAlignment="1">
      <alignment horizontal="center" vertical="center" wrapText="1"/>
    </xf>
    <xf numFmtId="2" fontId="220" fillId="0" borderId="5" xfId="24" applyNumberFormat="1" applyFont="1" applyBorder="1" applyAlignment="1">
      <alignment horizontal="center" vertical="center" wrapText="1"/>
    </xf>
    <xf numFmtId="3" fontId="237" fillId="2" borderId="65" xfId="24" applyNumberFormat="1" applyFont="1" applyFill="1" applyBorder="1" applyAlignment="1">
      <alignment horizontal="center" vertical="center" wrapText="1"/>
    </xf>
    <xf numFmtId="4" fontId="237" fillId="2" borderId="65" xfId="24" applyNumberFormat="1" applyFont="1" applyFill="1" applyBorder="1" applyAlignment="1">
      <alignment horizontal="center" vertical="center" wrapText="1"/>
    </xf>
    <xf numFmtId="0" fontId="16" fillId="0" borderId="0" xfId="24" applyFont="1" applyAlignment="1">
      <alignment wrapText="1"/>
    </xf>
    <xf numFmtId="0" fontId="106" fillId="0" borderId="0" xfId="7" applyFont="1" applyAlignment="1">
      <alignment vertical="center"/>
    </xf>
    <xf numFmtId="3" fontId="6" fillId="2" borderId="30" xfId="4" applyNumberFormat="1" applyFont="1" applyFill="1" applyBorder="1" applyAlignment="1">
      <alignment horizontal="center" wrapText="1"/>
    </xf>
    <xf numFmtId="0" fontId="220" fillId="11" borderId="15" xfId="7" applyFont="1" applyFill="1" applyBorder="1" applyAlignment="1">
      <alignment horizontal="center" vertical="center"/>
    </xf>
    <xf numFmtId="0" fontId="220" fillId="11" borderId="5" xfId="7" applyFont="1" applyFill="1" applyBorder="1" applyAlignment="1">
      <alignment horizontal="center" vertical="center"/>
    </xf>
    <xf numFmtId="171" fontId="220" fillId="11" borderId="5" xfId="7" applyNumberFormat="1" applyFont="1" applyFill="1" applyBorder="1" applyAlignment="1">
      <alignment horizontal="center" vertical="center"/>
    </xf>
    <xf numFmtId="0" fontId="30" fillId="0" borderId="0" xfId="7" applyFont="1" applyAlignment="1">
      <alignment horizontal="center" vertical="center"/>
    </xf>
    <xf numFmtId="0" fontId="220" fillId="24" borderId="5" xfId="7" applyFont="1" applyFill="1" applyBorder="1" applyAlignment="1">
      <alignment horizontal="center" vertical="center"/>
    </xf>
    <xf numFmtId="171" fontId="220" fillId="24" borderId="5" xfId="7" applyNumberFormat="1" applyFont="1" applyFill="1" applyBorder="1" applyAlignment="1">
      <alignment horizontal="center" vertical="center"/>
    </xf>
    <xf numFmtId="3" fontId="220" fillId="11" borderId="15" xfId="7" applyNumberFormat="1" applyFont="1" applyFill="1" applyBorder="1" applyAlignment="1">
      <alignment horizontal="center" vertical="center"/>
    </xf>
    <xf numFmtId="3" fontId="220" fillId="11" borderId="5" xfId="7" applyNumberFormat="1" applyFont="1" applyFill="1" applyBorder="1" applyAlignment="1">
      <alignment horizontal="center" vertical="center"/>
    </xf>
    <xf numFmtId="3" fontId="217" fillId="2" borderId="5" xfId="4" applyNumberFormat="1" applyFont="1" applyFill="1" applyBorder="1" applyAlignment="1">
      <alignment horizontal="center" vertical="center" wrapText="1"/>
    </xf>
    <xf numFmtId="171" fontId="217" fillId="2" borderId="5" xfId="7" applyNumberFormat="1" applyFont="1" applyFill="1" applyBorder="1" applyAlignment="1">
      <alignment horizontal="center" vertical="center"/>
    </xf>
    <xf numFmtId="2" fontId="106" fillId="0" borderId="0" xfId="7" applyNumberFormat="1" applyFont="1" applyAlignment="1">
      <alignment vertical="center"/>
    </xf>
    <xf numFmtId="0" fontId="192" fillId="0" borderId="0" xfId="25" applyFont="1" applyAlignment="1">
      <alignment vertical="center"/>
    </xf>
    <xf numFmtId="0" fontId="239" fillId="0" borderId="0" xfId="25" applyFont="1" applyAlignment="1"/>
    <xf numFmtId="3" fontId="6" fillId="25" borderId="67" xfId="25" applyNumberFormat="1" applyFont="1" applyFill="1" applyBorder="1" applyAlignment="1">
      <alignment horizontal="center" vertical="center" wrapText="1"/>
    </xf>
    <xf numFmtId="3" fontId="6" fillId="26" borderId="71" xfId="25" applyNumberFormat="1" applyFont="1" applyFill="1" applyBorder="1" applyAlignment="1">
      <alignment horizontal="center" vertical="center" wrapText="1"/>
    </xf>
    <xf numFmtId="3" fontId="6" fillId="25" borderId="71" xfId="25" applyNumberFormat="1" applyFont="1" applyFill="1" applyBorder="1" applyAlignment="1">
      <alignment horizontal="center" vertical="center" wrapText="1"/>
    </xf>
    <xf numFmtId="3" fontId="240" fillId="25" borderId="67" xfId="25" applyNumberFormat="1" applyFont="1" applyFill="1" applyBorder="1" applyAlignment="1">
      <alignment horizontal="center" vertical="center" wrapText="1"/>
    </xf>
    <xf numFmtId="3" fontId="241" fillId="26" borderId="71" xfId="25" applyNumberFormat="1" applyFont="1" applyFill="1" applyBorder="1" applyAlignment="1">
      <alignment horizontal="center" vertical="center" wrapText="1"/>
    </xf>
    <xf numFmtId="3" fontId="242" fillId="26" borderId="71" xfId="25" applyNumberFormat="1" applyFont="1" applyFill="1" applyBorder="1" applyAlignment="1">
      <alignment horizontal="center" vertical="center" wrapText="1"/>
    </xf>
    <xf numFmtId="3" fontId="243" fillId="26" borderId="71" xfId="25" applyNumberFormat="1" applyFont="1" applyFill="1" applyBorder="1" applyAlignment="1">
      <alignment horizontal="center" vertical="center" wrapText="1"/>
    </xf>
    <xf numFmtId="3" fontId="243" fillId="26" borderId="0" xfId="25" applyNumberFormat="1" applyFont="1" applyFill="1" applyAlignment="1">
      <alignment horizontal="center" vertical="center" wrapText="1"/>
    </xf>
    <xf numFmtId="3" fontId="10" fillId="27" borderId="71" xfId="25" applyNumberFormat="1" applyFont="1" applyFill="1" applyBorder="1" applyAlignment="1">
      <alignment horizontal="center" vertical="center" wrapText="1" readingOrder="2"/>
    </xf>
    <xf numFmtId="3" fontId="244" fillId="28" borderId="71" xfId="25" applyNumberFormat="1" applyFont="1" applyFill="1" applyBorder="1" applyAlignment="1">
      <alignment horizontal="center" vertical="center" wrapText="1"/>
    </xf>
    <xf numFmtId="3" fontId="10" fillId="27" borderId="71" xfId="25" applyNumberFormat="1" applyFont="1" applyFill="1" applyBorder="1" applyAlignment="1">
      <alignment horizontal="center" vertical="center" wrapText="1"/>
    </xf>
    <xf numFmtId="3" fontId="245" fillId="26" borderId="71" xfId="25" applyNumberFormat="1" applyFont="1" applyFill="1" applyBorder="1" applyAlignment="1">
      <alignment horizontal="center" vertical="center" wrapText="1"/>
    </xf>
    <xf numFmtId="3" fontId="192" fillId="0" borderId="0" xfId="25" applyNumberFormat="1" applyFont="1" applyAlignment="1">
      <alignment vertical="center"/>
    </xf>
    <xf numFmtId="0" fontId="106" fillId="0" borderId="0" xfId="21" applyFont="1" applyAlignment="1">
      <alignment wrapText="1"/>
    </xf>
    <xf numFmtId="3" fontId="6" fillId="2" borderId="25" xfId="4" applyNumberFormat="1" applyFont="1" applyFill="1" applyBorder="1" applyAlignment="1">
      <alignment horizontal="center" wrapText="1"/>
    </xf>
    <xf numFmtId="3" fontId="6" fillId="2" borderId="7" xfId="4" applyNumberFormat="1" applyFont="1" applyFill="1" applyBorder="1" applyAlignment="1">
      <alignment horizontal="center" wrapText="1"/>
    </xf>
    <xf numFmtId="3" fontId="6" fillId="2" borderId="32" xfId="4" applyNumberFormat="1" applyFont="1" applyFill="1" applyBorder="1" applyAlignment="1">
      <alignment horizontal="right" vertical="center" wrapText="1"/>
    </xf>
    <xf numFmtId="3" fontId="121" fillId="24" borderId="5" xfId="21" applyNumberFormat="1" applyFont="1" applyFill="1" applyBorder="1" applyAlignment="1">
      <alignment horizontal="center" vertical="center" wrapText="1"/>
    </xf>
    <xf numFmtId="0" fontId="121" fillId="24" borderId="5" xfId="21" applyFont="1" applyFill="1" applyBorder="1" applyAlignment="1">
      <alignment horizontal="center" vertical="center" wrapText="1"/>
    </xf>
    <xf numFmtId="170" fontId="121" fillId="24" borderId="5" xfId="26" applyNumberFormat="1" applyFont="1" applyFill="1" applyBorder="1" applyAlignment="1">
      <alignment horizontal="center" vertical="center" wrapText="1"/>
    </xf>
    <xf numFmtId="0" fontId="246" fillId="29" borderId="71" xfId="0" applyFont="1" applyFill="1" applyBorder="1" applyAlignment="1">
      <alignment horizontal="center" vertical="center" wrapText="1"/>
    </xf>
    <xf numFmtId="3" fontId="121" fillId="0" borderId="5" xfId="21" applyNumberFormat="1" applyFont="1" applyBorder="1" applyAlignment="1">
      <alignment horizontal="center" vertical="center" wrapText="1"/>
    </xf>
    <xf numFmtId="0" fontId="121" fillId="0" borderId="5" xfId="21" applyFont="1" applyBorder="1" applyAlignment="1">
      <alignment horizontal="center" vertical="center" wrapText="1"/>
    </xf>
    <xf numFmtId="170" fontId="121" fillId="11" borderId="5" xfId="26" applyNumberFormat="1" applyFont="1" applyFill="1" applyBorder="1" applyAlignment="1">
      <alignment horizontal="center" vertical="center" wrapText="1"/>
    </xf>
    <xf numFmtId="0" fontId="121" fillId="0" borderId="5" xfId="21" quotePrefix="1" applyFont="1" applyBorder="1" applyAlignment="1">
      <alignment horizontal="center" vertical="center" wrapText="1"/>
    </xf>
    <xf numFmtId="0" fontId="246" fillId="0" borderId="71" xfId="0" applyFont="1" applyBorder="1" applyAlignment="1">
      <alignment horizontal="center" vertical="center" wrapText="1"/>
    </xf>
    <xf numFmtId="0" fontId="106" fillId="0" borderId="72" xfId="21" applyFont="1" applyBorder="1" applyAlignment="1">
      <alignment wrapText="1"/>
    </xf>
    <xf numFmtId="3" fontId="237" fillId="2" borderId="5" xfId="4" applyNumberFormat="1" applyFont="1" applyFill="1" applyBorder="1" applyAlignment="1">
      <alignment horizontal="center" vertical="center" wrapText="1"/>
    </xf>
    <xf numFmtId="167" fontId="237" fillId="2" borderId="5" xfId="4" applyNumberFormat="1" applyFont="1" applyFill="1" applyBorder="1" applyAlignment="1">
      <alignment horizontal="center" vertical="center" wrapText="1"/>
    </xf>
    <xf numFmtId="0" fontId="106" fillId="0" borderId="0" xfId="21" applyFont="1" applyAlignment="1">
      <alignment horizontal="center" wrapText="1"/>
    </xf>
    <xf numFmtId="170" fontId="106" fillId="0" borderId="0" xfId="21" applyNumberFormat="1" applyFont="1" applyAlignment="1">
      <alignment wrapText="1"/>
    </xf>
    <xf numFmtId="0" fontId="106" fillId="0" borderId="0" xfId="21" applyFont="1" applyBorder="1" applyAlignment="1">
      <alignment wrapText="1"/>
    </xf>
    <xf numFmtId="169" fontId="106" fillId="0" borderId="0" xfId="2" applyNumberFormat="1" applyFont="1" applyAlignment="1">
      <alignment wrapText="1"/>
    </xf>
    <xf numFmtId="0" fontId="5" fillId="0" borderId="0" xfId="7" applyFont="1" applyAlignment="1">
      <alignment vertical="center"/>
    </xf>
    <xf numFmtId="3" fontId="223" fillId="6" borderId="7" xfId="4" applyNumberFormat="1" applyFont="1" applyFill="1" applyBorder="1" applyAlignment="1">
      <alignment horizontal="right" vertical="center" wrapText="1"/>
    </xf>
    <xf numFmtId="3" fontId="6" fillId="6" borderId="9" xfId="4" applyNumberFormat="1" applyFont="1" applyFill="1" applyBorder="1" applyAlignment="1">
      <alignment vertical="center" wrapText="1"/>
    </xf>
    <xf numFmtId="3" fontId="6" fillId="6" borderId="8" xfId="4" applyNumberFormat="1" applyFont="1" applyFill="1" applyBorder="1" applyAlignment="1">
      <alignment horizontal="left" vertical="center" wrapText="1"/>
    </xf>
    <xf numFmtId="0" fontId="247" fillId="0" borderId="0" xfId="7" applyFont="1" applyAlignment="1">
      <alignment vertical="center"/>
    </xf>
    <xf numFmtId="0" fontId="248" fillId="2" borderId="5" xfId="4" applyNumberFormat="1" applyFont="1" applyFill="1" applyBorder="1" applyAlignment="1">
      <alignment horizontal="center" vertical="center" wrapText="1"/>
    </xf>
    <xf numFmtId="0" fontId="248" fillId="2" borderId="32" xfId="4" applyNumberFormat="1" applyFont="1" applyFill="1" applyBorder="1" applyAlignment="1">
      <alignment horizontal="center" vertical="center" wrapText="1"/>
    </xf>
    <xf numFmtId="3" fontId="10" fillId="3" borderId="9" xfId="4" applyNumberFormat="1" applyFont="1" applyFill="1" applyBorder="1" applyAlignment="1">
      <alignment vertical="center" wrapText="1"/>
    </xf>
    <xf numFmtId="3" fontId="10" fillId="3" borderId="8" xfId="4" applyNumberFormat="1" applyFont="1" applyFill="1" applyBorder="1" applyAlignment="1">
      <alignment vertical="center" wrapText="1"/>
    </xf>
    <xf numFmtId="3" fontId="133" fillId="24" borderId="5" xfId="4" applyNumberFormat="1" applyFont="1" applyFill="1" applyBorder="1" applyAlignment="1">
      <alignment horizontal="center" vertical="center" wrapText="1"/>
    </xf>
    <xf numFmtId="2" fontId="249" fillId="0" borderId="5" xfId="23" applyNumberFormat="1" applyFont="1" applyBorder="1" applyAlignment="1">
      <alignment horizontal="center" vertical="center"/>
    </xf>
    <xf numFmtId="2" fontId="249" fillId="24" borderId="5" xfId="23" applyNumberFormat="1" applyFont="1" applyFill="1" applyBorder="1" applyAlignment="1">
      <alignment horizontal="center" vertical="center"/>
    </xf>
    <xf numFmtId="0" fontId="136" fillId="0" borderId="0" xfId="7" applyFont="1" applyAlignment="1">
      <alignment vertical="center"/>
    </xf>
    <xf numFmtId="2" fontId="247" fillId="0" borderId="0" xfId="7" applyNumberFormat="1" applyFont="1" applyAlignment="1">
      <alignment vertical="center"/>
    </xf>
    <xf numFmtId="2" fontId="250" fillId="0" borderId="0" xfId="7" applyNumberFormat="1" applyFont="1" applyAlignment="1">
      <alignment vertical="center"/>
    </xf>
    <xf numFmtId="2" fontId="233" fillId="0" borderId="0" xfId="7" applyNumberFormat="1" applyFont="1" applyAlignment="1">
      <alignment vertical="center"/>
    </xf>
    <xf numFmtId="3" fontId="133" fillId="3" borderId="8" xfId="4" applyNumberFormat="1" applyFont="1" applyFill="1" applyBorder="1" applyAlignment="1">
      <alignment horizontal="center" vertical="center" wrapText="1"/>
    </xf>
    <xf numFmtId="3" fontId="133" fillId="3" borderId="5" xfId="4" applyNumberFormat="1" applyFont="1" applyFill="1" applyBorder="1" applyAlignment="1">
      <alignment horizontal="center" vertical="center" wrapText="1"/>
    </xf>
    <xf numFmtId="1" fontId="233" fillId="0" borderId="0" xfId="7" applyNumberFormat="1" applyFont="1" applyAlignment="1">
      <alignment vertical="center"/>
    </xf>
    <xf numFmtId="0" fontId="250" fillId="0" borderId="0" xfId="7" applyFont="1" applyAlignment="1">
      <alignment vertical="center"/>
    </xf>
    <xf numFmtId="3" fontId="133" fillId="3" borderId="9" xfId="4" applyNumberFormat="1" applyFont="1" applyFill="1" applyBorder="1" applyAlignment="1">
      <alignment horizontal="center" vertical="center" wrapText="1"/>
    </xf>
    <xf numFmtId="0" fontId="57" fillId="0" borderId="0" xfId="7" applyFont="1" applyAlignment="1">
      <alignment vertical="center"/>
    </xf>
    <xf numFmtId="2" fontId="5" fillId="0" borderId="0" xfId="7" applyNumberFormat="1" applyFont="1" applyAlignment="1">
      <alignment vertical="center"/>
    </xf>
    <xf numFmtId="0" fontId="233" fillId="11" borderId="0" xfId="7" applyFont="1" applyFill="1" applyAlignment="1">
      <alignment horizontal="center"/>
    </xf>
    <xf numFmtId="0" fontId="5" fillId="11" borderId="0" xfId="7" applyFont="1" applyFill="1"/>
    <xf numFmtId="0" fontId="228" fillId="11" borderId="0" xfId="7" applyFont="1" applyFill="1" applyAlignment="1">
      <alignment horizontal="center" vertical="center"/>
    </xf>
    <xf numFmtId="3" fontId="6" fillId="6" borderId="8" xfId="4" applyNumberFormat="1" applyFont="1" applyFill="1" applyBorder="1" applyAlignment="1">
      <alignment horizontal="center" vertical="center" wrapText="1"/>
    </xf>
    <xf numFmtId="3" fontId="6" fillId="2" borderId="44" xfId="23" applyNumberFormat="1" applyFont="1" applyFill="1" applyBorder="1" applyAlignment="1">
      <alignment horizontal="center" vertical="center"/>
    </xf>
    <xf numFmtId="0" fontId="5" fillId="0" borderId="0" xfId="7" applyFont="1" applyAlignment="1">
      <alignment wrapText="1"/>
    </xf>
    <xf numFmtId="0" fontId="220" fillId="24" borderId="5" xfId="23" applyFont="1" applyFill="1" applyBorder="1" applyAlignment="1">
      <alignment horizontal="center" vertical="center" wrapText="1"/>
    </xf>
    <xf numFmtId="0" fontId="251" fillId="0" borderId="0" xfId="7" applyFont="1" applyAlignment="1">
      <alignment horizontal="center" vertical="center" wrapText="1"/>
    </xf>
    <xf numFmtId="0" fontId="220" fillId="0" borderId="5" xfId="23" applyFont="1" applyBorder="1" applyAlignment="1">
      <alignment horizontal="center" vertical="center" wrapText="1"/>
    </xf>
    <xf numFmtId="3" fontId="223" fillId="6" borderId="8" xfId="4" applyNumberFormat="1" applyFont="1" applyFill="1" applyBorder="1" applyAlignment="1">
      <alignment horizontal="center" vertical="center" wrapText="1"/>
    </xf>
    <xf numFmtId="3" fontId="252" fillId="2" borderId="5" xfId="23" applyNumberFormat="1" applyFont="1" applyFill="1" applyBorder="1" applyAlignment="1">
      <alignment horizontal="center" vertical="center" wrapText="1"/>
    </xf>
    <xf numFmtId="3" fontId="251" fillId="0" borderId="0" xfId="7" applyNumberFormat="1" applyFont="1" applyAlignment="1">
      <alignment wrapText="1"/>
    </xf>
    <xf numFmtId="0" fontId="9" fillId="0" borderId="0" xfId="23" applyFont="1" applyAlignment="1"/>
    <xf numFmtId="0" fontId="16" fillId="0" borderId="0" xfId="23" applyFont="1" applyAlignment="1"/>
    <xf numFmtId="0" fontId="253" fillId="0" borderId="0" xfId="21" applyFont="1"/>
    <xf numFmtId="0" fontId="254" fillId="24" borderId="5" xfId="21" applyFont="1" applyFill="1" applyBorder="1" applyAlignment="1">
      <alignment horizontal="center" vertical="center"/>
    </xf>
    <xf numFmtId="0" fontId="255" fillId="24" borderId="5" xfId="21" applyFont="1" applyFill="1" applyBorder="1" applyAlignment="1">
      <alignment horizontal="center" vertical="center"/>
    </xf>
    <xf numFmtId="0" fontId="255" fillId="24" borderId="8" xfId="21" applyFont="1" applyFill="1" applyBorder="1" applyAlignment="1">
      <alignment horizontal="center" vertical="center"/>
    </xf>
    <xf numFmtId="0" fontId="254" fillId="0" borderId="5" xfId="21" applyFont="1" applyBorder="1" applyAlignment="1">
      <alignment horizontal="center" vertical="center"/>
    </xf>
    <xf numFmtId="0" fontId="255" fillId="0" borderId="5" xfId="21" applyFont="1" applyBorder="1" applyAlignment="1">
      <alignment horizontal="center" vertical="center"/>
    </xf>
    <xf numFmtId="0" fontId="255" fillId="0" borderId="8" xfId="21" applyFont="1" applyBorder="1" applyAlignment="1">
      <alignment horizontal="center" vertical="center"/>
    </xf>
    <xf numFmtId="3" fontId="223" fillId="2" borderId="8" xfId="4" applyNumberFormat="1" applyFont="1" applyFill="1" applyBorder="1" applyAlignment="1">
      <alignment horizontal="center" vertical="center" wrapText="1"/>
    </xf>
    <xf numFmtId="0" fontId="223" fillId="2" borderId="5" xfId="21" applyFont="1" applyFill="1" applyBorder="1" applyAlignment="1">
      <alignment horizontal="center" vertical="center"/>
    </xf>
    <xf numFmtId="0" fontId="106" fillId="0" borderId="0" xfId="21" applyFont="1" applyAlignment="1">
      <alignment vertical="center"/>
    </xf>
    <xf numFmtId="3" fontId="258" fillId="2" borderId="9" xfId="4" applyNumberFormat="1" applyFont="1" applyFill="1" applyBorder="1" applyAlignment="1">
      <alignment horizontal="center" vertical="center" wrapText="1"/>
    </xf>
    <xf numFmtId="3" fontId="258" fillId="2" borderId="7" xfId="4" applyNumberFormat="1" applyFont="1" applyFill="1" applyBorder="1" applyAlignment="1">
      <alignment vertical="center" wrapText="1"/>
    </xf>
    <xf numFmtId="3" fontId="258" fillId="2" borderId="9" xfId="4" applyNumberFormat="1" applyFont="1" applyFill="1" applyBorder="1" applyAlignment="1">
      <alignment vertical="center" wrapText="1"/>
    </xf>
    <xf numFmtId="3" fontId="258" fillId="2" borderId="7" xfId="4" applyNumberFormat="1" applyFont="1" applyFill="1" applyBorder="1" applyAlignment="1">
      <alignment horizontal="right" vertical="center" wrapText="1"/>
    </xf>
    <xf numFmtId="3" fontId="258" fillId="2" borderId="9" xfId="4" applyNumberFormat="1" applyFont="1" applyFill="1" applyBorder="1" applyAlignment="1">
      <alignment horizontal="left" vertical="center" wrapText="1"/>
    </xf>
    <xf numFmtId="3" fontId="258" fillId="2" borderId="8" xfId="4" applyNumberFormat="1" applyFont="1" applyFill="1" applyBorder="1" applyAlignment="1">
      <alignment horizontal="left" vertical="center" wrapText="1"/>
    </xf>
    <xf numFmtId="3" fontId="258" fillId="2" borderId="29" xfId="4" applyNumberFormat="1" applyFont="1" applyFill="1" applyBorder="1" applyAlignment="1">
      <alignment horizontal="center" vertical="center" wrapText="1"/>
    </xf>
    <xf numFmtId="3" fontId="258" fillId="2" borderId="44" xfId="4" applyNumberFormat="1" applyFont="1" applyFill="1" applyBorder="1" applyAlignment="1">
      <alignment horizontal="center" vertical="center" wrapText="1"/>
    </xf>
    <xf numFmtId="0" fontId="30" fillId="14" borderId="5" xfId="21" applyFont="1" applyFill="1" applyBorder="1" applyAlignment="1">
      <alignment horizontal="center" vertical="center"/>
    </xf>
    <xf numFmtId="0" fontId="223" fillId="2" borderId="5" xfId="23" applyFont="1" applyFill="1" applyBorder="1" applyAlignment="1">
      <alignment horizontal="center" vertical="center"/>
    </xf>
    <xf numFmtId="3" fontId="223" fillId="2" borderId="5" xfId="21" applyNumberFormat="1" applyFont="1" applyFill="1" applyBorder="1" applyAlignment="1">
      <alignment horizontal="center" vertical="center"/>
    </xf>
    <xf numFmtId="0" fontId="16" fillId="0" borderId="0" xfId="21" applyFont="1"/>
    <xf numFmtId="0" fontId="16" fillId="0" borderId="0" xfId="21" applyFont="1" applyAlignment="1">
      <alignment horizontal="right"/>
    </xf>
    <xf numFmtId="0" fontId="219" fillId="0" borderId="0" xfId="21" applyFont="1"/>
    <xf numFmtId="0" fontId="106" fillId="0" borderId="0" xfId="21" applyFont="1" applyBorder="1" applyAlignment="1">
      <alignment horizontal="left" vertical="center"/>
    </xf>
    <xf numFmtId="0" fontId="9" fillId="0" borderId="0" xfId="20" applyFont="1" applyBorder="1" applyAlignment="1">
      <alignment vertical="center"/>
    </xf>
    <xf numFmtId="0" fontId="176" fillId="0" borderId="0" xfId="20" applyFont="1" applyBorder="1" applyAlignment="1">
      <alignment vertical="center"/>
    </xf>
    <xf numFmtId="3" fontId="6" fillId="2" borderId="7" xfId="4" applyNumberFormat="1" applyFont="1" applyFill="1" applyBorder="1" applyAlignment="1">
      <alignment horizontal="center" vertical="center" wrapText="1"/>
    </xf>
    <xf numFmtId="0" fontId="176" fillId="0" borderId="0" xfId="20" applyFont="1" applyAlignment="1">
      <alignment vertical="center"/>
    </xf>
    <xf numFmtId="3" fontId="220" fillId="24" borderId="5" xfId="20" applyNumberFormat="1" applyFont="1" applyFill="1" applyBorder="1" applyAlignment="1">
      <alignment horizontal="center" vertical="center"/>
    </xf>
    <xf numFmtId="0" fontId="47" fillId="0" borderId="0" xfId="20" applyFont="1" applyBorder="1" applyAlignment="1">
      <alignment vertical="center"/>
    </xf>
    <xf numFmtId="3" fontId="220" fillId="0" borderId="5" xfId="20" applyNumberFormat="1" applyFont="1" applyBorder="1" applyAlignment="1">
      <alignment horizontal="center" vertical="center"/>
    </xf>
    <xf numFmtId="0" fontId="52" fillId="0" borderId="0" xfId="0" applyFont="1" applyAlignment="1">
      <alignment horizontal="right" vertical="center"/>
    </xf>
    <xf numFmtId="0" fontId="261" fillId="0" borderId="0" xfId="0" applyFont="1" applyAlignment="1">
      <alignment horizontal="right" vertical="center"/>
    </xf>
    <xf numFmtId="0" fontId="78" fillId="0" borderId="0" xfId="0" applyFont="1" applyAlignment="1">
      <alignment horizontal="right" vertical="center"/>
    </xf>
    <xf numFmtId="0" fontId="262" fillId="0" borderId="0" xfId="0" applyFont="1" applyAlignment="1">
      <alignment vertical="center"/>
    </xf>
    <xf numFmtId="0" fontId="263" fillId="0" borderId="0" xfId="0" applyFont="1" applyAlignment="1">
      <alignment horizontal="right" vertical="center" readingOrder="2"/>
    </xf>
    <xf numFmtId="3" fontId="264" fillId="2" borderId="5" xfId="20" applyNumberFormat="1" applyFont="1" applyFill="1" applyBorder="1" applyAlignment="1">
      <alignment horizontal="center" vertical="center"/>
    </xf>
    <xf numFmtId="0" fontId="265" fillId="0" borderId="0" xfId="20" applyFont="1" applyBorder="1" applyAlignment="1">
      <alignment vertical="center" readingOrder="2"/>
    </xf>
    <xf numFmtId="0" fontId="265" fillId="0" borderId="0" xfId="20" applyFont="1" applyBorder="1" applyAlignment="1">
      <alignment vertical="center"/>
    </xf>
    <xf numFmtId="0" fontId="265" fillId="0" borderId="0" xfId="20" applyFont="1" applyBorder="1" applyAlignment="1">
      <alignment horizontal="right" vertical="center" readingOrder="2"/>
    </xf>
    <xf numFmtId="0" fontId="25" fillId="0" borderId="0" xfId="20" applyFont="1"/>
    <xf numFmtId="0" fontId="16" fillId="0" borderId="0" xfId="20" applyFont="1"/>
    <xf numFmtId="3" fontId="6" fillId="2" borderId="7" xfId="4" applyNumberFormat="1" applyFont="1" applyFill="1" applyBorder="1" applyAlignment="1">
      <alignment vertical="center" wrapText="1"/>
    </xf>
    <xf numFmtId="3" fontId="6" fillId="2" borderId="9" xfId="4" applyNumberFormat="1" applyFont="1" applyFill="1" applyBorder="1" applyAlignment="1">
      <alignment vertical="center" wrapText="1"/>
    </xf>
    <xf numFmtId="3" fontId="223" fillId="2" borderId="5" xfId="4" applyNumberFormat="1" applyFont="1" applyFill="1" applyBorder="1" applyAlignment="1">
      <alignment horizontal="center" vertical="center" wrapText="1"/>
    </xf>
    <xf numFmtId="3" fontId="133" fillId="7" borderId="5" xfId="4" applyNumberFormat="1" applyFont="1" applyFill="1" applyBorder="1" applyAlignment="1">
      <alignment horizontal="center" vertical="center" wrapText="1"/>
    </xf>
    <xf numFmtId="3" fontId="254" fillId="24" borderId="5" xfId="20" applyNumberFormat="1" applyFont="1" applyFill="1" applyBorder="1" applyAlignment="1">
      <alignment horizontal="center" vertical="center"/>
    </xf>
    <xf numFmtId="3" fontId="255" fillId="24" borderId="5" xfId="20" applyNumberFormat="1" applyFont="1" applyFill="1" applyBorder="1" applyAlignment="1">
      <alignment horizontal="center" vertical="center"/>
    </xf>
    <xf numFmtId="0" fontId="162" fillId="0" borderId="0" xfId="20" applyFont="1"/>
    <xf numFmtId="3" fontId="254" fillId="0" borderId="5" xfId="20" applyNumberFormat="1" applyFont="1" applyBorder="1" applyAlignment="1">
      <alignment horizontal="center" vertical="center"/>
    </xf>
    <xf numFmtId="3" fontId="255" fillId="0" borderId="5" xfId="20" applyNumberFormat="1" applyFont="1" applyBorder="1" applyAlignment="1">
      <alignment horizontal="center" vertical="center"/>
    </xf>
    <xf numFmtId="0" fontId="114" fillId="0" borderId="0" xfId="20" applyFont="1"/>
    <xf numFmtId="0" fontId="211" fillId="0" borderId="0" xfId="18" applyFont="1"/>
    <xf numFmtId="3" fontId="6" fillId="2" borderId="31" xfId="4" applyNumberFormat="1" applyFont="1" applyFill="1" applyBorder="1" applyAlignment="1">
      <alignment horizontal="center" vertical="center" wrapText="1"/>
    </xf>
    <xf numFmtId="3" fontId="6" fillId="2" borderId="23" xfId="4" applyNumberFormat="1" applyFont="1" applyFill="1" applyBorder="1" applyAlignment="1" applyProtection="1">
      <alignment horizontal="center" vertical="center" wrapText="1"/>
      <protection locked="0"/>
    </xf>
    <xf numFmtId="2" fontId="220" fillId="0" borderId="5" xfId="18" applyNumberFormat="1" applyFont="1" applyBorder="1" applyAlignment="1">
      <alignment horizontal="center" vertical="center"/>
    </xf>
    <xf numFmtId="2" fontId="220" fillId="0" borderId="8" xfId="18" applyNumberFormat="1" applyFont="1" applyBorder="1" applyAlignment="1">
      <alignment horizontal="center" vertical="center"/>
    </xf>
    <xf numFmtId="2" fontId="220" fillId="0" borderId="8" xfId="18" applyNumberFormat="1" applyFont="1" applyBorder="1" applyAlignment="1" applyProtection="1">
      <alignment horizontal="center" vertical="center"/>
      <protection locked="0"/>
    </xf>
    <xf numFmtId="0" fontId="212" fillId="0" borderId="0" xfId="18" applyFont="1" applyAlignment="1">
      <alignment vertical="center"/>
    </xf>
    <xf numFmtId="2" fontId="220" fillId="24" borderId="5" xfId="18" applyNumberFormat="1" applyFont="1" applyFill="1" applyBorder="1" applyAlignment="1">
      <alignment horizontal="center" vertical="center"/>
    </xf>
    <xf numFmtId="2" fontId="220" fillId="24" borderId="8" xfId="18" applyNumberFormat="1" applyFont="1" applyFill="1" applyBorder="1" applyAlignment="1">
      <alignment horizontal="center" vertical="center"/>
    </xf>
    <xf numFmtId="2" fontId="220" fillId="24" borderId="8" xfId="18" applyNumberFormat="1" applyFont="1" applyFill="1" applyBorder="1" applyAlignment="1" applyProtection="1">
      <alignment horizontal="center" vertical="center"/>
      <protection locked="0"/>
    </xf>
    <xf numFmtId="0" fontId="266" fillId="0" borderId="0" xfId="5" applyFont="1" applyAlignment="1">
      <alignment horizontal="center" vertical="center" wrapText="1"/>
    </xf>
    <xf numFmtId="0" fontId="266" fillId="0" borderId="0" xfId="5" applyFont="1" applyAlignment="1">
      <alignment horizontal="center" vertical="center"/>
    </xf>
    <xf numFmtId="3" fontId="13" fillId="3" borderId="8" xfId="4" applyNumberFormat="1" applyFont="1" applyFill="1" applyBorder="1" applyAlignment="1">
      <alignment horizontal="center" vertical="center" wrapText="1"/>
    </xf>
    <xf numFmtId="0" fontId="83" fillId="24" borderId="5" xfId="5" applyFont="1" applyFill="1" applyBorder="1" applyAlignment="1">
      <alignment horizontal="center" vertical="center"/>
    </xf>
    <xf numFmtId="0" fontId="95" fillId="11" borderId="5" xfId="27" applyFont="1" applyFill="1" applyBorder="1" applyAlignment="1">
      <alignment horizontal="center" vertical="center"/>
    </xf>
    <xf numFmtId="0" fontId="95" fillId="0" borderId="5" xfId="27" applyFont="1" applyBorder="1" applyAlignment="1">
      <alignment horizontal="center" vertical="center" wrapText="1"/>
    </xf>
    <xf numFmtId="3" fontId="201" fillId="2" borderId="8" xfId="4" applyNumberFormat="1" applyFont="1" applyFill="1" applyBorder="1" applyAlignment="1">
      <alignment horizontal="center" vertical="center" wrapText="1"/>
    </xf>
    <xf numFmtId="3" fontId="267" fillId="2" borderId="5" xfId="5" applyNumberFormat="1" applyFont="1" applyFill="1" applyBorder="1" applyAlignment="1">
      <alignment horizontal="center" vertical="center"/>
    </xf>
    <xf numFmtId="0" fontId="266" fillId="0" borderId="0" xfId="5" applyFont="1" applyAlignment="1">
      <alignment horizontal="right" vertical="center"/>
    </xf>
    <xf numFmtId="0" fontId="254" fillId="24" borderId="5" xfId="28" applyNumberFormat="1" applyFont="1" applyFill="1" applyBorder="1" applyAlignment="1">
      <alignment horizontal="center" vertical="center"/>
    </xf>
    <xf numFmtId="0" fontId="268" fillId="0" borderId="0" xfId="5" applyFont="1" applyAlignment="1">
      <alignment horizontal="center" vertical="center"/>
    </xf>
    <xf numFmtId="0" fontId="254" fillId="0" borderId="5" xfId="28" applyNumberFormat="1" applyFont="1" applyFill="1" applyBorder="1" applyAlignment="1">
      <alignment horizontal="center" vertical="center"/>
    </xf>
    <xf numFmtId="3" fontId="269" fillId="2" borderId="5" xfId="5" applyNumberFormat="1" applyFont="1" applyFill="1" applyBorder="1" applyAlignment="1">
      <alignment horizontal="center" vertical="center"/>
    </xf>
    <xf numFmtId="3" fontId="31" fillId="2" borderId="1" xfId="4" applyNumberFormat="1" applyFont="1" applyFill="1" applyBorder="1" applyAlignment="1">
      <alignment horizontal="center" vertical="center" wrapText="1"/>
    </xf>
    <xf numFmtId="0" fontId="1" fillId="0" borderId="1" xfId="5" applyBorder="1" applyAlignment="1">
      <alignment vertical="center" wrapText="1"/>
    </xf>
    <xf numFmtId="0" fontId="200" fillId="0" borderId="1" xfId="6" applyFont="1" applyBorder="1" applyAlignment="1">
      <alignment vertical="center"/>
    </xf>
    <xf numFmtId="3" fontId="214" fillId="3" borderId="1" xfId="4" applyNumberFormat="1" applyFont="1" applyFill="1" applyBorder="1" applyAlignment="1">
      <alignment horizontal="center" vertical="center" wrapText="1"/>
    </xf>
    <xf numFmtId="0" fontId="270" fillId="0" borderId="1" xfId="6" applyFont="1" applyBorder="1" applyAlignment="1">
      <alignment vertical="center"/>
    </xf>
    <xf numFmtId="0" fontId="272" fillId="0" borderId="1" xfId="5" applyFont="1" applyBorder="1" applyAlignment="1">
      <alignment vertical="center"/>
    </xf>
    <xf numFmtId="0" fontId="162" fillId="0" borderId="1" xfId="5" applyFont="1" applyBorder="1" applyAlignment="1">
      <alignment vertical="center"/>
    </xf>
    <xf numFmtId="0" fontId="207" fillId="0" borderId="1" xfId="7" applyFont="1" applyBorder="1" applyAlignment="1">
      <alignment vertical="center" wrapText="1"/>
    </xf>
    <xf numFmtId="0" fontId="273" fillId="0" borderId="1" xfId="5" applyFont="1" applyBorder="1" applyAlignment="1"/>
    <xf numFmtId="0" fontId="274" fillId="0" borderId="1" xfId="7" applyFont="1" applyBorder="1" applyAlignment="1">
      <alignment vertical="center" wrapText="1"/>
    </xf>
    <xf numFmtId="0" fontId="275" fillId="0" borderId="1" xfId="7" applyFont="1" applyBorder="1" applyAlignment="1">
      <alignment vertical="center" wrapText="1"/>
    </xf>
    <xf numFmtId="0" fontId="276" fillId="0" borderId="1" xfId="5" applyFont="1" applyBorder="1" applyAlignment="1">
      <alignment vertical="center"/>
    </xf>
    <xf numFmtId="0" fontId="277" fillId="0" borderId="1" xfId="5" applyFont="1" applyBorder="1" applyAlignment="1">
      <alignment vertical="center"/>
    </xf>
    <xf numFmtId="0" fontId="9" fillId="0" borderId="1" xfId="29" applyFont="1" applyBorder="1" applyAlignment="1">
      <alignment horizontal="center"/>
    </xf>
    <xf numFmtId="0" fontId="278" fillId="0" borderId="1" xfId="5" applyFont="1" applyBorder="1" applyAlignment="1"/>
    <xf numFmtId="0" fontId="279" fillId="0" borderId="1" xfId="7" applyFont="1" applyBorder="1" applyAlignment="1">
      <alignment vertical="center" wrapText="1"/>
    </xf>
    <xf numFmtId="0" fontId="16" fillId="0" borderId="1" xfId="29" applyFont="1" applyBorder="1" applyAlignment="1">
      <alignment horizontal="center"/>
    </xf>
    <xf numFmtId="0" fontId="280" fillId="0" borderId="1" xfId="5" applyFont="1" applyBorder="1" applyAlignment="1"/>
    <xf numFmtId="0" fontId="200" fillId="0" borderId="1" xfId="5" applyFont="1" applyFill="1" applyBorder="1" applyAlignment="1"/>
    <xf numFmtId="0" fontId="281" fillId="0" borderId="1" xfId="9" applyFont="1" applyBorder="1" applyAlignment="1">
      <alignment vertical="center" wrapText="1"/>
    </xf>
    <xf numFmtId="0" fontId="150" fillId="0" borderId="1" xfId="5" applyFont="1" applyFill="1" applyBorder="1" applyAlignment="1"/>
    <xf numFmtId="0" fontId="106" fillId="0" borderId="1" xfId="9" applyFont="1" applyBorder="1" applyAlignment="1"/>
    <xf numFmtId="0" fontId="282" fillId="0" borderId="1" xfId="5" applyFont="1" applyBorder="1" applyAlignment="1"/>
    <xf numFmtId="0" fontId="283" fillId="11" borderId="1" xfId="10" applyFont="1" applyFill="1" applyBorder="1" applyAlignment="1">
      <alignment vertical="center" wrapText="1"/>
    </xf>
    <xf numFmtId="0" fontId="284" fillId="0" borderId="1" xfId="5" applyFont="1" applyBorder="1" applyAlignment="1"/>
    <xf numFmtId="0" fontId="285" fillId="11" borderId="1" xfId="10" applyFont="1" applyFill="1" applyBorder="1" applyAlignment="1">
      <alignment vertical="center" wrapText="1"/>
    </xf>
    <xf numFmtId="0" fontId="205" fillId="0" borderId="1" xfId="5" applyFont="1" applyFill="1" applyBorder="1" applyAlignment="1">
      <alignment vertical="center"/>
    </xf>
    <xf numFmtId="0" fontId="286" fillId="0" borderId="1" xfId="5" applyFont="1" applyBorder="1" applyAlignment="1">
      <alignment readingOrder="2"/>
    </xf>
    <xf numFmtId="0" fontId="286" fillId="0" borderId="1" xfId="5" applyFont="1" applyBorder="1" applyAlignment="1"/>
    <xf numFmtId="0" fontId="287" fillId="0" borderId="1" xfId="30" applyFont="1" applyBorder="1"/>
    <xf numFmtId="0" fontId="183" fillId="0" borderId="1" xfId="5" applyFont="1" applyBorder="1" applyAlignment="1"/>
    <xf numFmtId="0" fontId="288" fillId="0" borderId="1" xfId="5" applyFont="1" applyBorder="1" applyAlignment="1"/>
    <xf numFmtId="0" fontId="285" fillId="0" borderId="1" xfId="5" applyFont="1" applyFill="1" applyBorder="1" applyAlignment="1">
      <alignment horizontal="left"/>
    </xf>
    <xf numFmtId="0" fontId="289" fillId="0" borderId="1" xfId="5" applyFont="1" applyFill="1" applyBorder="1" applyAlignment="1">
      <alignment horizontal="left"/>
    </xf>
    <xf numFmtId="0" fontId="71" fillId="0" borderId="1" xfId="5" applyFont="1" applyBorder="1" applyAlignment="1">
      <alignment horizontal="center"/>
    </xf>
    <xf numFmtId="0" fontId="34" fillId="0" borderId="1" xfId="5" applyFont="1" applyBorder="1" applyAlignment="1">
      <alignment horizontal="center"/>
    </xf>
    <xf numFmtId="0" fontId="1" fillId="0" borderId="1" xfId="5" applyBorder="1" applyAlignment="1">
      <alignment horizontal="center" vertical="center" wrapText="1"/>
    </xf>
    <xf numFmtId="0" fontId="5" fillId="0" borderId="6" xfId="31" applyFont="1" applyBorder="1"/>
    <xf numFmtId="0" fontId="5" fillId="0" borderId="1" xfId="31" applyFont="1" applyBorder="1"/>
    <xf numFmtId="3" fontId="73" fillId="6" borderId="5" xfId="4" applyNumberFormat="1" applyFont="1" applyFill="1" applyBorder="1" applyAlignment="1">
      <alignment horizontal="center" vertical="center" wrapText="1"/>
    </xf>
    <xf numFmtId="3" fontId="31" fillId="6" borderId="5" xfId="4" applyNumberFormat="1" applyFont="1" applyFill="1" applyBorder="1" applyAlignment="1">
      <alignment horizontal="center" vertical="center" wrapText="1"/>
    </xf>
    <xf numFmtId="3" fontId="118" fillId="6" borderId="5" xfId="4" applyNumberFormat="1" applyFont="1" applyFill="1" applyBorder="1" applyAlignment="1">
      <alignment horizontal="center" vertical="center" wrapText="1"/>
    </xf>
    <xf numFmtId="0" fontId="207" fillId="0" borderId="6" xfId="31" applyFont="1" applyBorder="1" applyAlignment="1">
      <alignment vertical="center"/>
    </xf>
    <xf numFmtId="0" fontId="5" fillId="0" borderId="1" xfId="31" applyFont="1" applyBorder="1" applyAlignment="1">
      <alignment vertical="center"/>
    </xf>
    <xf numFmtId="0" fontId="5" fillId="0" borderId="6" xfId="31" applyFont="1" applyBorder="1" applyAlignment="1">
      <alignment vertical="center"/>
    </xf>
    <xf numFmtId="3" fontId="290" fillId="15" borderId="5" xfId="30" applyNumberFormat="1" applyFont="1" applyFill="1" applyBorder="1" applyAlignment="1">
      <alignment horizontal="center" vertical="center"/>
    </xf>
    <xf numFmtId="3" fontId="291" fillId="14" borderId="5" xfId="30" applyNumberFormat="1" applyFont="1" applyFill="1" applyBorder="1" applyAlignment="1">
      <alignment horizontal="center" vertical="center"/>
    </xf>
    <xf numFmtId="3" fontId="5" fillId="0" borderId="1" xfId="31" applyNumberFormat="1" applyFont="1" applyBorder="1"/>
    <xf numFmtId="3" fontId="290" fillId="0" borderId="5" xfId="30" applyNumberFormat="1" applyFont="1" applyBorder="1" applyAlignment="1">
      <alignment horizontal="center" vertical="center"/>
    </xf>
    <xf numFmtId="0" fontId="292" fillId="2" borderId="5" xfId="30" applyFont="1" applyFill="1" applyBorder="1" applyAlignment="1">
      <alignment horizontal="right" vertical="center"/>
    </xf>
    <xf numFmtId="3" fontId="293" fillId="2" borderId="5" xfId="30" applyNumberFormat="1" applyFont="1" applyFill="1" applyBorder="1" applyAlignment="1">
      <alignment horizontal="center" vertical="center"/>
    </xf>
    <xf numFmtId="0" fontId="294" fillId="2" borderId="5" xfId="30" applyFont="1" applyFill="1" applyBorder="1" applyAlignment="1">
      <alignment horizontal="left" vertical="center"/>
    </xf>
    <xf numFmtId="0" fontId="26" fillId="0" borderId="4" xfId="30" applyFont="1" applyBorder="1"/>
    <xf numFmtId="0" fontId="26" fillId="0" borderId="1" xfId="30" applyFont="1" applyBorder="1"/>
    <xf numFmtId="0" fontId="295" fillId="0" borderId="1" xfId="30" applyFont="1" applyBorder="1"/>
    <xf numFmtId="3" fontId="75" fillId="15" borderId="5" xfId="30" applyNumberFormat="1" applyFont="1" applyFill="1" applyBorder="1" applyAlignment="1">
      <alignment horizontal="center" vertical="center"/>
    </xf>
    <xf numFmtId="3" fontId="16" fillId="14" borderId="5" xfId="30" applyNumberFormat="1" applyFont="1" applyFill="1" applyBorder="1" applyAlignment="1">
      <alignment horizontal="center" vertical="center"/>
    </xf>
    <xf numFmtId="3" fontId="75" fillId="0" borderId="5" xfId="30" applyNumberFormat="1" applyFont="1" applyFill="1" applyBorder="1" applyAlignment="1">
      <alignment horizontal="center" vertical="center"/>
    </xf>
    <xf numFmtId="0" fontId="2" fillId="0" borderId="1" xfId="0" applyFont="1" applyBorder="1"/>
    <xf numFmtId="3" fontId="295" fillId="11" borderId="1" xfId="30" applyNumberFormat="1" applyFont="1" applyFill="1" applyBorder="1"/>
    <xf numFmtId="0" fontId="295" fillId="11" borderId="1" xfId="30" applyFont="1" applyFill="1" applyBorder="1"/>
    <xf numFmtId="1" fontId="295" fillId="0" borderId="1" xfId="30" applyNumberFormat="1" applyFont="1" applyBorder="1"/>
    <xf numFmtId="3" fontId="295" fillId="0" borderId="1" xfId="30" applyNumberFormat="1" applyFont="1" applyBorder="1"/>
    <xf numFmtId="0" fontId="66" fillId="6" borderId="5" xfId="30" applyFont="1" applyFill="1" applyBorder="1" applyAlignment="1">
      <alignment horizontal="center" vertical="center"/>
    </xf>
    <xf numFmtId="3" fontId="66" fillId="6" borderId="5" xfId="30" applyNumberFormat="1" applyFont="1" applyFill="1" applyBorder="1" applyAlignment="1">
      <alignment horizontal="center" vertical="center"/>
    </xf>
    <xf numFmtId="0" fontId="104" fillId="0" borderId="1" xfId="0" applyFont="1" applyBorder="1"/>
    <xf numFmtId="3" fontId="16" fillId="7" borderId="5" xfId="4" applyNumberFormat="1" applyFont="1" applyFill="1" applyBorder="1" applyAlignment="1">
      <alignment horizontal="center" vertical="center" wrapText="1"/>
    </xf>
    <xf numFmtId="0" fontId="104" fillId="0" borderId="4" xfId="0" applyFont="1" applyBorder="1"/>
    <xf numFmtId="0" fontId="295" fillId="0" borderId="6" xfId="30" applyFont="1" applyBorder="1"/>
    <xf numFmtId="0" fontId="296" fillId="0" borderId="6" xfId="30" applyFont="1" applyBorder="1"/>
    <xf numFmtId="0" fontId="296" fillId="0" borderId="1" xfId="30" applyFont="1" applyBorder="1"/>
    <xf numFmtId="0" fontId="287" fillId="0" borderId="6" xfId="30" applyFont="1" applyBorder="1"/>
    <xf numFmtId="3" fontId="295" fillId="0" borderId="6" xfId="30" applyNumberFormat="1" applyFont="1" applyBorder="1"/>
    <xf numFmtId="0" fontId="297" fillId="0" borderId="1" xfId="30" applyFont="1" applyBorder="1"/>
    <xf numFmtId="0" fontId="295" fillId="11" borderId="6" xfId="30" applyFont="1" applyFill="1" applyBorder="1"/>
    <xf numFmtId="0" fontId="2" fillId="0" borderId="6" xfId="0" applyFont="1" applyBorder="1"/>
    <xf numFmtId="0" fontId="68" fillId="0" borderId="6" xfId="0" applyFont="1" applyBorder="1"/>
    <xf numFmtId="3" fontId="287" fillId="0" borderId="6" xfId="30" applyNumberFormat="1" applyFont="1" applyBorder="1"/>
    <xf numFmtId="1" fontId="287" fillId="0" borderId="1" xfId="30" applyNumberFormat="1" applyFont="1" applyBorder="1"/>
    <xf numFmtId="0" fontId="298" fillId="0" borderId="1" xfId="0" applyFont="1" applyBorder="1"/>
    <xf numFmtId="1" fontId="2" fillId="0" borderId="1" xfId="0" applyNumberFormat="1" applyFont="1" applyBorder="1"/>
    <xf numFmtId="3" fontId="2" fillId="0" borderId="1" xfId="0" applyNumberFormat="1" applyFont="1" applyBorder="1"/>
    <xf numFmtId="0" fontId="299" fillId="0" borderId="0" xfId="30" applyFont="1" applyBorder="1"/>
    <xf numFmtId="3" fontId="45" fillId="6" borderId="5" xfId="4" applyNumberFormat="1" applyFont="1" applyFill="1" applyBorder="1" applyAlignment="1">
      <alignment horizontal="center" vertical="center" wrapText="1"/>
    </xf>
    <xf numFmtId="3" fontId="45" fillId="6" borderId="8" xfId="4" applyNumberFormat="1" applyFont="1" applyFill="1" applyBorder="1" applyAlignment="1">
      <alignment horizontal="center" vertical="center" wrapText="1"/>
    </xf>
    <xf numFmtId="3" fontId="31" fillId="6" borderId="7" xfId="4" applyNumberFormat="1" applyFont="1" applyFill="1" applyBorder="1" applyAlignment="1">
      <alignment horizontal="center" vertical="center" wrapText="1"/>
    </xf>
    <xf numFmtId="3" fontId="108" fillId="6" borderId="5" xfId="4" applyNumberFormat="1" applyFont="1" applyFill="1" applyBorder="1" applyAlignment="1">
      <alignment vertical="center" wrapText="1"/>
    </xf>
    <xf numFmtId="3" fontId="108" fillId="6" borderId="5" xfId="4" applyNumberFormat="1" applyFont="1" applyFill="1" applyBorder="1" applyAlignment="1">
      <alignment horizontal="center" vertical="center" wrapText="1"/>
    </xf>
    <xf numFmtId="38" fontId="299" fillId="0" borderId="5" xfId="32" applyNumberFormat="1" applyFont="1" applyBorder="1" applyAlignment="1">
      <alignment horizontal="center" vertical="center"/>
    </xf>
    <xf numFmtId="38" fontId="299" fillId="14" borderId="5" xfId="32" applyNumberFormat="1" applyFont="1" applyFill="1" applyBorder="1" applyAlignment="1">
      <alignment horizontal="center" vertical="center"/>
    </xf>
    <xf numFmtId="9" fontId="299" fillId="0" borderId="5" xfId="2" applyFont="1" applyBorder="1" applyAlignment="1">
      <alignment horizontal="center" vertical="center"/>
    </xf>
    <xf numFmtId="0" fontId="300" fillId="0" borderId="0" xfId="30" applyFont="1" applyBorder="1"/>
    <xf numFmtId="38" fontId="299" fillId="15" borderId="5" xfId="32" applyNumberFormat="1" applyFont="1" applyFill="1" applyBorder="1" applyAlignment="1">
      <alignment horizontal="center" vertical="center"/>
    </xf>
    <xf numFmtId="9" fontId="299" fillId="15" borderId="5" xfId="2" applyFont="1" applyFill="1" applyBorder="1" applyAlignment="1">
      <alignment horizontal="center" vertical="center"/>
    </xf>
    <xf numFmtId="1" fontId="300" fillId="0" borderId="0" xfId="30" applyNumberFormat="1" applyFont="1" applyBorder="1"/>
    <xf numFmtId="0" fontId="66" fillId="6" borderId="7" xfId="30" applyFont="1" applyFill="1" applyBorder="1" applyAlignment="1">
      <alignment horizontal="center" vertical="center"/>
    </xf>
    <xf numFmtId="3" fontId="66" fillId="6" borderId="7" xfId="30" applyNumberFormat="1" applyFont="1" applyFill="1" applyBorder="1" applyAlignment="1">
      <alignment horizontal="center" vertical="center"/>
    </xf>
    <xf numFmtId="9" fontId="66" fillId="6" borderId="7" xfId="2" applyFont="1" applyFill="1" applyBorder="1" applyAlignment="1">
      <alignment horizontal="center" vertical="center"/>
    </xf>
    <xf numFmtId="0" fontId="299" fillId="0" borderId="0" xfId="30" applyFont="1" applyBorder="1" applyAlignment="1">
      <alignment horizontal="left"/>
    </xf>
    <xf numFmtId="3" fontId="300" fillId="0" borderId="0" xfId="30" applyNumberFormat="1" applyFont="1" applyBorder="1"/>
    <xf numFmtId="0" fontId="127" fillId="0" borderId="0" xfId="30" applyFont="1" applyBorder="1" applyAlignment="1">
      <alignment vertical="center"/>
    </xf>
    <xf numFmtId="0" fontId="186" fillId="0" borderId="0" xfId="30" applyFont="1" applyBorder="1" applyAlignment="1">
      <alignment vertical="center"/>
    </xf>
    <xf numFmtId="3" fontId="301" fillId="6" borderId="5" xfId="4" applyNumberFormat="1" applyFont="1" applyFill="1" applyBorder="1" applyAlignment="1">
      <alignment horizontal="center" vertical="center" wrapText="1"/>
    </xf>
    <xf numFmtId="3" fontId="301" fillId="6" borderId="15" xfId="4" applyNumberFormat="1" applyFont="1" applyFill="1" applyBorder="1" applyAlignment="1">
      <alignment vertical="center" wrapText="1"/>
    </xf>
    <xf numFmtId="3" fontId="301" fillId="6" borderId="7" xfId="4" applyNumberFormat="1" applyFont="1" applyFill="1" applyBorder="1" applyAlignment="1">
      <alignment horizontal="center" vertical="center" wrapText="1"/>
    </xf>
    <xf numFmtId="3" fontId="301" fillId="6" borderId="8" xfId="4" applyNumberFormat="1" applyFont="1" applyFill="1" applyBorder="1" applyAlignment="1">
      <alignment horizontal="center" vertical="center" wrapText="1"/>
    </xf>
    <xf numFmtId="3" fontId="301" fillId="6" borderId="25" xfId="4" applyNumberFormat="1" applyFont="1" applyFill="1" applyBorder="1" applyAlignment="1">
      <alignment horizontal="center" vertical="center" wrapText="1"/>
    </xf>
    <xf numFmtId="3" fontId="302" fillId="15" borderId="5" xfId="30" applyNumberFormat="1" applyFont="1" applyFill="1" applyBorder="1" applyAlignment="1">
      <alignment horizontal="center" vertical="center"/>
    </xf>
    <xf numFmtId="1" fontId="303" fillId="0" borderId="0" xfId="30" applyNumberFormat="1" applyFont="1" applyBorder="1" applyAlignment="1">
      <alignment vertical="center"/>
    </xf>
    <xf numFmtId="0" fontId="303" fillId="0" borderId="0" xfId="30" applyFont="1" applyBorder="1" applyAlignment="1">
      <alignment vertical="center"/>
    </xf>
    <xf numFmtId="3" fontId="302" fillId="0" borderId="5" xfId="30" applyNumberFormat="1" applyFont="1" applyBorder="1" applyAlignment="1">
      <alignment horizontal="center" vertical="center"/>
    </xf>
    <xf numFmtId="0" fontId="303" fillId="0" borderId="0" xfId="30" applyFont="1" applyBorder="1" applyAlignment="1">
      <alignment horizontal="center" vertical="center"/>
    </xf>
    <xf numFmtId="0" fontId="177" fillId="0" borderId="0" xfId="33" applyFont="1" applyAlignment="1">
      <alignment vertical="center"/>
    </xf>
    <xf numFmtId="3" fontId="303" fillId="0" borderId="0" xfId="30" applyNumberFormat="1" applyFont="1" applyBorder="1" applyAlignment="1">
      <alignment vertical="center"/>
    </xf>
    <xf numFmtId="0" fontId="304" fillId="6" borderId="5" xfId="30" applyFont="1" applyFill="1" applyBorder="1" applyAlignment="1">
      <alignment horizontal="center" vertical="center"/>
    </xf>
    <xf numFmtId="0" fontId="186" fillId="0" borderId="0" xfId="30" applyFont="1" applyBorder="1" applyAlignment="1">
      <alignment vertical="center" readingOrder="1"/>
    </xf>
    <xf numFmtId="0" fontId="186" fillId="0" borderId="0" xfId="30" applyFont="1" applyAlignment="1">
      <alignment vertical="center"/>
    </xf>
    <xf numFmtId="0" fontId="186" fillId="0" borderId="0" xfId="30" applyFont="1" applyBorder="1" applyAlignment="1">
      <alignment horizontal="left" vertical="center"/>
    </xf>
    <xf numFmtId="0" fontId="102" fillId="0" borderId="0" xfId="0" applyFont="1" applyBorder="1" applyAlignment="1">
      <alignment wrapText="1"/>
    </xf>
    <xf numFmtId="0" fontId="106" fillId="0" borderId="0" xfId="0" applyFont="1" applyBorder="1" applyAlignment="1">
      <alignment wrapText="1"/>
    </xf>
    <xf numFmtId="3" fontId="294" fillId="6" borderId="8" xfId="4" applyNumberFormat="1" applyFont="1" applyFill="1" applyBorder="1" applyAlignment="1">
      <alignment horizontal="center" vertical="center" wrapText="1"/>
    </xf>
    <xf numFmtId="3" fontId="306" fillId="15" borderId="5" xfId="0" applyNumberFormat="1" applyFont="1" applyFill="1" applyBorder="1" applyAlignment="1">
      <alignment horizontal="center" vertical="center" wrapText="1"/>
    </xf>
    <xf numFmtId="0" fontId="306" fillId="15" borderId="5" xfId="0" applyFont="1" applyFill="1" applyBorder="1" applyAlignment="1">
      <alignment horizontal="center" vertical="center" wrapText="1"/>
    </xf>
    <xf numFmtId="1" fontId="306" fillId="15" borderId="5" xfId="0" applyNumberFormat="1" applyFont="1" applyFill="1" applyBorder="1" applyAlignment="1">
      <alignment horizontal="center" vertical="center" wrapText="1"/>
    </xf>
    <xf numFmtId="3" fontId="306" fillId="0" borderId="5" xfId="0" applyNumberFormat="1" applyFont="1" applyBorder="1" applyAlignment="1">
      <alignment horizontal="center" vertical="center" wrapText="1"/>
    </xf>
    <xf numFmtId="0" fontId="306" fillId="0" borderId="5" xfId="0" applyFont="1" applyBorder="1" applyAlignment="1">
      <alignment horizontal="center" vertical="center" wrapText="1"/>
    </xf>
    <xf numFmtId="1" fontId="306" fillId="0" borderId="5" xfId="0" applyNumberFormat="1" applyFont="1" applyBorder="1" applyAlignment="1">
      <alignment horizontal="center" vertical="center" wrapText="1"/>
    </xf>
    <xf numFmtId="3" fontId="304" fillId="6" borderId="7" xfId="30" applyNumberFormat="1" applyFont="1" applyFill="1" applyBorder="1" applyAlignment="1">
      <alignment horizontal="center" vertical="center"/>
    </xf>
    <xf numFmtId="3" fontId="304" fillId="6" borderId="8" xfId="30" applyNumberFormat="1" applyFont="1" applyFill="1" applyBorder="1" applyAlignment="1">
      <alignment horizontal="center" vertical="center"/>
    </xf>
    <xf numFmtId="3" fontId="304" fillId="6" borderId="5" xfId="30" applyNumberFormat="1" applyFont="1" applyFill="1" applyBorder="1" applyAlignment="1">
      <alignment horizontal="center" vertical="center"/>
    </xf>
    <xf numFmtId="0" fontId="157" fillId="0" borderId="0" xfId="0" applyFont="1" applyBorder="1" applyAlignment="1">
      <alignment wrapText="1" readingOrder="2"/>
    </xf>
    <xf numFmtId="0" fontId="157" fillId="0" borderId="0" xfId="0" applyFont="1" applyBorder="1" applyAlignment="1">
      <alignment wrapText="1"/>
    </xf>
    <xf numFmtId="0" fontId="162" fillId="0" borderId="0" xfId="0" applyFont="1" applyBorder="1" applyAlignment="1">
      <alignment horizontal="right" wrapText="1"/>
    </xf>
    <xf numFmtId="0" fontId="114" fillId="0" borderId="0" xfId="0" applyFont="1" applyBorder="1" applyAlignment="1">
      <alignment wrapText="1"/>
    </xf>
    <xf numFmtId="0" fontId="162" fillId="0" borderId="0" xfId="0" applyFont="1" applyBorder="1" applyAlignment="1">
      <alignment wrapText="1"/>
    </xf>
    <xf numFmtId="0" fontId="39" fillId="0" borderId="1" xfId="0" applyFont="1" applyBorder="1"/>
    <xf numFmtId="0" fontId="16" fillId="0" borderId="1" xfId="0" applyFont="1" applyBorder="1"/>
    <xf numFmtId="0" fontId="307" fillId="0" borderId="1" xfId="0" applyFont="1" applyBorder="1"/>
    <xf numFmtId="3" fontId="301" fillId="6" borderId="9" xfId="4" applyNumberFormat="1" applyFont="1" applyFill="1" applyBorder="1" applyAlignment="1">
      <alignment horizontal="center" vertical="center" wrapText="1"/>
    </xf>
    <xf numFmtId="3" fontId="308" fillId="15" borderId="5" xfId="0" applyNumberFormat="1" applyFont="1" applyFill="1" applyBorder="1" applyAlignment="1">
      <alignment horizontal="center" vertical="center"/>
    </xf>
    <xf numFmtId="3" fontId="308" fillId="14" borderId="5" xfId="0" applyNumberFormat="1" applyFont="1" applyFill="1" applyBorder="1" applyAlignment="1">
      <alignment horizontal="center" vertical="center"/>
    </xf>
    <xf numFmtId="3" fontId="308" fillId="0" borderId="5" xfId="0" applyNumberFormat="1" applyFont="1" applyBorder="1" applyAlignment="1">
      <alignment horizontal="center" vertical="center"/>
    </xf>
    <xf numFmtId="0" fontId="75" fillId="0" borderId="4" xfId="0" applyFont="1" applyBorder="1" applyAlignment="1">
      <alignment horizontal="right" vertical="center" readingOrder="2"/>
    </xf>
    <xf numFmtId="0" fontId="309" fillId="0" borderId="4" xfId="0" applyFont="1" applyBorder="1" applyAlignment="1">
      <alignment vertical="center"/>
    </xf>
    <xf numFmtId="0" fontId="310" fillId="0" borderId="4" xfId="0" applyFont="1" applyBorder="1" applyAlignment="1">
      <alignment vertical="center"/>
    </xf>
    <xf numFmtId="0" fontId="75" fillId="0" borderId="4" xfId="0" applyFont="1" applyBorder="1" applyAlignment="1">
      <alignment horizontal="left" vertical="center"/>
    </xf>
    <xf numFmtId="0" fontId="161" fillId="0" borderId="0" xfId="30" applyFont="1" applyBorder="1" applyAlignment="1">
      <alignment horizontal="centerContinuous"/>
    </xf>
    <xf numFmtId="0" fontId="75" fillId="0" borderId="0" xfId="30" applyFont="1" applyBorder="1"/>
    <xf numFmtId="0" fontId="161" fillId="0" borderId="0" xfId="30" applyFont="1" applyBorder="1"/>
    <xf numFmtId="3" fontId="294" fillId="6" borderId="9" xfId="4" applyNumberFormat="1" applyFont="1" applyFill="1" applyBorder="1" applyAlignment="1">
      <alignment horizontal="center" vertical="center" wrapText="1"/>
    </xf>
    <xf numFmtId="0" fontId="161" fillId="0" borderId="0" xfId="30" applyFont="1" applyBorder="1" applyAlignment="1">
      <alignment horizontal="center" vertical="center"/>
    </xf>
    <xf numFmtId="3" fontId="294" fillId="6" borderId="7" xfId="4" applyNumberFormat="1" applyFont="1" applyFill="1" applyBorder="1" applyAlignment="1">
      <alignment horizontal="center" vertical="center" wrapText="1"/>
    </xf>
    <xf numFmtId="3" fontId="306" fillId="15" borderId="65" xfId="30" applyNumberFormat="1" applyFont="1" applyFill="1" applyBorder="1" applyAlignment="1">
      <alignment horizontal="center" vertical="center"/>
    </xf>
    <xf numFmtId="3" fontId="306" fillId="15" borderId="30" xfId="30" applyNumberFormat="1" applyFont="1" applyFill="1" applyBorder="1" applyAlignment="1">
      <alignment horizontal="center" vertical="center"/>
    </xf>
    <xf numFmtId="0" fontId="161" fillId="0" borderId="0" xfId="30" applyFont="1" applyBorder="1" applyAlignment="1">
      <alignment horizontal="right" vertical="center"/>
    </xf>
    <xf numFmtId="3" fontId="306" fillId="0" borderId="65" xfId="30" applyNumberFormat="1" applyFont="1" applyBorder="1" applyAlignment="1">
      <alignment horizontal="center" vertical="center"/>
    </xf>
    <xf numFmtId="3" fontId="306" fillId="0" borderId="2" xfId="30" applyNumberFormat="1" applyFont="1" applyBorder="1" applyAlignment="1">
      <alignment horizontal="center" vertical="center"/>
    </xf>
    <xf numFmtId="3" fontId="306" fillId="0" borderId="30" xfId="30" applyNumberFormat="1" applyFont="1" applyBorder="1" applyAlignment="1">
      <alignment horizontal="center" vertical="center"/>
    </xf>
    <xf numFmtId="0" fontId="41" fillId="0" borderId="0" xfId="0" applyFont="1" applyAlignment="1">
      <alignment vertical="center"/>
    </xf>
    <xf numFmtId="0" fontId="28" fillId="0" borderId="0" xfId="0" applyFont="1"/>
    <xf numFmtId="0" fontId="161" fillId="0" borderId="0" xfId="30" applyFont="1" applyBorder="1" applyAlignment="1">
      <alignment horizontal="left"/>
    </xf>
    <xf numFmtId="0" fontId="75" fillId="0" borderId="0" xfId="30" applyFont="1" applyBorder="1" applyAlignment="1"/>
    <xf numFmtId="0" fontId="75" fillId="0" borderId="0" xfId="30" applyFont="1" applyBorder="1" applyAlignment="1">
      <alignment horizontal="left"/>
    </xf>
    <xf numFmtId="0" fontId="127" fillId="0" borderId="0" xfId="30" applyFont="1"/>
    <xf numFmtId="0" fontId="140" fillId="0" borderId="0" xfId="0" applyNumberFormat="1" applyFont="1" applyAlignment="1">
      <alignment wrapText="1"/>
    </xf>
    <xf numFmtId="0" fontId="93" fillId="0" borderId="0" xfId="0" applyNumberFormat="1" applyFont="1" applyAlignment="1">
      <alignment wrapText="1"/>
    </xf>
    <xf numFmtId="3" fontId="106" fillId="7" borderId="9" xfId="4" applyNumberFormat="1" applyFont="1" applyFill="1" applyBorder="1" applyAlignment="1">
      <alignment vertical="center" wrapText="1"/>
    </xf>
    <xf numFmtId="3" fontId="106" fillId="7" borderId="8" xfId="4" applyNumberFormat="1" applyFont="1" applyFill="1" applyBorder="1" applyAlignment="1">
      <alignment horizontal="left" vertical="center" wrapText="1"/>
    </xf>
    <xf numFmtId="0" fontId="18" fillId="0" borderId="0" xfId="0" applyNumberFormat="1" applyFont="1" applyAlignment="1">
      <alignment wrapText="1"/>
    </xf>
    <xf numFmtId="0" fontId="311" fillId="0" borderId="0" xfId="0" applyNumberFormat="1" applyFont="1" applyAlignment="1">
      <alignment wrapText="1"/>
    </xf>
    <xf numFmtId="3" fontId="312" fillId="7" borderId="5" xfId="4" applyNumberFormat="1" applyFont="1" applyFill="1" applyBorder="1" applyAlignment="1">
      <alignment horizontal="center" vertical="center" wrapText="1"/>
    </xf>
    <xf numFmtId="3" fontId="313" fillId="0" borderId="5" xfId="32" applyNumberFormat="1" applyFont="1" applyBorder="1" applyAlignment="1">
      <alignment horizontal="center" vertical="center" wrapText="1"/>
    </xf>
    <xf numFmtId="3" fontId="314" fillId="14" borderId="5" xfId="30" applyNumberFormat="1" applyFont="1" applyFill="1" applyBorder="1" applyAlignment="1">
      <alignment horizontal="center" vertical="center"/>
    </xf>
    <xf numFmtId="3" fontId="313" fillId="0" borderId="5" xfId="0" applyNumberFormat="1" applyFont="1" applyBorder="1" applyAlignment="1">
      <alignment horizontal="center" vertical="center" wrapText="1"/>
    </xf>
    <xf numFmtId="3" fontId="192" fillId="7" borderId="5" xfId="4" applyNumberFormat="1" applyFont="1" applyFill="1" applyBorder="1" applyAlignment="1">
      <alignment horizontal="center" vertical="center" wrapText="1"/>
    </xf>
    <xf numFmtId="3" fontId="313" fillId="15" borderId="5" xfId="32" applyNumberFormat="1" applyFont="1" applyFill="1" applyBorder="1" applyAlignment="1">
      <alignment horizontal="center" vertical="center" wrapText="1"/>
    </xf>
    <xf numFmtId="3" fontId="313" fillId="15" borderId="5" xfId="0" applyNumberFormat="1" applyFont="1" applyFill="1" applyBorder="1" applyAlignment="1">
      <alignment horizontal="center" vertical="center" wrapText="1"/>
    </xf>
    <xf numFmtId="0" fontId="315" fillId="6" borderId="5" xfId="30" applyFont="1" applyFill="1" applyBorder="1" applyAlignment="1">
      <alignment horizontal="center" vertical="center"/>
    </xf>
    <xf numFmtId="3" fontId="315" fillId="6" borderId="5" xfId="30" applyNumberFormat="1" applyFont="1" applyFill="1" applyBorder="1" applyAlignment="1">
      <alignment horizontal="center" vertical="center"/>
    </xf>
    <xf numFmtId="0" fontId="94" fillId="0" borderId="0" xfId="0" applyNumberFormat="1" applyFont="1" applyAlignment="1">
      <alignment wrapText="1"/>
    </xf>
    <xf numFmtId="0" fontId="94" fillId="0" borderId="0" xfId="0" applyNumberFormat="1" applyFont="1" applyAlignment="1">
      <alignment horizontal="center" wrapText="1"/>
    </xf>
    <xf numFmtId="0" fontId="111" fillId="0" borderId="0" xfId="0" applyFont="1" applyBorder="1" applyAlignment="1">
      <alignment horizontal="right" vertical="center" wrapText="1" readingOrder="2"/>
    </xf>
    <xf numFmtId="0" fontId="143" fillId="0" borderId="0" xfId="0" applyFont="1" applyFill="1" applyAlignment="1">
      <alignment horizontal="center" vertical="center" wrapText="1"/>
    </xf>
    <xf numFmtId="0" fontId="143" fillId="0" borderId="0" xfId="0" applyFont="1" applyFill="1" applyAlignment="1">
      <alignment horizontal="center" wrapText="1"/>
    </xf>
    <xf numFmtId="0" fontId="111" fillId="0" borderId="0" xfId="0" applyFont="1" applyBorder="1" applyAlignment="1">
      <alignment horizontal="left" vertical="center" wrapText="1" readingOrder="1"/>
    </xf>
    <xf numFmtId="0" fontId="39" fillId="0" borderId="0" xfId="0" applyNumberFormat="1" applyFont="1" applyBorder="1" applyAlignment="1">
      <alignment wrapText="1"/>
    </xf>
    <xf numFmtId="0" fontId="39" fillId="0" borderId="0" xfId="0" applyNumberFormat="1" applyFont="1" applyBorder="1" applyAlignment="1">
      <alignment horizontal="center" wrapText="1"/>
    </xf>
    <xf numFmtId="0" fontId="143" fillId="0" borderId="0" xfId="0" applyFont="1" applyAlignment="1">
      <alignment vertical="center" wrapText="1"/>
    </xf>
    <xf numFmtId="0" fontId="143" fillId="0" borderId="0" xfId="0" applyNumberFormat="1" applyFont="1" applyAlignment="1">
      <alignment horizontal="center" vertical="center" wrapText="1"/>
    </xf>
    <xf numFmtId="0" fontId="143" fillId="0" borderId="0" xfId="0" applyNumberFormat="1" applyFont="1" applyAlignment="1">
      <alignment vertical="center" wrapText="1"/>
    </xf>
    <xf numFmtId="0" fontId="140" fillId="0" borderId="0" xfId="0" applyNumberFormat="1" applyFont="1" applyAlignment="1">
      <alignment horizontal="center" vertical="center" wrapText="1"/>
    </xf>
    <xf numFmtId="0" fontId="140" fillId="0" borderId="0" xfId="0" applyNumberFormat="1" applyFont="1" applyAlignment="1">
      <alignment horizontal="center" wrapText="1"/>
    </xf>
    <xf numFmtId="0" fontId="39" fillId="0" borderId="0" xfId="0" applyNumberFormat="1" applyFont="1" applyAlignment="1">
      <alignment wrapText="1"/>
    </xf>
    <xf numFmtId="0" fontId="39" fillId="0" borderId="0" xfId="0" applyNumberFormat="1" applyFont="1" applyAlignment="1">
      <alignment horizontal="center" vertical="center" wrapText="1"/>
    </xf>
    <xf numFmtId="0" fontId="39" fillId="0" borderId="0" xfId="0" applyNumberFormat="1" applyFont="1" applyAlignment="1">
      <alignment horizontal="center" wrapText="1"/>
    </xf>
    <xf numFmtId="0" fontId="67" fillId="0" borderId="0" xfId="0" applyNumberFormat="1" applyFont="1" applyAlignment="1">
      <alignment wrapText="1"/>
    </xf>
    <xf numFmtId="0" fontId="67" fillId="0" borderId="0" xfId="0" applyNumberFormat="1" applyFont="1" applyAlignment="1">
      <alignment horizontal="center" vertical="center" wrapText="1"/>
    </xf>
    <xf numFmtId="0" fontId="67" fillId="0" borderId="0" xfId="0" applyNumberFormat="1" applyFont="1" applyAlignment="1">
      <alignment horizontal="center" wrapText="1"/>
    </xf>
    <xf numFmtId="0" fontId="129" fillId="0" borderId="0" xfId="0" applyFont="1" applyBorder="1" applyAlignment="1">
      <alignment horizontal="right" vertical="center" wrapText="1" readingOrder="2"/>
    </xf>
    <xf numFmtId="0" fontId="144" fillId="0" borderId="0" xfId="0" applyFont="1" applyFill="1" applyAlignment="1">
      <alignment horizontal="center" vertical="center" wrapText="1"/>
    </xf>
    <xf numFmtId="0" fontId="144" fillId="0" borderId="0" xfId="0" applyFont="1" applyFill="1" applyAlignment="1">
      <alignment horizontal="center" wrapText="1"/>
    </xf>
    <xf numFmtId="0" fontId="129" fillId="0" borderId="0" xfId="0" applyFont="1" applyBorder="1" applyAlignment="1">
      <alignment horizontal="left" vertical="center" wrapText="1" readingOrder="1"/>
    </xf>
    <xf numFmtId="0" fontId="140" fillId="0" borderId="0" xfId="0" applyNumberFormat="1" applyFont="1" applyBorder="1" applyAlignment="1">
      <alignment wrapText="1"/>
    </xf>
    <xf numFmtId="0" fontId="140" fillId="0" borderId="0" xfId="0" applyNumberFormat="1" applyFont="1" applyBorder="1" applyAlignment="1">
      <alignment horizontal="center" wrapText="1"/>
    </xf>
    <xf numFmtId="0" fontId="39" fillId="11" borderId="0" xfId="0" applyNumberFormat="1" applyFont="1" applyFill="1" applyAlignment="1">
      <alignment wrapText="1"/>
    </xf>
    <xf numFmtId="0" fontId="16" fillId="0" borderId="0" xfId="30" applyFont="1" applyBorder="1" applyAlignment="1">
      <alignment horizontal="center" vertical="center"/>
    </xf>
    <xf numFmtId="0" fontId="83" fillId="0" borderId="0" xfId="0" applyFont="1" applyAlignment="1">
      <alignment horizontal="center" vertical="center"/>
    </xf>
    <xf numFmtId="1" fontId="39" fillId="0" borderId="0" xfId="0" applyNumberFormat="1" applyFont="1" applyAlignment="1">
      <alignment horizontal="center" wrapText="1"/>
    </xf>
    <xf numFmtId="1" fontId="39" fillId="0" borderId="0" xfId="0" applyNumberFormat="1" applyFont="1" applyAlignment="1">
      <alignment wrapText="1"/>
    </xf>
    <xf numFmtId="0" fontId="83" fillId="0" borderId="0" xfId="0" applyFont="1" applyAlignment="1">
      <alignment horizontal="center" vertical="center" wrapText="1"/>
    </xf>
    <xf numFmtId="0" fontId="311" fillId="0" borderId="0" xfId="0" applyNumberFormat="1" applyFont="1" applyAlignment="1">
      <alignment horizontal="center" vertical="center" wrapText="1"/>
    </xf>
    <xf numFmtId="0" fontId="311" fillId="0" borderId="0" xfId="0" applyNumberFormat="1" applyFont="1" applyAlignment="1">
      <alignment horizontal="center" wrapText="1"/>
    </xf>
    <xf numFmtId="0" fontId="316" fillId="0" borderId="0" xfId="30" applyFont="1" applyBorder="1"/>
    <xf numFmtId="0" fontId="175" fillId="0" borderId="0" xfId="30" applyFont="1" applyBorder="1"/>
    <xf numFmtId="3" fontId="62" fillId="6" borderId="25" xfId="4" applyNumberFormat="1" applyFont="1" applyFill="1" applyBorder="1" applyAlignment="1">
      <alignment horizontal="center" vertical="center" wrapText="1"/>
    </xf>
    <xf numFmtId="0" fontId="47" fillId="0" borderId="0" xfId="30" applyFont="1" applyBorder="1" applyAlignment="1">
      <alignment readingOrder="2"/>
    </xf>
    <xf numFmtId="3" fontId="62" fillId="6" borderId="15" xfId="4" applyNumberFormat="1" applyFont="1" applyFill="1" applyBorder="1" applyAlignment="1">
      <alignment horizontal="center" vertical="center" wrapText="1"/>
    </xf>
    <xf numFmtId="3" fontId="66" fillId="6" borderId="15" xfId="4" applyNumberFormat="1" applyFont="1" applyFill="1" applyBorder="1" applyAlignment="1">
      <alignment horizontal="center" vertical="center" wrapText="1"/>
    </xf>
    <xf numFmtId="3" fontId="86" fillId="15" borderId="5" xfId="30" applyNumberFormat="1" applyFont="1" applyFill="1" applyBorder="1" applyAlignment="1">
      <alignment horizontal="center" vertical="center"/>
    </xf>
    <xf numFmtId="0" fontId="47" fillId="0" borderId="0" xfId="30" applyFont="1" applyBorder="1"/>
    <xf numFmtId="3" fontId="86" fillId="0" borderId="5" xfId="30" applyNumberFormat="1" applyFont="1" applyFill="1" applyBorder="1" applyAlignment="1">
      <alignment horizontal="center" vertical="center"/>
    </xf>
    <xf numFmtId="3" fontId="317" fillId="0" borderId="5" xfId="30" applyNumberFormat="1" applyFont="1" applyFill="1" applyBorder="1" applyAlignment="1">
      <alignment horizontal="center" vertical="center"/>
    </xf>
    <xf numFmtId="3" fontId="47" fillId="0" borderId="0" xfId="30" applyNumberFormat="1" applyFont="1" applyBorder="1"/>
    <xf numFmtId="0" fontId="47" fillId="0" borderId="0" xfId="30" applyFont="1" applyBorder="1" applyAlignment="1"/>
    <xf numFmtId="3" fontId="316" fillId="0" borderId="0" xfId="30" applyNumberFormat="1" applyFont="1" applyBorder="1"/>
    <xf numFmtId="0" fontId="102" fillId="0" borderId="0" xfId="30" applyFont="1"/>
    <xf numFmtId="0" fontId="106" fillId="0" borderId="0" xfId="30" applyFont="1"/>
    <xf numFmtId="3" fontId="201" fillId="6" borderId="32" xfId="4" applyNumberFormat="1" applyFont="1" applyFill="1" applyBorder="1" applyAlignment="1">
      <alignment horizontal="center" vertical="center" wrapText="1"/>
    </xf>
    <xf numFmtId="3" fontId="201" fillId="6" borderId="32" xfId="4" applyNumberFormat="1" applyFont="1" applyFill="1" applyBorder="1" applyAlignment="1">
      <alignment horizontal="left" vertical="center" wrapText="1"/>
    </xf>
    <xf numFmtId="3" fontId="201" fillId="6" borderId="7" xfId="4" applyNumberFormat="1" applyFont="1" applyFill="1" applyBorder="1" applyAlignment="1">
      <alignment horizontal="center" vertical="center" wrapText="1"/>
    </xf>
    <xf numFmtId="3" fontId="106" fillId="7" borderId="25" xfId="4" applyNumberFormat="1" applyFont="1" applyFill="1" applyBorder="1" applyAlignment="1">
      <alignment horizontal="center" vertical="center" wrapText="1"/>
    </xf>
    <xf numFmtId="3" fontId="308" fillId="0" borderId="5" xfId="32" applyNumberFormat="1" applyFont="1" applyBorder="1" applyAlignment="1">
      <alignment horizontal="center" vertical="center" wrapText="1"/>
    </xf>
    <xf numFmtId="3" fontId="308" fillId="0" borderId="25" xfId="32" applyNumberFormat="1" applyFont="1" applyBorder="1" applyAlignment="1">
      <alignment horizontal="center" vertical="center" wrapText="1"/>
    </xf>
    <xf numFmtId="0" fontId="239" fillId="0" borderId="0" xfId="0" applyFont="1" applyAlignment="1">
      <alignment vertical="center"/>
    </xf>
    <xf numFmtId="3" fontId="308" fillId="15" borderId="5" xfId="32" applyNumberFormat="1" applyFont="1" applyFill="1" applyBorder="1" applyAlignment="1">
      <alignment horizontal="center" vertical="center" wrapText="1"/>
    </xf>
    <xf numFmtId="3" fontId="308" fillId="15" borderId="25" xfId="32" applyNumberFormat="1" applyFont="1" applyFill="1" applyBorder="1" applyAlignment="1">
      <alignment horizontal="center" vertical="center" wrapText="1"/>
    </xf>
    <xf numFmtId="0" fontId="94" fillId="0" borderId="0" xfId="30" applyFont="1"/>
    <xf numFmtId="2" fontId="318" fillId="6" borderId="7" xfId="30" applyNumberFormat="1" applyFont="1" applyFill="1" applyBorder="1" applyAlignment="1">
      <alignment horizontal="center" vertical="center"/>
    </xf>
    <xf numFmtId="165" fontId="318" fillId="6" borderId="5" xfId="30" applyNumberFormat="1" applyFont="1" applyFill="1" applyBorder="1" applyAlignment="1">
      <alignment horizontal="center" vertical="center"/>
    </xf>
    <xf numFmtId="165" fontId="318" fillId="6" borderId="7" xfId="30" applyNumberFormat="1" applyFont="1" applyFill="1" applyBorder="1" applyAlignment="1">
      <alignment horizontal="center" vertical="center"/>
    </xf>
    <xf numFmtId="2" fontId="319" fillId="6" borderId="7" xfId="30" applyNumberFormat="1" applyFont="1" applyFill="1" applyBorder="1" applyAlignment="1">
      <alignment horizontal="left" vertical="center" wrapText="1"/>
    </xf>
    <xf numFmtId="0" fontId="8" fillId="0" borderId="0" xfId="30" applyFont="1"/>
    <xf numFmtId="0" fontId="137" fillId="0" borderId="0" xfId="30" applyFont="1" applyAlignment="1">
      <alignment vertical="center"/>
    </xf>
    <xf numFmtId="0" fontId="8" fillId="0" borderId="0" xfId="30" applyFont="1" applyAlignment="1">
      <alignment vertical="center"/>
    </xf>
    <xf numFmtId="3" fontId="102" fillId="0" borderId="0" xfId="30" applyNumberFormat="1" applyFont="1"/>
    <xf numFmtId="0" fontId="295" fillId="11" borderId="0" xfId="30" applyFont="1" applyFill="1"/>
    <xf numFmtId="0" fontId="287" fillId="11" borderId="0" xfId="30" applyFont="1" applyFill="1"/>
    <xf numFmtId="3" fontId="303" fillId="14" borderId="5" xfId="30" applyNumberFormat="1" applyFont="1" applyFill="1" applyBorder="1" applyAlignment="1">
      <alignment horizontal="center" vertical="center"/>
    </xf>
    <xf numFmtId="3" fontId="86" fillId="11" borderId="5" xfId="30" applyNumberFormat="1" applyFont="1" applyFill="1" applyBorder="1" applyAlignment="1">
      <alignment horizontal="center" vertical="center"/>
    </xf>
    <xf numFmtId="0" fontId="2" fillId="11" borderId="0" xfId="0" applyFont="1" applyFill="1"/>
    <xf numFmtId="0" fontId="104" fillId="11" borderId="0" xfId="0" applyFont="1" applyFill="1"/>
    <xf numFmtId="3" fontId="104" fillId="11" borderId="0" xfId="0" applyNumberFormat="1" applyFont="1" applyFill="1"/>
    <xf numFmtId="0" fontId="104" fillId="23" borderId="0" xfId="0" applyFont="1" applyFill="1"/>
    <xf numFmtId="0" fontId="106" fillId="0" borderId="0" xfId="34" applyFont="1" applyAlignment="1">
      <alignment horizontal="center" vertical="center"/>
    </xf>
    <xf numFmtId="0" fontId="106" fillId="0" borderId="0" xfId="34" applyFont="1" applyAlignment="1">
      <alignment horizontal="center" vertical="center" wrapText="1"/>
    </xf>
    <xf numFmtId="3" fontId="42" fillId="30" borderId="5" xfId="35" applyNumberFormat="1" applyFont="1" applyFill="1" applyBorder="1" applyAlignment="1" applyProtection="1">
      <alignment horizontal="center" vertical="center" wrapText="1" readingOrder="1"/>
      <protection locked="0"/>
    </xf>
    <xf numFmtId="3" fontId="42" fillId="31" borderId="5" xfId="35" applyNumberFormat="1" applyFont="1" applyFill="1" applyBorder="1" applyAlignment="1" applyProtection="1">
      <alignment horizontal="center" vertical="center" wrapText="1" readingOrder="1"/>
      <protection locked="0"/>
    </xf>
    <xf numFmtId="0" fontId="5" fillId="0" borderId="0" xfId="22" applyFont="1"/>
    <xf numFmtId="0" fontId="321" fillId="0" borderId="0" xfId="30" applyFont="1" applyBorder="1" applyAlignment="1">
      <alignment vertical="center"/>
    </xf>
    <xf numFmtId="3" fontId="20" fillId="7" borderId="5" xfId="4" applyNumberFormat="1" applyFont="1" applyFill="1" applyBorder="1" applyAlignment="1">
      <alignment horizontal="center" vertical="center" wrapText="1"/>
    </xf>
    <xf numFmtId="3" fontId="57" fillId="15" borderId="25" xfId="22" applyNumberFormat="1" applyFont="1" applyFill="1" applyBorder="1" applyAlignment="1">
      <alignment horizontal="center" vertical="center"/>
    </xf>
    <xf numFmtId="3" fontId="322" fillId="14" borderId="25" xfId="22" applyNumberFormat="1" applyFont="1" applyFill="1" applyBorder="1" applyAlignment="1">
      <alignment horizontal="center" vertical="center"/>
    </xf>
    <xf numFmtId="0" fontId="323" fillId="7" borderId="5" xfId="30" applyFont="1" applyFill="1" applyBorder="1" applyAlignment="1">
      <alignment horizontal="center" vertical="center"/>
    </xf>
    <xf numFmtId="3" fontId="57" fillId="0" borderId="25" xfId="22" applyNumberFormat="1" applyFont="1" applyBorder="1" applyAlignment="1">
      <alignment horizontal="center" vertical="center"/>
    </xf>
    <xf numFmtId="0" fontId="5" fillId="0" borderId="0" xfId="22" applyFont="1" applyAlignment="1">
      <alignment vertical="center"/>
    </xf>
    <xf numFmtId="0" fontId="324" fillId="6" borderId="5" xfId="30" applyFont="1" applyFill="1" applyBorder="1" applyAlignment="1">
      <alignment horizontal="center" vertical="center"/>
    </xf>
    <xf numFmtId="3" fontId="324" fillId="6" borderId="5" xfId="30" applyNumberFormat="1" applyFont="1" applyFill="1" applyBorder="1" applyAlignment="1">
      <alignment horizontal="center" vertical="center"/>
    </xf>
    <xf numFmtId="0" fontId="250" fillId="0" borderId="0" xfId="22" applyFont="1"/>
    <xf numFmtId="0" fontId="250" fillId="0" borderId="0" xfId="22" applyFont="1" applyAlignment="1">
      <alignment horizontal="center" vertical="center"/>
    </xf>
    <xf numFmtId="0" fontId="5" fillId="0" borderId="0" xfId="22" applyFont="1" applyAlignment="1">
      <alignment horizontal="center" vertical="center"/>
    </xf>
    <xf numFmtId="0" fontId="5" fillId="0" borderId="0" xfId="22" applyFont="1" applyAlignment="1">
      <alignment vertical="center" wrapText="1"/>
    </xf>
    <xf numFmtId="0" fontId="287" fillId="0" borderId="1" xfId="31" applyFont="1" applyBorder="1"/>
    <xf numFmtId="3" fontId="325" fillId="15" borderId="5" xfId="30" applyNumberFormat="1" applyFont="1" applyFill="1" applyBorder="1" applyAlignment="1">
      <alignment horizontal="center" vertical="center"/>
    </xf>
    <xf numFmtId="3" fontId="86" fillId="15" borderId="5" xfId="31" applyNumberFormat="1" applyFont="1" applyFill="1" applyBorder="1" applyAlignment="1">
      <alignment horizontal="center" vertical="center"/>
    </xf>
    <xf numFmtId="3" fontId="86" fillId="0" borderId="5" xfId="31" applyNumberFormat="1" applyFont="1" applyFill="1" applyBorder="1" applyAlignment="1">
      <alignment horizontal="center" vertical="center"/>
    </xf>
    <xf numFmtId="0" fontId="318" fillId="6" borderId="5" xfId="30" applyFont="1" applyFill="1" applyBorder="1" applyAlignment="1">
      <alignment horizontal="center" vertical="center"/>
    </xf>
    <xf numFmtId="3" fontId="318" fillId="6" borderId="5" xfId="30" applyNumberFormat="1" applyFont="1" applyFill="1" applyBorder="1" applyAlignment="1">
      <alignment horizontal="center" vertical="center"/>
    </xf>
    <xf numFmtId="0" fontId="287" fillId="0" borderId="4" xfId="31" applyFont="1" applyBorder="1"/>
    <xf numFmtId="1" fontId="287" fillId="0" borderId="4" xfId="31" applyNumberFormat="1" applyFont="1" applyBorder="1"/>
    <xf numFmtId="2" fontId="287" fillId="0" borderId="1" xfId="31" applyNumberFormat="1" applyFont="1" applyBorder="1"/>
    <xf numFmtId="1" fontId="287" fillId="0" borderId="1" xfId="31" applyNumberFormat="1" applyFont="1" applyBorder="1"/>
    <xf numFmtId="0" fontId="102" fillId="0" borderId="1" xfId="30" applyFont="1" applyBorder="1"/>
    <xf numFmtId="3" fontId="201" fillId="6" borderId="5" xfId="4" applyNumberFormat="1" applyFont="1" applyFill="1" applyBorder="1" applyAlignment="1">
      <alignment horizontal="center" vertical="center" wrapText="1"/>
    </xf>
    <xf numFmtId="3" fontId="66" fillId="6" borderId="5" xfId="4" applyNumberFormat="1" applyFont="1" applyFill="1" applyBorder="1" applyAlignment="1">
      <alignment horizontal="center" vertical="center" wrapText="1"/>
    </xf>
    <xf numFmtId="3" fontId="33" fillId="15" borderId="5" xfId="0" applyNumberFormat="1" applyFont="1" applyFill="1" applyBorder="1" applyAlignment="1">
      <alignment horizontal="center" vertical="center"/>
    </xf>
    <xf numFmtId="3" fontId="33" fillId="11" borderId="5" xfId="0" applyNumberFormat="1" applyFont="1" applyFill="1" applyBorder="1" applyAlignment="1">
      <alignment horizontal="center" vertical="center"/>
    </xf>
    <xf numFmtId="3" fontId="33" fillId="0" borderId="5" xfId="30" applyNumberFormat="1" applyFont="1" applyFill="1" applyBorder="1" applyAlignment="1">
      <alignment horizontal="center" vertical="center"/>
    </xf>
    <xf numFmtId="1" fontId="327" fillId="6" borderId="5" xfId="30" applyNumberFormat="1" applyFont="1" applyFill="1" applyBorder="1" applyAlignment="1">
      <alignment horizontal="center" vertical="center"/>
    </xf>
    <xf numFmtId="3" fontId="74" fillId="6" borderId="5" xfId="30" applyNumberFormat="1" applyFont="1" applyFill="1" applyBorder="1" applyAlignment="1">
      <alignment horizontal="center" vertical="center"/>
    </xf>
    <xf numFmtId="0" fontId="287" fillId="0" borderId="4" xfId="30" applyFont="1" applyBorder="1"/>
    <xf numFmtId="1" fontId="287" fillId="0" borderId="4" xfId="30" applyNumberFormat="1" applyFont="1" applyBorder="1"/>
    <xf numFmtId="2" fontId="287" fillId="0" borderId="1" xfId="30" applyNumberFormat="1" applyFont="1" applyBorder="1"/>
    <xf numFmtId="3" fontId="287" fillId="0" borderId="1" xfId="30" applyNumberFormat="1" applyFont="1" applyBorder="1"/>
    <xf numFmtId="0" fontId="102" fillId="0" borderId="6" xfId="30" applyFont="1" applyBorder="1"/>
    <xf numFmtId="3" fontId="33" fillId="14" borderId="5" xfId="30" applyNumberFormat="1" applyFont="1" applyFill="1" applyBorder="1" applyAlignment="1">
      <alignment horizontal="center" vertical="center"/>
    </xf>
    <xf numFmtId="0" fontId="106" fillId="0" borderId="0" xfId="31" applyFont="1" applyFill="1" applyAlignment="1">
      <alignment horizontal="center" vertical="center"/>
    </xf>
    <xf numFmtId="3" fontId="294" fillId="6" borderId="5" xfId="4" applyNumberFormat="1" applyFont="1" applyFill="1" applyBorder="1" applyAlignment="1">
      <alignment horizontal="center" vertical="center" wrapText="1"/>
    </xf>
    <xf numFmtId="3" fontId="16" fillId="15" borderId="5" xfId="31" applyNumberFormat="1" applyFont="1" applyFill="1" applyBorder="1" applyAlignment="1">
      <alignment horizontal="center" vertical="center"/>
    </xf>
    <xf numFmtId="3" fontId="16" fillId="14" borderId="5" xfId="31" applyNumberFormat="1" applyFont="1" applyFill="1" applyBorder="1" applyAlignment="1">
      <alignment horizontal="center" vertical="center"/>
    </xf>
    <xf numFmtId="169" fontId="325" fillId="15" borderId="5" xfId="30" applyNumberFormat="1" applyFont="1" applyFill="1" applyBorder="1" applyAlignment="1">
      <alignment horizontal="center" vertical="center"/>
    </xf>
    <xf numFmtId="3" fontId="16" fillId="0" borderId="5" xfId="31" applyNumberFormat="1" applyFont="1" applyFill="1" applyBorder="1" applyAlignment="1">
      <alignment horizontal="center" vertical="center"/>
    </xf>
    <xf numFmtId="169" fontId="325" fillId="11" borderId="5" xfId="30" applyNumberFormat="1" applyFont="1" applyFill="1" applyBorder="1" applyAlignment="1">
      <alignment horizontal="center" vertical="center"/>
    </xf>
    <xf numFmtId="0" fontId="183" fillId="0" borderId="0" xfId="31" applyFont="1" applyFill="1" applyAlignment="1">
      <alignment horizontal="center" vertical="center"/>
    </xf>
    <xf numFmtId="3" fontId="66" fillId="6" borderId="5" xfId="31" applyNumberFormat="1" applyFont="1" applyFill="1" applyBorder="1" applyAlignment="1">
      <alignment horizontal="center" vertical="center"/>
    </xf>
    <xf numFmtId="169" fontId="318" fillId="6" borderId="5" xfId="30" applyNumberFormat="1" applyFont="1" applyFill="1" applyBorder="1" applyAlignment="1">
      <alignment horizontal="center" vertical="center"/>
    </xf>
    <xf numFmtId="0" fontId="16" fillId="0" borderId="4" xfId="31" applyFont="1" applyFill="1" applyBorder="1" applyAlignment="1">
      <alignment horizontal="center" vertical="center"/>
    </xf>
    <xf numFmtId="0" fontId="16" fillId="0" borderId="1" xfId="31" applyFont="1" applyFill="1" applyBorder="1" applyAlignment="1">
      <alignment horizontal="center" vertical="center"/>
    </xf>
    <xf numFmtId="3" fontId="328" fillId="6" borderId="7" xfId="4" applyNumberFormat="1" applyFont="1" applyFill="1" applyBorder="1" applyAlignment="1">
      <alignment horizontal="right" vertical="center" wrapText="1"/>
    </xf>
    <xf numFmtId="3" fontId="329" fillId="6" borderId="7" xfId="4" applyNumberFormat="1" applyFont="1" applyFill="1" applyBorder="1" applyAlignment="1">
      <alignment horizontal="center" vertical="center" wrapText="1"/>
    </xf>
    <xf numFmtId="3" fontId="169" fillId="6" borderId="5" xfId="4" applyNumberFormat="1" applyFont="1" applyFill="1" applyBorder="1" applyAlignment="1">
      <alignment horizontal="center" vertical="center" wrapText="1"/>
    </xf>
    <xf numFmtId="3" fontId="328" fillId="6" borderId="5" xfId="4" applyNumberFormat="1" applyFont="1" applyFill="1" applyBorder="1" applyAlignment="1">
      <alignment horizontal="center" vertical="center" wrapText="1"/>
    </xf>
    <xf numFmtId="3" fontId="325" fillId="14" borderId="5" xfId="30" applyNumberFormat="1" applyFont="1" applyFill="1" applyBorder="1" applyAlignment="1">
      <alignment horizontal="center" vertical="center"/>
    </xf>
    <xf numFmtId="0" fontId="16" fillId="0" borderId="73" xfId="31" applyFont="1" applyFill="1" applyBorder="1" applyAlignment="1">
      <alignment horizontal="right" vertical="center" readingOrder="2"/>
    </xf>
    <xf numFmtId="0" fontId="16" fillId="0" borderId="4" xfId="31" applyFont="1" applyFill="1" applyBorder="1" applyAlignment="1">
      <alignment horizontal="left" vertical="center"/>
    </xf>
    <xf numFmtId="0" fontId="106" fillId="0" borderId="6" xfId="31" applyFont="1" applyFill="1" applyBorder="1" applyAlignment="1">
      <alignment horizontal="center" vertical="center"/>
    </xf>
    <xf numFmtId="0" fontId="106" fillId="0" borderId="1" xfId="31" applyFont="1" applyFill="1" applyBorder="1" applyAlignment="1">
      <alignment horizontal="center" vertical="center"/>
    </xf>
    <xf numFmtId="0" fontId="16" fillId="0" borderId="6" xfId="31" applyFont="1" applyFill="1" applyBorder="1" applyAlignment="1">
      <alignment horizontal="center" vertical="center"/>
    </xf>
    <xf numFmtId="165" fontId="106" fillId="15" borderId="5" xfId="31" applyNumberFormat="1" applyFont="1" applyFill="1" applyBorder="1" applyAlignment="1">
      <alignment horizontal="center" vertical="center"/>
    </xf>
    <xf numFmtId="165" fontId="106" fillId="0" borderId="5" xfId="31" applyNumberFormat="1" applyFont="1" applyFill="1" applyBorder="1" applyAlignment="1">
      <alignment horizontal="center" vertical="center"/>
    </xf>
    <xf numFmtId="0" fontId="183" fillId="0" borderId="1" xfId="31" applyFont="1" applyFill="1" applyBorder="1" applyAlignment="1">
      <alignment horizontal="center" vertical="center"/>
    </xf>
    <xf numFmtId="165" fontId="106" fillId="0" borderId="1" xfId="31" applyNumberFormat="1" applyFont="1" applyFill="1" applyBorder="1" applyAlignment="1">
      <alignment horizontal="center" vertical="center"/>
    </xf>
    <xf numFmtId="1" fontId="106" fillId="0" borderId="1" xfId="31" applyNumberFormat="1" applyFont="1" applyFill="1" applyBorder="1" applyAlignment="1">
      <alignment horizontal="center" vertical="center"/>
    </xf>
    <xf numFmtId="2" fontId="318" fillId="6" borderId="5" xfId="30" applyNumberFormat="1" applyFont="1" applyFill="1" applyBorder="1" applyAlignment="1">
      <alignment horizontal="center" vertical="center"/>
    </xf>
    <xf numFmtId="0" fontId="106" fillId="0" borderId="4" xfId="31" applyFont="1" applyFill="1" applyBorder="1" applyAlignment="1">
      <alignment horizontal="center" vertical="center"/>
    </xf>
    <xf numFmtId="0" fontId="192" fillId="0" borderId="1" xfId="0" applyFont="1" applyBorder="1" applyAlignment="1">
      <alignment horizontal="center" vertical="center"/>
    </xf>
    <xf numFmtId="1" fontId="192" fillId="0" borderId="1" xfId="0" applyNumberFormat="1" applyFont="1" applyBorder="1" applyAlignment="1">
      <alignment horizontal="center" vertical="center"/>
    </xf>
    <xf numFmtId="3" fontId="106" fillId="7" borderId="7" xfId="4" applyNumberFormat="1" applyFont="1" applyFill="1" applyBorder="1" applyAlignment="1">
      <alignment horizontal="center" vertical="center" wrapText="1"/>
    </xf>
    <xf numFmtId="0" fontId="106" fillId="0" borderId="74" xfId="31" applyFont="1" applyFill="1" applyBorder="1" applyAlignment="1">
      <alignment horizontal="center" vertical="center"/>
    </xf>
    <xf numFmtId="0" fontId="106" fillId="0" borderId="45" xfId="31" applyFont="1" applyFill="1" applyBorder="1" applyAlignment="1">
      <alignment horizontal="center" vertical="center"/>
    </xf>
    <xf numFmtId="0" fontId="106" fillId="0" borderId="6" xfId="31" applyFont="1" applyFill="1" applyBorder="1" applyAlignment="1">
      <alignment horizontal="center" vertical="center" wrapText="1"/>
    </xf>
    <xf numFmtId="0" fontId="106" fillId="0" borderId="1" xfId="31" applyFont="1" applyFill="1" applyBorder="1" applyAlignment="1">
      <alignment horizontal="center" vertical="center" wrapText="1"/>
    </xf>
    <xf numFmtId="0" fontId="16" fillId="0" borderId="6" xfId="31" applyFont="1" applyFill="1" applyBorder="1" applyAlignment="1">
      <alignment horizontal="center" vertical="center" wrapText="1"/>
    </xf>
    <xf numFmtId="0" fontId="16" fillId="0" borderId="1" xfId="31" applyFont="1" applyFill="1" applyBorder="1" applyAlignment="1">
      <alignment horizontal="center" vertical="center" wrapText="1"/>
    </xf>
    <xf numFmtId="165" fontId="106" fillId="15" borderId="5" xfId="31" applyNumberFormat="1" applyFont="1" applyFill="1" applyBorder="1" applyAlignment="1">
      <alignment horizontal="center" vertical="center" wrapText="1"/>
    </xf>
    <xf numFmtId="165" fontId="106" fillId="0" borderId="5" xfId="31" applyNumberFormat="1" applyFont="1" applyFill="1" applyBorder="1" applyAlignment="1">
      <alignment horizontal="center" vertical="center" wrapText="1"/>
    </xf>
    <xf numFmtId="0" fontId="183" fillId="0" borderId="1" xfId="31" applyFont="1" applyFill="1" applyBorder="1" applyAlignment="1">
      <alignment horizontal="center" vertical="center" wrapText="1"/>
    </xf>
    <xf numFmtId="0" fontId="106" fillId="0" borderId="4" xfId="31" applyFont="1" applyFill="1" applyBorder="1" applyAlignment="1">
      <alignment horizontal="center" vertical="center" wrapText="1"/>
    </xf>
    <xf numFmtId="0" fontId="192" fillId="0" borderId="1" xfId="0" applyFont="1" applyBorder="1" applyAlignment="1">
      <alignment horizontal="center" vertical="center" wrapText="1"/>
    </xf>
    <xf numFmtId="0" fontId="183" fillId="0" borderId="0" xfId="0" applyFont="1"/>
    <xf numFmtId="0" fontId="106" fillId="0" borderId="0" xfId="0" applyFont="1"/>
    <xf numFmtId="3" fontId="330" fillId="15" borderId="5" xfId="0" applyNumberFormat="1" applyFont="1" applyFill="1" applyBorder="1" applyAlignment="1">
      <alignment horizontal="center" vertical="center"/>
    </xf>
    <xf numFmtId="3" fontId="330" fillId="14" borderId="5" xfId="0" applyNumberFormat="1" applyFont="1" applyFill="1" applyBorder="1" applyAlignment="1">
      <alignment horizontal="center" vertical="center"/>
    </xf>
    <xf numFmtId="165" fontId="330" fillId="15" borderId="5" xfId="0" applyNumberFormat="1" applyFont="1" applyFill="1" applyBorder="1" applyAlignment="1">
      <alignment horizontal="center" vertical="center"/>
    </xf>
    <xf numFmtId="0" fontId="192" fillId="0" borderId="0" xfId="0" applyFont="1"/>
    <xf numFmtId="3" fontId="330" fillId="0" borderId="5" xfId="0" applyNumberFormat="1" applyFont="1" applyBorder="1" applyAlignment="1">
      <alignment horizontal="center" vertical="center"/>
    </xf>
    <xf numFmtId="165" fontId="330" fillId="0" borderId="5" xfId="0" applyNumberFormat="1" applyFont="1" applyBorder="1" applyAlignment="1">
      <alignment horizontal="center" vertical="center"/>
    </xf>
    <xf numFmtId="0" fontId="110" fillId="0" borderId="0" xfId="0" applyFont="1"/>
    <xf numFmtId="0" fontId="112" fillId="0" borderId="0" xfId="0" applyFont="1"/>
    <xf numFmtId="0" fontId="129" fillId="0" borderId="0" xfId="0" applyFont="1" applyBorder="1" applyAlignment="1">
      <alignment horizontal="center" vertical="center" wrapText="1" readingOrder="2"/>
    </xf>
    <xf numFmtId="0" fontId="129" fillId="0" borderId="0" xfId="0" applyFont="1" applyBorder="1" applyAlignment="1">
      <alignment horizontal="center" vertical="center" wrapText="1" readingOrder="1"/>
    </xf>
    <xf numFmtId="0" fontId="140" fillId="0" borderId="0" xfId="0" applyNumberFormat="1" applyFont="1" applyBorder="1" applyAlignment="1">
      <alignment horizontal="center" vertical="center" wrapText="1"/>
    </xf>
    <xf numFmtId="0" fontId="102" fillId="0" borderId="0" xfId="0" applyFont="1" applyAlignment="1">
      <alignment horizontal="right" vertical="center"/>
    </xf>
    <xf numFmtId="3" fontId="104" fillId="0" borderId="0" xfId="0" applyNumberFormat="1" applyFont="1"/>
    <xf numFmtId="0" fontId="162" fillId="0" borderId="0" xfId="0" applyFont="1" applyBorder="1" applyAlignment="1">
      <alignment vertical="center"/>
    </xf>
    <xf numFmtId="0" fontId="106" fillId="0" borderId="0" xfId="0" applyFont="1" applyAlignment="1">
      <alignment vertical="center"/>
    </xf>
    <xf numFmtId="3" fontId="162" fillId="0" borderId="0" xfId="0" applyNumberFormat="1" applyFont="1" applyBorder="1" applyAlignment="1">
      <alignment vertical="center"/>
    </xf>
    <xf numFmtId="0" fontId="102" fillId="0" borderId="0" xfId="0" applyNumberFormat="1" applyFont="1"/>
    <xf numFmtId="0" fontId="67" fillId="0" borderId="0" xfId="0" applyFont="1"/>
    <xf numFmtId="0" fontId="102" fillId="0" borderId="0" xfId="0" applyNumberFormat="1" applyFont="1" applyAlignment="1">
      <alignment wrapText="1"/>
    </xf>
    <xf numFmtId="0" fontId="102" fillId="0" borderId="0" xfId="0" applyNumberFormat="1" applyFont="1" applyAlignment="1">
      <alignment horizontal="center" vertical="center" wrapText="1"/>
    </xf>
    <xf numFmtId="3" fontId="66" fillId="6" borderId="7" xfId="4" applyNumberFormat="1" applyFont="1" applyFill="1" applyBorder="1" applyAlignment="1">
      <alignment horizontal="right" vertical="center" wrapText="1"/>
    </xf>
    <xf numFmtId="3" fontId="66" fillId="6" borderId="9" xfId="4" applyNumberFormat="1" applyFont="1" applyFill="1" applyBorder="1" applyAlignment="1">
      <alignment vertical="center" wrapText="1"/>
    </xf>
    <xf numFmtId="3" fontId="66" fillId="6" borderId="32" xfId="4" applyNumberFormat="1" applyFont="1" applyFill="1" applyBorder="1" applyAlignment="1">
      <alignment horizontal="center" vertical="center" wrapText="1"/>
    </xf>
    <xf numFmtId="3" fontId="66" fillId="6" borderId="7" xfId="4" applyNumberFormat="1" applyFont="1" applyFill="1" applyBorder="1" applyAlignment="1">
      <alignment horizontal="center" vertical="center" wrapText="1"/>
    </xf>
    <xf numFmtId="2" fontId="331" fillId="6" borderId="7" xfId="30" applyNumberFormat="1" applyFont="1" applyFill="1" applyBorder="1" applyAlignment="1">
      <alignment horizontal="left" vertical="center" wrapText="1"/>
    </xf>
    <xf numFmtId="165" fontId="8" fillId="0" borderId="0" xfId="30" applyNumberFormat="1" applyFont="1"/>
    <xf numFmtId="3" fontId="8" fillId="0" borderId="0" xfId="30" applyNumberFormat="1" applyFont="1"/>
    <xf numFmtId="0" fontId="39" fillId="0" borderId="0" xfId="30" applyFont="1" applyBorder="1"/>
    <xf numFmtId="0" fontId="16" fillId="0" borderId="0" xfId="30" applyFont="1" applyBorder="1"/>
    <xf numFmtId="3" fontId="294" fillId="6" borderId="25" xfId="4" applyNumberFormat="1" applyFont="1" applyFill="1" applyBorder="1" applyAlignment="1">
      <alignment horizontal="center" vertical="center" wrapText="1"/>
    </xf>
    <xf numFmtId="3" fontId="294" fillId="6" borderId="24" xfId="4" applyNumberFormat="1" applyFont="1" applyFill="1" applyBorder="1" applyAlignment="1">
      <alignment horizontal="center" vertical="center" wrapText="1"/>
    </xf>
    <xf numFmtId="3" fontId="294" fillId="6" borderId="30" xfId="4" applyNumberFormat="1" applyFont="1" applyFill="1" applyBorder="1" applyAlignment="1">
      <alignment horizontal="center" vertical="center" wrapText="1"/>
    </xf>
    <xf numFmtId="3" fontId="73" fillId="6" borderId="25" xfId="4" applyNumberFormat="1" applyFont="1" applyFill="1" applyBorder="1" applyAlignment="1">
      <alignment horizontal="center" vertical="center" wrapText="1"/>
    </xf>
    <xf numFmtId="3" fontId="201" fillId="6" borderId="25" xfId="4" applyNumberFormat="1" applyFont="1" applyFill="1" applyBorder="1" applyAlignment="1">
      <alignment horizontal="center" vertical="center" wrapText="1"/>
    </xf>
    <xf numFmtId="3" fontId="294" fillId="6" borderId="15" xfId="4" applyNumberFormat="1" applyFont="1" applyFill="1" applyBorder="1" applyAlignment="1">
      <alignment horizontal="center" vertical="center" wrapText="1"/>
    </xf>
    <xf numFmtId="3" fontId="73" fillId="6" borderId="15" xfId="4" applyNumberFormat="1" applyFont="1" applyFill="1" applyBorder="1" applyAlignment="1">
      <alignment horizontal="center" vertical="center" wrapText="1"/>
    </xf>
    <xf numFmtId="3" fontId="201" fillId="6" borderId="15" xfId="4" applyNumberFormat="1" applyFont="1" applyFill="1" applyBorder="1" applyAlignment="1">
      <alignment horizontal="center" vertical="center" wrapText="1"/>
    </xf>
    <xf numFmtId="3" fontId="312" fillId="7" borderId="32" xfId="4" applyNumberFormat="1" applyFont="1" applyFill="1" applyBorder="1" applyAlignment="1">
      <alignment horizontal="center" vertical="center" wrapText="1"/>
    </xf>
    <xf numFmtId="3" fontId="332" fillId="15" borderId="65" xfId="30" applyNumberFormat="1" applyFont="1" applyFill="1" applyBorder="1" applyAlignment="1">
      <alignment horizontal="center" vertical="center"/>
    </xf>
    <xf numFmtId="3" fontId="332" fillId="15" borderId="59" xfId="30" applyNumberFormat="1" applyFont="1" applyFill="1" applyBorder="1" applyAlignment="1">
      <alignment horizontal="center" vertical="center"/>
    </xf>
    <xf numFmtId="1" fontId="333" fillId="14" borderId="5" xfId="30" applyNumberFormat="1" applyFont="1" applyFill="1" applyBorder="1" applyAlignment="1">
      <alignment horizontal="center" vertical="center"/>
    </xf>
    <xf numFmtId="3" fontId="334" fillId="15" borderId="59" xfId="30" applyNumberFormat="1" applyFont="1" applyFill="1" applyBorder="1" applyAlignment="1">
      <alignment horizontal="center" vertical="center"/>
    </xf>
    <xf numFmtId="9" fontId="140" fillId="0" borderId="0" xfId="2" applyFont="1" applyBorder="1"/>
    <xf numFmtId="0" fontId="140" fillId="0" borderId="0" xfId="30" applyFont="1" applyBorder="1"/>
    <xf numFmtId="3" fontId="334" fillId="0" borderId="2" xfId="30" applyNumberFormat="1" applyFont="1" applyBorder="1" applyAlignment="1">
      <alignment horizontal="center" vertical="center"/>
    </xf>
    <xf numFmtId="2" fontId="318" fillId="6" borderId="15" xfId="30" applyNumberFormat="1" applyFont="1" applyFill="1" applyBorder="1" applyAlignment="1">
      <alignment horizontal="center" vertical="center"/>
    </xf>
    <xf numFmtId="0" fontId="335" fillId="0" borderId="0" xfId="30" applyFont="1" applyBorder="1"/>
    <xf numFmtId="168" fontId="301" fillId="6" borderId="7" xfId="4" applyNumberFormat="1" applyFont="1" applyFill="1" applyBorder="1" applyAlignment="1">
      <alignment horizontal="center" vertical="center" wrapText="1"/>
    </xf>
    <xf numFmtId="165" fontId="39" fillId="0" borderId="0" xfId="30" applyNumberFormat="1" applyFont="1" applyBorder="1"/>
    <xf numFmtId="0" fontId="167" fillId="0" borderId="0" xfId="0" applyFont="1" applyBorder="1" applyAlignment="1">
      <alignment wrapText="1"/>
    </xf>
    <xf numFmtId="0" fontId="183" fillId="0" borderId="0" xfId="0" applyFont="1" applyBorder="1" applyAlignment="1">
      <alignment wrapText="1"/>
    </xf>
    <xf numFmtId="3" fontId="66" fillId="6" borderId="30" xfId="4" applyNumberFormat="1" applyFont="1" applyFill="1" applyBorder="1" applyAlignment="1">
      <alignment horizontal="center" vertical="center" wrapText="1"/>
    </xf>
    <xf numFmtId="0" fontId="336" fillId="0" borderId="0" xfId="0" applyFont="1" applyBorder="1" applyAlignment="1">
      <alignment wrapText="1"/>
    </xf>
    <xf numFmtId="3" fontId="13" fillId="7" borderId="32" xfId="4" applyNumberFormat="1" applyFont="1" applyFill="1" applyBorder="1" applyAlignment="1">
      <alignment horizontal="center" vertical="center" wrapText="1"/>
    </xf>
    <xf numFmtId="3" fontId="337" fillId="15" borderId="15" xfId="0" applyNumberFormat="1" applyFont="1" applyFill="1" applyBorder="1" applyAlignment="1">
      <alignment horizontal="center" vertical="center" wrapText="1"/>
    </xf>
    <xf numFmtId="3" fontId="337" fillId="15" borderId="5" xfId="0" applyNumberFormat="1" applyFont="1" applyFill="1" applyBorder="1" applyAlignment="1">
      <alignment horizontal="center" vertical="center" wrapText="1"/>
    </xf>
    <xf numFmtId="3" fontId="337" fillId="14" borderId="5" xfId="30" applyNumberFormat="1" applyFont="1" applyFill="1" applyBorder="1" applyAlignment="1">
      <alignment horizontal="center" vertical="center"/>
    </xf>
    <xf numFmtId="3" fontId="338" fillId="15" borderId="5" xfId="0" applyNumberFormat="1" applyFont="1" applyFill="1" applyBorder="1" applyAlignment="1">
      <alignment horizontal="center" vertical="center" wrapText="1"/>
    </xf>
    <xf numFmtId="3" fontId="13" fillId="7" borderId="5" xfId="4" applyNumberFormat="1" applyFont="1" applyFill="1" applyBorder="1" applyAlignment="1">
      <alignment horizontal="center" vertical="center" wrapText="1"/>
    </xf>
    <xf numFmtId="9" fontId="339" fillId="0" borderId="0" xfId="2" applyFont="1" applyBorder="1" applyAlignment="1">
      <alignment wrapText="1"/>
    </xf>
    <xf numFmtId="0" fontId="339" fillId="0" borderId="0" xfId="0" applyFont="1" applyBorder="1" applyAlignment="1">
      <alignment wrapText="1"/>
    </xf>
    <xf numFmtId="3" fontId="337" fillId="0" borderId="5" xfId="0" applyNumberFormat="1" applyFont="1" applyBorder="1" applyAlignment="1">
      <alignment horizontal="center" vertical="center" wrapText="1"/>
    </xf>
    <xf numFmtId="3" fontId="339" fillId="0" borderId="0" xfId="0" applyNumberFormat="1" applyFont="1" applyBorder="1" applyAlignment="1">
      <alignment wrapText="1"/>
    </xf>
    <xf numFmtId="0" fontId="226" fillId="0" borderId="0" xfId="0" applyFont="1" applyBorder="1" applyAlignment="1">
      <alignment wrapText="1"/>
    </xf>
    <xf numFmtId="3" fontId="46" fillId="6" borderId="5" xfId="30" applyNumberFormat="1" applyFont="1" applyFill="1" applyBorder="1" applyAlignment="1">
      <alignment horizontal="center" vertical="center"/>
    </xf>
    <xf numFmtId="3" fontId="58" fillId="6" borderId="5" xfId="30" applyNumberFormat="1" applyFont="1" applyFill="1" applyBorder="1" applyAlignment="1">
      <alignment horizontal="center" vertical="center"/>
    </xf>
    <xf numFmtId="9" fontId="336" fillId="0" borderId="0" xfId="2" applyFont="1" applyBorder="1" applyAlignment="1">
      <alignment wrapText="1"/>
    </xf>
    <xf numFmtId="0" fontId="112" fillId="0" borderId="0" xfId="0" applyFont="1" applyBorder="1" applyAlignment="1">
      <alignment wrapText="1"/>
    </xf>
    <xf numFmtId="0" fontId="110" fillId="0" borderId="0" xfId="0" applyFont="1" applyBorder="1" applyAlignment="1">
      <alignment wrapText="1"/>
    </xf>
    <xf numFmtId="168" fontId="46" fillId="6" borderId="7" xfId="4" applyNumberFormat="1" applyFont="1" applyFill="1" applyBorder="1" applyAlignment="1">
      <alignment horizontal="center" vertical="center" wrapText="1"/>
    </xf>
    <xf numFmtId="3" fontId="46" fillId="7" borderId="7" xfId="4" applyNumberFormat="1" applyFont="1" applyFill="1" applyBorder="1" applyAlignment="1">
      <alignment horizontal="center" vertical="center" wrapText="1"/>
    </xf>
    <xf numFmtId="0" fontId="112" fillId="0" borderId="0" xfId="0" applyFont="1" applyBorder="1" applyAlignment="1">
      <alignment horizontal="right" wrapText="1" readingOrder="2"/>
    </xf>
    <xf numFmtId="0" fontId="277" fillId="0" borderId="0" xfId="0" applyFont="1" applyBorder="1" applyAlignment="1">
      <alignment horizontal="right" wrapText="1" readingOrder="2"/>
    </xf>
    <xf numFmtId="0" fontId="277" fillId="0" borderId="0" xfId="0" applyFont="1" applyBorder="1" applyAlignment="1">
      <alignment wrapText="1"/>
    </xf>
    <xf numFmtId="0" fontId="2" fillId="0" borderId="0" xfId="0" applyFont="1"/>
    <xf numFmtId="0" fontId="167" fillId="0" borderId="0" xfId="0" applyNumberFormat="1" applyFont="1" applyAlignment="1">
      <alignment wrapText="1"/>
    </xf>
    <xf numFmtId="0" fontId="104" fillId="0" borderId="0" xfId="0" applyFont="1" applyAlignment="1">
      <alignment horizontal="center"/>
    </xf>
    <xf numFmtId="0" fontId="102" fillId="0" borderId="0" xfId="0" applyNumberFormat="1" applyFont="1" applyAlignment="1">
      <alignment horizontal="center" wrapText="1"/>
    </xf>
    <xf numFmtId="0" fontId="112" fillId="0" borderId="0" xfId="0" applyFont="1" applyBorder="1" applyAlignment="1">
      <alignment horizontal="center" wrapText="1"/>
    </xf>
    <xf numFmtId="0" fontId="110" fillId="0" borderId="0" xfId="0" applyFont="1" applyAlignment="1">
      <alignment horizontal="center" wrapText="1"/>
    </xf>
    <xf numFmtId="0" fontId="102" fillId="0" borderId="0" xfId="0" applyFont="1" applyBorder="1" applyAlignment="1">
      <alignment horizontal="center" wrapText="1"/>
    </xf>
    <xf numFmtId="0" fontId="111" fillId="0" borderId="0" xfId="0" applyFont="1" applyBorder="1" applyAlignment="1">
      <alignment horizontal="center" vertical="center" wrapText="1" readingOrder="1"/>
    </xf>
    <xf numFmtId="0" fontId="336" fillId="0" borderId="0" xfId="0" applyFont="1" applyBorder="1" applyAlignment="1">
      <alignment horizontal="center" wrapText="1"/>
    </xf>
    <xf numFmtId="0" fontId="111" fillId="0" borderId="0" xfId="0" applyFont="1" applyBorder="1" applyAlignment="1">
      <alignment horizontal="center" vertical="center" wrapText="1" readingOrder="2"/>
    </xf>
    <xf numFmtId="0" fontId="110" fillId="0" borderId="0" xfId="0" applyFont="1" applyBorder="1" applyAlignment="1">
      <alignment horizontal="center" wrapText="1"/>
    </xf>
    <xf numFmtId="0" fontId="110" fillId="0" borderId="0" xfId="0" applyFont="1" applyBorder="1" applyAlignment="1">
      <alignment horizontal="center" vertical="center" wrapText="1"/>
    </xf>
    <xf numFmtId="0" fontId="106" fillId="0" borderId="0" xfId="0" applyFont="1" applyBorder="1" applyAlignment="1">
      <alignment vertical="center" wrapText="1"/>
    </xf>
    <xf numFmtId="0" fontId="119" fillId="0" borderId="1" xfId="30" applyFont="1" applyBorder="1"/>
    <xf numFmtId="0" fontId="130" fillId="0" borderId="1" xfId="30" applyFont="1" applyBorder="1"/>
    <xf numFmtId="3" fontId="20" fillId="7" borderId="8" xfId="4" applyNumberFormat="1" applyFont="1" applyFill="1" applyBorder="1" applyAlignment="1">
      <alignment horizontal="left" vertical="center" wrapText="1"/>
    </xf>
    <xf numFmtId="3" fontId="44" fillId="15" borderId="15" xfId="0" applyNumberFormat="1" applyFont="1" applyFill="1" applyBorder="1" applyAlignment="1">
      <alignment horizontal="center" vertical="center" wrapText="1"/>
    </xf>
    <xf numFmtId="3" fontId="335" fillId="15" borderId="15" xfId="0" applyNumberFormat="1" applyFont="1" applyFill="1" applyBorder="1" applyAlignment="1">
      <alignment horizontal="center" vertical="center" wrapText="1"/>
    </xf>
    <xf numFmtId="0" fontId="16" fillId="0" borderId="1" xfId="30" applyFont="1" applyBorder="1" applyAlignment="1">
      <alignment vertical="center"/>
    </xf>
    <xf numFmtId="0" fontId="128" fillId="0" borderId="1" xfId="30" applyFont="1" applyBorder="1"/>
    <xf numFmtId="3" fontId="119" fillId="0" borderId="1" xfId="30" applyNumberFormat="1" applyFont="1" applyBorder="1"/>
    <xf numFmtId="0" fontId="119" fillId="11" borderId="1" xfId="30" applyFont="1" applyFill="1" applyBorder="1"/>
    <xf numFmtId="3" fontId="340" fillId="6" borderId="5" xfId="30" applyNumberFormat="1" applyFont="1" applyFill="1" applyBorder="1" applyAlignment="1">
      <alignment horizontal="center" vertical="center"/>
    </xf>
    <xf numFmtId="0" fontId="39" fillId="11" borderId="0" xfId="30" applyFont="1" applyFill="1" applyBorder="1"/>
    <xf numFmtId="0" fontId="16" fillId="11" borderId="0" xfId="30" applyFont="1" applyFill="1" applyBorder="1"/>
    <xf numFmtId="3" fontId="201" fillId="6" borderId="28" xfId="4" applyNumberFormat="1" applyFont="1" applyFill="1" applyBorder="1" applyAlignment="1">
      <alignment horizontal="center" vertical="center" wrapText="1"/>
    </xf>
    <xf numFmtId="0" fontId="143" fillId="11" borderId="0" xfId="30" applyFont="1" applyFill="1" applyBorder="1"/>
    <xf numFmtId="0" fontId="143" fillId="0" borderId="0" xfId="30" applyFont="1" applyBorder="1"/>
    <xf numFmtId="3" fontId="201" fillId="6" borderId="31" xfId="4" applyNumberFormat="1" applyFont="1" applyFill="1" applyBorder="1" applyAlignment="1">
      <alignment horizontal="center" vertical="center" wrapText="1"/>
    </xf>
    <xf numFmtId="3" fontId="20" fillId="7" borderId="32" xfId="4" applyNumberFormat="1" applyFont="1" applyFill="1" applyBorder="1" applyAlignment="1">
      <alignment horizontal="center" vertical="center" wrapText="1"/>
    </xf>
    <xf numFmtId="3" fontId="57" fillId="15" borderId="59" xfId="30" applyNumberFormat="1" applyFont="1" applyFill="1" applyBorder="1" applyAlignment="1">
      <alignment horizontal="center" vertical="center"/>
    </xf>
    <xf numFmtId="3" fontId="140" fillId="0" borderId="0" xfId="30" applyNumberFormat="1" applyFont="1" applyBorder="1"/>
    <xf numFmtId="3" fontId="57" fillId="0" borderId="59" xfId="30" applyNumberFormat="1" applyFont="1" applyBorder="1" applyAlignment="1">
      <alignment horizontal="center" vertical="center"/>
    </xf>
    <xf numFmtId="3" fontId="39" fillId="0" borderId="0" xfId="30" applyNumberFormat="1" applyFont="1" applyBorder="1"/>
    <xf numFmtId="0" fontId="39" fillId="23" borderId="0" xfId="30" applyFont="1" applyFill="1" applyBorder="1"/>
    <xf numFmtId="0" fontId="128" fillId="0" borderId="0" xfId="30" applyFont="1"/>
    <xf numFmtId="0" fontId="140" fillId="0" borderId="0" xfId="30" applyFont="1" applyBorder="1" applyAlignment="1"/>
    <xf numFmtId="0" fontId="119" fillId="0" borderId="0" xfId="30" applyFont="1"/>
    <xf numFmtId="0" fontId="39" fillId="0" borderId="0" xfId="30" applyFont="1" applyBorder="1" applyAlignment="1"/>
    <xf numFmtId="3" fontId="119" fillId="0" borderId="0" xfId="30" applyNumberFormat="1" applyFont="1"/>
    <xf numFmtId="0" fontId="167" fillId="0" borderId="0" xfId="30" applyFont="1" applyBorder="1"/>
    <xf numFmtId="0" fontId="167" fillId="11" borderId="0" xfId="30" applyFont="1" applyFill="1" applyBorder="1"/>
    <xf numFmtId="0" fontId="183" fillId="0" borderId="0" xfId="0" applyFont="1" applyBorder="1" applyAlignment="1">
      <alignment vertical="center"/>
    </xf>
    <xf numFmtId="3" fontId="201" fillId="6" borderId="28" xfId="4" applyNumberFormat="1" applyFont="1" applyFill="1" applyBorder="1" applyAlignment="1">
      <alignment horizontal="center" vertical="center" textRotation="180" wrapText="1"/>
    </xf>
    <xf numFmtId="0" fontId="336" fillId="11" borderId="0" xfId="30" applyFont="1" applyFill="1" applyBorder="1"/>
    <xf numFmtId="0" fontId="336" fillId="0" borderId="0" xfId="30" applyFont="1" applyBorder="1"/>
    <xf numFmtId="3" fontId="66" fillId="6" borderId="23" xfId="4" applyNumberFormat="1" applyFont="1" applyFill="1" applyBorder="1" applyAlignment="1">
      <alignment horizontal="center" vertical="center" textRotation="180" wrapText="1"/>
    </xf>
    <xf numFmtId="3" fontId="78" fillId="15" borderId="5" xfId="30" applyNumberFormat="1" applyFont="1" applyFill="1" applyBorder="1" applyAlignment="1">
      <alignment horizontal="center" vertical="center"/>
    </xf>
    <xf numFmtId="3" fontId="341" fillId="14" borderId="5" xfId="30" applyNumberFormat="1" applyFont="1" applyFill="1" applyBorder="1" applyAlignment="1">
      <alignment horizontal="center" vertical="center"/>
    </xf>
    <xf numFmtId="0" fontId="342" fillId="11" borderId="0" xfId="30" applyFont="1" applyFill="1" applyBorder="1"/>
    <xf numFmtId="0" fontId="342" fillId="0" borderId="0" xfId="30" applyFont="1" applyBorder="1"/>
    <xf numFmtId="3" fontId="78" fillId="0" borderId="5" xfId="30" applyNumberFormat="1" applyFont="1" applyBorder="1" applyAlignment="1">
      <alignment horizontal="center" vertical="center"/>
    </xf>
    <xf numFmtId="0" fontId="192" fillId="0" borderId="0" xfId="0" applyFont="1" applyBorder="1" applyAlignment="1">
      <alignment vertical="center"/>
    </xf>
    <xf numFmtId="1" fontId="324" fillId="6" borderId="5" xfId="30" applyNumberFormat="1" applyFont="1" applyFill="1" applyBorder="1" applyAlignment="1">
      <alignment horizontal="center" vertical="center"/>
    </xf>
    <xf numFmtId="3" fontId="343" fillId="6" borderId="5" xfId="30" applyNumberFormat="1" applyFont="1" applyFill="1" applyBorder="1" applyAlignment="1">
      <alignment horizontal="center" vertical="center"/>
    </xf>
    <xf numFmtId="0" fontId="284" fillId="0" borderId="0" xfId="0" applyFont="1" applyBorder="1" applyAlignment="1">
      <alignment vertical="center"/>
    </xf>
    <xf numFmtId="0" fontId="183" fillId="0" borderId="0" xfId="0" applyFont="1" applyBorder="1" applyAlignment="1">
      <alignment horizontal="right" vertical="center" wrapText="1"/>
    </xf>
    <xf numFmtId="0" fontId="183" fillId="0" borderId="0" xfId="0" applyFont="1" applyBorder="1" applyAlignment="1">
      <alignment horizontal="left" vertical="center"/>
    </xf>
    <xf numFmtId="0" fontId="20" fillId="0" borderId="0" xfId="0" applyFont="1" applyBorder="1" applyAlignment="1">
      <alignment vertical="center" wrapText="1"/>
    </xf>
    <xf numFmtId="0" fontId="344" fillId="0" borderId="0" xfId="0" applyFont="1" applyAlignment="1">
      <alignment vertical="center"/>
    </xf>
    <xf numFmtId="0" fontId="20" fillId="0" borderId="0" xfId="0" applyFont="1" applyBorder="1" applyAlignment="1">
      <alignment vertical="center"/>
    </xf>
    <xf numFmtId="0" fontId="345" fillId="0" borderId="0" xfId="0" applyFont="1" applyBorder="1" applyAlignment="1">
      <alignment horizontal="right" vertical="center" wrapText="1" readingOrder="2"/>
    </xf>
    <xf numFmtId="0" fontId="346" fillId="0" borderId="0" xfId="0" applyFont="1" applyFill="1" applyAlignment="1">
      <alignment horizontal="center" vertical="center" wrapText="1"/>
    </xf>
    <xf numFmtId="0" fontId="88" fillId="0" borderId="0" xfId="0" applyNumberFormat="1" applyFont="1" applyBorder="1" applyAlignment="1">
      <alignment wrapText="1"/>
    </xf>
    <xf numFmtId="0" fontId="39" fillId="0" borderId="0" xfId="0" applyNumberFormat="1" applyFont="1" applyBorder="1" applyAlignment="1">
      <alignment horizontal="center" vertical="center" wrapText="1"/>
    </xf>
    <xf numFmtId="0" fontId="133" fillId="0" borderId="0" xfId="0" applyFont="1" applyBorder="1" applyAlignment="1">
      <alignment vertical="center" wrapText="1"/>
    </xf>
    <xf numFmtId="0" fontId="347" fillId="0" borderId="0" xfId="0" applyFont="1" applyAlignment="1">
      <alignment vertical="center"/>
    </xf>
    <xf numFmtId="0" fontId="133" fillId="0" borderId="0" xfId="0" applyFont="1" applyBorder="1" applyAlignment="1">
      <alignment vertical="center"/>
    </xf>
    <xf numFmtId="0" fontId="8" fillId="0" borderId="0" xfId="0" applyFont="1" applyAlignment="1">
      <alignment vertical="center"/>
    </xf>
    <xf numFmtId="0" fontId="102" fillId="0" borderId="0" xfId="0" applyFont="1" applyBorder="1" applyAlignment="1">
      <alignment vertical="center"/>
    </xf>
    <xf numFmtId="0" fontId="200" fillId="0" borderId="0" xfId="30" applyFont="1" applyAlignment="1">
      <alignment vertical="center"/>
    </xf>
    <xf numFmtId="3" fontId="62" fillId="6" borderId="28" xfId="4" applyNumberFormat="1" applyFont="1" applyFill="1" applyBorder="1" applyAlignment="1">
      <alignment horizontal="center" vertical="center" wrapText="1"/>
    </xf>
    <xf numFmtId="3" fontId="177" fillId="15" borderId="5" xfId="30" applyNumberFormat="1" applyFont="1" applyFill="1" applyBorder="1" applyAlignment="1">
      <alignment horizontal="center" vertical="center"/>
    </xf>
    <xf numFmtId="3" fontId="177" fillId="15" borderId="32" xfId="30" applyNumberFormat="1" applyFont="1" applyFill="1" applyBorder="1" applyAlignment="1">
      <alignment horizontal="center" vertical="center"/>
    </xf>
    <xf numFmtId="3" fontId="177" fillId="0" borderId="5" xfId="30" applyNumberFormat="1" applyFont="1" applyBorder="1" applyAlignment="1">
      <alignment horizontal="center" vertical="center"/>
    </xf>
    <xf numFmtId="3" fontId="177" fillId="0" borderId="32" xfId="30" applyNumberFormat="1" applyFont="1" applyBorder="1" applyAlignment="1">
      <alignment horizontal="center" vertical="center"/>
    </xf>
    <xf numFmtId="3" fontId="200" fillId="0" borderId="0" xfId="30" applyNumberFormat="1" applyFont="1" applyAlignment="1">
      <alignment vertical="center"/>
    </xf>
    <xf numFmtId="165" fontId="177" fillId="0" borderId="5" xfId="30" applyNumberFormat="1" applyFont="1" applyBorder="1" applyAlignment="1">
      <alignment horizontal="center" vertical="center"/>
    </xf>
    <xf numFmtId="165" fontId="177" fillId="0" borderId="32" xfId="30" applyNumberFormat="1" applyFont="1" applyBorder="1" applyAlignment="1">
      <alignment horizontal="center" vertical="center"/>
    </xf>
    <xf numFmtId="0" fontId="106" fillId="0" borderId="0" xfId="36" applyFont="1"/>
    <xf numFmtId="0" fontId="106" fillId="0" borderId="0" xfId="36" applyFont="1" applyAlignment="1">
      <alignment vertical="center"/>
    </xf>
    <xf numFmtId="3" fontId="201" fillId="6" borderId="8" xfId="4" applyNumberFormat="1" applyFont="1" applyFill="1" applyBorder="1" applyAlignment="1">
      <alignment horizontal="center" vertical="center" wrapText="1"/>
    </xf>
    <xf numFmtId="3" fontId="201" fillId="6" borderId="24" xfId="4" applyNumberFormat="1" applyFont="1" applyFill="1" applyBorder="1" applyAlignment="1">
      <alignment horizontal="center" vertical="center" wrapText="1"/>
    </xf>
    <xf numFmtId="0" fontId="330" fillId="15" borderId="5" xfId="36" applyFont="1" applyFill="1" applyBorder="1" applyAlignment="1">
      <alignment horizontal="center" vertical="center"/>
    </xf>
    <xf numFmtId="165" fontId="330" fillId="15" borderId="5" xfId="36" applyNumberFormat="1" applyFont="1" applyFill="1" applyBorder="1" applyAlignment="1">
      <alignment horizontal="center" vertical="center"/>
    </xf>
    <xf numFmtId="0" fontId="192" fillId="0" borderId="0" xfId="36" applyFont="1"/>
    <xf numFmtId="0" fontId="330" fillId="0" borderId="5" xfId="36" applyFont="1" applyBorder="1" applyAlignment="1">
      <alignment horizontal="center" vertical="center"/>
    </xf>
    <xf numFmtId="165" fontId="330" fillId="0" borderId="5" xfId="36" applyNumberFormat="1" applyFont="1" applyBorder="1" applyAlignment="1">
      <alignment horizontal="center" vertical="center"/>
    </xf>
    <xf numFmtId="168" fontId="318" fillId="6" borderId="5" xfId="30" applyNumberFormat="1" applyFont="1" applyFill="1" applyBorder="1" applyAlignment="1">
      <alignment horizontal="center" vertical="center"/>
    </xf>
    <xf numFmtId="1" fontId="318" fillId="6" borderId="5" xfId="30" applyNumberFormat="1" applyFont="1" applyFill="1" applyBorder="1" applyAlignment="1">
      <alignment horizontal="center" vertical="center"/>
    </xf>
    <xf numFmtId="0" fontId="110" fillId="0" borderId="0" xfId="36" applyFont="1" applyFill="1" applyBorder="1" applyAlignment="1">
      <alignment vertical="center"/>
    </xf>
    <xf numFmtId="0" fontId="348" fillId="15" borderId="5" xfId="36" applyFont="1" applyFill="1" applyBorder="1" applyAlignment="1">
      <alignment horizontal="center" vertical="center"/>
    </xf>
    <xf numFmtId="165" fontId="348" fillId="15" borderId="5" xfId="36" applyNumberFormat="1" applyFont="1" applyFill="1" applyBorder="1" applyAlignment="1">
      <alignment horizontal="center" vertical="center"/>
    </xf>
    <xf numFmtId="0" fontId="348" fillId="0" borderId="5" xfId="36" applyFont="1" applyBorder="1" applyAlignment="1">
      <alignment horizontal="center" vertical="center"/>
    </xf>
    <xf numFmtId="1" fontId="202" fillId="6" borderId="5" xfId="30" applyNumberFormat="1" applyFont="1" applyFill="1" applyBorder="1" applyAlignment="1">
      <alignment horizontal="center" vertical="center"/>
    </xf>
    <xf numFmtId="165" fontId="202" fillId="6" borderId="5" xfId="30" applyNumberFormat="1" applyFont="1" applyFill="1" applyBorder="1" applyAlignment="1">
      <alignment horizontal="center" vertical="center"/>
    </xf>
    <xf numFmtId="0" fontId="67" fillId="0" borderId="0" xfId="36" applyFont="1"/>
    <xf numFmtId="0" fontId="20" fillId="0" borderId="0" xfId="30" applyFont="1"/>
    <xf numFmtId="3" fontId="121" fillId="15" borderId="5" xfId="30" applyNumberFormat="1" applyFont="1" applyFill="1" applyBorder="1" applyAlignment="1">
      <alignment horizontal="center" vertical="center"/>
    </xf>
    <xf numFmtId="3" fontId="121" fillId="14" borderId="5" xfId="30" applyNumberFormat="1" applyFont="1" applyFill="1" applyBorder="1" applyAlignment="1">
      <alignment horizontal="center" vertical="center"/>
    </xf>
    <xf numFmtId="3" fontId="121" fillId="0" borderId="5" xfId="30" applyNumberFormat="1" applyFont="1" applyBorder="1" applyAlignment="1">
      <alignment horizontal="center" vertical="center"/>
    </xf>
    <xf numFmtId="0" fontId="20" fillId="0" borderId="0" xfId="30" applyFont="1" applyAlignment="1">
      <alignment horizontal="right" readingOrder="2"/>
    </xf>
    <xf numFmtId="0" fontId="20" fillId="0" borderId="0" xfId="30" applyFont="1" applyAlignment="1">
      <alignment horizontal="left" readingOrder="2"/>
    </xf>
    <xf numFmtId="0" fontId="349" fillId="0" borderId="0" xfId="30" applyFont="1"/>
    <xf numFmtId="0" fontId="344" fillId="0" borderId="0" xfId="30" applyFont="1"/>
    <xf numFmtId="0" fontId="16" fillId="0" borderId="0" xfId="30" applyFont="1"/>
    <xf numFmtId="0" fontId="39" fillId="0" borderId="0" xfId="30" applyFont="1"/>
    <xf numFmtId="3" fontId="33" fillId="15" borderId="5" xfId="30" applyNumberFormat="1" applyFont="1" applyFill="1" applyBorder="1" applyAlignment="1">
      <alignment horizontal="center" vertical="center"/>
    </xf>
    <xf numFmtId="1" fontId="39" fillId="0" borderId="0" xfId="30" applyNumberFormat="1" applyFont="1"/>
    <xf numFmtId="3" fontId="33" fillId="0" borderId="5" xfId="30" applyNumberFormat="1" applyFont="1" applyBorder="1" applyAlignment="1">
      <alignment horizontal="center" vertical="center"/>
    </xf>
    <xf numFmtId="0" fontId="39" fillId="0" borderId="0" xfId="30" applyFont="1" applyAlignment="1">
      <alignment wrapText="1"/>
    </xf>
    <xf numFmtId="0" fontId="39" fillId="0" borderId="0" xfId="30" applyFont="1" applyAlignment="1">
      <alignment vertical="justify"/>
    </xf>
    <xf numFmtId="0" fontId="349" fillId="0" borderId="0" xfId="30" applyFont="1" applyAlignment="1">
      <alignment wrapText="1"/>
    </xf>
    <xf numFmtId="0" fontId="350" fillId="0" borderId="1" xfId="31" applyFont="1" applyBorder="1"/>
    <xf numFmtId="3" fontId="201" fillId="6" borderId="0" xfId="4" applyNumberFormat="1" applyFont="1" applyFill="1" applyBorder="1" applyAlignment="1">
      <alignment horizontal="center" vertical="center" wrapText="1"/>
    </xf>
    <xf numFmtId="3" fontId="33" fillId="15" borderId="5" xfId="20" applyNumberFormat="1" applyFont="1" applyFill="1" applyBorder="1" applyAlignment="1">
      <alignment horizontal="center" vertical="center"/>
    </xf>
    <xf numFmtId="3" fontId="33" fillId="15" borderId="5" xfId="31" applyNumberFormat="1" applyFont="1" applyFill="1" applyBorder="1" applyAlignment="1">
      <alignment horizontal="center"/>
    </xf>
    <xf numFmtId="0" fontId="351" fillId="0" borderId="1" xfId="31" applyFont="1" applyBorder="1"/>
    <xf numFmtId="3" fontId="33" fillId="11" borderId="5" xfId="20" applyNumberFormat="1" applyFont="1" applyFill="1" applyBorder="1" applyAlignment="1">
      <alignment horizontal="center" vertical="center"/>
    </xf>
    <xf numFmtId="0" fontId="351" fillId="11" borderId="1" xfId="31" applyFont="1" applyFill="1" applyBorder="1"/>
    <xf numFmtId="0" fontId="350" fillId="0" borderId="4" xfId="31" applyFont="1" applyBorder="1"/>
    <xf numFmtId="1" fontId="33" fillId="15" borderId="5" xfId="31" applyNumberFormat="1" applyFont="1" applyFill="1" applyBorder="1" applyAlignment="1">
      <alignment horizontal="center" vertical="center"/>
    </xf>
    <xf numFmtId="1" fontId="33" fillId="14" borderId="15" xfId="30" applyNumberFormat="1" applyFont="1" applyFill="1" applyBorder="1" applyAlignment="1">
      <alignment horizontal="center" vertical="center"/>
    </xf>
    <xf numFmtId="1" fontId="33" fillId="0" borderId="5" xfId="31" applyNumberFormat="1" applyFont="1" applyFill="1" applyBorder="1" applyAlignment="1">
      <alignment horizontal="center" vertical="center"/>
    </xf>
    <xf numFmtId="1" fontId="33" fillId="14" borderId="5" xfId="30" applyNumberFormat="1" applyFont="1" applyFill="1" applyBorder="1" applyAlignment="1">
      <alignment horizontal="center" vertical="center"/>
    </xf>
    <xf numFmtId="1" fontId="74" fillId="6" borderId="5" xfId="30" applyNumberFormat="1" applyFont="1" applyFill="1" applyBorder="1" applyAlignment="1">
      <alignment horizontal="center" vertical="center"/>
    </xf>
    <xf numFmtId="0" fontId="5" fillId="0" borderId="4" xfId="31" applyFont="1" applyBorder="1" applyAlignment="1"/>
    <xf numFmtId="0" fontId="5" fillId="0" borderId="4" xfId="31" applyFont="1" applyBorder="1"/>
    <xf numFmtId="0" fontId="5" fillId="0" borderId="4" xfId="31" applyFont="1" applyBorder="1" applyAlignment="1">
      <alignment horizontal="left"/>
    </xf>
    <xf numFmtId="0" fontId="5" fillId="0" borderId="1" xfId="31" applyFont="1" applyBorder="1" applyAlignment="1"/>
    <xf numFmtId="0" fontId="5" fillId="0" borderId="1" xfId="31" applyFont="1" applyBorder="1" applyAlignment="1">
      <alignment horizontal="left"/>
    </xf>
    <xf numFmtId="0" fontId="5" fillId="0" borderId="1" xfId="31" applyFont="1" applyBorder="1" applyAlignment="1">
      <alignment horizontal="center"/>
    </xf>
    <xf numFmtId="3" fontId="201" fillId="6" borderId="30" xfId="4" applyNumberFormat="1" applyFont="1" applyFill="1" applyBorder="1" applyAlignment="1">
      <alignment horizontal="center" vertical="center" wrapText="1"/>
    </xf>
    <xf numFmtId="3" fontId="201" fillId="6" borderId="23" xfId="4" applyNumberFormat="1" applyFont="1" applyFill="1" applyBorder="1" applyAlignment="1">
      <alignment horizontal="center" vertical="center" wrapText="1"/>
    </xf>
    <xf numFmtId="3" fontId="353" fillId="15" borderId="5" xfId="0" applyNumberFormat="1" applyFont="1" applyFill="1" applyBorder="1" applyAlignment="1">
      <alignment horizontal="center" vertical="center"/>
    </xf>
    <xf numFmtId="3" fontId="354" fillId="14" borderId="5" xfId="30" applyNumberFormat="1" applyFont="1" applyFill="1" applyBorder="1" applyAlignment="1">
      <alignment horizontal="center" vertical="center"/>
    </xf>
    <xf numFmtId="3" fontId="355" fillId="15" borderId="5" xfId="0" applyNumberFormat="1" applyFont="1" applyFill="1" applyBorder="1" applyAlignment="1">
      <alignment horizontal="center" vertical="center"/>
    </xf>
    <xf numFmtId="0" fontId="339" fillId="0" borderId="0" xfId="0" applyFont="1"/>
    <xf numFmtId="3" fontId="32" fillId="0" borderId="5" xfId="0" applyNumberFormat="1" applyFont="1" applyBorder="1" applyAlignment="1">
      <alignment horizontal="center" vertical="center"/>
    </xf>
    <xf numFmtId="3" fontId="79" fillId="0" borderId="5" xfId="0" applyNumberFormat="1" applyFont="1" applyBorder="1" applyAlignment="1">
      <alignment horizontal="center" vertical="center"/>
    </xf>
    <xf numFmtId="3" fontId="339" fillId="0" borderId="0" xfId="0" applyNumberFormat="1" applyFont="1"/>
    <xf numFmtId="0" fontId="157" fillId="0" borderId="0" xfId="0" applyFont="1" applyBorder="1" applyAlignment="1">
      <alignment horizontal="right" vertical="center" readingOrder="2"/>
    </xf>
    <xf numFmtId="0" fontId="157" fillId="0" borderId="0" xfId="0" applyFont="1" applyBorder="1" applyAlignment="1">
      <alignment horizontal="right" vertical="center"/>
    </xf>
    <xf numFmtId="0" fontId="356" fillId="0" borderId="0" xfId="0" applyFont="1"/>
    <xf numFmtId="3" fontId="28" fillId="0" borderId="0" xfId="0" applyNumberFormat="1" applyFont="1" applyAlignment="1">
      <alignment horizontal="center" vertical="center"/>
    </xf>
    <xf numFmtId="0" fontId="357" fillId="0" borderId="0" xfId="0" applyFont="1"/>
    <xf numFmtId="0" fontId="106" fillId="0" borderId="0" xfId="0" applyFont="1" applyAlignment="1">
      <alignment horizontal="center"/>
    </xf>
    <xf numFmtId="3" fontId="328" fillId="6" borderId="23" xfId="4" applyNumberFormat="1" applyFont="1" applyFill="1" applyBorder="1" applyAlignment="1">
      <alignment horizontal="center" vertical="center" wrapText="1"/>
    </xf>
    <xf numFmtId="3" fontId="169" fillId="6" borderId="23" xfId="4" applyNumberFormat="1" applyFont="1" applyFill="1" applyBorder="1" applyAlignment="1">
      <alignment horizontal="center" vertical="center" wrapText="1"/>
    </xf>
    <xf numFmtId="3" fontId="66" fillId="6" borderId="23" xfId="4" applyNumberFormat="1" applyFont="1" applyFill="1" applyBorder="1" applyAlignment="1">
      <alignment horizontal="center" vertical="center" wrapText="1"/>
    </xf>
    <xf numFmtId="3" fontId="20" fillId="7" borderId="15" xfId="4" applyNumberFormat="1" applyFont="1" applyFill="1" applyBorder="1" applyAlignment="1">
      <alignment horizontal="center" vertical="center" wrapText="1"/>
    </xf>
    <xf numFmtId="3" fontId="33" fillId="0" borderId="5" xfId="0" applyNumberFormat="1" applyFont="1" applyBorder="1" applyAlignment="1">
      <alignment horizontal="center" vertical="center"/>
    </xf>
    <xf numFmtId="3" fontId="33" fillId="14" borderId="5" xfId="0" applyNumberFormat="1" applyFont="1" applyFill="1" applyBorder="1" applyAlignment="1">
      <alignment horizontal="center" vertical="center"/>
    </xf>
    <xf numFmtId="0" fontId="307" fillId="11" borderId="0" xfId="30" applyFont="1" applyFill="1" applyBorder="1"/>
    <xf numFmtId="0" fontId="144" fillId="0" borderId="0" xfId="30" applyFont="1" applyBorder="1"/>
    <xf numFmtId="0" fontId="18" fillId="0" borderId="0" xfId="30" applyFont="1" applyBorder="1"/>
    <xf numFmtId="3" fontId="33" fillId="15" borderId="15" xfId="30" applyNumberFormat="1" applyFont="1" applyFill="1" applyBorder="1" applyAlignment="1">
      <alignment horizontal="center" vertical="center"/>
    </xf>
    <xf numFmtId="3" fontId="33" fillId="15" borderId="31" xfId="30" applyNumberFormat="1" applyFont="1" applyFill="1" applyBorder="1" applyAlignment="1">
      <alignment horizontal="center" vertical="center"/>
    </xf>
    <xf numFmtId="0" fontId="307" fillId="0" borderId="0" xfId="30" applyFont="1" applyBorder="1"/>
    <xf numFmtId="3" fontId="33" fillId="11" borderId="5" xfId="30" applyNumberFormat="1" applyFont="1" applyFill="1" applyBorder="1" applyAlignment="1">
      <alignment horizontal="center" vertical="center"/>
    </xf>
    <xf numFmtId="3" fontId="33" fillId="11" borderId="7" xfId="30" applyNumberFormat="1" applyFont="1" applyFill="1" applyBorder="1" applyAlignment="1">
      <alignment horizontal="center" vertical="center"/>
    </xf>
    <xf numFmtId="3" fontId="33" fillId="15" borderId="7" xfId="30" applyNumberFormat="1" applyFont="1" applyFill="1" applyBorder="1" applyAlignment="1">
      <alignment horizontal="center" vertical="center"/>
    </xf>
    <xf numFmtId="3" fontId="18" fillId="11" borderId="0" xfId="30" applyNumberFormat="1" applyFont="1" applyFill="1" applyBorder="1"/>
    <xf numFmtId="0" fontId="93" fillId="11" borderId="0" xfId="30" applyFont="1" applyFill="1" applyBorder="1"/>
    <xf numFmtId="3" fontId="358" fillId="6" borderId="5" xfId="30" applyNumberFormat="1" applyFont="1" applyFill="1" applyBorder="1" applyAlignment="1">
      <alignment horizontal="center" vertical="center"/>
    </xf>
    <xf numFmtId="0" fontId="94" fillId="0" borderId="0" xfId="30" applyFont="1" applyBorder="1" applyAlignment="1">
      <alignment horizontal="center" vertical="center"/>
    </xf>
    <xf numFmtId="0" fontId="359" fillId="0" borderId="0" xfId="0" applyFont="1"/>
    <xf numFmtId="3" fontId="20" fillId="7" borderId="31" xfId="4" applyNumberFormat="1" applyFont="1" applyFill="1" applyBorder="1" applyAlignment="1">
      <alignment horizontal="center" vertical="center" wrapText="1"/>
    </xf>
    <xf numFmtId="3" fontId="337" fillId="15" borderId="5" xfId="30" applyNumberFormat="1" applyFont="1" applyFill="1" applyBorder="1" applyAlignment="1">
      <alignment horizontal="center" vertical="center"/>
    </xf>
    <xf numFmtId="3" fontId="360" fillId="15" borderId="5" xfId="30" applyNumberFormat="1" applyFont="1" applyFill="1" applyBorder="1" applyAlignment="1">
      <alignment horizontal="center" vertical="center"/>
    </xf>
    <xf numFmtId="3" fontId="20" fillId="7" borderId="8" xfId="4" applyNumberFormat="1" applyFont="1" applyFill="1" applyBorder="1" applyAlignment="1">
      <alignment horizontal="center" vertical="center" wrapText="1"/>
    </xf>
    <xf numFmtId="3" fontId="337" fillId="11" borderId="5" xfId="30" applyNumberFormat="1" applyFont="1" applyFill="1" applyBorder="1" applyAlignment="1">
      <alignment horizontal="center" vertical="center"/>
    </xf>
    <xf numFmtId="0" fontId="361" fillId="11" borderId="0" xfId="30" applyFont="1" applyFill="1" applyBorder="1"/>
    <xf numFmtId="0" fontId="361" fillId="0" borderId="0" xfId="30" applyFont="1" applyBorder="1"/>
    <xf numFmtId="3" fontId="20" fillId="7" borderId="23" xfId="4" applyNumberFormat="1" applyFont="1" applyFill="1" applyBorder="1" applyAlignment="1">
      <alignment horizontal="center" vertical="center" wrapText="1"/>
    </xf>
    <xf numFmtId="3" fontId="20" fillId="7" borderId="29" xfId="4" applyNumberFormat="1" applyFont="1" applyFill="1" applyBorder="1" applyAlignment="1">
      <alignment horizontal="center" vertical="center" wrapText="1"/>
    </xf>
    <xf numFmtId="3" fontId="20" fillId="7" borderId="7" xfId="4" applyNumberFormat="1" applyFont="1" applyFill="1" applyBorder="1" applyAlignment="1">
      <alignment horizontal="center" vertical="center" wrapText="1"/>
    </xf>
    <xf numFmtId="1" fontId="327" fillId="6" borderId="75" xfId="30" applyNumberFormat="1" applyFont="1" applyFill="1" applyBorder="1" applyAlignment="1">
      <alignment horizontal="center" vertical="center"/>
    </xf>
    <xf numFmtId="1" fontId="327" fillId="6" borderId="33" xfId="30" applyNumberFormat="1" applyFont="1" applyFill="1" applyBorder="1" applyAlignment="1">
      <alignment horizontal="center" vertical="center"/>
    </xf>
    <xf numFmtId="3" fontId="20" fillId="7" borderId="9" xfId="4" applyNumberFormat="1" applyFont="1" applyFill="1" applyBorder="1" applyAlignment="1">
      <alignment horizontal="left" vertical="center" wrapText="1"/>
    </xf>
    <xf numFmtId="0" fontId="65" fillId="6" borderId="7" xfId="11" applyFont="1" applyFill="1" applyBorder="1" applyAlignment="1">
      <alignment horizontal="center" vertical="center" wrapText="1"/>
    </xf>
    <xf numFmtId="0" fontId="363" fillId="6" borderId="7" xfId="11" applyFont="1" applyFill="1" applyBorder="1" applyAlignment="1">
      <alignment horizontal="center" vertical="center" wrapText="1"/>
    </xf>
    <xf numFmtId="0" fontId="42" fillId="0" borderId="0" xfId="7" applyFont="1" applyAlignment="1">
      <alignment horizontal="center" vertical="center" wrapText="1"/>
    </xf>
    <xf numFmtId="3" fontId="75" fillId="7" borderId="5" xfId="4" applyNumberFormat="1" applyFont="1" applyFill="1" applyBorder="1" applyAlignment="1">
      <alignment horizontal="right" vertical="center" wrapText="1"/>
    </xf>
    <xf numFmtId="3" fontId="75" fillId="7" borderId="5" xfId="4" applyNumberFormat="1" applyFont="1" applyFill="1" applyBorder="1" applyAlignment="1">
      <alignment horizontal="left" vertical="center" wrapText="1"/>
    </xf>
    <xf numFmtId="0" fontId="16" fillId="0" borderId="0" xfId="30" applyFont="1" applyAlignment="1">
      <alignment wrapText="1"/>
    </xf>
    <xf numFmtId="3" fontId="44" fillId="15" borderId="5" xfId="30" applyNumberFormat="1" applyFont="1" applyFill="1" applyBorder="1" applyAlignment="1">
      <alignment horizontal="center" vertical="center"/>
    </xf>
    <xf numFmtId="3" fontId="3" fillId="0" borderId="0" xfId="0" applyNumberFormat="1" applyFont="1" applyAlignment="1">
      <alignment wrapText="1"/>
    </xf>
    <xf numFmtId="3" fontId="44" fillId="0" borderId="5" xfId="30" applyNumberFormat="1" applyFont="1" applyFill="1" applyBorder="1" applyAlignment="1">
      <alignment horizontal="center" vertical="center"/>
    </xf>
    <xf numFmtId="3" fontId="44" fillId="11" borderId="5" xfId="30" applyNumberFormat="1" applyFont="1" applyFill="1" applyBorder="1" applyAlignment="1">
      <alignment horizontal="center" vertical="center"/>
    </xf>
    <xf numFmtId="3" fontId="16" fillId="0" borderId="0" xfId="30" applyNumberFormat="1" applyFont="1" applyAlignment="1">
      <alignment wrapText="1"/>
    </xf>
    <xf numFmtId="0" fontId="16" fillId="0" borderId="23" xfId="30" applyFont="1" applyFill="1" applyBorder="1" applyAlignment="1">
      <alignment vertical="center" wrapText="1"/>
    </xf>
    <xf numFmtId="0" fontId="119" fillId="0" borderId="0" xfId="30" applyFont="1" applyAlignment="1">
      <alignment wrapText="1"/>
    </xf>
    <xf numFmtId="1" fontId="16" fillId="0" borderId="0" xfId="30" applyNumberFormat="1" applyFont="1" applyAlignment="1">
      <alignment wrapText="1"/>
    </xf>
    <xf numFmtId="3" fontId="119" fillId="0" borderId="0" xfId="30" applyNumberFormat="1" applyFont="1" applyAlignment="1">
      <alignment wrapText="1"/>
    </xf>
    <xf numFmtId="0" fontId="183" fillId="0" borderId="0" xfId="30" applyFont="1" applyBorder="1" applyAlignment="1">
      <alignment wrapText="1"/>
    </xf>
    <xf numFmtId="0" fontId="192" fillId="0" borderId="0" xfId="0" applyFont="1" applyBorder="1" applyAlignment="1">
      <alignment wrapText="1"/>
    </xf>
    <xf numFmtId="3" fontId="337" fillId="0" borderId="5" xfId="30" applyNumberFormat="1" applyFont="1" applyFill="1" applyBorder="1" applyAlignment="1">
      <alignment horizontal="center" vertical="center"/>
    </xf>
    <xf numFmtId="0" fontId="106" fillId="0" borderId="0" xfId="30" applyFont="1" applyBorder="1" applyAlignment="1">
      <alignment wrapText="1"/>
    </xf>
    <xf numFmtId="0" fontId="192" fillId="0" borderId="0" xfId="30" applyFont="1" applyBorder="1" applyAlignment="1">
      <alignment wrapText="1"/>
    </xf>
    <xf numFmtId="0" fontId="155" fillId="0" borderId="6" xfId="31" applyFont="1" applyBorder="1" applyAlignment="1">
      <alignment vertical="center" readingOrder="2"/>
    </xf>
    <xf numFmtId="0" fontId="42" fillId="0" borderId="6" xfId="31" applyFont="1" applyBorder="1" applyAlignment="1">
      <alignment vertical="center"/>
    </xf>
    <xf numFmtId="0" fontId="42" fillId="0" borderId="1" xfId="31" applyFont="1" applyBorder="1" applyAlignment="1">
      <alignment vertical="center"/>
    </xf>
    <xf numFmtId="3" fontId="201" fillId="6" borderId="29" xfId="4" applyNumberFormat="1" applyFont="1" applyFill="1" applyBorder="1" applyAlignment="1">
      <alignment horizontal="center" vertical="center" wrapText="1"/>
    </xf>
    <xf numFmtId="3" fontId="201" fillId="6" borderId="44" xfId="4" applyNumberFormat="1" applyFont="1" applyFill="1" applyBorder="1" applyAlignment="1">
      <alignment horizontal="center" vertical="center" wrapText="1"/>
    </xf>
    <xf numFmtId="173" fontId="44" fillId="15" borderId="5" xfId="31" applyNumberFormat="1" applyFont="1" applyFill="1" applyBorder="1" applyAlignment="1">
      <alignment horizontal="center" vertical="center"/>
    </xf>
    <xf numFmtId="3" fontId="44" fillId="15" borderId="5" xfId="31" applyNumberFormat="1" applyFont="1" applyFill="1" applyBorder="1" applyAlignment="1">
      <alignment horizontal="center" vertical="center"/>
    </xf>
    <xf numFmtId="3" fontId="44" fillId="14" borderId="5" xfId="30" applyNumberFormat="1" applyFont="1" applyFill="1" applyBorder="1" applyAlignment="1">
      <alignment horizontal="center" vertical="center"/>
    </xf>
    <xf numFmtId="173" fontId="44" fillId="0" borderId="5" xfId="31" applyNumberFormat="1" applyFont="1" applyBorder="1" applyAlignment="1">
      <alignment horizontal="center" vertical="center"/>
    </xf>
    <xf numFmtId="3" fontId="44" fillId="0" borderId="5" xfId="31" applyNumberFormat="1" applyFont="1" applyBorder="1" applyAlignment="1">
      <alignment horizontal="center" vertical="center"/>
    </xf>
    <xf numFmtId="0" fontId="364" fillId="0" borderId="1" xfId="31" applyFont="1" applyBorder="1" applyAlignment="1">
      <alignment vertical="center"/>
    </xf>
    <xf numFmtId="1" fontId="46" fillId="6" borderId="5" xfId="30" applyNumberFormat="1" applyFont="1" applyFill="1" applyBorder="1" applyAlignment="1">
      <alignment horizontal="center" vertical="center"/>
    </xf>
    <xf numFmtId="0" fontId="5" fillId="0" borderId="4" xfId="31" applyFont="1" applyBorder="1" applyAlignment="1">
      <alignment horizontal="right" vertical="center" readingOrder="2"/>
    </xf>
    <xf numFmtId="0" fontId="5" fillId="0" borderId="4" xfId="31" applyFont="1" applyBorder="1" applyAlignment="1">
      <alignment vertical="center"/>
    </xf>
    <xf numFmtId="0" fontId="5" fillId="0" borderId="4" xfId="31" applyFont="1" applyBorder="1" applyAlignment="1">
      <alignment horizontal="left" vertical="center"/>
    </xf>
    <xf numFmtId="0" fontId="5" fillId="0" borderId="1" xfId="31" applyFont="1" applyBorder="1" applyAlignment="1">
      <alignment horizontal="left" vertical="center"/>
    </xf>
    <xf numFmtId="0" fontId="93" fillId="0" borderId="0" xfId="30" applyFont="1" applyBorder="1"/>
    <xf numFmtId="3" fontId="20" fillId="7" borderId="7" xfId="4" applyNumberFormat="1" applyFont="1" applyFill="1" applyBorder="1" applyAlignment="1">
      <alignment horizontal="right" vertical="center" wrapText="1"/>
    </xf>
    <xf numFmtId="0" fontId="93" fillId="0" borderId="0" xfId="30" applyFont="1" applyBorder="1" applyAlignment="1">
      <alignment wrapText="1"/>
    </xf>
    <xf numFmtId="0" fontId="140" fillId="11" borderId="0" xfId="30" applyFont="1" applyFill="1" applyBorder="1"/>
    <xf numFmtId="3" fontId="16" fillId="0" borderId="0" xfId="30" applyNumberFormat="1" applyFont="1"/>
    <xf numFmtId="0" fontId="16" fillId="0" borderId="0" xfId="30" applyFont="1" applyAlignment="1">
      <alignment horizontal="right" readingOrder="2"/>
    </xf>
    <xf numFmtId="0" fontId="334" fillId="0" borderId="0" xfId="0" applyFont="1" applyAlignment="1">
      <alignment vertical="center"/>
    </xf>
    <xf numFmtId="0" fontId="3" fillId="0" borderId="0" xfId="0" applyFont="1"/>
    <xf numFmtId="169" fontId="16" fillId="0" borderId="0" xfId="2" applyNumberFormat="1" applyFont="1"/>
    <xf numFmtId="0" fontId="167" fillId="0" borderId="0" xfId="0" applyFont="1" applyBorder="1" applyAlignment="1">
      <alignment vertical="center" wrapText="1"/>
    </xf>
    <xf numFmtId="0" fontId="183" fillId="0" borderId="0" xfId="0" applyFont="1" applyBorder="1" applyAlignment="1">
      <alignment vertical="center" wrapText="1"/>
    </xf>
    <xf numFmtId="3" fontId="365" fillId="15" borderId="5" xfId="0" applyNumberFormat="1" applyFont="1" applyFill="1" applyBorder="1" applyAlignment="1">
      <alignment horizontal="center" vertical="center" wrapText="1"/>
    </xf>
    <xf numFmtId="0" fontId="192" fillId="0" borderId="0" xfId="0" applyFont="1" applyBorder="1" applyAlignment="1">
      <alignment vertical="center" wrapText="1"/>
    </xf>
    <xf numFmtId="0" fontId="339" fillId="0" borderId="0" xfId="0" applyFont="1" applyBorder="1" applyAlignment="1">
      <alignment vertical="center" wrapText="1"/>
    </xf>
    <xf numFmtId="3" fontId="365" fillId="0" borderId="5" xfId="0" applyNumberFormat="1" applyFont="1" applyBorder="1" applyAlignment="1">
      <alignment horizontal="center" vertical="center" wrapText="1"/>
    </xf>
    <xf numFmtId="0" fontId="336" fillId="0" borderId="0" xfId="0" applyFont="1" applyBorder="1" applyAlignment="1">
      <alignment vertical="center" wrapText="1"/>
    </xf>
    <xf numFmtId="0" fontId="110" fillId="0" borderId="0" xfId="0" applyFont="1" applyBorder="1" applyAlignment="1">
      <alignment vertical="center" wrapText="1"/>
    </xf>
    <xf numFmtId="0" fontId="75" fillId="0" borderId="0" xfId="0" applyFont="1" applyBorder="1" applyAlignment="1">
      <alignment vertical="center" wrapText="1"/>
    </xf>
    <xf numFmtId="0" fontId="366" fillId="0" borderId="0" xfId="0" applyFont="1" applyBorder="1" applyAlignment="1">
      <alignment vertical="center" wrapText="1"/>
    </xf>
    <xf numFmtId="0" fontId="110" fillId="0" borderId="0" xfId="0" applyFont="1" applyAlignment="1">
      <alignment vertical="center" wrapText="1"/>
    </xf>
    <xf numFmtId="0" fontId="111" fillId="0" borderId="0" xfId="0" applyFont="1" applyBorder="1" applyAlignment="1">
      <alignment vertical="center" wrapText="1" readingOrder="2"/>
    </xf>
    <xf numFmtId="0" fontId="143" fillId="0" borderId="0" xfId="0" applyFont="1" applyFill="1" applyAlignment="1">
      <alignment vertical="center" wrapText="1"/>
    </xf>
    <xf numFmtId="0" fontId="111" fillId="0" borderId="0" xfId="0" applyFont="1" applyBorder="1" applyAlignment="1">
      <alignment vertical="center" wrapText="1" readingOrder="1"/>
    </xf>
    <xf numFmtId="0" fontId="39" fillId="0" borderId="0" xfId="0" applyNumberFormat="1" applyFont="1" applyBorder="1" applyAlignment="1">
      <alignment vertical="center" wrapText="1"/>
    </xf>
    <xf numFmtId="0" fontId="129" fillId="0" borderId="0" xfId="0" applyFont="1" applyBorder="1" applyAlignment="1">
      <alignment vertical="center" wrapText="1" readingOrder="2"/>
    </xf>
    <xf numFmtId="0" fontId="144" fillId="0" borderId="0" xfId="0" applyFont="1" applyFill="1" applyAlignment="1">
      <alignment vertical="center" wrapText="1"/>
    </xf>
    <xf numFmtId="0" fontId="129" fillId="0" borderId="0" xfId="0" applyFont="1" applyBorder="1" applyAlignment="1">
      <alignment vertical="center" wrapText="1" readingOrder="1"/>
    </xf>
    <xf numFmtId="0" fontId="140" fillId="0" borderId="0" xfId="0" applyNumberFormat="1" applyFont="1" applyBorder="1" applyAlignment="1">
      <alignment vertical="center" wrapText="1"/>
    </xf>
    <xf numFmtId="0" fontId="86" fillId="0" borderId="0" xfId="0" applyFont="1" applyBorder="1" applyAlignment="1">
      <alignment vertical="center" wrapText="1"/>
    </xf>
    <xf numFmtId="0" fontId="41" fillId="0" borderId="0" xfId="33" applyFont="1" applyAlignment="1">
      <alignment horizontal="center" vertical="center"/>
    </xf>
    <xf numFmtId="0" fontId="20" fillId="0" borderId="0" xfId="30" applyFont="1" applyBorder="1" applyAlignment="1">
      <alignment vertical="center" wrapText="1"/>
    </xf>
    <xf numFmtId="0" fontId="37" fillId="0" borderId="0" xfId="30" applyFont="1" applyBorder="1" applyAlignment="1">
      <alignment vertical="center" wrapText="1"/>
    </xf>
    <xf numFmtId="3" fontId="33" fillId="15" borderId="5" xfId="30" applyNumberFormat="1" applyFont="1" applyFill="1" applyBorder="1" applyAlignment="1">
      <alignment horizontal="center" vertical="center" wrapText="1"/>
    </xf>
    <xf numFmtId="3" fontId="33" fillId="14" borderId="5" xfId="30" applyNumberFormat="1" applyFont="1" applyFill="1" applyBorder="1" applyAlignment="1">
      <alignment horizontal="center" vertical="center" wrapText="1"/>
    </xf>
    <xf numFmtId="3" fontId="33" fillId="0" borderId="5" xfId="30" applyNumberFormat="1" applyFont="1" applyBorder="1" applyAlignment="1">
      <alignment horizontal="center" vertical="center" wrapText="1"/>
    </xf>
    <xf numFmtId="1" fontId="367" fillId="6" borderId="5" xfId="30" applyNumberFormat="1" applyFont="1" applyFill="1" applyBorder="1" applyAlignment="1">
      <alignment horizontal="center" vertical="center"/>
    </xf>
    <xf numFmtId="3" fontId="367" fillId="6" borderId="5" xfId="30" applyNumberFormat="1" applyFont="1" applyFill="1" applyBorder="1" applyAlignment="1">
      <alignment horizontal="center" vertical="center"/>
    </xf>
    <xf numFmtId="0" fontId="67" fillId="0" borderId="0" xfId="30" applyFont="1" applyBorder="1" applyAlignment="1">
      <alignment vertical="center" wrapText="1"/>
    </xf>
    <xf numFmtId="0" fontId="37" fillId="0" borderId="0" xfId="30" applyFont="1" applyBorder="1" applyAlignment="1">
      <alignment horizontal="center" vertical="center" wrapText="1"/>
    </xf>
    <xf numFmtId="0" fontId="102" fillId="0" borderId="0" xfId="30" applyFont="1" applyBorder="1"/>
    <xf numFmtId="0" fontId="106" fillId="0" borderId="0" xfId="30" applyFont="1" applyBorder="1"/>
    <xf numFmtId="3" fontId="44" fillId="14" borderId="5" xfId="30" applyNumberFormat="1" applyFont="1" applyFill="1" applyBorder="1" applyAlignment="1">
      <alignment horizontal="center" vertical="center" wrapText="1"/>
    </xf>
    <xf numFmtId="3" fontId="44" fillId="0" borderId="5" xfId="30" applyNumberFormat="1" applyFont="1" applyBorder="1" applyAlignment="1">
      <alignment horizontal="center" vertical="center"/>
    </xf>
    <xf numFmtId="3" fontId="368" fillId="6" borderId="5" xfId="30" applyNumberFormat="1" applyFont="1" applyFill="1" applyBorder="1" applyAlignment="1">
      <alignment horizontal="center" vertical="center"/>
    </xf>
    <xf numFmtId="0" fontId="106" fillId="0" borderId="0" xfId="30" applyFont="1" applyFill="1" applyBorder="1" applyAlignment="1">
      <alignment vertical="center"/>
    </xf>
    <xf numFmtId="0" fontId="102" fillId="0" borderId="0" xfId="30" applyFont="1" applyBorder="1" applyAlignment="1">
      <alignment horizontal="right" vertical="center"/>
    </xf>
    <xf numFmtId="0" fontId="102" fillId="0" borderId="0" xfId="30" applyFont="1" applyBorder="1" applyAlignment="1">
      <alignment horizontal="right"/>
    </xf>
    <xf numFmtId="0" fontId="102" fillId="0" borderId="0" xfId="30" applyFont="1" applyBorder="1" applyAlignment="1">
      <alignment horizontal="center" vertical="center"/>
    </xf>
    <xf numFmtId="0" fontId="102" fillId="0" borderId="0" xfId="30" applyFont="1" applyBorder="1" applyAlignment="1"/>
    <xf numFmtId="0" fontId="20" fillId="0" borderId="0" xfId="30" applyFont="1" applyBorder="1" applyAlignment="1">
      <alignment vertical="center"/>
    </xf>
    <xf numFmtId="0" fontId="16" fillId="0" borderId="0" xfId="30" applyFont="1" applyBorder="1" applyAlignment="1">
      <alignment vertical="center"/>
    </xf>
    <xf numFmtId="0" fontId="39" fillId="0" borderId="0" xfId="30" applyFont="1" applyBorder="1" applyAlignment="1">
      <alignment vertical="center"/>
    </xf>
    <xf numFmtId="9" fontId="39" fillId="0" borderId="0" xfId="2" applyFont="1" applyBorder="1" applyAlignment="1">
      <alignment vertical="center"/>
    </xf>
    <xf numFmtId="9" fontId="33" fillId="15" borderId="5" xfId="2" applyFont="1" applyFill="1" applyBorder="1" applyAlignment="1">
      <alignment horizontal="center" vertical="center"/>
    </xf>
    <xf numFmtId="9" fontId="33" fillId="0" borderId="5" xfId="2" applyFont="1" applyBorder="1" applyAlignment="1">
      <alignment horizontal="center" vertical="center"/>
    </xf>
    <xf numFmtId="0" fontId="16" fillId="0" borderId="0" xfId="30" applyFont="1" applyBorder="1" applyAlignment="1">
      <alignment horizontal="right" vertical="center"/>
    </xf>
    <xf numFmtId="1" fontId="340" fillId="6" borderId="5" xfId="30" applyNumberFormat="1" applyFont="1" applyFill="1" applyBorder="1" applyAlignment="1">
      <alignment horizontal="center" vertical="center"/>
    </xf>
    <xf numFmtId="9" fontId="340" fillId="6" borderId="5" xfId="2" applyFont="1" applyFill="1" applyBorder="1" applyAlignment="1">
      <alignment horizontal="center" vertical="center"/>
    </xf>
    <xf numFmtId="0" fontId="16" fillId="0" borderId="23" xfId="30" applyFont="1" applyFill="1" applyBorder="1" applyAlignment="1">
      <alignment vertical="center"/>
    </xf>
    <xf numFmtId="0" fontId="39" fillId="0" borderId="0" xfId="30" applyFont="1" applyBorder="1" applyAlignment="1">
      <alignment horizontal="right" vertical="center"/>
    </xf>
    <xf numFmtId="0" fontId="39" fillId="0" borderId="0" xfId="30" applyFont="1" applyBorder="1" applyAlignment="1">
      <alignment horizontal="center" vertical="center"/>
    </xf>
    <xf numFmtId="0" fontId="112" fillId="0" borderId="0" xfId="22" applyFont="1"/>
    <xf numFmtId="0" fontId="357" fillId="0" borderId="0" xfId="22" applyFont="1"/>
    <xf numFmtId="3" fontId="201" fillId="6" borderId="5" xfId="4" applyNumberFormat="1" applyFont="1" applyFill="1" applyBorder="1" applyAlignment="1">
      <alignment horizontal="center" vertical="center" textRotation="90" wrapText="1"/>
    </xf>
    <xf numFmtId="0" fontId="112" fillId="0" borderId="0" xfId="22" applyFont="1" applyAlignment="1">
      <alignment wrapText="1"/>
    </xf>
    <xf numFmtId="3" fontId="44" fillId="32" borderId="5" xfId="22" applyNumberFormat="1" applyFont="1" applyFill="1" applyBorder="1" applyAlignment="1">
      <alignment horizontal="center" vertical="center"/>
    </xf>
    <xf numFmtId="3" fontId="44" fillId="15" borderId="5" xfId="22" applyNumberFormat="1" applyFont="1" applyFill="1" applyBorder="1" applyAlignment="1">
      <alignment horizontal="center" vertical="center"/>
    </xf>
    <xf numFmtId="3" fontId="106" fillId="0" borderId="0" xfId="22" applyNumberFormat="1" applyFont="1"/>
    <xf numFmtId="0" fontId="106" fillId="0" borderId="0" xfId="22" applyFont="1"/>
    <xf numFmtId="3" fontId="44" fillId="11" borderId="5" xfId="22" applyNumberFormat="1" applyFont="1" applyFill="1" applyBorder="1" applyAlignment="1">
      <alignment horizontal="center" vertical="center"/>
    </xf>
    <xf numFmtId="0" fontId="369" fillId="0" borderId="4" xfId="31" applyFont="1" applyBorder="1" applyAlignment="1">
      <alignment horizontal="right" readingOrder="2"/>
    </xf>
    <xf numFmtId="0" fontId="369" fillId="0" borderId="4" xfId="31" applyFont="1" applyBorder="1"/>
    <xf numFmtId="0" fontId="369" fillId="0" borderId="1" xfId="31" applyFont="1" applyBorder="1"/>
    <xf numFmtId="0" fontId="106" fillId="0" borderId="6" xfId="30" applyFont="1" applyBorder="1" applyAlignment="1">
      <alignment horizontal="center" vertical="center"/>
    </xf>
    <xf numFmtId="0" fontId="106" fillId="0" borderId="1" xfId="30" applyFont="1" applyBorder="1" applyAlignment="1">
      <alignment horizontal="center" vertical="center"/>
    </xf>
    <xf numFmtId="0" fontId="106" fillId="0" borderId="1" xfId="22" applyFont="1" applyBorder="1"/>
    <xf numFmtId="0" fontId="106" fillId="0" borderId="6" xfId="22" applyFont="1" applyBorder="1"/>
    <xf numFmtId="0" fontId="1" fillId="0" borderId="6" xfId="37" applyBorder="1"/>
    <xf numFmtId="0" fontId="1" fillId="0" borderId="1" xfId="37" applyBorder="1"/>
    <xf numFmtId="0" fontId="16" fillId="15" borderId="5" xfId="22" applyFont="1" applyFill="1" applyBorder="1" applyAlignment="1">
      <alignment horizontal="center" vertical="center"/>
    </xf>
    <xf numFmtId="0" fontId="16" fillId="0" borderId="5" xfId="22" applyFont="1" applyBorder="1" applyAlignment="1">
      <alignment horizontal="center" vertical="center"/>
    </xf>
    <xf numFmtId="0" fontId="1" fillId="0" borderId="4" xfId="37" applyBorder="1"/>
    <xf numFmtId="0" fontId="7" fillId="0" borderId="0" xfId="36" applyFont="1" applyAlignment="1">
      <alignment vertical="center"/>
    </xf>
    <xf numFmtId="3" fontId="33" fillId="15" borderId="15" xfId="30" applyNumberFormat="1" applyFont="1" applyFill="1" applyBorder="1" applyAlignment="1">
      <alignment horizontal="center" vertical="center" wrapText="1"/>
    </xf>
    <xf numFmtId="3" fontId="33" fillId="14" borderId="15" xfId="30" applyNumberFormat="1" applyFont="1" applyFill="1" applyBorder="1" applyAlignment="1">
      <alignment horizontal="center" vertical="center" wrapText="1"/>
    </xf>
    <xf numFmtId="3" fontId="33" fillId="0" borderId="5" xfId="30" applyNumberFormat="1" applyFont="1" applyFill="1" applyBorder="1" applyAlignment="1">
      <alignment horizontal="center" vertical="center" wrapText="1"/>
    </xf>
    <xf numFmtId="0" fontId="94" fillId="0" borderId="0" xfId="11" applyFont="1" applyBorder="1"/>
    <xf numFmtId="0" fontId="93" fillId="0" borderId="0" xfId="11" applyFont="1" applyBorder="1"/>
    <xf numFmtId="3" fontId="73" fillId="6" borderId="33" xfId="4" applyNumberFormat="1" applyFont="1" applyFill="1" applyBorder="1" applyAlignment="1">
      <alignment horizontal="center" vertical="center" wrapText="1"/>
    </xf>
    <xf numFmtId="3" fontId="73" fillId="6" borderId="30" xfId="4" applyNumberFormat="1" applyFont="1" applyFill="1" applyBorder="1" applyAlignment="1">
      <alignment horizontal="center" vertical="center" wrapText="1"/>
    </xf>
    <xf numFmtId="3" fontId="16" fillId="7" borderId="31" xfId="4" applyNumberFormat="1" applyFont="1" applyFill="1" applyBorder="1" applyAlignment="1">
      <alignment horizontal="center" vertical="center" wrapText="1"/>
    </xf>
    <xf numFmtId="0" fontId="106" fillId="15" borderId="5" xfId="11" applyFont="1" applyFill="1" applyBorder="1" applyAlignment="1">
      <alignment horizontal="center" vertical="center"/>
    </xf>
    <xf numFmtId="3" fontId="106" fillId="15" borderId="5" xfId="11" applyNumberFormat="1" applyFont="1" applyFill="1" applyBorder="1" applyAlignment="1">
      <alignment horizontal="center" vertical="center"/>
    </xf>
    <xf numFmtId="3" fontId="44" fillId="14" borderId="15" xfId="30" applyNumberFormat="1" applyFont="1" applyFill="1" applyBorder="1" applyAlignment="1">
      <alignment horizontal="center" vertical="center" wrapText="1"/>
    </xf>
    <xf numFmtId="1" fontId="106" fillId="15" borderId="5" xfId="11" applyNumberFormat="1" applyFont="1" applyFill="1" applyBorder="1" applyAlignment="1">
      <alignment horizontal="center" vertical="center"/>
    </xf>
    <xf numFmtId="9" fontId="106" fillId="15" borderId="5" xfId="11" applyNumberFormat="1" applyFont="1" applyFill="1" applyBorder="1" applyAlignment="1">
      <alignment horizontal="center" vertical="center"/>
    </xf>
    <xf numFmtId="0" fontId="106" fillId="0" borderId="5" xfId="11" applyFont="1" applyBorder="1" applyAlignment="1">
      <alignment horizontal="center" vertical="center"/>
    </xf>
    <xf numFmtId="3" fontId="106" fillId="0" borderId="5" xfId="11" applyNumberFormat="1" applyFont="1" applyBorder="1" applyAlignment="1">
      <alignment horizontal="center" vertical="center"/>
    </xf>
    <xf numFmtId="1" fontId="106" fillId="0" borderId="5" xfId="11" applyNumberFormat="1" applyFont="1" applyBorder="1" applyAlignment="1">
      <alignment horizontal="center" vertical="center"/>
    </xf>
    <xf numFmtId="9" fontId="106" fillId="0" borderId="5" xfId="11" applyNumberFormat="1" applyFont="1" applyBorder="1" applyAlignment="1">
      <alignment horizontal="center" vertical="center"/>
    </xf>
    <xf numFmtId="1" fontId="318" fillId="6" borderId="18" xfId="30" applyNumberFormat="1" applyFont="1" applyFill="1" applyBorder="1" applyAlignment="1">
      <alignment horizontal="center" vertical="center"/>
    </xf>
    <xf numFmtId="3" fontId="368" fillId="6" borderId="19" xfId="30" applyNumberFormat="1" applyFont="1" applyFill="1" applyBorder="1" applyAlignment="1">
      <alignment horizontal="center" vertical="center"/>
    </xf>
    <xf numFmtId="9" fontId="368" fillId="6" borderId="19" xfId="2" applyFont="1" applyFill="1" applyBorder="1" applyAlignment="1">
      <alignment horizontal="center" vertical="center"/>
    </xf>
    <xf numFmtId="1" fontId="368" fillId="6" borderId="19" xfId="30" applyNumberFormat="1" applyFont="1" applyFill="1" applyBorder="1" applyAlignment="1">
      <alignment horizontal="center" vertical="center"/>
    </xf>
    <xf numFmtId="0" fontId="140" fillId="0" borderId="0" xfId="11" applyFont="1" applyBorder="1"/>
    <xf numFmtId="0" fontId="140" fillId="0" borderId="0" xfId="11" applyFont="1" applyBorder="1" applyAlignment="1">
      <alignment horizontal="left"/>
    </xf>
    <xf numFmtId="0" fontId="155" fillId="0" borderId="1" xfId="31" applyFont="1" applyBorder="1" applyAlignment="1">
      <alignment horizontal="center" vertical="center" readingOrder="2"/>
    </xf>
    <xf numFmtId="0" fontId="57" fillId="0" borderId="6" xfId="31" applyFont="1" applyBorder="1"/>
    <xf numFmtId="0" fontId="57" fillId="0" borderId="1" xfId="31" applyFont="1" applyBorder="1"/>
    <xf numFmtId="173" fontId="370" fillId="15" borderId="5" xfId="31" applyNumberFormat="1" applyFont="1" applyFill="1" applyBorder="1" applyAlignment="1">
      <alignment horizontal="center" vertical="center"/>
    </xf>
    <xf numFmtId="3" fontId="370" fillId="15" borderId="5" xfId="31" applyNumberFormat="1" applyFont="1" applyFill="1" applyBorder="1" applyAlignment="1">
      <alignment horizontal="center" vertical="center" wrapText="1"/>
    </xf>
    <xf numFmtId="173" fontId="370" fillId="0" borderId="5" xfId="31" applyNumberFormat="1" applyFont="1" applyBorder="1" applyAlignment="1">
      <alignment horizontal="center" vertical="center"/>
    </xf>
    <xf numFmtId="3" fontId="370" fillId="0" borderId="5" xfId="31" applyNumberFormat="1" applyFont="1" applyBorder="1" applyAlignment="1">
      <alignment horizontal="center" vertical="center"/>
    </xf>
    <xf numFmtId="0" fontId="296" fillId="0" borderId="6" xfId="31" applyFont="1" applyBorder="1" applyAlignment="1">
      <alignment vertical="center"/>
    </xf>
    <xf numFmtId="0" fontId="296" fillId="0" borderId="1" xfId="31" applyFont="1" applyBorder="1" applyAlignment="1">
      <alignment vertical="center"/>
    </xf>
    <xf numFmtId="3" fontId="37" fillId="7" borderId="7" xfId="4" applyNumberFormat="1" applyFont="1" applyFill="1" applyBorder="1" applyAlignment="1">
      <alignment horizontal="right" vertical="center" wrapText="1"/>
    </xf>
    <xf numFmtId="3" fontId="37" fillId="7" borderId="9" xfId="4" applyNumberFormat="1" applyFont="1" applyFill="1" applyBorder="1" applyAlignment="1">
      <alignment horizontal="center" vertical="center" wrapText="1"/>
    </xf>
    <xf numFmtId="0" fontId="83" fillId="0" borderId="6" xfId="31" applyFont="1" applyBorder="1" applyAlignment="1">
      <alignment vertical="center"/>
    </xf>
    <xf numFmtId="0" fontId="83" fillId="0" borderId="1" xfId="31" applyFont="1" applyBorder="1" applyAlignment="1">
      <alignment vertical="center"/>
    </xf>
    <xf numFmtId="1" fontId="318" fillId="6" borderId="23" xfId="30" applyNumberFormat="1" applyFont="1" applyFill="1" applyBorder="1" applyAlignment="1">
      <alignment horizontal="center" vertical="center"/>
    </xf>
    <xf numFmtId="1" fontId="318" fillId="6" borderId="0" xfId="30" applyNumberFormat="1" applyFont="1" applyFill="1" applyBorder="1" applyAlignment="1">
      <alignment horizontal="center" vertical="center"/>
    </xf>
    <xf numFmtId="1" fontId="318" fillId="6" borderId="33" xfId="30" applyNumberFormat="1" applyFont="1" applyFill="1" applyBorder="1" applyAlignment="1">
      <alignment horizontal="center" vertical="center"/>
    </xf>
    <xf numFmtId="3" fontId="371" fillId="0" borderId="5" xfId="31" applyNumberFormat="1" applyFont="1" applyBorder="1" applyAlignment="1">
      <alignment horizontal="center" vertical="center"/>
    </xf>
    <xf numFmtId="10" fontId="296" fillId="0" borderId="6" xfId="2" applyNumberFormat="1" applyFont="1" applyBorder="1" applyAlignment="1">
      <alignment vertical="center"/>
    </xf>
    <xf numFmtId="10" fontId="371" fillId="0" borderId="5" xfId="2" applyNumberFormat="1" applyFont="1" applyBorder="1" applyAlignment="1">
      <alignment horizontal="center" vertical="center"/>
    </xf>
    <xf numFmtId="1" fontId="372" fillId="6" borderId="0" xfId="30" applyNumberFormat="1" applyFont="1" applyFill="1" applyBorder="1" applyAlignment="1">
      <alignment horizontal="center" vertical="center"/>
    </xf>
    <xf numFmtId="3" fontId="296" fillId="0" borderId="1" xfId="31" applyNumberFormat="1" applyFont="1" applyBorder="1" applyAlignment="1">
      <alignment vertical="center"/>
    </xf>
    <xf numFmtId="0" fontId="296" fillId="0" borderId="4" xfId="31" applyFont="1" applyBorder="1" applyAlignment="1">
      <alignment vertical="center"/>
    </xf>
    <xf numFmtId="3" fontId="34" fillId="7" borderId="7" xfId="4" applyNumberFormat="1" applyFont="1" applyFill="1" applyBorder="1" applyAlignment="1">
      <alignment horizontal="right" vertical="center" wrapText="1"/>
    </xf>
    <xf numFmtId="3" fontId="34" fillId="7" borderId="9" xfId="4" applyNumberFormat="1" applyFont="1" applyFill="1" applyBorder="1" applyAlignment="1">
      <alignment vertical="center" wrapText="1"/>
    </xf>
    <xf numFmtId="3" fontId="34" fillId="7" borderId="9" xfId="4" applyNumberFormat="1" applyFont="1" applyFill="1" applyBorder="1" applyAlignment="1">
      <alignment horizontal="left" vertical="center" wrapText="1"/>
    </xf>
    <xf numFmtId="0" fontId="0" fillId="0" borderId="1" xfId="0" applyBorder="1" applyAlignment="1">
      <alignment wrapText="1"/>
    </xf>
    <xf numFmtId="3" fontId="6" fillId="6" borderId="5" xfId="4" applyNumberFormat="1" applyFont="1" applyFill="1" applyBorder="1" applyAlignment="1">
      <alignment horizontal="center" vertical="center" wrapText="1"/>
    </xf>
    <xf numFmtId="3" fontId="45" fillId="6" borderId="7" xfId="4" applyNumberFormat="1" applyFont="1" applyFill="1" applyBorder="1" applyAlignment="1">
      <alignment horizontal="center" vertical="center" wrapText="1"/>
    </xf>
    <xf numFmtId="3" fontId="45" fillId="6" borderId="9" xfId="4" applyNumberFormat="1" applyFont="1" applyFill="1" applyBorder="1" applyAlignment="1">
      <alignment vertical="center" wrapText="1"/>
    </xf>
    <xf numFmtId="3" fontId="45" fillId="6" borderId="8" xfId="4" applyNumberFormat="1" applyFont="1" applyFill="1" applyBorder="1" applyAlignment="1">
      <alignment horizontal="left" vertical="center" wrapText="1"/>
    </xf>
    <xf numFmtId="168" fontId="55" fillId="0" borderId="5" xfId="30" applyNumberFormat="1" applyFont="1" applyBorder="1" applyAlignment="1">
      <alignment horizontal="center" vertical="center" wrapText="1"/>
    </xf>
    <xf numFmtId="168" fontId="55" fillId="0" borderId="5" xfId="2" applyNumberFormat="1" applyFont="1" applyFill="1" applyBorder="1" applyAlignment="1">
      <alignment horizontal="center" vertical="center" wrapText="1"/>
    </xf>
    <xf numFmtId="169" fontId="55" fillId="0" borderId="5" xfId="2" applyNumberFormat="1" applyFont="1" applyFill="1" applyBorder="1" applyAlignment="1">
      <alignment horizontal="center" vertical="center" wrapText="1"/>
    </xf>
    <xf numFmtId="3" fontId="55" fillId="0" borderId="5" xfId="30" applyNumberFormat="1" applyFont="1" applyBorder="1" applyAlignment="1">
      <alignment horizontal="center" vertical="center" wrapText="1"/>
    </xf>
    <xf numFmtId="165" fontId="55" fillId="0" borderId="5" xfId="2" applyNumberFormat="1" applyFont="1" applyFill="1" applyBorder="1" applyAlignment="1">
      <alignment horizontal="center" vertical="center" wrapText="1"/>
    </xf>
    <xf numFmtId="165" fontId="55" fillId="0" borderId="5" xfId="30" applyNumberFormat="1" applyFont="1" applyBorder="1" applyAlignment="1">
      <alignment horizontal="center" vertical="center" wrapText="1"/>
    </xf>
    <xf numFmtId="0" fontId="55" fillId="0" borderId="5" xfId="2" applyNumberFormat="1" applyFont="1" applyFill="1" applyBorder="1" applyAlignment="1">
      <alignment horizontal="center" vertical="center" wrapText="1"/>
    </xf>
    <xf numFmtId="1" fontId="55" fillId="0" borderId="5" xfId="2" applyNumberFormat="1" applyFont="1" applyFill="1" applyBorder="1" applyAlignment="1">
      <alignment horizontal="center" vertical="center" wrapText="1"/>
    </xf>
    <xf numFmtId="1" fontId="55" fillId="0" borderId="7" xfId="2" applyNumberFormat="1" applyFont="1" applyFill="1" applyBorder="1" applyAlignment="1">
      <alignment horizontal="center" vertical="center" wrapText="1"/>
    </xf>
    <xf numFmtId="3" fontId="16" fillId="7" borderId="7" xfId="4" applyNumberFormat="1" applyFont="1" applyFill="1" applyBorder="1" applyAlignment="1">
      <alignment horizontal="center" vertical="center" wrapText="1"/>
    </xf>
    <xf numFmtId="169" fontId="55" fillId="0" borderId="7" xfId="2" applyNumberFormat="1" applyFont="1" applyFill="1" applyBorder="1" applyAlignment="1">
      <alignment horizontal="center" vertical="center" wrapText="1"/>
    </xf>
    <xf numFmtId="3" fontId="73" fillId="6" borderId="7" xfId="4" applyNumberFormat="1" applyFont="1" applyFill="1" applyBorder="1" applyAlignment="1">
      <alignment horizontal="center" vertical="center" wrapText="1"/>
    </xf>
    <xf numFmtId="3" fontId="73" fillId="6" borderId="9" xfId="4" applyNumberFormat="1" applyFont="1" applyFill="1" applyBorder="1" applyAlignment="1">
      <alignment vertical="center" wrapText="1"/>
    </xf>
    <xf numFmtId="165" fontId="55" fillId="0" borderId="7" xfId="2" applyNumberFormat="1" applyFont="1" applyFill="1" applyBorder="1" applyAlignment="1">
      <alignment horizontal="center" vertical="center" wrapText="1"/>
    </xf>
    <xf numFmtId="169" fontId="55" fillId="0" borderId="5" xfId="30" applyNumberFormat="1" applyFont="1" applyFill="1" applyBorder="1" applyAlignment="1">
      <alignment horizontal="center" vertical="center" wrapText="1"/>
    </xf>
    <xf numFmtId="169" fontId="55" fillId="0" borderId="7" xfId="30" applyNumberFormat="1" applyFont="1" applyFill="1" applyBorder="1" applyAlignment="1">
      <alignment horizontal="center" vertical="center" wrapText="1"/>
    </xf>
    <xf numFmtId="3" fontId="71" fillId="7" borderId="7" xfId="4" applyNumberFormat="1" applyFont="1" applyFill="1" applyBorder="1" applyAlignment="1">
      <alignment horizontal="right" vertical="center" wrapText="1" readingOrder="1"/>
    </xf>
    <xf numFmtId="3" fontId="71" fillId="7" borderId="9" xfId="4" applyNumberFormat="1" applyFont="1" applyFill="1" applyBorder="1" applyAlignment="1">
      <alignment vertical="center" wrapText="1" readingOrder="1"/>
    </xf>
    <xf numFmtId="3" fontId="200" fillId="7" borderId="9" xfId="4" applyNumberFormat="1" applyFont="1" applyFill="1" applyBorder="1" applyAlignment="1">
      <alignment horizontal="left" vertical="center" wrapText="1" readingOrder="1"/>
    </xf>
    <xf numFmtId="0" fontId="0" fillId="0" borderId="1" xfId="0" applyBorder="1" applyAlignment="1">
      <alignment horizontal="center" wrapText="1"/>
    </xf>
    <xf numFmtId="0" fontId="0" fillId="0" borderId="1" xfId="0" applyBorder="1" applyAlignment="1">
      <alignment horizontal="right" wrapText="1"/>
    </xf>
    <xf numFmtId="0" fontId="0" fillId="0" borderId="1" xfId="0" applyBorder="1" applyAlignment="1">
      <alignment horizontal="left" wrapText="1"/>
    </xf>
    <xf numFmtId="3" fontId="169" fillId="6" borderId="0" xfId="4" applyNumberFormat="1" applyFont="1" applyFill="1" applyBorder="1" applyAlignment="1">
      <alignment horizontal="center" vertical="center" wrapText="1"/>
    </xf>
    <xf numFmtId="0" fontId="350" fillId="11" borderId="1" xfId="31" applyFont="1" applyFill="1" applyBorder="1"/>
    <xf numFmtId="0" fontId="350" fillId="0" borderId="4" xfId="31" applyFont="1" applyBorder="1" applyAlignment="1">
      <alignment horizontal="right" readingOrder="2"/>
    </xf>
    <xf numFmtId="3" fontId="350" fillId="0" borderId="4" xfId="31" applyNumberFormat="1" applyFont="1" applyBorder="1"/>
    <xf numFmtId="3" fontId="66" fillId="6" borderId="15" xfId="4" applyNumberFormat="1" applyFont="1" applyFill="1" applyBorder="1" applyAlignment="1">
      <alignment horizontal="center" vertical="center" wrapText="1" readingOrder="2"/>
    </xf>
    <xf numFmtId="3" fontId="66" fillId="6" borderId="5" xfId="4" applyNumberFormat="1" applyFont="1" applyFill="1" applyBorder="1" applyAlignment="1">
      <alignment horizontal="center" vertical="center" wrapText="1" readingOrder="2"/>
    </xf>
    <xf numFmtId="0" fontId="0" fillId="0" borderId="0" xfId="0" applyAlignment="1">
      <alignment horizontal="center"/>
    </xf>
    <xf numFmtId="168" fontId="3" fillId="0" borderId="0" xfId="0" applyNumberFormat="1" applyFont="1"/>
    <xf numFmtId="168" fontId="0" fillId="0" borderId="0" xfId="0" applyNumberFormat="1"/>
    <xf numFmtId="0" fontId="0" fillId="0" borderId="3" xfId="0" applyBorder="1"/>
    <xf numFmtId="0" fontId="0" fillId="0" borderId="45" xfId="0" applyBorder="1"/>
    <xf numFmtId="0" fontId="0" fillId="0" borderId="5" xfId="0" applyBorder="1" applyAlignment="1">
      <alignment horizontal="center" vertical="center"/>
    </xf>
    <xf numFmtId="0" fontId="0" fillId="0" borderId="6" xfId="0" applyBorder="1"/>
    <xf numFmtId="0" fontId="0" fillId="0" borderId="30" xfId="0" applyBorder="1" applyAlignment="1">
      <alignment horizontal="center" vertical="center"/>
    </xf>
    <xf numFmtId="169" fontId="0" fillId="0" borderId="0" xfId="0" applyNumberFormat="1"/>
    <xf numFmtId="169" fontId="0" fillId="0" borderId="0" xfId="0" applyNumberFormat="1" applyAlignment="1">
      <alignment horizontal="right"/>
    </xf>
    <xf numFmtId="169" fontId="3" fillId="0" borderId="0" xfId="0" applyNumberFormat="1" applyFont="1" applyAlignment="1">
      <alignment horizontal="center"/>
    </xf>
    <xf numFmtId="169" fontId="0" fillId="0" borderId="5" xfId="2" applyNumberFormat="1" applyFont="1" applyBorder="1" applyAlignment="1">
      <alignment horizontal="center" vertical="center"/>
    </xf>
    <xf numFmtId="10" fontId="0" fillId="0" borderId="0" xfId="0" applyNumberFormat="1" applyAlignment="1">
      <alignment horizontal="center" vertical="center"/>
    </xf>
    <xf numFmtId="4" fontId="0" fillId="0" borderId="0" xfId="0" applyNumberFormat="1"/>
    <xf numFmtId="0" fontId="3" fillId="0" borderId="1" xfId="0" applyFont="1" applyBorder="1"/>
    <xf numFmtId="0" fontId="0" fillId="0" borderId="25" xfId="0" applyBorder="1" applyAlignment="1">
      <alignment vertical="center"/>
    </xf>
    <xf numFmtId="0" fontId="0" fillId="0" borderId="23" xfId="0" applyBorder="1" applyAlignment="1">
      <alignment horizontal="center" vertical="center"/>
    </xf>
    <xf numFmtId="0" fontId="0" fillId="0" borderId="43" xfId="0" applyBorder="1" applyAlignment="1">
      <alignment horizontal="center" vertical="center"/>
    </xf>
    <xf numFmtId="0" fontId="0" fillId="0" borderId="5" xfId="2" applyNumberFormat="1" applyFont="1" applyBorder="1" applyAlignment="1">
      <alignment horizontal="center" vertical="center"/>
    </xf>
    <xf numFmtId="0" fontId="0" fillId="0" borderId="1" xfId="0" applyBorder="1" applyAlignment="1">
      <alignment horizontal="center"/>
    </xf>
    <xf numFmtId="4" fontId="3" fillId="0" borderId="0" xfId="0" applyNumberFormat="1" applyFont="1"/>
    <xf numFmtId="2" fontId="0" fillId="0" borderId="5" xfId="2" applyNumberFormat="1" applyFont="1" applyBorder="1" applyAlignment="1">
      <alignment horizontal="center" vertical="center"/>
    </xf>
    <xf numFmtId="0" fontId="0" fillId="0" borderId="5" xfId="0" applyBorder="1" applyAlignment="1">
      <alignment horizontal="center"/>
    </xf>
    <xf numFmtId="0" fontId="0" fillId="0" borderId="4" xfId="0" applyBorder="1"/>
    <xf numFmtId="0" fontId="3" fillId="0" borderId="0" xfId="0" applyFont="1" applyAlignment="1">
      <alignment horizontal="center" vertical="center"/>
    </xf>
    <xf numFmtId="2" fontId="0" fillId="0" borderId="1" xfId="0" applyNumberFormat="1" applyBorder="1" applyAlignment="1">
      <alignment horizontal="center" vertical="center"/>
    </xf>
    <xf numFmtId="0" fontId="3" fillId="0" borderId="1" xfId="0" applyFont="1" applyBorder="1" applyAlignment="1">
      <alignment horizontal="center" vertical="center"/>
    </xf>
    <xf numFmtId="2" fontId="3" fillId="0" borderId="1" xfId="0" applyNumberFormat="1" applyFont="1" applyBorder="1" applyAlignment="1">
      <alignment horizontal="center" vertical="center"/>
    </xf>
    <xf numFmtId="169" fontId="0" fillId="0" borderId="1" xfId="0" applyNumberFormat="1" applyBorder="1"/>
    <xf numFmtId="169" fontId="3" fillId="0" borderId="0" xfId="0" applyNumberFormat="1" applyFont="1"/>
    <xf numFmtId="10" fontId="3" fillId="0" borderId="1" xfId="0" applyNumberFormat="1" applyFont="1" applyBorder="1"/>
    <xf numFmtId="9" fontId="0" fillId="0" borderId="5" xfId="2" applyFont="1" applyBorder="1" applyAlignment="1">
      <alignment horizontal="center" vertical="center"/>
    </xf>
    <xf numFmtId="10" fontId="0" fillId="0" borderId="5" xfId="2" applyNumberFormat="1" applyFont="1" applyBorder="1" applyAlignment="1">
      <alignment horizontal="center" vertical="center"/>
    </xf>
    <xf numFmtId="10" fontId="0" fillId="0" borderId="1" xfId="0" applyNumberFormat="1" applyBorder="1"/>
    <xf numFmtId="0" fontId="0" fillId="23" borderId="1" xfId="0" applyFill="1" applyBorder="1"/>
    <xf numFmtId="46" fontId="377" fillId="11" borderId="0" xfId="0" applyNumberFormat="1" applyFont="1" applyFill="1" applyAlignment="1">
      <alignment horizontal="right" wrapText="1"/>
    </xf>
    <xf numFmtId="46" fontId="378" fillId="0" borderId="0" xfId="0" applyNumberFormat="1" applyFont="1" applyAlignment="1">
      <alignment horizontal="left"/>
    </xf>
    <xf numFmtId="46" fontId="378" fillId="0" borderId="1" xfId="0" applyNumberFormat="1" applyFont="1" applyBorder="1" applyAlignment="1">
      <alignment horizontal="left"/>
    </xf>
    <xf numFmtId="20" fontId="0" fillId="0" borderId="0" xfId="0" applyNumberFormat="1"/>
    <xf numFmtId="46" fontId="0" fillId="0" borderId="0" xfId="0" applyNumberFormat="1"/>
    <xf numFmtId="0" fontId="379" fillId="4" borderId="1" xfId="10" applyFont="1" applyFill="1" applyBorder="1" applyAlignment="1">
      <alignment horizontal="center" vertical="center" wrapText="1"/>
    </xf>
    <xf numFmtId="0" fontId="379" fillId="5" borderId="1" xfId="10" applyFont="1" applyFill="1" applyBorder="1" applyAlignment="1">
      <alignment horizontal="center" vertical="center" wrapText="1"/>
    </xf>
    <xf numFmtId="0" fontId="16" fillId="0" borderId="0" xfId="36" applyFont="1" applyFill="1"/>
    <xf numFmtId="1" fontId="34" fillId="7" borderId="5" xfId="4" applyNumberFormat="1" applyFont="1" applyFill="1" applyBorder="1" applyAlignment="1">
      <alignment horizontal="center" vertical="center" wrapText="1"/>
    </xf>
    <xf numFmtId="3" fontId="106" fillId="4" borderId="5" xfId="4" applyNumberFormat="1" applyFont="1" applyFill="1" applyBorder="1" applyAlignment="1">
      <alignment horizontal="center" vertical="center" wrapText="1"/>
    </xf>
    <xf numFmtId="9" fontId="106" fillId="4" borderId="5" xfId="2" applyFont="1" applyFill="1" applyBorder="1" applyAlignment="1">
      <alignment horizontal="center" vertical="center" wrapText="1"/>
    </xf>
    <xf numFmtId="0" fontId="307" fillId="0" borderId="0" xfId="36" applyFont="1" applyFill="1"/>
    <xf numFmtId="3" fontId="106" fillId="11" borderId="5" xfId="4" applyNumberFormat="1" applyFont="1" applyFill="1" applyBorder="1" applyAlignment="1">
      <alignment horizontal="center" vertical="center" wrapText="1"/>
    </xf>
    <xf numFmtId="9" fontId="106" fillId="11" borderId="5" xfId="2" applyFont="1" applyFill="1" applyBorder="1" applyAlignment="1">
      <alignment horizontal="center" vertical="center" wrapText="1"/>
    </xf>
    <xf numFmtId="3" fontId="16" fillId="0" borderId="0" xfId="36" applyNumberFormat="1" applyFont="1" applyFill="1"/>
    <xf numFmtId="9" fontId="307" fillId="0" borderId="0" xfId="2" applyFont="1" applyFill="1"/>
    <xf numFmtId="1" fontId="34" fillId="7" borderId="7" xfId="4" applyNumberFormat="1" applyFont="1" applyFill="1" applyBorder="1" applyAlignment="1">
      <alignment horizontal="center" vertical="center" wrapText="1"/>
    </xf>
    <xf numFmtId="9" fontId="16" fillId="0" borderId="0" xfId="2" applyFont="1" applyFill="1"/>
    <xf numFmtId="0" fontId="235" fillId="0" borderId="0" xfId="36" applyAlignment="1">
      <alignment wrapText="1"/>
    </xf>
    <xf numFmtId="0" fontId="235" fillId="0" borderId="0" xfId="36" applyFont="1" applyAlignment="1">
      <alignment wrapText="1"/>
    </xf>
    <xf numFmtId="3" fontId="62" fillId="6" borderId="0" xfId="4" applyNumberFormat="1" applyFont="1" applyFill="1" applyBorder="1" applyAlignment="1">
      <alignment horizontal="center" vertical="center" wrapText="1"/>
    </xf>
    <xf numFmtId="3" fontId="62" fillId="6" borderId="33" xfId="4" applyNumberFormat="1" applyFont="1" applyFill="1" applyBorder="1" applyAlignment="1">
      <alignment horizontal="center" vertical="center" wrapText="1"/>
    </xf>
    <xf numFmtId="0" fontId="106" fillId="0" borderId="0" xfId="20" applyFont="1" applyFill="1"/>
    <xf numFmtId="3" fontId="62" fillId="6" borderId="44" xfId="4" applyNumberFormat="1" applyFont="1" applyFill="1" applyBorder="1" applyAlignment="1">
      <alignment horizontal="center" vertical="center" wrapText="1"/>
    </xf>
    <xf numFmtId="3" fontId="33" fillId="33" borderId="7" xfId="4" applyNumberFormat="1" applyFont="1" applyFill="1" applyBorder="1" applyAlignment="1">
      <alignment horizontal="center" vertical="center" wrapText="1"/>
    </xf>
    <xf numFmtId="3" fontId="33" fillId="33" borderId="9" xfId="4" applyNumberFormat="1" applyFont="1" applyFill="1" applyBorder="1" applyAlignment="1">
      <alignment horizontal="center" vertical="center" wrapText="1"/>
    </xf>
    <xf numFmtId="3" fontId="33" fillId="33" borderId="8" xfId="4" applyNumberFormat="1" applyFont="1" applyFill="1" applyBorder="1" applyAlignment="1">
      <alignment horizontal="center" vertical="center" wrapText="1"/>
    </xf>
    <xf numFmtId="0" fontId="183" fillId="0" borderId="23" xfId="20" applyFont="1" applyFill="1" applyBorder="1" applyAlignment="1">
      <alignment vertical="center"/>
    </xf>
    <xf numFmtId="0" fontId="382" fillId="0" borderId="0" xfId="20" applyFont="1" applyFill="1" applyAlignment="1">
      <alignment vertical="center"/>
    </xf>
    <xf numFmtId="0" fontId="102" fillId="0" borderId="0" xfId="20" applyFont="1" applyFill="1"/>
    <xf numFmtId="3" fontId="45" fillId="6" borderId="33" xfId="4" applyNumberFormat="1" applyFont="1" applyFill="1" applyBorder="1" applyAlignment="1">
      <alignment horizontal="center" vertical="center" wrapText="1"/>
    </xf>
    <xf numFmtId="0" fontId="37" fillId="0" borderId="0" xfId="36" applyFont="1" applyFill="1"/>
    <xf numFmtId="3" fontId="45" fillId="6" borderId="15" xfId="4" applyNumberFormat="1" applyFont="1" applyFill="1" applyBorder="1" applyAlignment="1">
      <alignment horizontal="center" vertical="center" wrapText="1"/>
    </xf>
    <xf numFmtId="3" fontId="34" fillId="7" borderId="5" xfId="4" applyNumberFormat="1" applyFont="1" applyFill="1" applyBorder="1" applyAlignment="1">
      <alignment horizontal="right" vertical="center" wrapText="1"/>
    </xf>
    <xf numFmtId="3" fontId="37" fillId="4" borderId="5" xfId="4" applyNumberFormat="1" applyFont="1" applyFill="1" applyBorder="1" applyAlignment="1">
      <alignment horizontal="center" vertical="center" wrapText="1"/>
    </xf>
    <xf numFmtId="3" fontId="34" fillId="7" borderId="5" xfId="4" applyNumberFormat="1" applyFont="1" applyFill="1" applyBorder="1" applyAlignment="1">
      <alignment horizontal="left" vertical="center" wrapText="1"/>
    </xf>
    <xf numFmtId="9" fontId="37" fillId="0" borderId="0" xfId="2" applyFont="1" applyFill="1"/>
    <xf numFmtId="3" fontId="37" fillId="11" borderId="5" xfId="4" applyNumberFormat="1" applyFont="1" applyFill="1" applyBorder="1" applyAlignment="1">
      <alignment horizontal="center" vertical="center" wrapText="1"/>
    </xf>
    <xf numFmtId="0" fontId="37" fillId="0" borderId="0" xfId="36" applyFont="1" applyFill="1" applyAlignment="1">
      <alignment wrapText="1"/>
    </xf>
    <xf numFmtId="3" fontId="201" fillId="6" borderId="25" xfId="4" applyNumberFormat="1" applyFont="1" applyFill="1" applyBorder="1" applyAlignment="1">
      <alignment horizontal="center" vertical="center" wrapText="1" readingOrder="2"/>
    </xf>
    <xf numFmtId="3" fontId="66" fillId="6" borderId="25" xfId="4" applyNumberFormat="1" applyFont="1" applyFill="1" applyBorder="1" applyAlignment="1">
      <alignment horizontal="center" vertical="center" wrapText="1" readingOrder="2"/>
    </xf>
    <xf numFmtId="175" fontId="33" fillId="4" borderId="5" xfId="4" applyNumberFormat="1" applyFont="1" applyFill="1" applyBorder="1" applyAlignment="1">
      <alignment horizontal="center" vertical="center" wrapText="1"/>
    </xf>
    <xf numFmtId="175" fontId="33" fillId="11" borderId="5" xfId="4" applyNumberFormat="1" applyFont="1" applyFill="1" applyBorder="1" applyAlignment="1">
      <alignment horizontal="center" vertical="center" wrapText="1"/>
    </xf>
    <xf numFmtId="3" fontId="74" fillId="6" borderId="5" xfId="4" applyNumberFormat="1" applyFont="1" applyFill="1" applyBorder="1" applyAlignment="1">
      <alignment horizontal="center" vertical="center" wrapText="1"/>
    </xf>
    <xf numFmtId="175" fontId="74" fillId="6" borderId="5" xfId="4" applyNumberFormat="1" applyFont="1" applyFill="1" applyBorder="1" applyAlignment="1">
      <alignment horizontal="center" vertical="center" wrapText="1"/>
    </xf>
    <xf numFmtId="0" fontId="308" fillId="7" borderId="24" xfId="36" applyFont="1" applyFill="1" applyBorder="1" applyAlignment="1">
      <alignment horizontal="right" vertical="center" wrapText="1" readingOrder="2"/>
    </xf>
    <xf numFmtId="3" fontId="37" fillId="7" borderId="5" xfId="4" applyNumberFormat="1" applyFont="1" applyFill="1" applyBorder="1" applyAlignment="1">
      <alignment horizontal="right" vertical="center" wrapText="1"/>
    </xf>
    <xf numFmtId="0" fontId="383" fillId="6" borderId="5" xfId="36" applyFont="1" applyFill="1" applyBorder="1" applyAlignment="1">
      <alignment horizontal="center" vertical="center" wrapText="1"/>
    </xf>
    <xf numFmtId="0" fontId="384" fillId="0" borderId="0" xfId="36" applyFont="1" applyAlignment="1">
      <alignment wrapText="1"/>
    </xf>
    <xf numFmtId="3" fontId="235" fillId="0" borderId="0" xfId="36" applyNumberFormat="1" applyAlignment="1">
      <alignment wrapText="1"/>
    </xf>
    <xf numFmtId="0" fontId="386" fillId="0" borderId="0" xfId="36" applyFont="1" applyAlignment="1">
      <alignment wrapText="1"/>
    </xf>
    <xf numFmtId="2" fontId="64" fillId="11" borderId="5" xfId="10" applyNumberFormat="1" applyFont="1" applyFill="1" applyBorder="1" applyAlignment="1">
      <alignment horizontal="center" vertical="center" readingOrder="1"/>
    </xf>
    <xf numFmtId="0" fontId="76" fillId="0" borderId="0" xfId="0" applyFont="1" applyFill="1" applyAlignment="1">
      <alignment horizontal="left" vertical="center"/>
    </xf>
    <xf numFmtId="0" fontId="76" fillId="0" borderId="0" xfId="0" applyFont="1" applyAlignment="1">
      <alignment horizontal="left" vertical="center" readingOrder="1"/>
    </xf>
    <xf numFmtId="9" fontId="42" fillId="0" borderId="0" xfId="2" applyFont="1" applyAlignment="1">
      <alignment vertical="center"/>
    </xf>
    <xf numFmtId="0" fontId="53" fillId="33" borderId="5" xfId="0" applyFont="1" applyFill="1" applyBorder="1" applyAlignment="1">
      <alignment horizontal="right" vertical="center" wrapText="1" readingOrder="2"/>
    </xf>
    <xf numFmtId="0" fontId="57" fillId="33" borderId="5" xfId="0" applyFont="1" applyFill="1" applyBorder="1" applyAlignment="1">
      <alignment horizontal="right" vertical="center" wrapText="1" readingOrder="2"/>
    </xf>
    <xf numFmtId="0" fontId="53" fillId="33" borderId="5" xfId="0" applyFont="1" applyFill="1" applyBorder="1" applyAlignment="1">
      <alignment horizontal="left" vertical="center" wrapText="1"/>
    </xf>
    <xf numFmtId="0" fontId="53" fillId="33" borderId="5" xfId="0" applyFont="1" applyFill="1" applyBorder="1" applyAlignment="1">
      <alignment horizontal="left" vertical="center" wrapText="1" readingOrder="1"/>
    </xf>
    <xf numFmtId="0" fontId="78" fillId="33" borderId="5" xfId="0" applyFont="1" applyFill="1" applyBorder="1" applyAlignment="1">
      <alignment horizontal="left" vertical="center" wrapText="1"/>
    </xf>
    <xf numFmtId="170" fontId="33" fillId="10" borderId="5" xfId="10" applyNumberFormat="1" applyFont="1" applyFill="1" applyBorder="1" applyAlignment="1">
      <alignment horizontal="center" vertical="center" wrapText="1" shrinkToFit="1"/>
    </xf>
    <xf numFmtId="0" fontId="30" fillId="9" borderId="7" xfId="10" applyFont="1" applyFill="1" applyBorder="1" applyAlignment="1">
      <alignment horizontal="right" vertical="center"/>
    </xf>
    <xf numFmtId="0" fontId="387" fillId="0" borderId="0" xfId="3" applyFont="1" applyAlignment="1">
      <alignment vertical="center"/>
    </xf>
    <xf numFmtId="49" fontId="13" fillId="3" borderId="3" xfId="4" applyNumberFormat="1" applyFont="1" applyFill="1" applyBorder="1" applyAlignment="1">
      <alignment horizontal="center" vertical="center" wrapText="1"/>
    </xf>
    <xf numFmtId="49" fontId="13" fillId="3" borderId="4" xfId="4" applyNumberFormat="1" applyFont="1" applyFill="1" applyBorder="1" applyAlignment="1">
      <alignment horizontal="center" vertical="center" wrapText="1"/>
    </xf>
    <xf numFmtId="3" fontId="10" fillId="3" borderId="1" xfId="4" applyNumberFormat="1" applyFont="1" applyFill="1" applyBorder="1" applyAlignment="1">
      <alignment horizontal="center" vertical="center" wrapText="1"/>
    </xf>
    <xf numFmtId="49" fontId="20" fillId="3" borderId="3" xfId="4" applyNumberFormat="1" applyFont="1" applyFill="1" applyBorder="1" applyAlignment="1">
      <alignment horizontal="center" vertical="center" wrapText="1"/>
    </xf>
    <xf numFmtId="49" fontId="20" fillId="3" borderId="4" xfId="4" applyNumberFormat="1" applyFont="1" applyFill="1" applyBorder="1" applyAlignment="1">
      <alignment horizontal="center" vertical="center" wrapText="1"/>
    </xf>
    <xf numFmtId="3" fontId="23" fillId="3" borderId="1" xfId="4" applyNumberFormat="1" applyFont="1" applyFill="1" applyBorder="1" applyAlignment="1">
      <alignment horizontal="center" vertical="center" wrapText="1"/>
    </xf>
    <xf numFmtId="49" fontId="13" fillId="3" borderId="1" xfId="4" applyNumberFormat="1" applyFont="1" applyFill="1" applyBorder="1" applyAlignment="1">
      <alignment horizontal="center" vertical="center" wrapText="1"/>
    </xf>
    <xf numFmtId="0" fontId="31" fillId="8" borderId="7" xfId="7" applyFont="1" applyFill="1" applyBorder="1" applyAlignment="1">
      <alignment horizontal="center" vertical="center"/>
    </xf>
    <xf numFmtId="0" fontId="31" fillId="8" borderId="8" xfId="7" applyFont="1" applyFill="1" applyBorder="1" applyAlignment="1">
      <alignment horizontal="center" vertical="center"/>
    </xf>
    <xf numFmtId="0" fontId="36" fillId="8" borderId="7" xfId="7" applyFont="1" applyFill="1" applyBorder="1" applyAlignment="1">
      <alignment horizontal="center" vertical="center"/>
    </xf>
    <xf numFmtId="3" fontId="38" fillId="7" borderId="5" xfId="4" applyNumberFormat="1" applyFont="1" applyFill="1" applyBorder="1" applyAlignment="1">
      <alignment horizontal="right" vertical="center" wrapText="1" readingOrder="2"/>
    </xf>
    <xf numFmtId="3" fontId="38" fillId="7" borderId="7" xfId="4" applyNumberFormat="1" applyFont="1" applyFill="1" applyBorder="1" applyAlignment="1">
      <alignment horizontal="right" vertical="center" wrapText="1" readingOrder="2"/>
    </xf>
    <xf numFmtId="3" fontId="39" fillId="7" borderId="8" xfId="4" applyNumberFormat="1" applyFont="1" applyFill="1" applyBorder="1" applyAlignment="1">
      <alignment horizontal="left" vertical="center" wrapText="1"/>
    </xf>
    <xf numFmtId="3" fontId="39" fillId="7" borderId="5" xfId="4" applyNumberFormat="1" applyFont="1" applyFill="1" applyBorder="1" applyAlignment="1">
      <alignment horizontal="left" vertical="center" wrapText="1"/>
    </xf>
    <xf numFmtId="0" fontId="27" fillId="6" borderId="5" xfId="11" applyFont="1" applyFill="1" applyBorder="1" applyAlignment="1">
      <alignment horizontal="center" vertical="center" wrapText="1"/>
    </xf>
    <xf numFmtId="0" fontId="29" fillId="7" borderId="5" xfId="11" applyFont="1" applyFill="1" applyBorder="1" applyAlignment="1">
      <alignment horizontal="center" vertical="center" wrapText="1"/>
    </xf>
    <xf numFmtId="3" fontId="30" fillId="7" borderId="5" xfId="4" applyNumberFormat="1" applyFont="1" applyFill="1" applyBorder="1" applyAlignment="1">
      <alignment horizontal="right" vertical="center" wrapText="1"/>
    </xf>
    <xf numFmtId="3" fontId="30" fillId="7" borderId="7" xfId="4" applyNumberFormat="1" applyFont="1" applyFill="1" applyBorder="1" applyAlignment="1">
      <alignment horizontal="right" vertical="center" wrapText="1"/>
    </xf>
    <xf numFmtId="3" fontId="30" fillId="7" borderId="8" xfId="4" applyNumberFormat="1" applyFont="1" applyFill="1" applyBorder="1" applyAlignment="1">
      <alignment horizontal="left" vertical="center" wrapText="1"/>
    </xf>
    <xf numFmtId="3" fontId="30" fillId="7" borderId="5" xfId="4" applyNumberFormat="1" applyFont="1" applyFill="1" applyBorder="1" applyAlignment="1">
      <alignment horizontal="left" vertical="center" wrapText="1"/>
    </xf>
    <xf numFmtId="3" fontId="47" fillId="7" borderId="7" xfId="4" applyNumberFormat="1" applyFont="1" applyFill="1" applyBorder="1" applyAlignment="1">
      <alignment horizontal="right" vertical="center" wrapText="1"/>
    </xf>
    <xf numFmtId="3" fontId="47" fillId="7" borderId="9" xfId="4" applyNumberFormat="1" applyFont="1" applyFill="1" applyBorder="1" applyAlignment="1">
      <alignment horizontal="right" vertical="center" wrapText="1"/>
    </xf>
    <xf numFmtId="3" fontId="48" fillId="7" borderId="8" xfId="4" applyNumberFormat="1" applyFont="1" applyFill="1" applyBorder="1" applyAlignment="1">
      <alignment horizontal="left" vertical="center" wrapText="1"/>
    </xf>
    <xf numFmtId="3" fontId="48" fillId="7" borderId="5" xfId="4" applyNumberFormat="1" applyFont="1" applyFill="1" applyBorder="1" applyAlignment="1">
      <alignment horizontal="left" vertical="center" wrapText="1"/>
    </xf>
    <xf numFmtId="0" fontId="43" fillId="7" borderId="5" xfId="11" applyFont="1" applyFill="1" applyBorder="1" applyAlignment="1">
      <alignment horizontal="center" vertical="center" wrapText="1"/>
    </xf>
    <xf numFmtId="0" fontId="30" fillId="9" borderId="7" xfId="7" applyFont="1" applyFill="1" applyBorder="1" applyAlignment="1">
      <alignment horizontal="right" vertical="center"/>
    </xf>
    <xf numFmtId="0" fontId="30" fillId="9" borderId="9" xfId="7" applyFont="1" applyFill="1" applyBorder="1" applyAlignment="1">
      <alignment horizontal="right" vertical="center"/>
    </xf>
    <xf numFmtId="0" fontId="30" fillId="9" borderId="9" xfId="7" applyFont="1" applyFill="1" applyBorder="1" applyAlignment="1">
      <alignment horizontal="left" vertical="center"/>
    </xf>
    <xf numFmtId="0" fontId="30" fillId="9" borderId="8" xfId="7" applyFont="1" applyFill="1" applyBorder="1" applyAlignment="1">
      <alignment horizontal="left" vertical="center"/>
    </xf>
    <xf numFmtId="0" fontId="31" fillId="8" borderId="5" xfId="7" applyFont="1" applyFill="1" applyBorder="1" applyAlignment="1">
      <alignment horizontal="center" vertical="center"/>
    </xf>
    <xf numFmtId="0" fontId="31" fillId="8" borderId="5" xfId="7" applyFont="1" applyFill="1" applyBorder="1" applyAlignment="1">
      <alignment horizontal="center" vertical="center" wrapText="1" shrinkToFit="1"/>
    </xf>
    <xf numFmtId="0" fontId="31" fillId="8" borderId="5" xfId="7" applyFont="1" applyFill="1" applyBorder="1" applyAlignment="1">
      <alignment horizontal="center" vertical="center" shrinkToFit="1"/>
    </xf>
    <xf numFmtId="3" fontId="38" fillId="7" borderId="20" xfId="4" applyNumberFormat="1" applyFont="1" applyFill="1" applyBorder="1" applyAlignment="1">
      <alignment horizontal="right" vertical="center" wrapText="1" readingOrder="2"/>
    </xf>
    <xf numFmtId="3" fontId="38" fillId="7" borderId="21" xfId="4" applyNumberFormat="1" applyFont="1" applyFill="1" applyBorder="1" applyAlignment="1">
      <alignment horizontal="right" vertical="center" wrapText="1" readingOrder="2"/>
    </xf>
    <xf numFmtId="3" fontId="39" fillId="7" borderId="21" xfId="4" applyNumberFormat="1" applyFont="1" applyFill="1" applyBorder="1" applyAlignment="1">
      <alignment horizontal="left" vertical="center" wrapText="1"/>
    </xf>
    <xf numFmtId="3" fontId="39" fillId="7" borderId="22" xfId="4" applyNumberFormat="1" applyFont="1" applyFill="1" applyBorder="1" applyAlignment="1">
      <alignment horizontal="left" vertical="center" wrapText="1"/>
    </xf>
    <xf numFmtId="0" fontId="51" fillId="6" borderId="7" xfId="11" applyFont="1" applyFill="1" applyBorder="1" applyAlignment="1">
      <alignment horizontal="center" vertical="center" wrapText="1"/>
    </xf>
    <xf numFmtId="0" fontId="51" fillId="6" borderId="9" xfId="11" applyFont="1" applyFill="1" applyBorder="1" applyAlignment="1">
      <alignment horizontal="center" vertical="center" wrapText="1"/>
    </xf>
    <xf numFmtId="0" fontId="51" fillId="6" borderId="8" xfId="11" applyFont="1" applyFill="1" applyBorder="1" applyAlignment="1">
      <alignment horizontal="center" vertical="center" wrapText="1"/>
    </xf>
    <xf numFmtId="0" fontId="25" fillId="7" borderId="7" xfId="11" applyFont="1" applyFill="1" applyBorder="1" applyAlignment="1">
      <alignment horizontal="center" vertical="center" wrapText="1"/>
    </xf>
    <xf numFmtId="0" fontId="25" fillId="7" borderId="9" xfId="11" applyFont="1" applyFill="1" applyBorder="1" applyAlignment="1">
      <alignment horizontal="center" vertical="center" wrapText="1"/>
    </xf>
    <xf numFmtId="0" fontId="25" fillId="7" borderId="8" xfId="11" applyFont="1" applyFill="1" applyBorder="1" applyAlignment="1">
      <alignment horizontal="center" vertical="center" wrapText="1"/>
    </xf>
    <xf numFmtId="0" fontId="37" fillId="9" borderId="10" xfId="10" applyFont="1" applyFill="1" applyBorder="1" applyAlignment="1">
      <alignment horizontal="right" vertical="center"/>
    </xf>
    <xf numFmtId="0" fontId="37" fillId="9" borderId="11" xfId="10" applyFont="1" applyFill="1" applyBorder="1" applyAlignment="1">
      <alignment horizontal="right" vertical="center"/>
    </xf>
    <xf numFmtId="0" fontId="37" fillId="9" borderId="11" xfId="10" applyFont="1" applyFill="1" applyBorder="1" applyAlignment="1">
      <alignment horizontal="left" vertical="center"/>
    </xf>
    <xf numFmtId="0" fontId="53" fillId="4" borderId="12" xfId="0" applyFont="1" applyFill="1" applyBorder="1" applyAlignment="1">
      <alignment horizontal="center" vertical="center" wrapText="1" readingOrder="2"/>
    </xf>
    <xf numFmtId="0" fontId="53" fillId="4" borderId="15" xfId="0" applyFont="1" applyFill="1" applyBorder="1" applyAlignment="1">
      <alignment horizontal="center" vertical="center" wrapText="1" readingOrder="2"/>
    </xf>
    <xf numFmtId="0" fontId="42" fillId="4" borderId="13" xfId="10" applyFont="1" applyFill="1" applyBorder="1" applyAlignment="1">
      <alignment horizontal="center" vertical="center"/>
    </xf>
    <xf numFmtId="0" fontId="42" fillId="4" borderId="14" xfId="10" applyFont="1" applyFill="1" applyBorder="1" applyAlignment="1">
      <alignment horizontal="center" vertical="center"/>
    </xf>
    <xf numFmtId="3" fontId="59" fillId="7" borderId="24" xfId="4" applyNumberFormat="1" applyFont="1" applyFill="1" applyBorder="1" applyAlignment="1">
      <alignment horizontal="right" vertical="center" wrapText="1"/>
    </xf>
    <xf numFmtId="3" fontId="48" fillId="7" borderId="24" xfId="4" applyNumberFormat="1" applyFont="1" applyFill="1" applyBorder="1" applyAlignment="1">
      <alignment horizontal="left" vertical="center" wrapText="1"/>
    </xf>
    <xf numFmtId="0" fontId="27" fillId="6" borderId="23" xfId="11" applyFont="1" applyFill="1" applyBorder="1" applyAlignment="1">
      <alignment horizontal="center" vertical="center" wrapText="1"/>
    </xf>
    <xf numFmtId="0" fontId="27" fillId="6" borderId="0" xfId="11" applyFont="1" applyFill="1" applyBorder="1" applyAlignment="1">
      <alignment horizontal="center" vertical="center" wrapText="1"/>
    </xf>
    <xf numFmtId="0" fontId="43" fillId="7" borderId="23" xfId="11" applyFont="1" applyFill="1" applyBorder="1" applyAlignment="1">
      <alignment horizontal="center" vertical="center" wrapText="1"/>
    </xf>
    <xf numFmtId="0" fontId="43" fillId="7" borderId="0" xfId="11" applyFont="1" applyFill="1" applyBorder="1" applyAlignment="1">
      <alignment horizontal="center" vertical="center" wrapText="1"/>
    </xf>
    <xf numFmtId="3" fontId="47" fillId="7" borderId="9" xfId="4" applyNumberFormat="1" applyFont="1" applyFill="1" applyBorder="1" applyAlignment="1">
      <alignment horizontal="center" vertical="center" wrapText="1"/>
    </xf>
    <xf numFmtId="3" fontId="48" fillId="7" borderId="9" xfId="4" applyNumberFormat="1" applyFont="1" applyFill="1" applyBorder="1" applyAlignment="1">
      <alignment horizontal="left" vertical="center" wrapText="1"/>
    </xf>
    <xf numFmtId="0" fontId="28" fillId="0" borderId="1" xfId="0" applyFont="1" applyBorder="1" applyAlignment="1">
      <alignment horizontal="center" vertical="center"/>
    </xf>
    <xf numFmtId="0" fontId="65" fillId="6" borderId="7" xfId="11" applyFont="1" applyFill="1" applyBorder="1" applyAlignment="1">
      <alignment horizontal="center" vertical="center" wrapText="1"/>
    </xf>
    <xf numFmtId="0" fontId="65" fillId="6" borderId="9" xfId="11" applyFont="1" applyFill="1" applyBorder="1" applyAlignment="1">
      <alignment horizontal="center" vertical="center" wrapText="1"/>
    </xf>
    <xf numFmtId="0" fontId="65" fillId="6" borderId="8" xfId="11" applyFont="1" applyFill="1" applyBorder="1" applyAlignment="1">
      <alignment horizontal="center" vertical="center" wrapText="1"/>
    </xf>
    <xf numFmtId="0" fontId="28" fillId="0" borderId="1" xfId="0" applyFont="1" applyBorder="1" applyAlignment="1">
      <alignment horizontal="right" vertical="center" readingOrder="2"/>
    </xf>
    <xf numFmtId="0" fontId="69" fillId="0" borderId="1" xfId="0" applyFont="1" applyBorder="1" applyAlignment="1">
      <alignment horizontal="left" vertical="center"/>
    </xf>
    <xf numFmtId="0" fontId="70" fillId="6" borderId="23" xfId="11" applyFont="1" applyFill="1" applyBorder="1" applyAlignment="1">
      <alignment horizontal="center" vertical="center" wrapText="1"/>
    </xf>
    <xf numFmtId="0" fontId="70" fillId="6" borderId="0" xfId="11" applyFont="1" applyFill="1" applyBorder="1" applyAlignment="1">
      <alignment horizontal="center" vertical="center" wrapText="1"/>
    </xf>
    <xf numFmtId="0" fontId="65" fillId="13" borderId="23" xfId="11" applyFont="1" applyFill="1" applyBorder="1" applyAlignment="1">
      <alignment horizontal="center" vertical="center" wrapText="1"/>
    </xf>
    <xf numFmtId="0" fontId="65" fillId="13" borderId="0" xfId="11" applyFont="1" applyFill="1" applyBorder="1" applyAlignment="1">
      <alignment horizontal="center" vertical="center" wrapText="1"/>
    </xf>
    <xf numFmtId="0" fontId="51" fillId="13" borderId="23" xfId="11" applyFont="1" applyFill="1" applyBorder="1" applyAlignment="1">
      <alignment horizontal="center" vertical="center" wrapText="1"/>
    </xf>
    <xf numFmtId="0" fontId="51" fillId="13" borderId="0" xfId="11" applyFont="1" applyFill="1" applyBorder="1" applyAlignment="1">
      <alignment horizontal="center" vertical="center" wrapText="1"/>
    </xf>
    <xf numFmtId="0" fontId="70" fillId="6" borderId="5" xfId="11" applyFont="1" applyFill="1" applyBorder="1" applyAlignment="1">
      <alignment horizontal="center" vertical="center" wrapText="1"/>
    </xf>
    <xf numFmtId="0" fontId="72" fillId="7" borderId="5" xfId="11" applyFont="1" applyFill="1" applyBorder="1" applyAlignment="1">
      <alignment horizontal="center" vertical="center" wrapText="1"/>
    </xf>
    <xf numFmtId="3" fontId="30" fillId="7" borderId="9" xfId="4" applyNumberFormat="1" applyFont="1" applyFill="1" applyBorder="1" applyAlignment="1">
      <alignment horizontal="left" vertical="center" wrapText="1"/>
    </xf>
    <xf numFmtId="0" fontId="65" fillId="6" borderId="5" xfId="11" applyFont="1" applyFill="1" applyBorder="1" applyAlignment="1">
      <alignment horizontal="center" vertical="center" wrapText="1"/>
    </xf>
    <xf numFmtId="0" fontId="24" fillId="7" borderId="5" xfId="11" applyFont="1" applyFill="1" applyBorder="1" applyAlignment="1">
      <alignment horizontal="center" vertical="center" wrapText="1"/>
    </xf>
    <xf numFmtId="3" fontId="16" fillId="7" borderId="5" xfId="4" applyNumberFormat="1" applyFont="1" applyFill="1" applyBorder="1" applyAlignment="1">
      <alignment horizontal="right" vertical="center" wrapText="1" readingOrder="2"/>
    </xf>
    <xf numFmtId="3" fontId="16" fillId="7" borderId="7" xfId="4" applyNumberFormat="1" applyFont="1" applyFill="1" applyBorder="1" applyAlignment="1">
      <alignment horizontal="right" vertical="center" wrapText="1" readingOrder="2"/>
    </xf>
    <xf numFmtId="3" fontId="16" fillId="7" borderId="8" xfId="4" applyNumberFormat="1" applyFont="1" applyFill="1" applyBorder="1" applyAlignment="1">
      <alignment horizontal="left" vertical="center" wrapText="1"/>
    </xf>
    <xf numFmtId="3" fontId="16" fillId="7" borderId="5" xfId="4" applyNumberFormat="1" applyFont="1" applyFill="1" applyBorder="1" applyAlignment="1">
      <alignment horizontal="left" vertical="center" wrapText="1"/>
    </xf>
    <xf numFmtId="3" fontId="75" fillId="7" borderId="9" xfId="4" applyNumberFormat="1" applyFont="1" applyFill="1" applyBorder="1" applyAlignment="1">
      <alignment horizontal="left" vertical="center" wrapText="1"/>
    </xf>
    <xf numFmtId="3" fontId="75" fillId="7" borderId="8" xfId="4" applyNumberFormat="1" applyFont="1" applyFill="1" applyBorder="1" applyAlignment="1">
      <alignment horizontal="left" vertical="center" wrapText="1"/>
    </xf>
    <xf numFmtId="0" fontId="30" fillId="7" borderId="5" xfId="10" applyFont="1" applyFill="1" applyBorder="1" applyAlignment="1">
      <alignment horizontal="right" vertical="center"/>
    </xf>
    <xf numFmtId="0" fontId="30" fillId="7" borderId="7" xfId="10" applyFont="1" applyFill="1" applyBorder="1" applyAlignment="1">
      <alignment horizontal="right" vertical="center"/>
    </xf>
    <xf numFmtId="0" fontId="30" fillId="7" borderId="8" xfId="10" applyFont="1" applyFill="1" applyBorder="1" applyAlignment="1">
      <alignment horizontal="left" vertical="center"/>
    </xf>
    <xf numFmtId="0" fontId="30" fillId="7" borderId="5" xfId="10" applyFont="1" applyFill="1" applyBorder="1" applyAlignment="1">
      <alignment horizontal="left" vertical="center"/>
    </xf>
    <xf numFmtId="3" fontId="75" fillId="7" borderId="5" xfId="4" applyNumberFormat="1" applyFont="1" applyFill="1" applyBorder="1" applyAlignment="1">
      <alignment horizontal="right" vertical="center" wrapText="1" readingOrder="2"/>
    </xf>
    <xf numFmtId="3" fontId="75" fillId="7" borderId="7" xfId="4" applyNumberFormat="1" applyFont="1" applyFill="1" applyBorder="1" applyAlignment="1">
      <alignment horizontal="right" vertical="center" wrapText="1" readingOrder="2"/>
    </xf>
    <xf numFmtId="0" fontId="25" fillId="7" borderId="5" xfId="11" applyFont="1" applyFill="1" applyBorder="1" applyAlignment="1">
      <alignment horizontal="center" vertical="center" wrapText="1"/>
    </xf>
    <xf numFmtId="0" fontId="30" fillId="9" borderId="5" xfId="10" applyFont="1" applyFill="1" applyBorder="1" applyAlignment="1">
      <alignment horizontal="right" vertical="center"/>
    </xf>
    <xf numFmtId="0" fontId="30" fillId="9" borderId="7" xfId="10" applyFont="1" applyFill="1" applyBorder="1" applyAlignment="1">
      <alignment horizontal="right" vertical="center"/>
    </xf>
    <xf numFmtId="0" fontId="30" fillId="9" borderId="8" xfId="10" applyFont="1" applyFill="1" applyBorder="1" applyAlignment="1">
      <alignment horizontal="left" vertical="center"/>
    </xf>
    <xf numFmtId="0" fontId="30" fillId="9" borderId="5" xfId="10" applyFont="1" applyFill="1" applyBorder="1" applyAlignment="1">
      <alignment horizontal="left" vertical="center"/>
    </xf>
    <xf numFmtId="0" fontId="70" fillId="6" borderId="7" xfId="11" applyFont="1" applyFill="1" applyBorder="1" applyAlignment="1">
      <alignment horizontal="center" vertical="center" wrapText="1"/>
    </xf>
    <xf numFmtId="0" fontId="70" fillId="6" borderId="9" xfId="11" applyFont="1" applyFill="1" applyBorder="1" applyAlignment="1">
      <alignment horizontal="center" vertical="center" wrapText="1"/>
    </xf>
    <xf numFmtId="0" fontId="70" fillId="6" borderId="8" xfId="11" applyFont="1" applyFill="1" applyBorder="1" applyAlignment="1">
      <alignment horizontal="center" vertical="center" wrapText="1"/>
    </xf>
    <xf numFmtId="0" fontId="29" fillId="7" borderId="7" xfId="11" applyFont="1" applyFill="1" applyBorder="1" applyAlignment="1">
      <alignment horizontal="center" vertical="center" wrapText="1"/>
    </xf>
    <xf numFmtId="0" fontId="29" fillId="7" borderId="9" xfId="11" applyFont="1" applyFill="1" applyBorder="1" applyAlignment="1">
      <alignment horizontal="center" vertical="center" wrapText="1"/>
    </xf>
    <xf numFmtId="0" fontId="29" fillId="7" borderId="8" xfId="11" applyFont="1" applyFill="1" applyBorder="1" applyAlignment="1">
      <alignment horizontal="center" vertical="center" wrapText="1"/>
    </xf>
    <xf numFmtId="0" fontId="77" fillId="8" borderId="25" xfId="10" applyFont="1" applyFill="1" applyBorder="1" applyAlignment="1">
      <alignment horizontal="center" vertical="center"/>
    </xf>
    <xf numFmtId="0" fontId="77" fillId="8" borderId="15" xfId="10" applyFont="1" applyFill="1" applyBorder="1" applyAlignment="1">
      <alignment horizontal="center" vertical="center"/>
    </xf>
    <xf numFmtId="0" fontId="31" fillId="8" borderId="7" xfId="10" applyFont="1" applyFill="1" applyBorder="1" applyAlignment="1">
      <alignment horizontal="right" vertical="center" wrapText="1"/>
    </xf>
    <xf numFmtId="0" fontId="31" fillId="8" borderId="9" xfId="10" applyFont="1" applyFill="1" applyBorder="1" applyAlignment="1">
      <alignment horizontal="right" vertical="center" wrapText="1"/>
    </xf>
    <xf numFmtId="0" fontId="31" fillId="8" borderId="9" xfId="10" applyFont="1" applyFill="1" applyBorder="1" applyAlignment="1">
      <alignment horizontal="left" vertical="center" wrapText="1"/>
    </xf>
    <xf numFmtId="0" fontId="31" fillId="8" borderId="8" xfId="10" applyFont="1" applyFill="1" applyBorder="1" applyAlignment="1">
      <alignment horizontal="left" vertical="center" wrapText="1"/>
    </xf>
    <xf numFmtId="49" fontId="79" fillId="3" borderId="1" xfId="4" applyNumberFormat="1" applyFont="1" applyFill="1" applyBorder="1" applyAlignment="1">
      <alignment horizontal="center" vertical="center" wrapText="1"/>
    </xf>
    <xf numFmtId="3" fontId="34" fillId="7" borderId="5" xfId="4" applyNumberFormat="1" applyFont="1" applyFill="1" applyBorder="1" applyAlignment="1">
      <alignment horizontal="right" vertical="center" wrapText="1" readingOrder="2"/>
    </xf>
    <xf numFmtId="3" fontId="34" fillId="7" borderId="7" xfId="4" applyNumberFormat="1" applyFont="1" applyFill="1" applyBorder="1" applyAlignment="1">
      <alignment horizontal="right" vertical="center" wrapText="1" readingOrder="2"/>
    </xf>
    <xf numFmtId="3" fontId="34" fillId="7" borderId="9" xfId="4" applyNumberFormat="1" applyFont="1" applyFill="1" applyBorder="1" applyAlignment="1">
      <alignment horizontal="left" vertical="center" wrapText="1"/>
    </xf>
    <xf numFmtId="3" fontId="34" fillId="7" borderId="8" xfId="4" applyNumberFormat="1" applyFont="1" applyFill="1" applyBorder="1" applyAlignment="1">
      <alignment horizontal="left" vertical="center" wrapText="1"/>
    </xf>
    <xf numFmtId="164" fontId="33" fillId="14" borderId="7" xfId="1" applyFont="1" applyFill="1" applyBorder="1" applyAlignment="1">
      <alignment horizontal="center" vertical="center" wrapText="1"/>
    </xf>
    <xf numFmtId="164" fontId="33" fillId="14" borderId="8" xfId="1" applyFont="1" applyFill="1" applyBorder="1" applyAlignment="1">
      <alignment horizontal="center" vertical="center" wrapText="1"/>
    </xf>
    <xf numFmtId="168" fontId="33" fillId="4" borderId="7" xfId="4" applyNumberFormat="1" applyFont="1" applyFill="1" applyBorder="1" applyAlignment="1">
      <alignment horizontal="center" vertical="center" wrapText="1"/>
    </xf>
    <xf numFmtId="168" fontId="33" fillId="4" borderId="8" xfId="4" applyNumberFormat="1" applyFont="1" applyFill="1" applyBorder="1" applyAlignment="1">
      <alignment horizontal="center" vertical="center" wrapText="1"/>
    </xf>
    <xf numFmtId="164" fontId="33" fillId="14" borderId="5" xfId="1" applyFont="1" applyFill="1" applyBorder="1" applyAlignment="1">
      <alignment horizontal="center" vertical="center" wrapText="1"/>
    </xf>
    <xf numFmtId="3" fontId="33" fillId="4" borderId="5" xfId="4" applyNumberFormat="1" applyFont="1" applyFill="1" applyBorder="1" applyAlignment="1">
      <alignment horizontal="center" vertical="center" wrapText="1"/>
    </xf>
    <xf numFmtId="3" fontId="33" fillId="11" borderId="5" xfId="4" applyNumberFormat="1" applyFont="1" applyFill="1" applyBorder="1" applyAlignment="1">
      <alignment horizontal="center" vertical="center" wrapText="1"/>
    </xf>
    <xf numFmtId="3" fontId="33" fillId="11" borderId="7" xfId="4" applyNumberFormat="1" applyFont="1" applyFill="1" applyBorder="1" applyAlignment="1">
      <alignment horizontal="center" vertical="center" wrapText="1"/>
    </xf>
    <xf numFmtId="3" fontId="33" fillId="11" borderId="8" xfId="4" applyNumberFormat="1" applyFont="1" applyFill="1" applyBorder="1" applyAlignment="1">
      <alignment horizontal="center" vertical="center" wrapText="1"/>
    </xf>
    <xf numFmtId="3" fontId="33" fillId="4" borderId="7" xfId="4" applyNumberFormat="1" applyFont="1" applyFill="1" applyBorder="1" applyAlignment="1">
      <alignment horizontal="center" vertical="center" wrapText="1"/>
    </xf>
    <xf numFmtId="3" fontId="33" fillId="4" borderId="8" xfId="4" applyNumberFormat="1" applyFont="1" applyFill="1" applyBorder="1" applyAlignment="1">
      <alignment horizontal="center" vertical="center" wrapText="1"/>
    </xf>
    <xf numFmtId="0" fontId="31" fillId="6" borderId="25" xfId="11" applyFont="1" applyFill="1" applyBorder="1" applyAlignment="1">
      <alignment horizontal="center" vertical="center"/>
    </xf>
    <xf numFmtId="0" fontId="31" fillId="6" borderId="30" xfId="11" applyFont="1" applyFill="1" applyBorder="1" applyAlignment="1">
      <alignment horizontal="center" vertical="center"/>
    </xf>
    <xf numFmtId="0" fontId="31" fillId="6" borderId="15" xfId="11" applyFont="1" applyFill="1" applyBorder="1" applyAlignment="1">
      <alignment horizontal="center" vertical="center"/>
    </xf>
    <xf numFmtId="0" fontId="31" fillId="6" borderId="7" xfId="11" applyFont="1" applyFill="1" applyBorder="1" applyAlignment="1">
      <alignment horizontal="center" vertical="center"/>
    </xf>
    <xf numFmtId="0" fontId="31" fillId="6" borderId="9" xfId="11" applyFont="1" applyFill="1" applyBorder="1" applyAlignment="1">
      <alignment horizontal="center" vertical="center"/>
    </xf>
    <xf numFmtId="0" fontId="31" fillId="6" borderId="8" xfId="11" applyFont="1" applyFill="1" applyBorder="1" applyAlignment="1">
      <alignment horizontal="center" vertical="center"/>
    </xf>
    <xf numFmtId="0" fontId="31" fillId="6" borderId="5" xfId="11" applyFont="1" applyFill="1" applyBorder="1" applyAlignment="1">
      <alignment horizontal="center" vertical="center"/>
    </xf>
    <xf numFmtId="0" fontId="45" fillId="6" borderId="5" xfId="11" applyFont="1" applyFill="1" applyBorder="1" applyAlignment="1">
      <alignment horizontal="center" vertical="center" wrapText="1"/>
    </xf>
    <xf numFmtId="0" fontId="108" fillId="6" borderId="5" xfId="11" applyFont="1" applyFill="1" applyBorder="1" applyAlignment="1">
      <alignment horizontal="center" vertical="center" wrapText="1"/>
    </xf>
    <xf numFmtId="0" fontId="31" fillId="6" borderId="5" xfId="11" applyFont="1" applyFill="1" applyBorder="1" applyAlignment="1">
      <alignment horizontal="center" vertical="center" wrapText="1"/>
    </xf>
    <xf numFmtId="0" fontId="34" fillId="7" borderId="34" xfId="11" applyFont="1" applyFill="1" applyBorder="1" applyAlignment="1">
      <alignment horizontal="center" vertical="center" textRotation="90" wrapText="1"/>
    </xf>
    <xf numFmtId="0" fontId="34" fillId="7" borderId="41" xfId="11" applyFont="1" applyFill="1" applyBorder="1" applyAlignment="1">
      <alignment horizontal="center" vertical="center" textRotation="90" wrapText="1"/>
    </xf>
    <xf numFmtId="0" fontId="34" fillId="7" borderId="37" xfId="11" applyFont="1" applyFill="1" applyBorder="1" applyAlignment="1">
      <alignment horizontal="center" vertical="center" textRotation="90" wrapText="1"/>
    </xf>
    <xf numFmtId="0" fontId="34" fillId="7" borderId="40" xfId="11" applyFont="1" applyFill="1" applyBorder="1" applyAlignment="1">
      <alignment horizontal="center" vertical="center" textRotation="90" wrapText="1"/>
    </xf>
    <xf numFmtId="0" fontId="34" fillId="7" borderId="42" xfId="11" applyFont="1" applyFill="1" applyBorder="1" applyAlignment="1">
      <alignment horizontal="center" vertical="center" textRotation="90" wrapText="1"/>
    </xf>
    <xf numFmtId="0" fontId="34" fillId="7" borderId="39" xfId="11" applyFont="1" applyFill="1" applyBorder="1" applyAlignment="1">
      <alignment horizontal="center" vertical="center" textRotation="90" wrapText="1"/>
    </xf>
    <xf numFmtId="0" fontId="34" fillId="7" borderId="36" xfId="11" applyFont="1" applyFill="1" applyBorder="1" applyAlignment="1">
      <alignment horizontal="center" vertical="center" textRotation="90" wrapText="1"/>
    </xf>
    <xf numFmtId="3" fontId="30" fillId="7" borderId="25" xfId="4" applyNumberFormat="1" applyFont="1" applyFill="1" applyBorder="1" applyAlignment="1">
      <alignment horizontal="right" vertical="center" wrapText="1"/>
    </xf>
    <xf numFmtId="3" fontId="30" fillId="7" borderId="28" xfId="4" applyNumberFormat="1" applyFont="1" applyFill="1" applyBorder="1" applyAlignment="1">
      <alignment horizontal="right" vertical="center" wrapText="1"/>
    </xf>
    <xf numFmtId="0" fontId="31" fillId="6" borderId="35" xfId="11" applyFont="1" applyFill="1" applyBorder="1" applyAlignment="1">
      <alignment horizontal="center" vertical="center" wrapText="1"/>
    </xf>
    <xf numFmtId="0" fontId="31" fillId="6" borderId="38" xfId="11" applyFont="1" applyFill="1" applyBorder="1" applyAlignment="1">
      <alignment horizontal="center" vertical="center" wrapText="1"/>
    </xf>
    <xf numFmtId="0" fontId="31" fillId="6" borderId="15" xfId="11" applyFont="1" applyFill="1" applyBorder="1" applyAlignment="1">
      <alignment horizontal="center" vertical="center" wrapText="1"/>
    </xf>
    <xf numFmtId="0" fontId="6" fillId="6" borderId="15" xfId="11" applyFont="1" applyFill="1" applyBorder="1" applyAlignment="1">
      <alignment horizontal="center" vertical="center" wrapText="1"/>
    </xf>
    <xf numFmtId="0" fontId="6" fillId="6" borderId="38" xfId="11" applyFont="1" applyFill="1" applyBorder="1" applyAlignment="1">
      <alignment horizontal="center" vertical="center" wrapText="1"/>
    </xf>
    <xf numFmtId="0" fontId="99" fillId="6" borderId="7" xfId="11" applyFont="1" applyFill="1" applyBorder="1" applyAlignment="1">
      <alignment horizontal="center" vertical="center" wrapText="1" readingOrder="2"/>
    </xf>
    <xf numFmtId="0" fontId="99" fillId="6" borderId="9" xfId="11" applyFont="1" applyFill="1" applyBorder="1" applyAlignment="1">
      <alignment horizontal="center" vertical="center" wrapText="1" readingOrder="2"/>
    </xf>
    <xf numFmtId="0" fontId="99" fillId="6" borderId="8" xfId="11" applyFont="1" applyFill="1" applyBorder="1" applyAlignment="1">
      <alignment horizontal="center" vertical="center" wrapText="1" readingOrder="2"/>
    </xf>
    <xf numFmtId="0" fontId="116" fillId="6" borderId="7" xfId="11" applyFont="1" applyFill="1" applyBorder="1" applyAlignment="1">
      <alignment horizontal="center" vertical="center" wrapText="1" readingOrder="2"/>
    </xf>
    <xf numFmtId="0" fontId="116" fillId="6" borderId="9" xfId="11" applyFont="1" applyFill="1" applyBorder="1" applyAlignment="1">
      <alignment horizontal="center" vertical="center" wrapText="1" readingOrder="2"/>
    </xf>
    <xf numFmtId="0" fontId="116" fillId="6" borderId="8" xfId="11" applyFont="1" applyFill="1" applyBorder="1" applyAlignment="1">
      <alignment horizontal="center" vertical="center" wrapText="1" readingOrder="2"/>
    </xf>
    <xf numFmtId="0" fontId="103" fillId="6" borderId="7" xfId="11" applyFont="1" applyFill="1" applyBorder="1" applyAlignment="1">
      <alignment horizontal="center" vertical="center" wrapText="1" readingOrder="2"/>
    </xf>
    <xf numFmtId="0" fontId="103" fillId="6" borderId="9" xfId="11" applyFont="1" applyFill="1" applyBorder="1" applyAlignment="1">
      <alignment horizontal="center" vertical="center" wrapText="1" readingOrder="2"/>
    </xf>
    <xf numFmtId="0" fontId="103" fillId="6" borderId="8" xfId="11" applyFont="1" applyFill="1" applyBorder="1" applyAlignment="1">
      <alignment horizontal="center" vertical="center" wrapText="1" readingOrder="2"/>
    </xf>
    <xf numFmtId="3" fontId="45" fillId="16" borderId="5" xfId="4" applyNumberFormat="1" applyFont="1" applyFill="1" applyBorder="1" applyAlignment="1">
      <alignment horizontal="center" vertical="center" wrapText="1"/>
    </xf>
    <xf numFmtId="0" fontId="27" fillId="16" borderId="23" xfId="11" applyFont="1" applyFill="1" applyBorder="1" applyAlignment="1">
      <alignment horizontal="center" vertical="center" wrapText="1"/>
    </xf>
    <xf numFmtId="0" fontId="27" fillId="16" borderId="0" xfId="11" applyFont="1" applyFill="1" applyAlignment="1">
      <alignment horizontal="center" vertical="center" wrapText="1"/>
    </xf>
    <xf numFmtId="0" fontId="27" fillId="16" borderId="43" xfId="11" applyFont="1" applyFill="1" applyBorder="1" applyAlignment="1">
      <alignment horizontal="center" vertical="center" wrapText="1"/>
    </xf>
    <xf numFmtId="0" fontId="43" fillId="7" borderId="0" xfId="11" applyFont="1" applyFill="1" applyAlignment="1">
      <alignment horizontal="center" vertical="center" wrapText="1"/>
    </xf>
    <xf numFmtId="0" fontId="43" fillId="7" borderId="43" xfId="11" applyFont="1" applyFill="1" applyBorder="1" applyAlignment="1">
      <alignment horizontal="center" vertical="center" wrapText="1"/>
    </xf>
    <xf numFmtId="3" fontId="117" fillId="7" borderId="9" xfId="4" applyNumberFormat="1" applyFont="1" applyFill="1" applyBorder="1" applyAlignment="1">
      <alignment horizontal="left" vertical="center" wrapText="1"/>
    </xf>
    <xf numFmtId="3" fontId="117" fillId="7" borderId="8" xfId="4" applyNumberFormat="1" applyFont="1" applyFill="1" applyBorder="1" applyAlignment="1">
      <alignment horizontal="left" vertical="center" wrapText="1"/>
    </xf>
    <xf numFmtId="3" fontId="118" fillId="16" borderId="25" xfId="4" applyNumberFormat="1" applyFont="1" applyFill="1" applyBorder="1" applyAlignment="1">
      <alignment horizontal="center" vertical="center" wrapText="1"/>
    </xf>
    <xf numFmtId="3" fontId="118" fillId="16" borderId="30" xfId="4" applyNumberFormat="1" applyFont="1" applyFill="1" applyBorder="1" applyAlignment="1">
      <alignment horizontal="center" vertical="center" wrapText="1"/>
    </xf>
    <xf numFmtId="3" fontId="118" fillId="16" borderId="15" xfId="4" applyNumberFormat="1" applyFont="1" applyFill="1" applyBorder="1" applyAlignment="1">
      <alignment horizontal="center" vertical="center" wrapText="1"/>
    </xf>
    <xf numFmtId="3" fontId="31" fillId="16" borderId="5" xfId="4" applyNumberFormat="1" applyFont="1" applyFill="1" applyBorder="1" applyAlignment="1">
      <alignment horizontal="center" vertical="center" wrapText="1"/>
    </xf>
    <xf numFmtId="0" fontId="103" fillId="6" borderId="5" xfId="11" applyFont="1" applyFill="1" applyBorder="1" applyAlignment="1">
      <alignment horizontal="center" vertical="center" wrapText="1"/>
    </xf>
    <xf numFmtId="3" fontId="100" fillId="6" borderId="7" xfId="11" applyNumberFormat="1" applyFont="1" applyFill="1" applyBorder="1" applyAlignment="1">
      <alignment horizontal="center" vertical="center" wrapText="1"/>
    </xf>
    <xf numFmtId="3" fontId="100" fillId="6" borderId="8" xfId="11" applyNumberFormat="1" applyFont="1" applyFill="1" applyBorder="1" applyAlignment="1">
      <alignment horizontal="center" vertical="center"/>
    </xf>
    <xf numFmtId="0" fontId="31" fillId="6" borderId="29" xfId="11" applyFont="1" applyFill="1" applyBorder="1" applyAlignment="1">
      <alignment horizontal="center" vertical="center"/>
    </xf>
    <xf numFmtId="0" fontId="31" fillId="6" borderId="33" xfId="11" applyFont="1" applyFill="1" applyBorder="1" applyAlignment="1">
      <alignment horizontal="center" vertical="center"/>
    </xf>
    <xf numFmtId="0" fontId="31" fillId="6" borderId="44" xfId="11" applyFont="1" applyFill="1" applyBorder="1" applyAlignment="1">
      <alignment horizontal="center" vertical="center"/>
    </xf>
    <xf numFmtId="0" fontId="103" fillId="6" borderId="5" xfId="11" applyFont="1" applyFill="1" applyBorder="1" applyAlignment="1">
      <alignment horizontal="center" vertical="center" wrapText="1" readingOrder="2"/>
    </xf>
    <xf numFmtId="0" fontId="31" fillId="6" borderId="24" xfId="11" applyFont="1" applyFill="1" applyBorder="1" applyAlignment="1">
      <alignment horizontal="center" vertical="center"/>
    </xf>
    <xf numFmtId="0" fontId="31" fillId="6" borderId="0" xfId="11" applyFont="1" applyFill="1" applyBorder="1" applyAlignment="1">
      <alignment horizontal="center" vertical="center"/>
    </xf>
    <xf numFmtId="0" fontId="31" fillId="6" borderId="32" xfId="11" applyFont="1" applyFill="1" applyBorder="1" applyAlignment="1">
      <alignment horizontal="center" vertical="center"/>
    </xf>
    <xf numFmtId="0" fontId="25" fillId="0" borderId="24" xfId="11" applyFont="1" applyBorder="1" applyAlignment="1">
      <alignment horizontal="right" readingOrder="2"/>
    </xf>
    <xf numFmtId="0" fontId="118" fillId="6" borderId="5" xfId="11" applyFont="1" applyFill="1" applyBorder="1" applyAlignment="1">
      <alignment horizontal="center" vertical="center"/>
    </xf>
    <xf numFmtId="3" fontId="33" fillId="15" borderId="5" xfId="4" applyNumberFormat="1" applyFont="1" applyFill="1" applyBorder="1" applyAlignment="1">
      <alignment horizontal="center" vertical="center" wrapText="1"/>
    </xf>
    <xf numFmtId="0" fontId="104" fillId="0" borderId="45" xfId="0" applyFont="1" applyBorder="1" applyAlignment="1">
      <alignment horizontal="center" wrapText="1"/>
    </xf>
    <xf numFmtId="0" fontId="104" fillId="0" borderId="46" xfId="0" applyFont="1" applyBorder="1" applyAlignment="1">
      <alignment horizontal="center" wrapText="1"/>
    </xf>
    <xf numFmtId="0" fontId="104" fillId="0" borderId="6" xfId="0" applyFont="1" applyBorder="1" applyAlignment="1">
      <alignment horizontal="center" wrapText="1"/>
    </xf>
    <xf numFmtId="3" fontId="106" fillId="7" borderId="5" xfId="4" applyNumberFormat="1" applyFont="1" applyFill="1" applyBorder="1" applyAlignment="1">
      <alignment horizontal="center" vertical="center" wrapText="1"/>
    </xf>
    <xf numFmtId="3" fontId="31" fillId="16" borderId="9" xfId="4" applyNumberFormat="1" applyFont="1" applyFill="1" applyBorder="1" applyAlignment="1">
      <alignment horizontal="center" vertical="center" wrapText="1"/>
    </xf>
    <xf numFmtId="3" fontId="31" fillId="16" borderId="8" xfId="4" applyNumberFormat="1" applyFont="1" applyFill="1" applyBorder="1" applyAlignment="1">
      <alignment horizontal="center" vertical="center" wrapText="1"/>
    </xf>
    <xf numFmtId="0" fontId="45" fillId="16" borderId="5" xfId="11" applyFont="1" applyFill="1" applyBorder="1" applyAlignment="1">
      <alignment horizontal="center" vertical="center" wrapText="1" shrinkToFit="1"/>
    </xf>
    <xf numFmtId="0" fontId="65" fillId="16" borderId="7" xfId="11" applyFont="1" applyFill="1" applyBorder="1" applyAlignment="1">
      <alignment horizontal="center" vertical="center" wrapText="1"/>
    </xf>
    <xf numFmtId="0" fontId="65" fillId="16" borderId="9" xfId="11" applyFont="1" applyFill="1" applyBorder="1" applyAlignment="1">
      <alignment horizontal="center" vertical="center" wrapText="1"/>
    </xf>
    <xf numFmtId="3" fontId="37" fillId="7" borderId="5" xfId="4" applyNumberFormat="1" applyFont="1" applyFill="1" applyBorder="1" applyAlignment="1">
      <alignment horizontal="right" vertical="center" wrapText="1"/>
    </xf>
    <xf numFmtId="3" fontId="37" fillId="7" borderId="7" xfId="4" applyNumberFormat="1" applyFont="1" applyFill="1" applyBorder="1" applyAlignment="1">
      <alignment horizontal="right" vertical="center" wrapText="1"/>
    </xf>
    <xf numFmtId="3" fontId="37" fillId="7" borderId="24" xfId="4" applyNumberFormat="1" applyFont="1" applyFill="1" applyBorder="1" applyAlignment="1">
      <alignment horizontal="left" vertical="center" wrapText="1"/>
    </xf>
    <xf numFmtId="3" fontId="37" fillId="7" borderId="29" xfId="4" applyNumberFormat="1" applyFont="1" applyFill="1" applyBorder="1" applyAlignment="1">
      <alignment horizontal="left" vertical="center" wrapText="1"/>
    </xf>
    <xf numFmtId="0" fontId="31" fillId="16" borderId="5" xfId="11" applyFont="1" applyFill="1" applyBorder="1" applyAlignment="1">
      <alignment horizontal="center" vertical="center" wrapText="1" shrinkToFit="1"/>
    </xf>
    <xf numFmtId="0" fontId="31" fillId="16" borderId="5" xfId="11" applyFont="1" applyFill="1" applyBorder="1" applyAlignment="1">
      <alignment horizontal="center" vertical="center" shrinkToFit="1"/>
    </xf>
    <xf numFmtId="0" fontId="70" fillId="16" borderId="5" xfId="11" applyFont="1" applyFill="1" applyBorder="1" applyAlignment="1">
      <alignment horizontal="center" vertical="center" wrapText="1"/>
    </xf>
    <xf numFmtId="0" fontId="31" fillId="16" borderId="25" xfId="11" applyFont="1" applyFill="1" applyBorder="1" applyAlignment="1">
      <alignment horizontal="center" vertical="center"/>
    </xf>
    <xf numFmtId="0" fontId="31" fillId="16" borderId="15" xfId="11" applyFont="1" applyFill="1" applyBorder="1" applyAlignment="1">
      <alignment horizontal="center" vertical="center"/>
    </xf>
    <xf numFmtId="0" fontId="131" fillId="16" borderId="5" xfId="11" applyFont="1" applyFill="1" applyBorder="1" applyAlignment="1">
      <alignment horizontal="center" vertical="center"/>
    </xf>
    <xf numFmtId="0" fontId="61" fillId="0" borderId="45" xfId="11" applyFont="1" applyBorder="1" applyAlignment="1">
      <alignment horizontal="left" vertical="center" wrapText="1"/>
    </xf>
    <xf numFmtId="0" fontId="61" fillId="0" borderId="46" xfId="11" applyFont="1" applyBorder="1" applyAlignment="1">
      <alignment horizontal="left" vertical="center" wrapText="1"/>
    </xf>
    <xf numFmtId="0" fontId="61" fillId="0" borderId="6" xfId="11" applyFont="1" applyBorder="1" applyAlignment="1">
      <alignment horizontal="left" vertical="center" wrapText="1"/>
    </xf>
    <xf numFmtId="3" fontId="133" fillId="7" borderId="7" xfId="4" applyNumberFormat="1" applyFont="1" applyFill="1" applyBorder="1" applyAlignment="1">
      <alignment horizontal="right" vertical="center" wrapText="1"/>
    </xf>
    <xf numFmtId="3" fontId="133" fillId="7" borderId="9" xfId="4" applyNumberFormat="1" applyFont="1" applyFill="1" applyBorder="1" applyAlignment="1">
      <alignment horizontal="right" vertical="center" wrapText="1"/>
    </xf>
    <xf numFmtId="3" fontId="133" fillId="7" borderId="8" xfId="4" applyNumberFormat="1" applyFont="1" applyFill="1" applyBorder="1" applyAlignment="1">
      <alignment horizontal="left" vertical="center" wrapText="1"/>
    </xf>
    <xf numFmtId="3" fontId="133" fillId="7" borderId="5" xfId="4" applyNumberFormat="1" applyFont="1" applyFill="1" applyBorder="1" applyAlignment="1">
      <alignment horizontal="left" vertical="center" wrapText="1"/>
    </xf>
    <xf numFmtId="0" fontId="31" fillId="16" borderId="5" xfId="11" applyFont="1" applyFill="1" applyBorder="1" applyAlignment="1">
      <alignment horizontal="center" vertical="center" wrapText="1"/>
    </xf>
    <xf numFmtId="0" fontId="31" fillId="16" borderId="7" xfId="11" applyFont="1" applyFill="1" applyBorder="1" applyAlignment="1">
      <alignment horizontal="center" vertical="center" wrapText="1"/>
    </xf>
    <xf numFmtId="0" fontId="31" fillId="16" borderId="9" xfId="11" applyFont="1" applyFill="1" applyBorder="1" applyAlignment="1">
      <alignment horizontal="center" vertical="center" wrapText="1"/>
    </xf>
    <xf numFmtId="0" fontId="31" fillId="16" borderId="8" xfId="11" applyFont="1" applyFill="1" applyBorder="1" applyAlignment="1">
      <alignment horizontal="center" vertical="center" wrapText="1"/>
    </xf>
    <xf numFmtId="0" fontId="73" fillId="16" borderId="7" xfId="11" applyFont="1" applyFill="1" applyBorder="1" applyAlignment="1">
      <alignment horizontal="center" vertical="center" wrapText="1"/>
    </xf>
    <xf numFmtId="0" fontId="73" fillId="16" borderId="9" xfId="11" applyFont="1" applyFill="1" applyBorder="1" applyAlignment="1">
      <alignment horizontal="center" vertical="center" wrapText="1"/>
    </xf>
    <xf numFmtId="0" fontId="73" fillId="16" borderId="8" xfId="11" applyFont="1" applyFill="1" applyBorder="1" applyAlignment="1">
      <alignment horizontal="center" vertical="center" wrapText="1"/>
    </xf>
    <xf numFmtId="0" fontId="61" fillId="0" borderId="47" xfId="11" applyFont="1" applyBorder="1" applyAlignment="1">
      <alignment horizontal="left" vertical="center" wrapText="1"/>
    </xf>
    <xf numFmtId="0" fontId="61" fillId="0" borderId="48" xfId="11" applyFont="1" applyBorder="1" applyAlignment="1">
      <alignment horizontal="left" vertical="center" wrapText="1"/>
    </xf>
    <xf numFmtId="0" fontId="61" fillId="0" borderId="27" xfId="11" applyFont="1" applyBorder="1" applyAlignment="1">
      <alignment horizontal="left" vertical="center" wrapText="1"/>
    </xf>
    <xf numFmtId="0" fontId="108" fillId="6" borderId="7" xfId="11" applyFont="1" applyFill="1" applyBorder="1" applyAlignment="1">
      <alignment horizontal="center" vertical="center" wrapText="1"/>
    </xf>
    <xf numFmtId="0" fontId="108" fillId="6" borderId="8" xfId="11" applyFont="1" applyFill="1" applyBorder="1" applyAlignment="1">
      <alignment horizontal="center" vertical="center" wrapText="1"/>
    </xf>
    <xf numFmtId="0" fontId="27" fillId="6" borderId="7" xfId="11" applyFont="1" applyFill="1" applyBorder="1" applyAlignment="1">
      <alignment horizontal="center" vertical="center" wrapText="1"/>
    </xf>
    <xf numFmtId="0" fontId="27" fillId="6" borderId="9" xfId="11" applyFont="1" applyFill="1" applyBorder="1" applyAlignment="1">
      <alignment horizontal="center" vertical="center" wrapText="1"/>
    </xf>
    <xf numFmtId="0" fontId="72" fillId="7" borderId="7" xfId="11" applyFont="1" applyFill="1" applyBorder="1" applyAlignment="1">
      <alignment horizontal="center" vertical="center" wrapText="1"/>
    </xf>
    <xf numFmtId="0" fontId="72" fillId="7" borderId="9" xfId="11" applyFont="1" applyFill="1" applyBorder="1" applyAlignment="1">
      <alignment horizontal="center" vertical="center" wrapText="1"/>
    </xf>
    <xf numFmtId="0" fontId="72" fillId="7" borderId="24" xfId="11" applyFont="1" applyFill="1" applyBorder="1" applyAlignment="1">
      <alignment horizontal="center" vertical="center" wrapText="1"/>
    </xf>
    <xf numFmtId="3" fontId="30" fillId="7" borderId="49" xfId="4" applyNumberFormat="1" applyFont="1" applyFill="1" applyBorder="1" applyAlignment="1">
      <alignment horizontal="right" vertical="center" wrapText="1"/>
    </xf>
    <xf numFmtId="3" fontId="30" fillId="7" borderId="50" xfId="4" applyNumberFormat="1" applyFont="1" applyFill="1" applyBorder="1" applyAlignment="1">
      <alignment horizontal="right" vertical="center" wrapText="1"/>
    </xf>
    <xf numFmtId="0" fontId="31" fillId="6" borderId="25" xfId="11" applyFont="1" applyFill="1" applyBorder="1" applyAlignment="1">
      <alignment horizontal="center" vertical="center" wrapText="1"/>
    </xf>
    <xf numFmtId="0" fontId="29" fillId="7" borderId="28" xfId="11" applyFont="1" applyFill="1" applyBorder="1" applyAlignment="1">
      <alignment horizontal="center" vertical="center" wrapText="1"/>
    </xf>
    <xf numFmtId="0" fontId="29" fillId="7" borderId="24" xfId="11" applyFont="1" applyFill="1" applyBorder="1" applyAlignment="1">
      <alignment horizontal="center" vertical="center" wrapText="1"/>
    </xf>
    <xf numFmtId="0" fontId="6" fillId="6" borderId="51" xfId="11" applyFont="1" applyFill="1" applyBorder="1" applyAlignment="1">
      <alignment horizontal="center" vertical="center"/>
    </xf>
    <xf numFmtId="0" fontId="6" fillId="6" borderId="30" xfId="11" applyFont="1" applyFill="1" applyBorder="1" applyAlignment="1">
      <alignment horizontal="center" vertical="center"/>
    </xf>
    <xf numFmtId="0" fontId="6" fillId="6" borderId="15" xfId="11" applyFont="1" applyFill="1" applyBorder="1" applyAlignment="1">
      <alignment horizontal="center" vertical="center"/>
    </xf>
    <xf numFmtId="0" fontId="6" fillId="6" borderId="25" xfId="11" applyFont="1" applyFill="1" applyBorder="1" applyAlignment="1">
      <alignment horizontal="center"/>
    </xf>
    <xf numFmtId="0" fontId="31" fillId="6" borderId="25" xfId="11" applyFont="1" applyFill="1" applyBorder="1" applyAlignment="1">
      <alignment horizontal="center"/>
    </xf>
    <xf numFmtId="0" fontId="6" fillId="6" borderId="25" xfId="11" applyFont="1" applyFill="1" applyBorder="1" applyAlignment="1">
      <alignment horizontal="center" vertical="center"/>
    </xf>
    <xf numFmtId="0" fontId="6" fillId="6" borderId="25" xfId="11" applyFont="1" applyFill="1" applyBorder="1" applyAlignment="1">
      <alignment horizontal="center" vertical="center" wrapText="1"/>
    </xf>
    <xf numFmtId="0" fontId="45" fillId="6" borderId="25" xfId="11" applyFont="1" applyFill="1" applyBorder="1" applyAlignment="1">
      <alignment horizontal="center" vertical="center" wrapText="1"/>
    </xf>
    <xf numFmtId="0" fontId="99" fillId="6" borderId="5" xfId="11" applyFont="1" applyFill="1" applyBorder="1" applyAlignment="1">
      <alignment horizontal="center"/>
    </xf>
    <xf numFmtId="3" fontId="33" fillId="14" borderId="7" xfId="4" applyNumberFormat="1" applyFont="1" applyFill="1" applyBorder="1" applyAlignment="1">
      <alignment horizontal="center" vertical="center" wrapText="1"/>
    </xf>
    <xf numFmtId="3" fontId="33" fillId="14" borderId="8" xfId="4" applyNumberFormat="1" applyFont="1" applyFill="1" applyBorder="1" applyAlignment="1">
      <alignment horizontal="center" vertical="center" wrapText="1"/>
    </xf>
    <xf numFmtId="3" fontId="147" fillId="6" borderId="52" xfId="11" applyNumberFormat="1" applyFont="1" applyFill="1" applyBorder="1" applyAlignment="1" applyProtection="1">
      <alignment horizontal="center" vertical="center"/>
      <protection locked="0"/>
    </xf>
    <xf numFmtId="3" fontId="147" fillId="6" borderId="53" xfId="11" applyNumberFormat="1" applyFont="1" applyFill="1" applyBorder="1" applyAlignment="1" applyProtection="1">
      <alignment horizontal="center" vertical="center"/>
      <protection locked="0"/>
    </xf>
    <xf numFmtId="3" fontId="147" fillId="6" borderId="52" xfId="11" applyNumberFormat="1" applyFont="1" applyFill="1" applyBorder="1" applyAlignment="1">
      <alignment horizontal="center" vertical="center"/>
    </xf>
    <xf numFmtId="3" fontId="147" fillId="6" borderId="53" xfId="11" applyNumberFormat="1" applyFont="1" applyFill="1" applyBorder="1" applyAlignment="1">
      <alignment horizontal="center" vertical="center"/>
    </xf>
    <xf numFmtId="3" fontId="146" fillId="11" borderId="7" xfId="4" applyNumberFormat="1" applyFont="1" applyFill="1" applyBorder="1" applyAlignment="1">
      <alignment horizontal="center" vertical="center" wrapText="1"/>
    </xf>
    <xf numFmtId="3" fontId="146" fillId="11" borderId="8" xfId="4" applyNumberFormat="1" applyFont="1" applyFill="1" applyBorder="1" applyAlignment="1">
      <alignment horizontal="center" vertical="center" wrapText="1"/>
    </xf>
    <xf numFmtId="3" fontId="146" fillId="14" borderId="7" xfId="4" applyNumberFormat="1" applyFont="1" applyFill="1" applyBorder="1" applyAlignment="1">
      <alignment horizontal="center" vertical="center" wrapText="1"/>
    </xf>
    <xf numFmtId="3" fontId="146" fillId="14" borderId="8" xfId="4" applyNumberFormat="1" applyFont="1" applyFill="1" applyBorder="1" applyAlignment="1">
      <alignment horizontal="center" vertical="center" wrapText="1"/>
    </xf>
    <xf numFmtId="0" fontId="45" fillId="6" borderId="5" xfId="11" applyFont="1" applyFill="1" applyBorder="1" applyAlignment="1">
      <alignment horizontal="center" vertical="center" textRotation="1"/>
    </xf>
    <xf numFmtId="0" fontId="31" fillId="6" borderId="5" xfId="11" applyFont="1" applyFill="1" applyBorder="1" applyAlignment="1" applyProtection="1">
      <alignment vertical="center"/>
      <protection locked="0"/>
    </xf>
    <xf numFmtId="0" fontId="31" fillId="6" borderId="5" xfId="11" applyFont="1" applyFill="1" applyBorder="1" applyAlignment="1" applyProtection="1">
      <alignment horizontal="left" vertical="center"/>
      <protection locked="0"/>
    </xf>
    <xf numFmtId="0" fontId="31" fillId="6" borderId="25" xfId="11" applyFont="1" applyFill="1" applyBorder="1" applyAlignment="1" applyProtection="1">
      <alignment horizontal="center" vertical="center" wrapText="1"/>
      <protection locked="0"/>
    </xf>
    <xf numFmtId="0" fontId="31" fillId="6" borderId="15" xfId="11" applyFont="1" applyFill="1" applyBorder="1" applyAlignment="1" applyProtection="1">
      <alignment horizontal="center" vertical="center" wrapText="1"/>
      <protection locked="0"/>
    </xf>
    <xf numFmtId="3" fontId="33" fillId="15" borderId="7" xfId="4" applyNumberFormat="1" applyFont="1" applyFill="1" applyBorder="1" applyAlignment="1">
      <alignment horizontal="center" vertical="center" wrapText="1"/>
    </xf>
    <xf numFmtId="3" fontId="33" fillId="15" borderId="9" xfId="4" applyNumberFormat="1" applyFont="1" applyFill="1" applyBorder="1" applyAlignment="1">
      <alignment horizontal="center" vertical="center" wrapText="1"/>
    </xf>
    <xf numFmtId="3" fontId="33" fillId="15" borderId="8" xfId="4" applyNumberFormat="1" applyFont="1" applyFill="1" applyBorder="1" applyAlignment="1">
      <alignment horizontal="center" vertical="center" wrapText="1"/>
    </xf>
    <xf numFmtId="3" fontId="45" fillId="16" borderId="25" xfId="4" applyNumberFormat="1" applyFont="1" applyFill="1" applyBorder="1" applyAlignment="1">
      <alignment horizontal="center" vertical="center" wrapText="1"/>
    </xf>
    <xf numFmtId="3" fontId="45" fillId="16" borderId="30" xfId="4" applyNumberFormat="1" applyFont="1" applyFill="1" applyBorder="1" applyAlignment="1">
      <alignment horizontal="center" vertical="center" wrapText="1"/>
    </xf>
    <xf numFmtId="3" fontId="45" fillId="16" borderId="15" xfId="4" applyNumberFormat="1" applyFont="1" applyFill="1" applyBorder="1" applyAlignment="1">
      <alignment horizontal="center" vertical="center" wrapText="1"/>
    </xf>
    <xf numFmtId="3" fontId="33" fillId="11" borderId="9" xfId="4" applyNumberFormat="1" applyFont="1" applyFill="1" applyBorder="1" applyAlignment="1">
      <alignment horizontal="center" vertical="center" wrapText="1"/>
    </xf>
    <xf numFmtId="3" fontId="31" fillId="16" borderId="7" xfId="4" applyNumberFormat="1" applyFont="1" applyFill="1" applyBorder="1" applyAlignment="1">
      <alignment horizontal="center" vertical="center" wrapText="1"/>
    </xf>
    <xf numFmtId="3" fontId="31" fillId="16" borderId="25" xfId="4" applyNumberFormat="1" applyFont="1" applyFill="1" applyBorder="1" applyAlignment="1">
      <alignment horizontal="center" vertical="center" wrapText="1"/>
    </xf>
    <xf numFmtId="3" fontId="31" fillId="16" borderId="30" xfId="4" applyNumberFormat="1" applyFont="1" applyFill="1" applyBorder="1" applyAlignment="1">
      <alignment horizontal="center" vertical="center" wrapText="1"/>
    </xf>
    <xf numFmtId="3" fontId="31" fillId="16" borderId="15" xfId="4" applyNumberFormat="1" applyFont="1" applyFill="1" applyBorder="1" applyAlignment="1">
      <alignment horizontal="center" vertical="center" wrapText="1"/>
    </xf>
    <xf numFmtId="3" fontId="106" fillId="7" borderId="7" xfId="4" applyNumberFormat="1" applyFont="1" applyFill="1" applyBorder="1" applyAlignment="1">
      <alignment horizontal="center" vertical="center" wrapText="1"/>
    </xf>
    <xf numFmtId="3" fontId="106" fillId="7" borderId="9" xfId="4" applyNumberFormat="1" applyFont="1" applyFill="1" applyBorder="1" applyAlignment="1">
      <alignment horizontal="center" vertical="center" wrapText="1"/>
    </xf>
    <xf numFmtId="3" fontId="106" fillId="7" borderId="8" xfId="4" applyNumberFormat="1" applyFont="1" applyFill="1" applyBorder="1" applyAlignment="1">
      <alignment horizontal="center" vertical="center" wrapText="1"/>
    </xf>
    <xf numFmtId="3" fontId="30" fillId="7" borderId="44" xfId="4" applyNumberFormat="1" applyFont="1" applyFill="1" applyBorder="1" applyAlignment="1">
      <alignment horizontal="right" vertical="center" wrapText="1"/>
    </xf>
    <xf numFmtId="3" fontId="30" fillId="7" borderId="15" xfId="4" applyNumberFormat="1" applyFont="1" applyFill="1" applyBorder="1" applyAlignment="1">
      <alignment horizontal="right" vertical="center" wrapText="1"/>
    </xf>
    <xf numFmtId="3" fontId="30" fillId="7" borderId="31" xfId="4" applyNumberFormat="1" applyFont="1" applyFill="1" applyBorder="1" applyAlignment="1">
      <alignment horizontal="right" vertical="center" wrapText="1"/>
    </xf>
    <xf numFmtId="3" fontId="117" fillId="7" borderId="0" xfId="4" applyNumberFormat="1" applyFont="1" applyFill="1" applyAlignment="1">
      <alignment horizontal="left" vertical="center" wrapText="1"/>
    </xf>
    <xf numFmtId="3" fontId="117" fillId="7" borderId="43" xfId="4" applyNumberFormat="1" applyFont="1" applyFill="1" applyBorder="1" applyAlignment="1">
      <alignment horizontal="left" vertical="center" wrapText="1"/>
    </xf>
    <xf numFmtId="3" fontId="30" fillId="7" borderId="9" xfId="4" applyNumberFormat="1" applyFont="1" applyFill="1" applyBorder="1" applyAlignment="1">
      <alignment horizontal="right" vertical="center" wrapText="1"/>
    </xf>
    <xf numFmtId="3" fontId="117" fillId="7" borderId="54" xfId="4" applyNumberFormat="1" applyFont="1" applyFill="1" applyBorder="1" applyAlignment="1">
      <alignment horizontal="left" vertical="center" wrapText="1"/>
    </xf>
    <xf numFmtId="1" fontId="45" fillId="16" borderId="5" xfId="17" applyNumberFormat="1" applyFont="1" applyFill="1" applyBorder="1" applyAlignment="1">
      <alignment horizontal="center" vertical="center"/>
    </xf>
    <xf numFmtId="3" fontId="30" fillId="11" borderId="55" xfId="4" applyNumberFormat="1" applyFont="1" applyFill="1" applyBorder="1" applyAlignment="1">
      <alignment horizontal="center" vertical="center" wrapText="1"/>
    </xf>
    <xf numFmtId="3" fontId="117" fillId="7" borderId="5" xfId="4" applyNumberFormat="1" applyFont="1" applyFill="1" applyBorder="1" applyAlignment="1">
      <alignment horizontal="left" vertical="center" wrapText="1"/>
    </xf>
    <xf numFmtId="3" fontId="118" fillId="16" borderId="5" xfId="4" applyNumberFormat="1" applyFont="1" applyFill="1" applyBorder="1" applyAlignment="1">
      <alignment horizontal="center" vertical="center" wrapText="1"/>
    </xf>
    <xf numFmtId="0" fontId="155" fillId="0" borderId="1" xfId="11" applyFont="1" applyBorder="1" applyAlignment="1">
      <alignment horizontal="center" readingOrder="2"/>
    </xf>
    <xf numFmtId="0" fontId="43" fillId="7" borderId="7" xfId="11" applyFont="1" applyFill="1" applyBorder="1" applyAlignment="1">
      <alignment horizontal="center" vertical="center" wrapText="1"/>
    </xf>
    <xf numFmtId="0" fontId="43" fillId="7" borderId="9" xfId="11" applyFont="1" applyFill="1" applyBorder="1" applyAlignment="1">
      <alignment horizontal="center" vertical="center" wrapText="1"/>
    </xf>
    <xf numFmtId="0" fontId="45" fillId="16" borderId="25" xfId="11" applyFont="1" applyFill="1" applyBorder="1" applyAlignment="1">
      <alignment horizontal="center" vertical="center"/>
    </xf>
    <xf numFmtId="0" fontId="45" fillId="16" borderId="30" xfId="11" applyFont="1" applyFill="1" applyBorder="1" applyAlignment="1">
      <alignment horizontal="center" vertical="center"/>
    </xf>
    <xf numFmtId="0" fontId="45" fillId="16" borderId="15" xfId="11" applyFont="1" applyFill="1" applyBorder="1" applyAlignment="1">
      <alignment horizontal="center" vertical="center"/>
    </xf>
    <xf numFmtId="3" fontId="108" fillId="16" borderId="25" xfId="4" applyNumberFormat="1" applyFont="1" applyFill="1" applyBorder="1" applyAlignment="1">
      <alignment horizontal="center" vertical="center" wrapText="1"/>
    </xf>
    <xf numFmtId="3" fontId="108" fillId="16" borderId="30" xfId="4" applyNumberFormat="1" applyFont="1" applyFill="1" applyBorder="1" applyAlignment="1">
      <alignment horizontal="center" vertical="center" wrapText="1"/>
    </xf>
    <xf numFmtId="3" fontId="108" fillId="16" borderId="15" xfId="4" applyNumberFormat="1" applyFont="1" applyFill="1" applyBorder="1" applyAlignment="1">
      <alignment horizontal="center" vertical="center" wrapText="1"/>
    </xf>
    <xf numFmtId="0" fontId="65" fillId="16" borderId="5" xfId="11" applyFont="1" applyFill="1" applyBorder="1" applyAlignment="1">
      <alignment horizontal="center" vertical="center" wrapText="1"/>
    </xf>
    <xf numFmtId="0" fontId="31" fillId="16" borderId="5" xfId="11" applyFont="1" applyFill="1" applyBorder="1" applyAlignment="1">
      <alignment horizontal="center" vertical="center"/>
    </xf>
    <xf numFmtId="3" fontId="45" fillId="6" borderId="5" xfId="4" applyNumberFormat="1" applyFont="1" applyFill="1" applyBorder="1" applyAlignment="1">
      <alignment horizontal="center" vertical="center" wrapText="1"/>
    </xf>
    <xf numFmtId="3" fontId="118" fillId="6" borderId="25" xfId="4" applyNumberFormat="1" applyFont="1" applyFill="1" applyBorder="1" applyAlignment="1">
      <alignment horizontal="center" vertical="center" wrapText="1"/>
    </xf>
    <xf numFmtId="3" fontId="118" fillId="6" borderId="30" xfId="4" applyNumberFormat="1" applyFont="1" applyFill="1" applyBorder="1" applyAlignment="1">
      <alignment horizontal="center" vertical="center" wrapText="1"/>
    </xf>
    <xf numFmtId="3" fontId="118" fillId="6" borderId="15" xfId="4" applyNumberFormat="1" applyFont="1" applyFill="1" applyBorder="1" applyAlignment="1">
      <alignment horizontal="center" vertical="center" wrapText="1"/>
    </xf>
    <xf numFmtId="3" fontId="31" fillId="6" borderId="7" xfId="4" applyNumberFormat="1" applyFont="1" applyFill="1" applyBorder="1" applyAlignment="1">
      <alignment horizontal="center" vertical="center" wrapText="1"/>
    </xf>
    <xf numFmtId="3" fontId="31" fillId="6" borderId="9" xfId="4" applyNumberFormat="1" applyFont="1" applyFill="1" applyBorder="1" applyAlignment="1">
      <alignment horizontal="center" vertical="center" wrapText="1"/>
    </xf>
    <xf numFmtId="3" fontId="31" fillId="6" borderId="8" xfId="4" applyNumberFormat="1" applyFont="1" applyFill="1" applyBorder="1" applyAlignment="1">
      <alignment horizontal="center" vertical="center" wrapText="1"/>
    </xf>
    <xf numFmtId="3" fontId="31" fillId="6" borderId="5" xfId="4" applyNumberFormat="1" applyFont="1" applyFill="1" applyBorder="1" applyAlignment="1">
      <alignment horizontal="center" vertical="center" wrapText="1"/>
    </xf>
    <xf numFmtId="0" fontId="27" fillId="6" borderId="0" xfId="11" applyFont="1" applyFill="1" applyAlignment="1">
      <alignment horizontal="center" vertical="center" wrapText="1"/>
    </xf>
    <xf numFmtId="0" fontId="27" fillId="6" borderId="43" xfId="11" applyFont="1" applyFill="1" applyBorder="1" applyAlignment="1">
      <alignment horizontal="center" vertical="center" wrapText="1"/>
    </xf>
    <xf numFmtId="3" fontId="30" fillId="7" borderId="8" xfId="4" applyNumberFormat="1" applyFont="1" applyFill="1" applyBorder="1" applyAlignment="1">
      <alignment horizontal="right" vertical="center" wrapText="1"/>
    </xf>
    <xf numFmtId="3" fontId="30" fillId="7" borderId="54" xfId="4" applyNumberFormat="1" applyFont="1" applyFill="1" applyBorder="1" applyAlignment="1">
      <alignment horizontal="left" vertical="center" wrapText="1"/>
    </xf>
    <xf numFmtId="174" fontId="168" fillId="6" borderId="5" xfId="1" applyNumberFormat="1" applyFont="1" applyFill="1" applyBorder="1" applyAlignment="1" applyProtection="1">
      <alignment vertical="center"/>
    </xf>
    <xf numFmtId="174" fontId="168" fillId="6" borderId="5" xfId="1" applyNumberFormat="1" applyFont="1" applyFill="1" applyBorder="1" applyAlignment="1" applyProtection="1">
      <alignment horizontal="center" vertical="center"/>
      <protection locked="0"/>
    </xf>
    <xf numFmtId="3" fontId="33" fillId="14" borderId="5" xfId="4" applyNumberFormat="1" applyFont="1" applyFill="1" applyBorder="1" applyAlignment="1">
      <alignment horizontal="center" vertical="center" wrapText="1"/>
    </xf>
    <xf numFmtId="0" fontId="164" fillId="7" borderId="5" xfId="11" applyFont="1" applyFill="1" applyBorder="1" applyAlignment="1">
      <alignment horizontal="center" vertical="center" wrapText="1"/>
    </xf>
    <xf numFmtId="3" fontId="66" fillId="6" borderId="5" xfId="4" applyNumberFormat="1" applyFont="1" applyFill="1" applyBorder="1" applyAlignment="1">
      <alignment horizontal="center" vertical="center" wrapText="1"/>
    </xf>
    <xf numFmtId="3" fontId="30" fillId="11" borderId="24" xfId="4" applyNumberFormat="1" applyFont="1" applyFill="1" applyBorder="1" applyAlignment="1">
      <alignment horizontal="left" vertical="center" wrapText="1" readingOrder="1"/>
    </xf>
    <xf numFmtId="3" fontId="30" fillId="11" borderId="56" xfId="4" applyNumberFormat="1" applyFont="1" applyFill="1" applyBorder="1" applyAlignment="1">
      <alignment horizontal="left" vertical="center" wrapText="1" readingOrder="1"/>
    </xf>
    <xf numFmtId="3" fontId="169" fillId="6" borderId="5" xfId="4" applyNumberFormat="1" applyFont="1" applyFill="1" applyBorder="1" applyAlignment="1">
      <alignment horizontal="center" vertical="center" wrapText="1"/>
    </xf>
    <xf numFmtId="3" fontId="30" fillId="7" borderId="29" xfId="4" applyNumberFormat="1" applyFont="1" applyFill="1" applyBorder="1" applyAlignment="1">
      <alignment horizontal="right" vertical="center" wrapText="1" readingOrder="2"/>
    </xf>
    <xf numFmtId="3" fontId="30" fillId="7" borderId="25" xfId="4" applyNumberFormat="1" applyFont="1" applyFill="1" applyBorder="1" applyAlignment="1">
      <alignment horizontal="right" vertical="center" wrapText="1" readingOrder="2"/>
    </xf>
    <xf numFmtId="3" fontId="30" fillId="7" borderId="28" xfId="4" applyNumberFormat="1" applyFont="1" applyFill="1" applyBorder="1" applyAlignment="1">
      <alignment horizontal="right" vertical="center" wrapText="1" readingOrder="2"/>
    </xf>
    <xf numFmtId="0" fontId="148" fillId="6" borderId="28" xfId="0" applyFont="1" applyFill="1" applyBorder="1" applyAlignment="1">
      <alignment horizontal="center" vertical="center" wrapText="1"/>
    </xf>
    <xf numFmtId="0" fontId="148" fillId="6" borderId="24" xfId="0" applyFont="1" applyFill="1" applyBorder="1" applyAlignment="1">
      <alignment horizontal="center" vertical="center" wrapText="1"/>
    </xf>
    <xf numFmtId="1" fontId="34" fillId="7" borderId="5" xfId="17" applyNumberFormat="1" applyFont="1" applyFill="1" applyBorder="1" applyAlignment="1">
      <alignment horizontal="center" vertical="center"/>
    </xf>
    <xf numFmtId="0" fontId="31" fillId="6" borderId="25"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15" xfId="0" applyFont="1" applyFill="1" applyBorder="1" applyAlignment="1">
      <alignment horizontal="center" vertical="center" wrapText="1"/>
    </xf>
    <xf numFmtId="0" fontId="31" fillId="6" borderId="23" xfId="0" applyFont="1" applyFill="1" applyBorder="1" applyAlignment="1">
      <alignment horizontal="center" vertical="center" wrapText="1"/>
    </xf>
    <xf numFmtId="0" fontId="31" fillId="6" borderId="0" xfId="0" applyFont="1" applyFill="1" applyBorder="1" applyAlignment="1">
      <alignment horizontal="center" vertical="center" wrapText="1"/>
    </xf>
    <xf numFmtId="0" fontId="172" fillId="6" borderId="15" xfId="0" applyFont="1" applyFill="1" applyBorder="1" applyAlignment="1">
      <alignment horizontal="center" vertical="center" wrapText="1"/>
    </xf>
    <xf numFmtId="0" fontId="174" fillId="6" borderId="15" xfId="0" applyFont="1" applyFill="1" applyBorder="1" applyAlignment="1">
      <alignment horizontal="center" wrapText="1"/>
    </xf>
    <xf numFmtId="3" fontId="30" fillId="11" borderId="0" xfId="4" applyNumberFormat="1" applyFont="1" applyFill="1" applyAlignment="1">
      <alignment horizontal="center" vertical="center" wrapText="1"/>
    </xf>
    <xf numFmtId="0" fontId="173" fillId="6" borderId="15" xfId="0" applyFont="1" applyFill="1" applyBorder="1" applyAlignment="1">
      <alignment horizontal="center" vertical="center" wrapText="1"/>
    </xf>
    <xf numFmtId="0" fontId="148" fillId="6" borderId="15" xfId="0" applyFont="1" applyFill="1" applyBorder="1" applyAlignment="1">
      <alignment horizontal="center" wrapText="1"/>
    </xf>
    <xf numFmtId="0" fontId="31" fillId="16" borderId="7" xfId="11" applyFont="1" applyFill="1" applyBorder="1" applyAlignment="1">
      <alignment horizontal="right" vertical="center" indent="1" shrinkToFit="1"/>
    </xf>
    <xf numFmtId="0" fontId="31" fillId="16" borderId="9" xfId="11" applyFont="1" applyFill="1" applyBorder="1" applyAlignment="1">
      <alignment horizontal="right" vertical="center" indent="1" shrinkToFit="1"/>
    </xf>
    <xf numFmtId="0" fontId="176" fillId="11" borderId="0" xfId="10" applyFont="1" applyFill="1" applyAlignment="1">
      <alignment horizontal="center"/>
    </xf>
    <xf numFmtId="0" fontId="45" fillId="6" borderId="5" xfId="10" applyFont="1" applyFill="1" applyBorder="1" applyAlignment="1">
      <alignment horizontal="center" vertical="center" textRotation="90" wrapText="1"/>
    </xf>
    <xf numFmtId="0" fontId="45" fillId="6" borderId="5" xfId="10" applyFont="1" applyFill="1" applyBorder="1" applyAlignment="1">
      <alignment horizontal="center" vertical="center" textRotation="90" wrapText="1" readingOrder="2"/>
    </xf>
    <xf numFmtId="0" fontId="31" fillId="6" borderId="5" xfId="10" applyFont="1" applyFill="1" applyBorder="1" applyAlignment="1">
      <alignment horizontal="center" vertical="center"/>
    </xf>
    <xf numFmtId="0" fontId="176" fillId="0" borderId="24" xfId="10" applyFont="1" applyBorder="1" applyAlignment="1">
      <alignment horizontal="right" readingOrder="2"/>
    </xf>
    <xf numFmtId="0" fontId="31" fillId="6" borderId="25" xfId="10" applyFont="1" applyFill="1" applyBorder="1" applyAlignment="1">
      <alignment horizontal="center" vertical="center"/>
    </xf>
    <xf numFmtId="0" fontId="31" fillId="6" borderId="30" xfId="10" applyFont="1" applyFill="1" applyBorder="1" applyAlignment="1">
      <alignment horizontal="center" vertical="center"/>
    </xf>
    <xf numFmtId="0" fontId="31" fillId="6" borderId="15" xfId="10" applyFont="1" applyFill="1" applyBorder="1" applyAlignment="1">
      <alignment horizontal="center" vertical="center"/>
    </xf>
    <xf numFmtId="0" fontId="73" fillId="6" borderId="5" xfId="10" applyFont="1" applyFill="1" applyBorder="1" applyAlignment="1">
      <alignment horizontal="center" vertical="center" textRotation="90" wrapText="1"/>
    </xf>
    <xf numFmtId="0" fontId="108" fillId="6" borderId="5" xfId="10" applyFont="1" applyFill="1" applyBorder="1" applyAlignment="1">
      <alignment horizontal="center" vertical="center" textRotation="90" wrapText="1" readingOrder="2"/>
    </xf>
    <xf numFmtId="0" fontId="73" fillId="6" borderId="5" xfId="10" applyFont="1" applyFill="1" applyBorder="1" applyAlignment="1">
      <alignment horizontal="center" vertical="center" textRotation="90" wrapText="1" readingOrder="2"/>
    </xf>
    <xf numFmtId="0" fontId="72" fillId="7" borderId="8" xfId="11" applyFont="1" applyFill="1" applyBorder="1" applyAlignment="1">
      <alignment horizontal="center" vertical="center" wrapText="1"/>
    </xf>
    <xf numFmtId="0" fontId="31" fillId="6" borderId="5" xfId="10" applyFont="1" applyFill="1" applyBorder="1" applyAlignment="1">
      <alignment horizontal="center" vertical="center" wrapText="1"/>
    </xf>
    <xf numFmtId="3" fontId="74" fillId="6" borderId="5" xfId="11" applyNumberFormat="1" applyFont="1" applyFill="1" applyBorder="1" applyAlignment="1">
      <alignment horizontal="center" vertical="center"/>
    </xf>
    <xf numFmtId="3" fontId="46" fillId="6" borderId="5" xfId="11" applyNumberFormat="1" applyFont="1" applyFill="1" applyBorder="1" applyAlignment="1">
      <alignment horizontal="center" vertical="center"/>
    </xf>
    <xf numFmtId="3" fontId="33" fillId="0" borderId="5" xfId="11" applyNumberFormat="1" applyFont="1" applyBorder="1" applyAlignment="1">
      <alignment horizontal="center" vertical="center"/>
    </xf>
    <xf numFmtId="3" fontId="33" fillId="14" borderId="5" xfId="11" applyNumberFormat="1" applyFont="1" applyFill="1" applyBorder="1" applyAlignment="1">
      <alignment horizontal="center" vertical="center"/>
    </xf>
    <xf numFmtId="3" fontId="33" fillId="19" borderId="5" xfId="11" applyNumberFormat="1" applyFont="1" applyFill="1" applyBorder="1" applyAlignment="1">
      <alignment horizontal="center" vertical="center"/>
    </xf>
    <xf numFmtId="0" fontId="74" fillId="6" borderId="5" xfId="11" applyFont="1" applyFill="1" applyBorder="1" applyAlignment="1">
      <alignment horizontal="center" vertical="center"/>
    </xf>
    <xf numFmtId="0" fontId="33" fillId="14" borderId="5" xfId="11" applyFont="1" applyFill="1" applyBorder="1" applyAlignment="1">
      <alignment horizontal="center" vertical="center"/>
    </xf>
    <xf numFmtId="0" fontId="33" fillId="0" borderId="5" xfId="11" applyFont="1" applyBorder="1" applyAlignment="1">
      <alignment horizontal="center" vertical="center"/>
    </xf>
    <xf numFmtId="0" fontId="33" fillId="19" borderId="5" xfId="11" applyFont="1" applyFill="1" applyBorder="1" applyAlignment="1">
      <alignment horizontal="center" vertical="center"/>
    </xf>
    <xf numFmtId="0" fontId="70" fillId="20" borderId="5" xfId="11" applyFont="1" applyFill="1" applyBorder="1" applyAlignment="1">
      <alignment horizontal="center" vertical="center" wrapText="1"/>
    </xf>
    <xf numFmtId="0" fontId="31" fillId="16" borderId="9" xfId="11" applyFont="1" applyFill="1" applyBorder="1" applyAlignment="1">
      <alignment horizontal="left" vertical="center" shrinkToFit="1"/>
    </xf>
    <xf numFmtId="0" fontId="31" fillId="16" borderId="8" xfId="11" applyFont="1" applyFill="1" applyBorder="1" applyAlignment="1">
      <alignment horizontal="left" vertical="center" shrinkToFit="1"/>
    </xf>
    <xf numFmtId="0" fontId="104" fillId="0" borderId="45" xfId="0" applyFont="1" applyBorder="1" applyAlignment="1">
      <alignment horizontal="right" vertical="center" wrapText="1"/>
    </xf>
    <xf numFmtId="0" fontId="104" fillId="0" borderId="46" xfId="0" applyFont="1" applyBorder="1" applyAlignment="1">
      <alignment horizontal="right" vertical="center" wrapText="1"/>
    </xf>
    <xf numFmtId="0" fontId="104" fillId="0" borderId="6" xfId="0" applyFont="1" applyBorder="1" applyAlignment="1">
      <alignment horizontal="right" vertical="center" wrapText="1"/>
    </xf>
    <xf numFmtId="0" fontId="104" fillId="0" borderId="45" xfId="0" applyFont="1" applyBorder="1" applyAlignment="1">
      <alignment horizontal="left" vertical="center" wrapText="1"/>
    </xf>
    <xf numFmtId="0" fontId="104" fillId="0" borderId="46" xfId="0" applyFont="1" applyBorder="1" applyAlignment="1">
      <alignment horizontal="left" vertical="center" wrapText="1"/>
    </xf>
    <xf numFmtId="0" fontId="104" fillId="0" borderId="6" xfId="0" applyFont="1" applyBorder="1" applyAlignment="1">
      <alignment horizontal="left" vertical="center" wrapText="1"/>
    </xf>
    <xf numFmtId="0" fontId="31" fillId="6" borderId="7" xfId="11" applyFont="1" applyFill="1" applyBorder="1" applyAlignment="1">
      <alignment horizontal="center" vertical="center" readingOrder="2"/>
    </xf>
    <xf numFmtId="0" fontId="31" fillId="6" borderId="9" xfId="11" applyFont="1" applyFill="1" applyBorder="1" applyAlignment="1">
      <alignment horizontal="center" vertical="center" readingOrder="2"/>
    </xf>
    <xf numFmtId="0" fontId="31" fillId="6" borderId="8" xfId="11" applyFont="1" applyFill="1" applyBorder="1" applyAlignment="1">
      <alignment horizontal="center" vertical="center" readingOrder="2"/>
    </xf>
    <xf numFmtId="0" fontId="31" fillId="16" borderId="31" xfId="10" applyFont="1" applyFill="1" applyBorder="1" applyAlignment="1">
      <alignment horizontal="center" vertical="center" wrapText="1"/>
    </xf>
    <xf numFmtId="0" fontId="31" fillId="16" borderId="32" xfId="10" applyFont="1" applyFill="1" applyBorder="1" applyAlignment="1">
      <alignment horizontal="center" vertical="center" wrapText="1"/>
    </xf>
    <xf numFmtId="0" fontId="31" fillId="16" borderId="44" xfId="10" applyFont="1" applyFill="1" applyBorder="1" applyAlignment="1">
      <alignment horizontal="center" vertical="center" wrapText="1"/>
    </xf>
    <xf numFmtId="0" fontId="70" fillId="16" borderId="23" xfId="11" applyFont="1" applyFill="1" applyBorder="1" applyAlignment="1">
      <alignment horizontal="center" vertical="center" wrapText="1"/>
    </xf>
    <xf numFmtId="0" fontId="70" fillId="16" borderId="0" xfId="11" applyFont="1" applyFill="1" applyAlignment="1">
      <alignment horizontal="center" vertical="center" wrapText="1"/>
    </xf>
    <xf numFmtId="0" fontId="29" fillId="7" borderId="23" xfId="11" applyFont="1" applyFill="1" applyBorder="1" applyAlignment="1">
      <alignment horizontal="center" vertical="center" wrapText="1"/>
    </xf>
    <xf numFmtId="0" fontId="29" fillId="7" borderId="0" xfId="11" applyFont="1" applyFill="1" applyAlignment="1">
      <alignment horizontal="center" vertical="center" wrapText="1"/>
    </xf>
    <xf numFmtId="0" fontId="31" fillId="16" borderId="25" xfId="11" applyFont="1" applyFill="1" applyBorder="1" applyAlignment="1">
      <alignment horizontal="center" vertical="center" wrapText="1" shrinkToFit="1"/>
    </xf>
    <xf numFmtId="0" fontId="31" fillId="16" borderId="30" xfId="11" applyFont="1" applyFill="1" applyBorder="1" applyAlignment="1">
      <alignment horizontal="center" vertical="center" wrapText="1" shrinkToFit="1"/>
    </xf>
    <xf numFmtId="0" fontId="31" fillId="16" borderId="15" xfId="11" applyFont="1" applyFill="1" applyBorder="1" applyAlignment="1">
      <alignment horizontal="center" vertical="center" wrapText="1" shrinkToFit="1"/>
    </xf>
    <xf numFmtId="0" fontId="31" fillId="16" borderId="25" xfId="11" applyFont="1" applyFill="1" applyBorder="1" applyAlignment="1">
      <alignment horizontal="center" vertical="center" shrinkToFit="1"/>
    </xf>
    <xf numFmtId="0" fontId="31" fillId="16" borderId="30" xfId="11" applyFont="1" applyFill="1" applyBorder="1" applyAlignment="1">
      <alignment horizontal="center" vertical="center" shrinkToFit="1"/>
    </xf>
    <xf numFmtId="0" fontId="31" fillId="16" borderId="15" xfId="11" applyFont="1" applyFill="1" applyBorder="1" applyAlignment="1">
      <alignment horizontal="center" vertical="center" shrinkToFit="1"/>
    </xf>
    <xf numFmtId="0" fontId="31" fillId="16" borderId="28" xfId="10" applyFont="1" applyFill="1" applyBorder="1" applyAlignment="1">
      <alignment horizontal="center" vertical="center" wrapText="1"/>
    </xf>
    <xf numFmtId="0" fontId="31" fillId="16" borderId="24" xfId="10" applyFont="1" applyFill="1" applyBorder="1" applyAlignment="1">
      <alignment horizontal="center" vertical="center" wrapText="1"/>
    </xf>
    <xf numFmtId="0" fontId="31" fillId="16" borderId="29" xfId="10" applyFont="1" applyFill="1" applyBorder="1" applyAlignment="1">
      <alignment horizontal="center" vertical="center" wrapText="1"/>
    </xf>
    <xf numFmtId="0" fontId="190" fillId="0" borderId="0" xfId="11" applyFont="1" applyAlignment="1">
      <alignment horizontal="center" vertical="center" wrapText="1"/>
    </xf>
    <xf numFmtId="0" fontId="6" fillId="6" borderId="5" xfId="10" applyFont="1" applyFill="1" applyBorder="1" applyAlignment="1">
      <alignment horizontal="center" vertical="center" wrapText="1"/>
    </xf>
    <xf numFmtId="0" fontId="73" fillId="22" borderId="5" xfId="18" applyFont="1" applyFill="1" applyBorder="1" applyAlignment="1">
      <alignment horizontal="center" vertical="center" wrapText="1"/>
    </xf>
    <xf numFmtId="0" fontId="187" fillId="6" borderId="5" xfId="11" applyFont="1" applyFill="1" applyBorder="1" applyAlignment="1">
      <alignment horizontal="center" vertical="center" wrapText="1"/>
    </xf>
    <xf numFmtId="0" fontId="30" fillId="18" borderId="9" xfId="10" applyFont="1" applyFill="1" applyBorder="1" applyAlignment="1">
      <alignment horizontal="center"/>
    </xf>
    <xf numFmtId="0" fontId="73" fillId="22" borderId="5" xfId="18" applyFont="1" applyFill="1" applyBorder="1" applyAlignment="1">
      <alignment vertical="center" wrapText="1"/>
    </xf>
    <xf numFmtId="0" fontId="204" fillId="6" borderId="33" xfId="10" applyFont="1" applyFill="1" applyBorder="1" applyAlignment="1">
      <alignment horizontal="center" vertical="center" wrapText="1"/>
    </xf>
    <xf numFmtId="0" fontId="204" fillId="6" borderId="44" xfId="10" applyFont="1" applyFill="1" applyBorder="1" applyAlignment="1">
      <alignment horizontal="center" vertical="center" wrapText="1"/>
    </xf>
    <xf numFmtId="0" fontId="204" fillId="6" borderId="23" xfId="10" applyFont="1" applyFill="1" applyBorder="1" applyAlignment="1">
      <alignment horizontal="center" vertical="center" wrapText="1"/>
    </xf>
    <xf numFmtId="0" fontId="204" fillId="6" borderId="31" xfId="10" applyFont="1" applyFill="1" applyBorder="1" applyAlignment="1">
      <alignment horizontal="center" vertical="center" wrapText="1"/>
    </xf>
    <xf numFmtId="0" fontId="42" fillId="11" borderId="24" xfId="10" applyFont="1" applyFill="1" applyBorder="1" applyAlignment="1">
      <alignment horizontal="right" vertical="center" wrapText="1"/>
    </xf>
    <xf numFmtId="0" fontId="42" fillId="11" borderId="24" xfId="10" applyFont="1" applyFill="1" applyBorder="1" applyAlignment="1">
      <alignment horizontal="left" vertical="center" wrapText="1"/>
    </xf>
    <xf numFmtId="0" fontId="204" fillId="6" borderId="25" xfId="10" applyFont="1" applyFill="1" applyBorder="1" applyAlignment="1">
      <alignment horizontal="center" vertical="center" wrapText="1"/>
    </xf>
    <xf numFmtId="0" fontId="204" fillId="6" borderId="30" xfId="10" applyFont="1" applyFill="1" applyBorder="1" applyAlignment="1">
      <alignment horizontal="center" vertical="center" wrapText="1"/>
    </xf>
    <xf numFmtId="0" fontId="204" fillId="6" borderId="15" xfId="10" applyFont="1" applyFill="1" applyBorder="1" applyAlignment="1">
      <alignment horizontal="center" vertical="center" wrapText="1"/>
    </xf>
    <xf numFmtId="0" fontId="204" fillId="6" borderId="5" xfId="10" applyFont="1" applyFill="1" applyBorder="1" applyAlignment="1">
      <alignment horizontal="center" vertical="center" wrapText="1"/>
    </xf>
    <xf numFmtId="0" fontId="70" fillId="6" borderId="0" xfId="11" applyFont="1" applyFill="1" applyAlignment="1">
      <alignment horizontal="center" vertical="center" wrapText="1"/>
    </xf>
    <xf numFmtId="0" fontId="155" fillId="11" borderId="0" xfId="10" applyFont="1" applyFill="1" applyAlignment="1">
      <alignment horizontal="center" wrapText="1" readingOrder="2"/>
    </xf>
    <xf numFmtId="0" fontId="30" fillId="7" borderId="9" xfId="4" applyFont="1" applyFill="1" applyBorder="1" applyAlignment="1">
      <alignment horizontal="left" vertical="center" wrapText="1"/>
    </xf>
    <xf numFmtId="0" fontId="45" fillId="6" borderId="25" xfId="10" applyFont="1" applyFill="1" applyBorder="1" applyAlignment="1">
      <alignment horizontal="center" vertical="center" wrapText="1"/>
    </xf>
    <xf numFmtId="0" fontId="45" fillId="6" borderId="15" xfId="10" applyFont="1" applyFill="1" applyBorder="1" applyAlignment="1">
      <alignment horizontal="center" vertical="center" wrapText="1"/>
    </xf>
    <xf numFmtId="0" fontId="45" fillId="6" borderId="5" xfId="10" applyFont="1" applyFill="1" applyBorder="1" applyAlignment="1">
      <alignment horizontal="center" vertical="center" wrapText="1"/>
    </xf>
    <xf numFmtId="0" fontId="45" fillId="6" borderId="30" xfId="10" applyFont="1" applyFill="1" applyBorder="1" applyAlignment="1">
      <alignment horizontal="center" vertical="center" wrapText="1"/>
    </xf>
    <xf numFmtId="0" fontId="166" fillId="6" borderId="5" xfId="10" applyFont="1" applyFill="1" applyBorder="1" applyAlignment="1">
      <alignment horizontal="center" vertical="center" wrapText="1"/>
    </xf>
    <xf numFmtId="3" fontId="13" fillId="3" borderId="1" xfId="4" applyNumberFormat="1" applyFont="1" applyFill="1" applyBorder="1" applyAlignment="1">
      <alignment horizontal="center" vertical="center" wrapText="1"/>
    </xf>
    <xf numFmtId="3" fontId="71" fillId="7" borderId="5" xfId="4" applyNumberFormat="1" applyFont="1" applyFill="1" applyBorder="1" applyAlignment="1">
      <alignment horizontal="right" vertical="center" wrapText="1" readingOrder="1"/>
    </xf>
    <xf numFmtId="3" fontId="71" fillId="7" borderId="7" xfId="4" applyNumberFormat="1" applyFont="1" applyFill="1" applyBorder="1" applyAlignment="1">
      <alignment horizontal="right" vertical="center" wrapText="1" readingOrder="1"/>
    </xf>
    <xf numFmtId="0" fontId="210" fillId="6" borderId="5" xfId="11" applyFont="1" applyFill="1" applyBorder="1" applyAlignment="1">
      <alignment horizontal="center" vertical="center" wrapText="1"/>
    </xf>
    <xf numFmtId="3" fontId="118" fillId="6" borderId="5" xfId="4" applyNumberFormat="1" applyFont="1" applyFill="1" applyBorder="1" applyAlignment="1">
      <alignment horizontal="center" vertical="center" wrapText="1"/>
    </xf>
    <xf numFmtId="3" fontId="6" fillId="6" borderId="7" xfId="4" applyNumberFormat="1" applyFont="1" applyFill="1" applyBorder="1" applyAlignment="1">
      <alignment horizontal="center" vertical="center" wrapText="1"/>
    </xf>
    <xf numFmtId="3" fontId="6" fillId="6" borderId="9" xfId="4" applyNumberFormat="1" applyFont="1" applyFill="1" applyBorder="1" applyAlignment="1">
      <alignment horizontal="center" vertical="center" wrapText="1"/>
    </xf>
    <xf numFmtId="3" fontId="6" fillId="6" borderId="8" xfId="4" applyNumberFormat="1" applyFont="1" applyFill="1" applyBorder="1" applyAlignment="1">
      <alignment horizontal="center" vertical="center" wrapText="1"/>
    </xf>
    <xf numFmtId="3" fontId="31" fillId="2" borderId="7" xfId="4" applyNumberFormat="1" applyFont="1" applyFill="1" applyBorder="1" applyAlignment="1">
      <alignment horizontal="center" vertical="center" wrapText="1"/>
    </xf>
    <xf numFmtId="3" fontId="31" fillId="2" borderId="9" xfId="4" applyNumberFormat="1" applyFont="1" applyFill="1" applyBorder="1" applyAlignment="1">
      <alignment horizontal="center" vertical="center" wrapText="1"/>
    </xf>
    <xf numFmtId="3" fontId="31" fillId="2" borderId="8" xfId="4" applyNumberFormat="1" applyFont="1" applyFill="1" applyBorder="1" applyAlignment="1">
      <alignment horizontal="center" vertical="center" wrapText="1"/>
    </xf>
    <xf numFmtId="3" fontId="202" fillId="2" borderId="5" xfId="1" applyNumberFormat="1" applyFont="1" applyFill="1" applyBorder="1" applyAlignment="1">
      <alignment horizontal="center" vertical="center"/>
    </xf>
    <xf numFmtId="3" fontId="34" fillId="7" borderId="7" xfId="4" applyNumberFormat="1" applyFont="1" applyFill="1" applyBorder="1" applyAlignment="1">
      <alignment horizontal="right" vertical="center" wrapText="1"/>
    </xf>
    <xf numFmtId="3" fontId="34" fillId="7" borderId="9" xfId="4" applyNumberFormat="1" applyFont="1" applyFill="1" applyBorder="1" applyAlignment="1">
      <alignment horizontal="right" vertical="center" wrapText="1"/>
    </xf>
    <xf numFmtId="0" fontId="33" fillId="0" borderId="5" xfId="20" applyFont="1" applyBorder="1" applyAlignment="1">
      <alignment horizontal="center" vertical="center"/>
    </xf>
    <xf numFmtId="0" fontId="33" fillId="24" borderId="5" xfId="20" applyFont="1" applyFill="1" applyBorder="1" applyAlignment="1">
      <alignment horizontal="center" vertical="center"/>
    </xf>
    <xf numFmtId="3" fontId="31" fillId="2" borderId="33" xfId="4" applyNumberFormat="1" applyFont="1" applyFill="1" applyBorder="1" applyAlignment="1">
      <alignment horizontal="center" vertical="center" textRotation="90" wrapText="1"/>
    </xf>
    <xf numFmtId="3" fontId="31" fillId="2" borderId="44" xfId="4" applyNumberFormat="1" applyFont="1" applyFill="1" applyBorder="1" applyAlignment="1">
      <alignment horizontal="center" vertical="center" textRotation="90" wrapText="1"/>
    </xf>
    <xf numFmtId="3" fontId="31" fillId="2" borderId="23" xfId="4" applyNumberFormat="1" applyFont="1" applyFill="1" applyBorder="1" applyAlignment="1">
      <alignment horizontal="center" vertical="center" textRotation="90" wrapText="1"/>
    </xf>
    <xf numFmtId="3" fontId="31" fillId="2" borderId="31" xfId="4" applyNumberFormat="1" applyFont="1" applyFill="1" applyBorder="1" applyAlignment="1">
      <alignment horizontal="center" vertical="center" textRotation="90" wrapText="1"/>
    </xf>
    <xf numFmtId="3" fontId="118" fillId="6" borderId="31" xfId="4" applyNumberFormat="1" applyFont="1" applyFill="1" applyBorder="1" applyAlignment="1">
      <alignment horizontal="center" vertical="center" wrapText="1"/>
    </xf>
    <xf numFmtId="3" fontId="118" fillId="6" borderId="7" xfId="4" applyNumberFormat="1" applyFont="1" applyFill="1" applyBorder="1" applyAlignment="1">
      <alignment horizontal="center" vertical="center" wrapText="1"/>
    </xf>
    <xf numFmtId="3" fontId="45" fillId="2" borderId="31" xfId="4" applyNumberFormat="1" applyFont="1" applyFill="1" applyBorder="1" applyAlignment="1">
      <alignment horizontal="center" vertical="center" wrapText="1"/>
    </xf>
    <xf numFmtId="3" fontId="45" fillId="2" borderId="32" xfId="4" applyNumberFormat="1" applyFont="1" applyFill="1" applyBorder="1" applyAlignment="1">
      <alignment horizontal="center" vertical="center" wrapText="1"/>
    </xf>
    <xf numFmtId="3" fontId="45" fillId="2" borderId="44" xfId="4" applyNumberFormat="1" applyFont="1" applyFill="1" applyBorder="1" applyAlignment="1">
      <alignment horizontal="center" vertical="center" wrapText="1"/>
    </xf>
    <xf numFmtId="3" fontId="118" fillId="6" borderId="23" xfId="4" applyNumberFormat="1" applyFont="1" applyFill="1" applyBorder="1" applyAlignment="1">
      <alignment horizontal="center" vertical="center" wrapText="1"/>
    </xf>
    <xf numFmtId="3" fontId="34" fillId="7" borderId="9" xfId="4" applyNumberFormat="1" applyFont="1" applyFill="1" applyBorder="1" applyAlignment="1">
      <alignment horizontal="right" vertical="center" wrapText="1" readingOrder="2"/>
    </xf>
    <xf numFmtId="3" fontId="217" fillId="2" borderId="5" xfId="20" applyNumberFormat="1" applyFont="1" applyFill="1" applyBorder="1" applyAlignment="1">
      <alignment horizontal="center" vertical="center"/>
    </xf>
    <xf numFmtId="3" fontId="33" fillId="0" borderId="5" xfId="20" applyNumberFormat="1" applyFont="1" applyBorder="1" applyAlignment="1">
      <alignment horizontal="center" vertical="center"/>
    </xf>
    <xf numFmtId="3" fontId="33" fillId="0" borderId="7" xfId="20" applyNumberFormat="1" applyFont="1" applyBorder="1" applyAlignment="1">
      <alignment horizontal="center" vertical="center"/>
    </xf>
    <xf numFmtId="3" fontId="33" fillId="0" borderId="8" xfId="20" applyNumberFormat="1" applyFont="1" applyBorder="1" applyAlignment="1">
      <alignment horizontal="center" vertical="center"/>
    </xf>
    <xf numFmtId="3" fontId="33" fillId="24" borderId="5" xfId="20" applyNumberFormat="1" applyFont="1" applyFill="1" applyBorder="1" applyAlignment="1">
      <alignment horizontal="center" vertical="center"/>
    </xf>
    <xf numFmtId="3" fontId="33" fillId="24" borderId="7" xfId="20" applyNumberFormat="1" applyFont="1" applyFill="1" applyBorder="1" applyAlignment="1">
      <alignment horizontal="center" vertical="center"/>
    </xf>
    <xf numFmtId="3" fontId="33" fillId="24" borderId="8" xfId="20" applyNumberFormat="1" applyFont="1" applyFill="1" applyBorder="1" applyAlignment="1">
      <alignment horizontal="center" vertical="center"/>
    </xf>
    <xf numFmtId="3" fontId="118" fillId="2" borderId="23" xfId="4" applyNumberFormat="1" applyFont="1" applyFill="1" applyBorder="1" applyAlignment="1">
      <alignment horizontal="center" vertical="center" textRotation="90" wrapText="1"/>
    </xf>
    <xf numFmtId="3" fontId="118" fillId="2" borderId="31" xfId="4" applyNumberFormat="1" applyFont="1" applyFill="1" applyBorder="1" applyAlignment="1">
      <alignment horizontal="center" vertical="center" textRotation="90" wrapText="1"/>
    </xf>
    <xf numFmtId="3" fontId="118" fillId="2" borderId="0" xfId="4" applyNumberFormat="1" applyFont="1" applyFill="1" applyBorder="1" applyAlignment="1">
      <alignment horizontal="center" vertical="center" textRotation="90" wrapText="1"/>
    </xf>
    <xf numFmtId="3" fontId="118" fillId="2" borderId="32" xfId="4" applyNumberFormat="1" applyFont="1" applyFill="1" applyBorder="1" applyAlignment="1">
      <alignment horizontal="center" vertical="center" textRotation="90" wrapText="1"/>
    </xf>
    <xf numFmtId="3" fontId="216" fillId="2" borderId="32" xfId="4" applyNumberFormat="1" applyFont="1" applyFill="1" applyBorder="1" applyAlignment="1">
      <alignment horizontal="center" vertical="center" wrapText="1"/>
    </xf>
    <xf numFmtId="3" fontId="216" fillId="2" borderId="44" xfId="4" applyNumberFormat="1" applyFont="1" applyFill="1" applyBorder="1" applyAlignment="1">
      <alignment horizontal="center" vertical="center" wrapText="1"/>
    </xf>
    <xf numFmtId="3" fontId="218" fillId="6" borderId="0" xfId="4" applyNumberFormat="1" applyFont="1" applyFill="1" applyBorder="1" applyAlignment="1">
      <alignment horizontal="center" vertical="center" wrapText="1"/>
    </xf>
    <xf numFmtId="3" fontId="6" fillId="2" borderId="29" xfId="4" applyNumberFormat="1" applyFont="1" applyFill="1" applyBorder="1" applyAlignment="1">
      <alignment horizontal="center" vertical="center" wrapText="1"/>
    </xf>
    <xf numFmtId="3" fontId="6" fillId="2" borderId="44" xfId="4" applyNumberFormat="1" applyFont="1" applyFill="1" applyBorder="1" applyAlignment="1">
      <alignment horizontal="center" vertical="center" wrapText="1"/>
    </xf>
    <xf numFmtId="3" fontId="6" fillId="2" borderId="25" xfId="4" applyNumberFormat="1" applyFont="1" applyFill="1" applyBorder="1" applyAlignment="1">
      <alignment horizontal="center" vertical="center" wrapText="1"/>
    </xf>
    <xf numFmtId="3" fontId="6" fillId="2" borderId="15" xfId="4" applyNumberFormat="1" applyFont="1" applyFill="1" applyBorder="1" applyAlignment="1">
      <alignment horizontal="center" vertical="center" wrapText="1"/>
    </xf>
    <xf numFmtId="3" fontId="34" fillId="7" borderId="5" xfId="4" applyNumberFormat="1" applyFont="1" applyFill="1" applyBorder="1" applyAlignment="1">
      <alignment horizontal="left" vertical="center" wrapText="1"/>
    </xf>
    <xf numFmtId="3" fontId="6" fillId="6" borderId="33" xfId="4" applyNumberFormat="1" applyFont="1" applyFill="1" applyBorder="1" applyAlignment="1">
      <alignment horizontal="center" vertical="center" wrapText="1"/>
    </xf>
    <xf numFmtId="3" fontId="6" fillId="6" borderId="44" xfId="4" applyNumberFormat="1" applyFont="1" applyFill="1" applyBorder="1" applyAlignment="1">
      <alignment horizontal="center" vertical="center" wrapText="1"/>
    </xf>
    <xf numFmtId="3" fontId="6" fillId="2" borderId="7" xfId="4" applyNumberFormat="1" applyFont="1" applyFill="1" applyBorder="1" applyAlignment="1">
      <alignment horizontal="center" vertical="center" wrapText="1"/>
    </xf>
    <xf numFmtId="3" fontId="6" fillId="2" borderId="9" xfId="4" applyNumberFormat="1" applyFont="1" applyFill="1" applyBorder="1" applyAlignment="1">
      <alignment horizontal="center" vertical="center" wrapText="1"/>
    </xf>
    <xf numFmtId="3" fontId="6" fillId="2" borderId="8" xfId="4" applyNumberFormat="1" applyFont="1" applyFill="1" applyBorder="1" applyAlignment="1">
      <alignment horizontal="center" vertical="center" wrapText="1"/>
    </xf>
    <xf numFmtId="3" fontId="6" fillId="6" borderId="30" xfId="4" applyNumberFormat="1" applyFont="1" applyFill="1" applyBorder="1" applyAlignment="1">
      <alignment horizontal="center" vertical="center" wrapText="1"/>
    </xf>
    <xf numFmtId="3" fontId="6" fillId="6" borderId="15" xfId="4" applyNumberFormat="1" applyFont="1" applyFill="1" applyBorder="1" applyAlignment="1">
      <alignment horizontal="center" vertical="center" wrapText="1"/>
    </xf>
    <xf numFmtId="3" fontId="6" fillId="2" borderId="30" xfId="4" applyNumberFormat="1" applyFont="1" applyFill="1" applyBorder="1" applyAlignment="1">
      <alignment horizontal="center" vertical="center" wrapText="1"/>
    </xf>
    <xf numFmtId="3" fontId="223" fillId="2" borderId="25" xfId="4" applyNumberFormat="1" applyFont="1" applyFill="1" applyBorder="1" applyAlignment="1">
      <alignment horizontal="center" vertical="center" wrapText="1"/>
    </xf>
    <xf numFmtId="3" fontId="223" fillId="2" borderId="30" xfId="4" applyNumberFormat="1" applyFont="1" applyFill="1" applyBorder="1" applyAlignment="1">
      <alignment horizontal="center" vertical="center" wrapText="1"/>
    </xf>
    <xf numFmtId="3" fontId="71" fillId="7" borderId="29" xfId="4" applyNumberFormat="1" applyFont="1" applyFill="1" applyBorder="1" applyAlignment="1">
      <alignment horizontal="right" vertical="center" wrapText="1" readingOrder="1"/>
    </xf>
    <xf numFmtId="3" fontId="71" fillId="7" borderId="25" xfId="4" applyNumberFormat="1" applyFont="1" applyFill="1" applyBorder="1" applyAlignment="1">
      <alignment horizontal="right" vertical="center" wrapText="1" readingOrder="1"/>
    </xf>
    <xf numFmtId="3" fontId="71" fillId="7" borderId="28" xfId="4" applyNumberFormat="1" applyFont="1" applyFill="1" applyBorder="1" applyAlignment="1">
      <alignment horizontal="right" vertical="center" wrapText="1" readingOrder="1"/>
    </xf>
    <xf numFmtId="3" fontId="71" fillId="7" borderId="29" xfId="4" applyNumberFormat="1" applyFont="1" applyFill="1" applyBorder="1" applyAlignment="1">
      <alignment horizontal="left" vertical="center" wrapText="1" readingOrder="1"/>
    </xf>
    <xf numFmtId="3" fontId="71" fillId="7" borderId="25" xfId="4" applyNumberFormat="1" applyFont="1" applyFill="1" applyBorder="1" applyAlignment="1">
      <alignment horizontal="left" vertical="center" wrapText="1" readingOrder="1"/>
    </xf>
    <xf numFmtId="3" fontId="71" fillId="7" borderId="33" xfId="4" applyNumberFormat="1" applyFont="1" applyFill="1" applyBorder="1" applyAlignment="1">
      <alignment horizontal="right" vertical="center" wrapText="1" readingOrder="1"/>
    </xf>
    <xf numFmtId="3" fontId="71" fillId="7" borderId="30" xfId="4" applyNumberFormat="1" applyFont="1" applyFill="1" applyBorder="1" applyAlignment="1">
      <alignment horizontal="right" vertical="center" wrapText="1" readingOrder="1"/>
    </xf>
    <xf numFmtId="3" fontId="71" fillId="7" borderId="23" xfId="4" applyNumberFormat="1" applyFont="1" applyFill="1" applyBorder="1" applyAlignment="1">
      <alignment horizontal="right" vertical="center" wrapText="1" readingOrder="1"/>
    </xf>
    <xf numFmtId="3" fontId="71" fillId="7" borderId="33" xfId="4" applyNumberFormat="1" applyFont="1" applyFill="1" applyBorder="1" applyAlignment="1">
      <alignment horizontal="left" vertical="center" wrapText="1" readingOrder="1"/>
    </xf>
    <xf numFmtId="3" fontId="71" fillId="7" borderId="30" xfId="4" applyNumberFormat="1" applyFont="1" applyFill="1" applyBorder="1" applyAlignment="1">
      <alignment horizontal="left" vertical="center" wrapText="1" readingOrder="1"/>
    </xf>
    <xf numFmtId="3" fontId="71" fillId="7" borderId="44" xfId="4" applyNumberFormat="1" applyFont="1" applyFill="1" applyBorder="1" applyAlignment="1">
      <alignment horizontal="right" vertical="center" wrapText="1" readingOrder="2"/>
    </xf>
    <xf numFmtId="3" fontId="71" fillId="7" borderId="15" xfId="4" applyNumberFormat="1" applyFont="1" applyFill="1" applyBorder="1" applyAlignment="1">
      <alignment horizontal="right" vertical="center" wrapText="1" readingOrder="2"/>
    </xf>
    <xf numFmtId="3" fontId="71" fillId="7" borderId="31" xfId="4" applyNumberFormat="1" applyFont="1" applyFill="1" applyBorder="1" applyAlignment="1">
      <alignment horizontal="right" vertical="center" wrapText="1" readingOrder="2"/>
    </xf>
    <xf numFmtId="3" fontId="71" fillId="7" borderId="44" xfId="4" applyNumberFormat="1" applyFont="1" applyFill="1" applyBorder="1" applyAlignment="1">
      <alignment horizontal="left" vertical="center" wrapText="1" readingOrder="1"/>
    </xf>
    <xf numFmtId="3" fontId="71" fillId="7" borderId="15" xfId="4" applyNumberFormat="1" applyFont="1" applyFill="1" applyBorder="1" applyAlignment="1">
      <alignment horizontal="left" vertical="center" wrapText="1" readingOrder="1"/>
    </xf>
    <xf numFmtId="3" fontId="6" fillId="6" borderId="5" xfId="4" applyNumberFormat="1" applyFont="1" applyFill="1" applyBorder="1" applyAlignment="1">
      <alignment horizontal="center" vertical="center" wrapText="1"/>
    </xf>
    <xf numFmtId="3" fontId="6" fillId="2" borderId="5" xfId="4" applyNumberFormat="1" applyFont="1" applyFill="1" applyBorder="1" applyAlignment="1">
      <alignment horizontal="center" vertical="center" wrapText="1"/>
    </xf>
    <xf numFmtId="3" fontId="71" fillId="7" borderId="32" xfId="4" applyNumberFormat="1" applyFont="1" applyFill="1" applyBorder="1" applyAlignment="1">
      <alignment horizontal="right" vertical="center" wrapText="1" readingOrder="2"/>
    </xf>
    <xf numFmtId="3" fontId="71" fillId="7" borderId="32" xfId="4" applyNumberFormat="1" applyFont="1" applyFill="1" applyBorder="1" applyAlignment="1">
      <alignment horizontal="left" vertical="center" wrapText="1" readingOrder="1"/>
    </xf>
    <xf numFmtId="3" fontId="71" fillId="7" borderId="24" xfId="4" applyNumberFormat="1" applyFont="1" applyFill="1" applyBorder="1" applyAlignment="1">
      <alignment horizontal="right" vertical="center" wrapText="1" readingOrder="1"/>
    </xf>
    <xf numFmtId="3" fontId="71" fillId="7" borderId="24" xfId="4" applyNumberFormat="1" applyFont="1" applyFill="1" applyBorder="1" applyAlignment="1">
      <alignment horizontal="left" vertical="center" wrapText="1" readingOrder="1"/>
    </xf>
    <xf numFmtId="3" fontId="71" fillId="7" borderId="0" xfId="4" applyNumberFormat="1" applyFont="1" applyFill="1" applyBorder="1" applyAlignment="1">
      <alignment horizontal="right" vertical="center" wrapText="1" readingOrder="1"/>
    </xf>
    <xf numFmtId="3" fontId="71" fillId="7" borderId="0" xfId="4" applyNumberFormat="1" applyFont="1" applyFill="1" applyBorder="1" applyAlignment="1">
      <alignment horizontal="left" vertical="center" wrapText="1" readingOrder="1"/>
    </xf>
    <xf numFmtId="3" fontId="30" fillId="7" borderId="24" xfId="4" applyNumberFormat="1" applyFont="1" applyFill="1" applyBorder="1" applyAlignment="1">
      <alignment horizontal="right" vertical="center" wrapText="1"/>
    </xf>
    <xf numFmtId="3" fontId="6" fillId="6" borderId="28" xfId="4" applyNumberFormat="1" applyFont="1" applyFill="1" applyBorder="1" applyAlignment="1">
      <alignment horizontal="center" vertical="center" wrapText="1"/>
    </xf>
    <xf numFmtId="3" fontId="6" fillId="6" borderId="23" xfId="4" applyNumberFormat="1" applyFont="1" applyFill="1" applyBorder="1" applyAlignment="1">
      <alignment horizontal="center" vertical="center" wrapText="1"/>
    </xf>
    <xf numFmtId="3" fontId="6" fillId="6" borderId="31" xfId="4" applyNumberFormat="1" applyFont="1" applyFill="1" applyBorder="1" applyAlignment="1">
      <alignment horizontal="center" vertical="center" wrapText="1"/>
    </xf>
    <xf numFmtId="3" fontId="6" fillId="6" borderId="25" xfId="4" applyNumberFormat="1" applyFont="1" applyFill="1" applyBorder="1" applyAlignment="1">
      <alignment horizontal="center" vertical="center" wrapText="1"/>
    </xf>
    <xf numFmtId="0" fontId="16" fillId="0" borderId="0" xfId="24" applyFont="1" applyAlignment="1">
      <alignment horizontal="left" wrapText="1" readingOrder="1"/>
    </xf>
    <xf numFmtId="3" fontId="218" fillId="2" borderId="7" xfId="4" applyNumberFormat="1" applyFont="1" applyFill="1" applyBorder="1" applyAlignment="1">
      <alignment horizontal="center" vertical="center" wrapText="1"/>
    </xf>
    <xf numFmtId="3" fontId="218" fillId="2" borderId="8" xfId="4" applyNumberFormat="1" applyFont="1" applyFill="1" applyBorder="1" applyAlignment="1">
      <alignment horizontal="center" vertical="center" wrapText="1"/>
    </xf>
    <xf numFmtId="3" fontId="6" fillId="2" borderId="32" xfId="4" applyNumberFormat="1" applyFont="1" applyFill="1" applyBorder="1" applyAlignment="1">
      <alignment horizontal="center" vertical="center" wrapText="1"/>
    </xf>
    <xf numFmtId="3" fontId="30" fillId="7" borderId="66" xfId="4" applyNumberFormat="1" applyFont="1" applyFill="1" applyBorder="1" applyAlignment="1">
      <alignment horizontal="left" vertical="center" wrapText="1"/>
    </xf>
    <xf numFmtId="3" fontId="240" fillId="26" borderId="68" xfId="25" applyNumberFormat="1" applyFont="1" applyFill="1" applyBorder="1" applyAlignment="1">
      <alignment horizontal="center" vertical="center" wrapText="1" readingOrder="2"/>
    </xf>
    <xf numFmtId="0" fontId="136" fillId="0" borderId="69" xfId="25" applyFont="1" applyBorder="1"/>
    <xf numFmtId="0" fontId="136" fillId="0" borderId="70" xfId="25" applyFont="1" applyBorder="1"/>
    <xf numFmtId="3" fontId="240" fillId="26" borderId="68" xfId="25" applyNumberFormat="1" applyFont="1" applyFill="1" applyBorder="1" applyAlignment="1">
      <alignment horizontal="center" vertical="center" wrapText="1"/>
    </xf>
    <xf numFmtId="3" fontId="30" fillId="7" borderId="7" xfId="4" applyNumberFormat="1" applyFont="1" applyFill="1" applyBorder="1" applyAlignment="1">
      <alignment horizontal="left" vertical="center" wrapText="1"/>
    </xf>
    <xf numFmtId="3" fontId="6" fillId="2" borderId="9" xfId="4" applyNumberFormat="1" applyFont="1" applyFill="1" applyBorder="1" applyAlignment="1">
      <alignment horizontal="left" vertical="center" wrapText="1"/>
    </xf>
    <xf numFmtId="3" fontId="6" fillId="2" borderId="8" xfId="4" applyNumberFormat="1" applyFont="1" applyFill="1" applyBorder="1" applyAlignment="1">
      <alignment horizontal="left" vertical="center" wrapText="1"/>
    </xf>
    <xf numFmtId="3" fontId="6" fillId="2" borderId="24" xfId="4" applyNumberFormat="1" applyFont="1" applyFill="1" applyBorder="1" applyAlignment="1">
      <alignment horizontal="right" vertical="center" wrapText="1"/>
    </xf>
    <xf numFmtId="3" fontId="6" fillId="2" borderId="24" xfId="4" applyNumberFormat="1" applyFont="1" applyFill="1" applyBorder="1" applyAlignment="1">
      <alignment horizontal="left" vertical="center" wrapText="1"/>
    </xf>
    <xf numFmtId="3" fontId="6" fillId="2" borderId="29" xfId="4" applyNumberFormat="1" applyFont="1" applyFill="1" applyBorder="1" applyAlignment="1">
      <alignment horizontal="left" vertical="center" wrapText="1"/>
    </xf>
    <xf numFmtId="3" fontId="6" fillId="6" borderId="29" xfId="4" applyNumberFormat="1" applyFont="1" applyFill="1" applyBorder="1" applyAlignment="1">
      <alignment horizontal="center" vertical="center" wrapText="1"/>
    </xf>
    <xf numFmtId="3" fontId="6" fillId="2" borderId="31" xfId="4" applyNumberFormat="1" applyFont="1" applyFill="1" applyBorder="1" applyAlignment="1">
      <alignment horizontal="center" vertical="center" wrapText="1"/>
    </xf>
    <xf numFmtId="3" fontId="6" fillId="2" borderId="31" xfId="4" applyNumberFormat="1" applyFont="1" applyFill="1" applyBorder="1" applyAlignment="1">
      <alignment horizontal="right" vertical="center" wrapText="1"/>
    </xf>
    <xf numFmtId="3" fontId="6" fillId="2" borderId="32" xfId="4" applyNumberFormat="1" applyFont="1" applyFill="1" applyBorder="1" applyAlignment="1">
      <alignment horizontal="right" vertical="center" wrapText="1"/>
    </xf>
    <xf numFmtId="164" fontId="133" fillId="3" borderId="5" xfId="1" applyFont="1" applyFill="1" applyBorder="1" applyAlignment="1">
      <alignment horizontal="center" vertical="center" wrapText="1"/>
    </xf>
    <xf numFmtId="3" fontId="10" fillId="3" borderId="5" xfId="4" applyNumberFormat="1" applyFont="1" applyFill="1" applyBorder="1" applyAlignment="1">
      <alignment horizontal="center" vertical="center" wrapText="1"/>
    </xf>
    <xf numFmtId="3" fontId="10" fillId="3" borderId="25" xfId="4" applyNumberFormat="1" applyFont="1" applyFill="1" applyBorder="1" applyAlignment="1">
      <alignment horizontal="center" vertical="center" wrapText="1"/>
    </xf>
    <xf numFmtId="3" fontId="10" fillId="3" borderId="30" xfId="4" applyNumberFormat="1" applyFont="1" applyFill="1" applyBorder="1" applyAlignment="1">
      <alignment horizontal="center" vertical="center" wrapText="1"/>
    </xf>
    <xf numFmtId="3" fontId="10" fillId="3" borderId="15" xfId="4" applyNumberFormat="1" applyFont="1" applyFill="1" applyBorder="1" applyAlignment="1">
      <alignment horizontal="center" vertical="center" wrapText="1"/>
    </xf>
    <xf numFmtId="3" fontId="10" fillId="3" borderId="29" xfId="4" applyNumberFormat="1" applyFont="1" applyFill="1" applyBorder="1" applyAlignment="1">
      <alignment horizontal="center" vertical="center" wrapText="1"/>
    </xf>
    <xf numFmtId="3" fontId="10" fillId="3" borderId="44" xfId="4" applyNumberFormat="1" applyFont="1" applyFill="1" applyBorder="1" applyAlignment="1">
      <alignment horizontal="center" vertical="center" wrapText="1"/>
    </xf>
    <xf numFmtId="164" fontId="10" fillId="3" borderId="29" xfId="1" applyFont="1" applyFill="1" applyBorder="1" applyAlignment="1">
      <alignment horizontal="center" vertical="center" wrapText="1"/>
    </xf>
    <xf numFmtId="164" fontId="10" fillId="3" borderId="44" xfId="1" applyFont="1" applyFill="1" applyBorder="1" applyAlignment="1">
      <alignment horizontal="center" vertical="center" wrapText="1"/>
    </xf>
    <xf numFmtId="164" fontId="10" fillId="3" borderId="5" xfId="1" applyFont="1" applyFill="1" applyBorder="1" applyAlignment="1">
      <alignment horizontal="center" vertical="center" wrapText="1"/>
    </xf>
    <xf numFmtId="0" fontId="29" fillId="7" borderId="0" xfId="11" applyFont="1" applyFill="1" applyBorder="1" applyAlignment="1">
      <alignment horizontal="center" vertical="center" wrapText="1"/>
    </xf>
    <xf numFmtId="3" fontId="30" fillId="7" borderId="24" xfId="4" applyNumberFormat="1" applyFont="1" applyFill="1" applyBorder="1" applyAlignment="1">
      <alignment horizontal="left" vertical="center" wrapText="1"/>
    </xf>
    <xf numFmtId="3" fontId="6" fillId="6" borderId="0" xfId="4" applyNumberFormat="1" applyFont="1" applyFill="1" applyBorder="1" applyAlignment="1">
      <alignment horizontal="center" vertical="center" wrapText="1"/>
    </xf>
    <xf numFmtId="3" fontId="6" fillId="6" borderId="32" xfId="4" applyNumberFormat="1" applyFont="1" applyFill="1" applyBorder="1" applyAlignment="1">
      <alignment horizontal="center" vertical="center" wrapText="1"/>
    </xf>
    <xf numFmtId="3" fontId="6" fillId="2" borderId="33" xfId="4" applyNumberFormat="1" applyFont="1" applyFill="1" applyBorder="1" applyAlignment="1">
      <alignment horizontal="center" vertical="center" wrapText="1"/>
    </xf>
    <xf numFmtId="0" fontId="256" fillId="6" borderId="5" xfId="11" applyFont="1" applyFill="1" applyBorder="1" applyAlignment="1">
      <alignment horizontal="center" vertical="center" wrapText="1"/>
    </xf>
    <xf numFmtId="0" fontId="257" fillId="7" borderId="5" xfId="11" applyFont="1" applyFill="1" applyBorder="1" applyAlignment="1">
      <alignment horizontal="center" vertical="center" wrapText="1"/>
    </xf>
    <xf numFmtId="3" fontId="258" fillId="2" borderId="9" xfId="4" applyNumberFormat="1" applyFont="1" applyFill="1" applyBorder="1" applyAlignment="1">
      <alignment horizontal="center" vertical="center" wrapText="1"/>
    </xf>
    <xf numFmtId="3" fontId="258" fillId="2" borderId="8" xfId="4" applyNumberFormat="1" applyFont="1" applyFill="1" applyBorder="1" applyAlignment="1">
      <alignment horizontal="center" vertical="center" wrapText="1"/>
    </xf>
    <xf numFmtId="3" fontId="259" fillId="2" borderId="7" xfId="4" applyNumberFormat="1" applyFont="1" applyFill="1" applyBorder="1" applyAlignment="1">
      <alignment horizontal="center" vertical="center" wrapText="1"/>
    </xf>
    <xf numFmtId="3" fontId="259" fillId="2" borderId="9" xfId="4" applyNumberFormat="1" applyFont="1" applyFill="1" applyBorder="1" applyAlignment="1">
      <alignment horizontal="center" vertical="center" wrapText="1"/>
    </xf>
    <xf numFmtId="3" fontId="259" fillId="2" borderId="8" xfId="4" applyNumberFormat="1" applyFont="1" applyFill="1" applyBorder="1" applyAlignment="1">
      <alignment horizontal="center" vertical="center" wrapText="1"/>
    </xf>
    <xf numFmtId="0" fontId="260" fillId="0" borderId="0" xfId="20" applyFont="1" applyBorder="1" applyAlignment="1">
      <alignment horizontal="center" vertical="center" wrapText="1"/>
    </xf>
    <xf numFmtId="3" fontId="71" fillId="7" borderId="7" xfId="4" applyNumberFormat="1" applyFont="1" applyFill="1" applyBorder="1" applyAlignment="1">
      <alignment horizontal="right" vertical="center" wrapText="1" readingOrder="2"/>
    </xf>
    <xf numFmtId="3" fontId="71" fillId="7" borderId="9" xfId="4" applyNumberFormat="1" applyFont="1" applyFill="1" applyBorder="1" applyAlignment="1">
      <alignment horizontal="right" vertical="center" wrapText="1" readingOrder="2"/>
    </xf>
    <xf numFmtId="3" fontId="201" fillId="2" borderId="25" xfId="4" applyNumberFormat="1" applyFont="1" applyFill="1" applyBorder="1" applyAlignment="1">
      <alignment horizontal="center" vertical="center" wrapText="1"/>
    </xf>
    <xf numFmtId="3" fontId="201" fillId="2" borderId="15" xfId="4" applyNumberFormat="1" applyFont="1" applyFill="1" applyBorder="1" applyAlignment="1">
      <alignment horizontal="center" vertical="center" wrapText="1"/>
    </xf>
    <xf numFmtId="3" fontId="201" fillId="2" borderId="7" xfId="4" applyNumberFormat="1" applyFont="1" applyFill="1" applyBorder="1" applyAlignment="1">
      <alignment horizontal="center" vertical="center" wrapText="1"/>
    </xf>
    <xf numFmtId="3" fontId="201" fillId="2" borderId="9" xfId="4" applyNumberFormat="1" applyFont="1" applyFill="1" applyBorder="1" applyAlignment="1">
      <alignment horizontal="center" vertical="center" wrapText="1"/>
    </xf>
    <xf numFmtId="3" fontId="201" fillId="2" borderId="8" xfId="4" applyNumberFormat="1" applyFont="1" applyFill="1" applyBorder="1" applyAlignment="1">
      <alignment horizontal="center" vertical="center" wrapText="1"/>
    </xf>
    <xf numFmtId="3" fontId="201" fillId="2" borderId="29" xfId="4" applyNumberFormat="1" applyFont="1" applyFill="1" applyBorder="1" applyAlignment="1">
      <alignment horizontal="center" vertical="center" wrapText="1"/>
    </xf>
    <xf numFmtId="3" fontId="201" fillId="2" borderId="33" xfId="4" applyNumberFormat="1" applyFont="1" applyFill="1" applyBorder="1" applyAlignment="1">
      <alignment horizontal="center" vertical="center" wrapText="1"/>
    </xf>
    <xf numFmtId="3" fontId="201" fillId="6" borderId="25" xfId="4" applyNumberFormat="1" applyFont="1" applyFill="1" applyBorder="1" applyAlignment="1">
      <alignment horizontal="center" vertical="center" wrapText="1"/>
    </xf>
    <xf numFmtId="3" fontId="201" fillId="6" borderId="30" xfId="4" applyNumberFormat="1" applyFont="1" applyFill="1" applyBorder="1" applyAlignment="1">
      <alignment horizontal="center" vertical="center" wrapText="1"/>
    </xf>
    <xf numFmtId="3" fontId="201" fillId="6" borderId="15" xfId="4" applyNumberFormat="1" applyFont="1" applyFill="1" applyBorder="1" applyAlignment="1">
      <alignment horizontal="center" vertical="center" wrapText="1"/>
    </xf>
    <xf numFmtId="3" fontId="6" fillId="2" borderId="28" xfId="4" applyNumberFormat="1" applyFont="1" applyFill="1" applyBorder="1" applyAlignment="1">
      <alignment horizontal="center" vertical="center" wrapText="1"/>
    </xf>
    <xf numFmtId="49" fontId="271" fillId="3" borderId="1" xfId="4" applyNumberFormat="1" applyFont="1" applyFill="1" applyBorder="1" applyAlignment="1">
      <alignment horizontal="center" vertical="center" wrapText="1"/>
    </xf>
    <xf numFmtId="3" fontId="214" fillId="3" borderId="1" xfId="4" applyNumberFormat="1" applyFont="1" applyFill="1" applyBorder="1" applyAlignment="1">
      <alignment horizontal="center" vertical="center" wrapText="1"/>
    </xf>
    <xf numFmtId="3" fontId="271" fillId="3" borderId="1" xfId="4" applyNumberFormat="1" applyFont="1" applyFill="1" applyBorder="1" applyAlignment="1">
      <alignment horizontal="center" vertical="center" wrapText="1"/>
    </xf>
    <xf numFmtId="0" fontId="102" fillId="0" borderId="4" xfId="30" applyFont="1" applyBorder="1" applyAlignment="1">
      <alignment horizontal="right" readingOrder="2"/>
    </xf>
    <xf numFmtId="3" fontId="106" fillId="7" borderId="7" xfId="4" applyNumberFormat="1" applyFont="1" applyFill="1" applyBorder="1" applyAlignment="1">
      <alignment horizontal="right" vertical="center" wrapText="1"/>
    </xf>
    <xf numFmtId="3" fontId="106" fillId="7" borderId="9" xfId="4" applyNumberFormat="1" applyFont="1" applyFill="1" applyBorder="1" applyAlignment="1">
      <alignment horizontal="right" vertical="center" wrapText="1"/>
    </xf>
    <xf numFmtId="3" fontId="106" fillId="7" borderId="9" xfId="4" applyNumberFormat="1" applyFont="1" applyFill="1" applyBorder="1" applyAlignment="1">
      <alignment horizontal="left" vertical="center" wrapText="1"/>
    </xf>
    <xf numFmtId="3" fontId="106" fillId="7" borderId="8" xfId="4" applyNumberFormat="1" applyFont="1" applyFill="1" applyBorder="1" applyAlignment="1">
      <alignment horizontal="left" vertical="center" wrapText="1"/>
    </xf>
    <xf numFmtId="3" fontId="106" fillId="7" borderId="5" xfId="4" applyNumberFormat="1" applyFont="1" applyFill="1" applyBorder="1" applyAlignment="1">
      <alignment horizontal="right" vertical="center" wrapText="1"/>
    </xf>
    <xf numFmtId="3" fontId="37" fillId="7" borderId="9" xfId="4" applyNumberFormat="1" applyFont="1" applyFill="1" applyBorder="1" applyAlignment="1">
      <alignment horizontal="left" vertical="center" wrapText="1"/>
    </xf>
    <xf numFmtId="3" fontId="37" fillId="7" borderId="8" xfId="4" applyNumberFormat="1" applyFont="1" applyFill="1" applyBorder="1" applyAlignment="1">
      <alignment horizontal="left" vertical="center" wrapText="1"/>
    </xf>
    <xf numFmtId="0" fontId="48" fillId="0" borderId="0" xfId="30" applyFont="1" applyFill="1" applyBorder="1" applyAlignment="1">
      <alignment horizontal="right" vertical="center"/>
    </xf>
    <xf numFmtId="0" fontId="72" fillId="7" borderId="25" xfId="11" applyFont="1" applyFill="1" applyBorder="1" applyAlignment="1">
      <alignment horizontal="center" vertical="center" wrapText="1"/>
    </xf>
    <xf numFmtId="3" fontId="31" fillId="6" borderId="25" xfId="4" applyNumberFormat="1" applyFont="1" applyFill="1" applyBorder="1" applyAlignment="1">
      <alignment horizontal="center" vertical="center" wrapText="1"/>
    </xf>
    <xf numFmtId="3" fontId="31" fillId="6" borderId="15" xfId="4" applyNumberFormat="1" applyFont="1" applyFill="1" applyBorder="1" applyAlignment="1">
      <alignment horizontal="center" vertical="center" wrapText="1"/>
    </xf>
    <xf numFmtId="3" fontId="304" fillId="6" borderId="7" xfId="30" applyNumberFormat="1" applyFont="1" applyFill="1" applyBorder="1" applyAlignment="1">
      <alignment horizontal="center" vertical="center"/>
    </xf>
    <xf numFmtId="3" fontId="304" fillId="6" borderId="8" xfId="30" applyNumberFormat="1" applyFont="1" applyFill="1" applyBorder="1" applyAlignment="1">
      <alignment horizontal="center" vertical="center"/>
    </xf>
    <xf numFmtId="0" fontId="303" fillId="0" borderId="0" xfId="30" applyFont="1" applyBorder="1" applyAlignment="1">
      <alignment horizontal="center" vertical="center"/>
    </xf>
    <xf numFmtId="168" fontId="301" fillId="6" borderId="7" xfId="4" applyNumberFormat="1" applyFont="1" applyFill="1" applyBorder="1" applyAlignment="1">
      <alignment horizontal="center" vertical="center" wrapText="1"/>
    </xf>
    <xf numFmtId="168" fontId="301" fillId="6" borderId="8" xfId="4" applyNumberFormat="1" applyFont="1" applyFill="1" applyBorder="1" applyAlignment="1">
      <alignment horizontal="center" vertical="center" wrapText="1"/>
    </xf>
    <xf numFmtId="168" fontId="305" fillId="6" borderId="7" xfId="4" applyNumberFormat="1" applyFont="1" applyFill="1" applyBorder="1" applyAlignment="1">
      <alignment horizontal="center" vertical="center" wrapText="1"/>
    </xf>
    <xf numFmtId="168" fontId="305" fillId="6" borderId="8" xfId="4" applyNumberFormat="1" applyFont="1" applyFill="1" applyBorder="1" applyAlignment="1">
      <alignment horizontal="center" vertical="center" wrapText="1"/>
    </xf>
    <xf numFmtId="168" fontId="66" fillId="6" borderId="7" xfId="4" applyNumberFormat="1" applyFont="1" applyFill="1" applyBorder="1" applyAlignment="1">
      <alignment horizontal="center" vertical="center" wrapText="1"/>
    </xf>
    <xf numFmtId="168" fontId="66" fillId="6" borderId="8" xfId="4" applyNumberFormat="1" applyFont="1" applyFill="1" applyBorder="1" applyAlignment="1">
      <alignment horizontal="center" vertical="center" wrapText="1"/>
    </xf>
    <xf numFmtId="0" fontId="43" fillId="7" borderId="28" xfId="11" applyFont="1" applyFill="1" applyBorder="1" applyAlignment="1">
      <alignment horizontal="center" vertical="center" wrapText="1"/>
    </xf>
    <xf numFmtId="0" fontId="43" fillId="7" borderId="24" xfId="11" applyFont="1" applyFill="1" applyBorder="1" applyAlignment="1">
      <alignment horizontal="center" vertical="center" wrapText="1"/>
    </xf>
    <xf numFmtId="0" fontId="43" fillId="7" borderId="29" xfId="11" applyFont="1" applyFill="1" applyBorder="1" applyAlignment="1">
      <alignment horizontal="center" vertical="center" wrapText="1"/>
    </xf>
    <xf numFmtId="3" fontId="31" fillId="6" borderId="30" xfId="4" applyNumberFormat="1" applyFont="1" applyFill="1" applyBorder="1" applyAlignment="1">
      <alignment horizontal="center" vertical="center" wrapText="1"/>
    </xf>
    <xf numFmtId="3" fontId="301" fillId="6" borderId="7" xfId="4" applyNumberFormat="1" applyFont="1" applyFill="1" applyBorder="1" applyAlignment="1">
      <alignment horizontal="center" vertical="center" wrapText="1"/>
    </xf>
    <xf numFmtId="3" fontId="301" fillId="6" borderId="8" xfId="4" applyNumberFormat="1" applyFont="1" applyFill="1" applyBorder="1" applyAlignment="1">
      <alignment horizontal="center" vertical="center" wrapText="1"/>
    </xf>
    <xf numFmtId="3" fontId="294" fillId="6" borderId="7" xfId="4" applyNumberFormat="1" applyFont="1" applyFill="1" applyBorder="1" applyAlignment="1">
      <alignment horizontal="center" vertical="center" wrapText="1"/>
    </xf>
    <xf numFmtId="3" fontId="294" fillId="6" borderId="8" xfId="4" applyNumberFormat="1" applyFont="1" applyFill="1" applyBorder="1" applyAlignment="1">
      <alignment horizontal="center" vertical="center" wrapText="1"/>
    </xf>
    <xf numFmtId="3" fontId="294" fillId="6" borderId="25" xfId="4" applyNumberFormat="1" applyFont="1" applyFill="1" applyBorder="1" applyAlignment="1">
      <alignment horizontal="center" vertical="center" wrapText="1"/>
    </xf>
    <xf numFmtId="3" fontId="294" fillId="6" borderId="15" xfId="4" applyNumberFormat="1" applyFont="1" applyFill="1" applyBorder="1" applyAlignment="1">
      <alignment horizontal="center" vertical="center" wrapText="1"/>
    </xf>
    <xf numFmtId="0" fontId="25" fillId="7" borderId="28" xfId="11" applyFont="1" applyFill="1" applyBorder="1" applyAlignment="1">
      <alignment horizontal="center" vertical="center" wrapText="1"/>
    </xf>
    <xf numFmtId="0" fontId="25" fillId="7" borderId="24" xfId="11" applyFont="1" applyFill="1" applyBorder="1" applyAlignment="1">
      <alignment horizontal="center" vertical="center" wrapText="1"/>
    </xf>
    <xf numFmtId="0" fontId="51" fillId="6" borderId="5" xfId="11" applyFont="1" applyFill="1" applyBorder="1" applyAlignment="1">
      <alignment horizontal="center" vertical="center" wrapText="1"/>
    </xf>
    <xf numFmtId="3" fontId="301" fillId="6" borderId="9" xfId="4" applyNumberFormat="1" applyFont="1" applyFill="1" applyBorder="1" applyAlignment="1">
      <alignment horizontal="left" vertical="center" wrapText="1"/>
    </xf>
    <xf numFmtId="3" fontId="301" fillId="6" borderId="8" xfId="4" applyNumberFormat="1" applyFont="1" applyFill="1" applyBorder="1" applyAlignment="1">
      <alignment horizontal="left" vertical="center" wrapText="1"/>
    </xf>
    <xf numFmtId="0" fontId="161" fillId="0" borderId="24" xfId="30" applyFont="1" applyBorder="1" applyAlignment="1">
      <alignment horizontal="right" readingOrder="2"/>
    </xf>
    <xf numFmtId="0" fontId="126" fillId="7" borderId="28" xfId="11" applyFont="1" applyFill="1" applyBorder="1" applyAlignment="1">
      <alignment horizontal="center" vertical="center" wrapText="1"/>
    </xf>
    <xf numFmtId="0" fontId="126" fillId="7" borderId="24" xfId="11" applyFont="1" applyFill="1" applyBorder="1" applyAlignment="1">
      <alignment horizontal="center" vertical="center" wrapText="1"/>
    </xf>
    <xf numFmtId="0" fontId="51" fillId="6" borderId="23" xfId="11" applyFont="1" applyFill="1" applyBorder="1" applyAlignment="1">
      <alignment horizontal="center" vertical="center" wrapText="1"/>
    </xf>
    <xf numFmtId="0" fontId="51" fillId="6" borderId="0" xfId="11" applyFont="1" applyFill="1" applyBorder="1" applyAlignment="1">
      <alignment horizontal="center" vertical="center" wrapText="1"/>
    </xf>
    <xf numFmtId="0" fontId="25" fillId="7" borderId="23" xfId="11" applyFont="1" applyFill="1" applyBorder="1" applyAlignment="1">
      <alignment horizontal="center" vertical="center" wrapText="1"/>
    </xf>
    <xf numFmtId="0" fontId="25" fillId="7" borderId="0" xfId="11" applyFont="1" applyFill="1" applyBorder="1" applyAlignment="1">
      <alignment horizontal="center" vertical="center" wrapText="1"/>
    </xf>
    <xf numFmtId="3" fontId="106" fillId="7" borderId="31" xfId="4" applyNumberFormat="1" applyFont="1" applyFill="1" applyBorder="1" applyAlignment="1">
      <alignment horizontal="right" vertical="center" wrapText="1"/>
    </xf>
    <xf numFmtId="3" fontId="106" fillId="7" borderId="32" xfId="4" applyNumberFormat="1" applyFont="1" applyFill="1" applyBorder="1" applyAlignment="1">
      <alignment horizontal="right" vertical="center" wrapText="1"/>
    </xf>
    <xf numFmtId="3" fontId="106" fillId="7" borderId="32" xfId="4" applyNumberFormat="1" applyFont="1" applyFill="1" applyBorder="1" applyAlignment="1">
      <alignment horizontal="left" vertical="center" wrapText="1"/>
    </xf>
    <xf numFmtId="3" fontId="201" fillId="6" borderId="7" xfId="4" applyNumberFormat="1" applyFont="1" applyFill="1" applyBorder="1" applyAlignment="1">
      <alignment horizontal="right" vertical="center" wrapText="1"/>
    </xf>
    <xf numFmtId="3" fontId="201" fillId="6" borderId="9" xfId="4" applyNumberFormat="1" applyFont="1" applyFill="1" applyBorder="1" applyAlignment="1">
      <alignment horizontal="right" vertical="center" wrapText="1"/>
    </xf>
    <xf numFmtId="0" fontId="161" fillId="7" borderId="28" xfId="11" applyFont="1" applyFill="1" applyBorder="1" applyAlignment="1">
      <alignment horizontal="center" vertical="center" wrapText="1"/>
    </xf>
    <xf numFmtId="0" fontId="161" fillId="7" borderId="24" xfId="11" applyFont="1" applyFill="1" applyBorder="1" applyAlignment="1">
      <alignment horizontal="center" vertical="center" wrapText="1"/>
    </xf>
    <xf numFmtId="0" fontId="161" fillId="7" borderId="29" xfId="11" applyFont="1" applyFill="1" applyBorder="1" applyAlignment="1">
      <alignment horizontal="center" vertical="center" wrapText="1"/>
    </xf>
    <xf numFmtId="3" fontId="71" fillId="7" borderId="7" xfId="4" applyNumberFormat="1" applyFont="1" applyFill="1" applyBorder="1" applyAlignment="1">
      <alignment horizontal="center" vertical="center" wrapText="1" readingOrder="1"/>
    </xf>
    <xf numFmtId="3" fontId="71" fillId="7" borderId="9" xfId="4" applyNumberFormat="1" applyFont="1" applyFill="1" applyBorder="1" applyAlignment="1">
      <alignment horizontal="center" vertical="center" wrapText="1" readingOrder="1"/>
    </xf>
    <xf numFmtId="3" fontId="71" fillId="7" borderId="8" xfId="4" applyNumberFormat="1" applyFont="1" applyFill="1" applyBorder="1" applyAlignment="1">
      <alignment horizontal="center" vertical="center" wrapText="1" readingOrder="1"/>
    </xf>
    <xf numFmtId="3" fontId="105" fillId="7" borderId="5" xfId="4" applyNumberFormat="1" applyFont="1" applyFill="1" applyBorder="1" applyAlignment="1">
      <alignment horizontal="center" vertical="center" wrapText="1" readingOrder="1"/>
    </xf>
    <xf numFmtId="3" fontId="47" fillId="7" borderId="7" xfId="4" applyNumberFormat="1" applyFont="1" applyFill="1" applyBorder="1" applyAlignment="1">
      <alignment horizontal="center" vertical="center" wrapText="1" readingOrder="1"/>
    </xf>
    <xf numFmtId="3" fontId="47" fillId="7" borderId="9" xfId="4" applyNumberFormat="1" applyFont="1" applyFill="1" applyBorder="1" applyAlignment="1">
      <alignment horizontal="center" vertical="center" wrapText="1" readingOrder="1"/>
    </xf>
    <xf numFmtId="3" fontId="47" fillId="7" borderId="8" xfId="4" applyNumberFormat="1" applyFont="1" applyFill="1" applyBorder="1" applyAlignment="1">
      <alignment horizontal="center" vertical="center" wrapText="1" readingOrder="1"/>
    </xf>
    <xf numFmtId="3" fontId="47" fillId="7" borderId="5" xfId="4" applyNumberFormat="1" applyFont="1" applyFill="1" applyBorder="1" applyAlignment="1">
      <alignment horizontal="center" vertical="center" wrapText="1" readingOrder="1"/>
    </xf>
    <xf numFmtId="3" fontId="301" fillId="6" borderId="5" xfId="4" applyNumberFormat="1" applyFont="1" applyFill="1" applyBorder="1" applyAlignment="1">
      <alignment horizontal="center" vertical="center" wrapText="1"/>
    </xf>
    <xf numFmtId="3" fontId="73" fillId="6" borderId="5" xfId="4" applyNumberFormat="1" applyFont="1" applyFill="1" applyBorder="1" applyAlignment="1">
      <alignment horizontal="center" vertical="center" wrapText="1"/>
    </xf>
    <xf numFmtId="3" fontId="92" fillId="7" borderId="7" xfId="4" applyNumberFormat="1" applyFont="1" applyFill="1" applyBorder="1" applyAlignment="1">
      <alignment horizontal="center" vertical="center" wrapText="1" readingOrder="1"/>
    </xf>
    <xf numFmtId="3" fontId="92" fillId="7" borderId="9" xfId="4" applyNumberFormat="1" applyFont="1" applyFill="1" applyBorder="1" applyAlignment="1">
      <alignment horizontal="center" vertical="center" wrapText="1" readingOrder="1"/>
    </xf>
    <xf numFmtId="3" fontId="92" fillId="7" borderId="54" xfId="4" applyNumberFormat="1" applyFont="1" applyFill="1" applyBorder="1" applyAlignment="1">
      <alignment horizontal="center" vertical="center" wrapText="1" readingOrder="1"/>
    </xf>
    <xf numFmtId="3" fontId="66" fillId="6" borderId="25" xfId="4" applyNumberFormat="1" applyFont="1" applyFill="1" applyBorder="1" applyAlignment="1">
      <alignment horizontal="center" vertical="center" wrapText="1"/>
    </xf>
    <xf numFmtId="3" fontId="66" fillId="6" borderId="15" xfId="4" applyNumberFormat="1" applyFont="1" applyFill="1" applyBorder="1" applyAlignment="1">
      <alignment horizontal="center" vertical="center" wrapText="1"/>
    </xf>
    <xf numFmtId="3" fontId="201" fillId="6" borderId="5" xfId="4" applyNumberFormat="1" applyFont="1" applyFill="1" applyBorder="1" applyAlignment="1">
      <alignment horizontal="center" vertical="center" wrapText="1"/>
    </xf>
    <xf numFmtId="3" fontId="201" fillId="6" borderId="7" xfId="4" applyNumberFormat="1" applyFont="1" applyFill="1" applyBorder="1" applyAlignment="1">
      <alignment horizontal="center" vertical="center" wrapText="1"/>
    </xf>
    <xf numFmtId="3" fontId="201" fillId="6" borderId="8" xfId="4" applyNumberFormat="1" applyFont="1" applyFill="1" applyBorder="1" applyAlignment="1">
      <alignment horizontal="center" vertical="center" wrapText="1"/>
    </xf>
    <xf numFmtId="0" fontId="326" fillId="7" borderId="5" xfId="11" applyFont="1" applyFill="1" applyBorder="1" applyAlignment="1">
      <alignment horizontal="center" vertical="center" wrapText="1"/>
    </xf>
    <xf numFmtId="3" fontId="20" fillId="7" borderId="5" xfId="4" applyNumberFormat="1" applyFont="1" applyFill="1" applyBorder="1" applyAlignment="1">
      <alignment horizontal="right" vertical="center" wrapText="1"/>
    </xf>
    <xf numFmtId="3" fontId="20" fillId="7" borderId="7" xfId="4" applyNumberFormat="1" applyFont="1" applyFill="1" applyBorder="1" applyAlignment="1">
      <alignment horizontal="right" vertical="center" wrapText="1"/>
    </xf>
    <xf numFmtId="3" fontId="20" fillId="7" borderId="9" xfId="4" applyNumberFormat="1" applyFont="1" applyFill="1" applyBorder="1" applyAlignment="1">
      <alignment horizontal="left" vertical="center" wrapText="1"/>
    </xf>
    <xf numFmtId="3" fontId="20" fillId="7" borderId="8" xfId="4" applyNumberFormat="1" applyFont="1" applyFill="1" applyBorder="1" applyAlignment="1">
      <alignment horizontal="left" vertical="center" wrapText="1"/>
    </xf>
    <xf numFmtId="3" fontId="201" fillId="6" borderId="29" xfId="4" applyNumberFormat="1" applyFont="1" applyFill="1" applyBorder="1" applyAlignment="1">
      <alignment horizontal="center" vertical="center" wrapText="1"/>
    </xf>
    <xf numFmtId="3" fontId="201" fillId="6" borderId="44" xfId="4" applyNumberFormat="1" applyFont="1" applyFill="1" applyBorder="1" applyAlignment="1">
      <alignment horizontal="center" vertical="center" wrapText="1"/>
    </xf>
    <xf numFmtId="3" fontId="9" fillId="7" borderId="5" xfId="4" applyNumberFormat="1" applyFont="1" applyFill="1" applyBorder="1" applyAlignment="1">
      <alignment horizontal="center" vertical="center" wrapText="1" readingOrder="1"/>
    </xf>
    <xf numFmtId="3" fontId="92" fillId="7" borderId="8" xfId="4" applyNumberFormat="1" applyFont="1" applyFill="1" applyBorder="1" applyAlignment="1">
      <alignment horizontal="center" vertical="center" wrapText="1" readingOrder="1"/>
    </xf>
    <xf numFmtId="3" fontId="92" fillId="7" borderId="5" xfId="4" applyNumberFormat="1" applyFont="1" applyFill="1" applyBorder="1" applyAlignment="1">
      <alignment horizontal="center" vertical="center" wrapText="1" readingOrder="1"/>
    </xf>
    <xf numFmtId="0" fontId="326" fillId="7" borderId="7" xfId="11" applyFont="1" applyFill="1" applyBorder="1" applyAlignment="1">
      <alignment horizontal="center" vertical="center" wrapText="1"/>
    </xf>
    <xf numFmtId="0" fontId="326" fillId="7" borderId="9" xfId="11" applyFont="1" applyFill="1" applyBorder="1" applyAlignment="1">
      <alignment horizontal="center" vertical="center" wrapText="1"/>
    </xf>
    <xf numFmtId="0" fontId="326" fillId="7" borderId="8" xfId="11" applyFont="1" applyFill="1" applyBorder="1" applyAlignment="1">
      <alignment horizontal="center" vertical="center" wrapText="1"/>
    </xf>
    <xf numFmtId="3" fontId="47" fillId="7" borderId="5" xfId="4" applyNumberFormat="1" applyFont="1" applyFill="1" applyBorder="1" applyAlignment="1">
      <alignment horizontal="right" vertical="center" wrapText="1" readingOrder="1"/>
    </xf>
    <xf numFmtId="3" fontId="47" fillId="7" borderId="28" xfId="4" applyNumberFormat="1" applyFont="1" applyFill="1" applyBorder="1" applyAlignment="1">
      <alignment horizontal="left" vertical="center" wrapText="1" readingOrder="1"/>
    </xf>
    <xf numFmtId="3" fontId="47" fillId="7" borderId="24" xfId="4" applyNumberFormat="1" applyFont="1" applyFill="1" applyBorder="1" applyAlignment="1">
      <alignment horizontal="left" vertical="center" wrapText="1" readingOrder="1"/>
    </xf>
    <xf numFmtId="3" fontId="106" fillId="7" borderId="15" xfId="4" applyNumberFormat="1" applyFont="1" applyFill="1" applyBorder="1" applyAlignment="1">
      <alignment horizontal="right" vertical="center" wrapText="1"/>
    </xf>
    <xf numFmtId="0" fontId="16" fillId="0" borderId="47" xfId="31" applyFont="1" applyFill="1" applyBorder="1" applyAlignment="1">
      <alignment horizontal="right" vertical="center" readingOrder="2"/>
    </xf>
    <xf numFmtId="0" fontId="16" fillId="0" borderId="48" xfId="31" applyFont="1" applyFill="1" applyBorder="1" applyAlignment="1">
      <alignment horizontal="right" vertical="center" readingOrder="2"/>
    </xf>
    <xf numFmtId="0" fontId="16" fillId="0" borderId="27" xfId="31" applyFont="1" applyFill="1" applyBorder="1" applyAlignment="1">
      <alignment horizontal="right" vertical="center" readingOrder="2"/>
    </xf>
    <xf numFmtId="3" fontId="169" fillId="6" borderId="9" xfId="4" applyNumberFormat="1" applyFont="1" applyFill="1" applyBorder="1" applyAlignment="1">
      <alignment horizontal="left" vertical="center" wrapText="1"/>
    </xf>
    <xf numFmtId="3" fontId="169" fillId="6" borderId="8" xfId="4" applyNumberFormat="1" applyFont="1" applyFill="1" applyBorder="1" applyAlignment="1">
      <alignment horizontal="left" vertical="center" wrapText="1"/>
    </xf>
    <xf numFmtId="3" fontId="292" fillId="6" borderId="9" xfId="4" applyNumberFormat="1" applyFont="1" applyFill="1" applyBorder="1" applyAlignment="1">
      <alignment horizontal="center" vertical="center" wrapText="1"/>
    </xf>
    <xf numFmtId="3" fontId="292" fillId="6" borderId="8" xfId="4" applyNumberFormat="1" applyFont="1" applyFill="1" applyBorder="1" applyAlignment="1">
      <alignment horizontal="center" vertical="center" wrapText="1"/>
    </xf>
    <xf numFmtId="3" fontId="169" fillId="6" borderId="25" xfId="4" applyNumberFormat="1" applyFont="1" applyFill="1" applyBorder="1" applyAlignment="1">
      <alignment horizontal="center" vertical="center" wrapText="1"/>
    </xf>
    <xf numFmtId="3" fontId="169" fillId="6" borderId="15" xfId="4" applyNumberFormat="1" applyFont="1" applyFill="1" applyBorder="1" applyAlignment="1">
      <alignment horizontal="center" vertical="center" wrapText="1"/>
    </xf>
    <xf numFmtId="3" fontId="71" fillId="7" borderId="5" xfId="4" applyNumberFormat="1" applyFont="1" applyFill="1" applyBorder="1" applyAlignment="1">
      <alignment horizontal="center" vertical="center" wrapText="1" readingOrder="1"/>
    </xf>
    <xf numFmtId="3" fontId="294" fillId="6" borderId="5" xfId="4" applyNumberFormat="1" applyFont="1" applyFill="1" applyBorder="1" applyAlignment="1">
      <alignment horizontal="center" vertical="center" wrapText="1"/>
    </xf>
    <xf numFmtId="3" fontId="71" fillId="7" borderId="7" xfId="4" applyNumberFormat="1" applyFont="1" applyFill="1" applyBorder="1" applyAlignment="1">
      <alignment horizontal="left" vertical="center" wrapText="1" readingOrder="1"/>
    </xf>
    <xf numFmtId="3" fontId="71" fillId="7" borderId="9" xfId="4" applyNumberFormat="1" applyFont="1" applyFill="1" applyBorder="1" applyAlignment="1">
      <alignment horizontal="left" vertical="center" wrapText="1" readingOrder="1"/>
    </xf>
    <xf numFmtId="3" fontId="71" fillId="7" borderId="8" xfId="4" applyNumberFormat="1" applyFont="1" applyFill="1" applyBorder="1" applyAlignment="1">
      <alignment horizontal="left" vertical="center" wrapText="1" readingOrder="1"/>
    </xf>
    <xf numFmtId="3" fontId="294" fillId="6" borderId="9" xfId="4" applyNumberFormat="1" applyFont="1" applyFill="1" applyBorder="1" applyAlignment="1">
      <alignment horizontal="center" vertical="center" wrapText="1"/>
    </xf>
    <xf numFmtId="3" fontId="31" fillId="6" borderId="28" xfId="4" applyNumberFormat="1" applyFont="1" applyFill="1" applyBorder="1" applyAlignment="1">
      <alignment horizontal="center" vertical="center" wrapText="1"/>
    </xf>
    <xf numFmtId="3" fontId="31" fillId="6" borderId="31" xfId="4" applyNumberFormat="1" applyFont="1" applyFill="1" applyBorder="1" applyAlignment="1">
      <alignment horizontal="center" vertical="center" wrapText="1"/>
    </xf>
    <xf numFmtId="0" fontId="16" fillId="0" borderId="0" xfId="30" applyFont="1" applyBorder="1" applyAlignment="1">
      <alignment horizontal="right" readingOrder="2"/>
    </xf>
    <xf numFmtId="3" fontId="294" fillId="6" borderId="28" xfId="4" applyNumberFormat="1" applyFont="1" applyFill="1" applyBorder="1" applyAlignment="1">
      <alignment horizontal="center" vertical="center" wrapText="1"/>
    </xf>
    <xf numFmtId="3" fontId="294" fillId="6" borderId="24" xfId="4" applyNumberFormat="1" applyFont="1" applyFill="1" applyBorder="1" applyAlignment="1">
      <alignment horizontal="center" vertical="center" wrapText="1"/>
    </xf>
    <xf numFmtId="3" fontId="294" fillId="6" borderId="29" xfId="4" applyNumberFormat="1" applyFont="1" applyFill="1" applyBorder="1" applyAlignment="1">
      <alignment horizontal="center" vertical="center" wrapText="1"/>
    </xf>
    <xf numFmtId="3" fontId="73" fillId="6" borderId="15" xfId="4" applyNumberFormat="1" applyFont="1" applyFill="1" applyBorder="1" applyAlignment="1">
      <alignment horizontal="center" vertical="center" wrapText="1"/>
    </xf>
    <xf numFmtId="0" fontId="187" fillId="6" borderId="7" xfId="11" applyFont="1" applyFill="1" applyBorder="1" applyAlignment="1">
      <alignment horizontal="center" vertical="center" wrapText="1"/>
    </xf>
    <xf numFmtId="0" fontId="187" fillId="6" borderId="9" xfId="11" applyFont="1" applyFill="1" applyBorder="1" applyAlignment="1">
      <alignment horizontal="center" vertical="center" wrapText="1"/>
    </xf>
    <xf numFmtId="3" fontId="66" fillId="6" borderId="7" xfId="4" applyNumberFormat="1" applyFont="1" applyFill="1" applyBorder="1" applyAlignment="1">
      <alignment horizontal="center" vertical="center" wrapText="1"/>
    </xf>
    <xf numFmtId="3" fontId="66" fillId="6" borderId="9" xfId="4" applyNumberFormat="1" applyFont="1" applyFill="1" applyBorder="1" applyAlignment="1">
      <alignment horizontal="center" vertical="center" wrapText="1"/>
    </xf>
    <xf numFmtId="3" fontId="66" fillId="6" borderId="8" xfId="4" applyNumberFormat="1" applyFont="1" applyFill="1" applyBorder="1" applyAlignment="1">
      <alignment horizontal="center" vertical="center" wrapText="1"/>
    </xf>
    <xf numFmtId="0" fontId="188" fillId="7" borderId="5" xfId="11" applyFont="1" applyFill="1" applyBorder="1" applyAlignment="1">
      <alignment horizontal="center" vertical="center" wrapText="1"/>
    </xf>
    <xf numFmtId="3" fontId="201" fillId="6" borderId="33" xfId="4" applyNumberFormat="1" applyFont="1" applyFill="1" applyBorder="1" applyAlignment="1">
      <alignment horizontal="center" vertical="center" wrapText="1"/>
    </xf>
    <xf numFmtId="3" fontId="201" fillId="6" borderId="28" xfId="4" applyNumberFormat="1" applyFont="1" applyFill="1" applyBorder="1" applyAlignment="1">
      <alignment horizontal="center" vertical="center" wrapText="1"/>
    </xf>
    <xf numFmtId="3" fontId="201" fillId="6" borderId="23" xfId="4" applyNumberFormat="1" applyFont="1" applyFill="1" applyBorder="1" applyAlignment="1">
      <alignment horizontal="center" vertical="center" wrapText="1"/>
    </xf>
    <xf numFmtId="3" fontId="201" fillId="6" borderId="31" xfId="4" applyNumberFormat="1" applyFont="1" applyFill="1" applyBorder="1" applyAlignment="1">
      <alignment horizontal="center" vertical="center" wrapText="1"/>
    </xf>
    <xf numFmtId="3" fontId="6" fillId="6" borderId="24" xfId="4" applyNumberFormat="1" applyFont="1" applyFill="1" applyBorder="1" applyAlignment="1">
      <alignment horizontal="center" vertical="center" wrapText="1"/>
    </xf>
    <xf numFmtId="3" fontId="62" fillId="6" borderId="25" xfId="4" applyNumberFormat="1" applyFont="1" applyFill="1" applyBorder="1" applyAlignment="1">
      <alignment horizontal="center" vertical="center" wrapText="1"/>
    </xf>
    <xf numFmtId="3" fontId="62" fillId="6" borderId="30" xfId="4" applyNumberFormat="1" applyFont="1" applyFill="1" applyBorder="1" applyAlignment="1">
      <alignment horizontal="center" vertical="center" wrapText="1"/>
    </xf>
    <xf numFmtId="3" fontId="62" fillId="6" borderId="15" xfId="4" applyNumberFormat="1" applyFont="1" applyFill="1" applyBorder="1" applyAlignment="1">
      <alignment horizontal="center" vertical="center" wrapText="1"/>
    </xf>
    <xf numFmtId="3" fontId="45" fillId="6" borderId="28" xfId="4" applyNumberFormat="1" applyFont="1" applyFill="1" applyBorder="1" applyAlignment="1">
      <alignment horizontal="center" vertical="center" wrapText="1"/>
    </xf>
    <xf numFmtId="3" fontId="45" fillId="6" borderId="24" xfId="4" applyNumberFormat="1" applyFont="1" applyFill="1" applyBorder="1" applyAlignment="1">
      <alignment horizontal="center" vertical="center" wrapText="1"/>
    </xf>
    <xf numFmtId="3" fontId="45" fillId="6" borderId="29" xfId="4" applyNumberFormat="1" applyFont="1" applyFill="1" applyBorder="1" applyAlignment="1">
      <alignment horizontal="center" vertical="center" wrapText="1"/>
    </xf>
    <xf numFmtId="3" fontId="62" fillId="6" borderId="5" xfId="4" applyNumberFormat="1" applyFont="1" applyFill="1" applyBorder="1" applyAlignment="1">
      <alignment horizontal="center" vertical="center" wrapText="1"/>
    </xf>
    <xf numFmtId="3" fontId="45" fillId="6" borderId="31" xfId="4" applyNumberFormat="1" applyFont="1" applyFill="1" applyBorder="1" applyAlignment="1">
      <alignment horizontal="center" vertical="center" wrapText="1"/>
    </xf>
    <xf numFmtId="3" fontId="45" fillId="6" borderId="32" xfId="4" applyNumberFormat="1" applyFont="1" applyFill="1" applyBorder="1" applyAlignment="1">
      <alignment horizontal="center" vertical="center" wrapText="1"/>
    </xf>
    <xf numFmtId="3" fontId="45" fillId="6" borderId="44" xfId="4" applyNumberFormat="1" applyFont="1" applyFill="1" applyBorder="1" applyAlignment="1">
      <alignment horizontal="center" vertical="center" wrapText="1"/>
    </xf>
    <xf numFmtId="0" fontId="326" fillId="7" borderId="28" xfId="11" applyFont="1" applyFill="1" applyBorder="1" applyAlignment="1">
      <alignment horizontal="center" vertical="center" wrapText="1"/>
    </xf>
    <xf numFmtId="0" fontId="326" fillId="7" borderId="24" xfId="11" applyFont="1" applyFill="1" applyBorder="1" applyAlignment="1">
      <alignment horizontal="center" vertical="center" wrapText="1"/>
    </xf>
    <xf numFmtId="0" fontId="162" fillId="0" borderId="0" xfId="36" applyFont="1" applyBorder="1" applyAlignment="1">
      <alignment horizontal="right" vertical="center" readingOrder="2"/>
    </xf>
    <xf numFmtId="3" fontId="201" fillId="6" borderId="9" xfId="4" applyNumberFormat="1" applyFont="1" applyFill="1" applyBorder="1" applyAlignment="1">
      <alignment horizontal="center" vertical="center" wrapText="1"/>
    </xf>
    <xf numFmtId="3" fontId="201" fillId="6" borderId="24" xfId="4" applyNumberFormat="1" applyFont="1" applyFill="1" applyBorder="1" applyAlignment="1">
      <alignment horizontal="center" vertical="center" wrapText="1"/>
    </xf>
    <xf numFmtId="0" fontId="162" fillId="0" borderId="0" xfId="36" applyFont="1" applyBorder="1" applyAlignment="1">
      <alignment horizontal="right" vertical="center"/>
    </xf>
    <xf numFmtId="3" fontId="201" fillId="6" borderId="0" xfId="4" applyNumberFormat="1" applyFont="1" applyFill="1" applyBorder="1" applyAlignment="1">
      <alignment horizontal="center" vertical="center" wrapText="1"/>
    </xf>
    <xf numFmtId="0" fontId="155" fillId="0" borderId="1" xfId="31" applyFont="1" applyBorder="1" applyAlignment="1">
      <alignment horizontal="center" readingOrder="2"/>
    </xf>
    <xf numFmtId="0" fontId="352" fillId="6" borderId="5" xfId="11" applyFont="1" applyFill="1" applyBorder="1" applyAlignment="1">
      <alignment horizontal="center" vertical="center" wrapText="1"/>
    </xf>
    <xf numFmtId="0" fontId="164" fillId="7" borderId="7" xfId="11" applyFont="1" applyFill="1" applyBorder="1" applyAlignment="1">
      <alignment horizontal="center" vertical="center" wrapText="1"/>
    </xf>
    <xf numFmtId="0" fontId="164" fillId="7" borderId="9" xfId="11" applyFont="1" applyFill="1" applyBorder="1" applyAlignment="1">
      <alignment horizontal="center" vertical="center" wrapText="1"/>
    </xf>
    <xf numFmtId="0" fontId="164" fillId="7" borderId="8" xfId="11" applyFont="1" applyFill="1" applyBorder="1" applyAlignment="1">
      <alignment horizontal="center" vertical="center" wrapText="1"/>
    </xf>
    <xf numFmtId="3" fontId="92" fillId="7" borderId="5" xfId="4" applyNumberFormat="1" applyFont="1" applyFill="1" applyBorder="1" applyAlignment="1">
      <alignment horizontal="right" vertical="center" wrapText="1" readingOrder="1"/>
    </xf>
    <xf numFmtId="3" fontId="92" fillId="7" borderId="7" xfId="4" applyNumberFormat="1" applyFont="1" applyFill="1" applyBorder="1" applyAlignment="1">
      <alignment horizontal="right" vertical="center" wrapText="1" readingOrder="1"/>
    </xf>
    <xf numFmtId="3" fontId="92" fillId="7" borderId="8" xfId="4" applyNumberFormat="1" applyFont="1" applyFill="1" applyBorder="1" applyAlignment="1">
      <alignment horizontal="left" vertical="center" wrapText="1" readingOrder="1"/>
    </xf>
    <xf numFmtId="3" fontId="92" fillId="7" borderId="5" xfId="4" applyNumberFormat="1" applyFont="1" applyFill="1" applyBorder="1" applyAlignment="1">
      <alignment horizontal="left" vertical="center" wrapText="1" readingOrder="1"/>
    </xf>
    <xf numFmtId="3" fontId="92" fillId="7" borderId="9" xfId="4" applyNumberFormat="1" applyFont="1" applyFill="1" applyBorder="1" applyAlignment="1">
      <alignment horizontal="right" vertical="center" wrapText="1" readingOrder="1"/>
    </xf>
    <xf numFmtId="3" fontId="201" fillId="6" borderId="25" xfId="4" applyNumberFormat="1" applyFont="1" applyFill="1" applyBorder="1" applyAlignment="1">
      <alignment horizontal="center" vertical="center" textRotation="90" wrapText="1"/>
    </xf>
    <xf numFmtId="3" fontId="201" fillId="6" borderId="30" xfId="4" applyNumberFormat="1" applyFont="1" applyFill="1" applyBorder="1" applyAlignment="1">
      <alignment horizontal="center" vertical="center" textRotation="90" wrapText="1"/>
    </xf>
    <xf numFmtId="0" fontId="210" fillId="6" borderId="7" xfId="11" applyFont="1" applyFill="1" applyBorder="1" applyAlignment="1">
      <alignment horizontal="center" vertical="center" wrapText="1"/>
    </xf>
    <xf numFmtId="0" fontId="210" fillId="6" borderId="9" xfId="11" applyFont="1" applyFill="1" applyBorder="1" applyAlignment="1">
      <alignment horizontal="center" vertical="center" wrapText="1"/>
    </xf>
    <xf numFmtId="0" fontId="362" fillId="7" borderId="7" xfId="11" applyFont="1" applyFill="1" applyBorder="1" applyAlignment="1">
      <alignment horizontal="center" vertical="center" wrapText="1"/>
    </xf>
    <xf numFmtId="0" fontId="362" fillId="7" borderId="9" xfId="11" applyFont="1" applyFill="1" applyBorder="1" applyAlignment="1">
      <alignment horizontal="center" vertical="center" wrapText="1"/>
    </xf>
    <xf numFmtId="0" fontId="362" fillId="7" borderId="8" xfId="11" applyFont="1" applyFill="1" applyBorder="1" applyAlignment="1">
      <alignment horizontal="center" vertical="center" wrapText="1"/>
    </xf>
    <xf numFmtId="0" fontId="16" fillId="0" borderId="23" xfId="30" applyFont="1" applyFill="1" applyBorder="1" applyAlignment="1">
      <alignment horizontal="right" vertical="center" wrapText="1" readingOrder="2"/>
    </xf>
    <xf numFmtId="0" fontId="16" fillId="0" borderId="0" xfId="30" applyFont="1" applyFill="1" applyBorder="1" applyAlignment="1">
      <alignment horizontal="right" vertical="center" wrapText="1" readingOrder="2"/>
    </xf>
    <xf numFmtId="0" fontId="189" fillId="7" borderId="5" xfId="11" applyFont="1" applyFill="1" applyBorder="1" applyAlignment="1">
      <alignment horizontal="center" vertical="center" wrapText="1"/>
    </xf>
    <xf numFmtId="0" fontId="155" fillId="0" borderId="1" xfId="31" applyFont="1" applyBorder="1" applyAlignment="1">
      <alignment horizontal="center" vertical="center" readingOrder="2"/>
    </xf>
    <xf numFmtId="3" fontId="20" fillId="7" borderId="9" xfId="4" applyNumberFormat="1" applyFont="1" applyFill="1" applyBorder="1" applyAlignment="1">
      <alignment horizontal="right" vertical="center" wrapText="1"/>
    </xf>
    <xf numFmtId="3" fontId="201" fillId="6" borderId="32" xfId="4" applyNumberFormat="1" applyFont="1" applyFill="1" applyBorder="1" applyAlignment="1">
      <alignment horizontal="center" vertical="center" wrapText="1"/>
    </xf>
    <xf numFmtId="0" fontId="362" fillId="7" borderId="5" xfId="11" applyFont="1" applyFill="1" applyBorder="1" applyAlignment="1">
      <alignment horizontal="center" vertical="center" wrapText="1"/>
    </xf>
    <xf numFmtId="0" fontId="65" fillId="6" borderId="23" xfId="11" applyFont="1" applyFill="1" applyBorder="1" applyAlignment="1">
      <alignment horizontal="center" vertical="center" wrapText="1"/>
    </xf>
    <xf numFmtId="0" fontId="65" fillId="6" borderId="0" xfId="11" applyFont="1" applyFill="1" applyAlignment="1">
      <alignment horizontal="center" vertical="center" wrapText="1"/>
    </xf>
    <xf numFmtId="0" fontId="326" fillId="7" borderId="23" xfId="11" applyFont="1" applyFill="1" applyBorder="1" applyAlignment="1">
      <alignment horizontal="center" vertical="center" wrapText="1"/>
    </xf>
    <xf numFmtId="0" fontId="326" fillId="7" borderId="0" xfId="11" applyFont="1" applyFill="1" applyAlignment="1">
      <alignment horizontal="center" vertical="center" wrapText="1"/>
    </xf>
    <xf numFmtId="0" fontId="188" fillId="7" borderId="28" xfId="11" applyFont="1" applyFill="1" applyBorder="1" applyAlignment="1">
      <alignment horizontal="center" vertical="center" wrapText="1"/>
    </xf>
    <xf numFmtId="0" fontId="188" fillId="7" borderId="24" xfId="11" applyFont="1" applyFill="1" applyBorder="1" applyAlignment="1">
      <alignment horizontal="center" vertical="center" wrapText="1"/>
    </xf>
    <xf numFmtId="0" fontId="188" fillId="7" borderId="29" xfId="11" applyFont="1" applyFill="1" applyBorder="1" applyAlignment="1">
      <alignment horizontal="center" vertical="center" wrapText="1"/>
    </xf>
    <xf numFmtId="3" fontId="71" fillId="7" borderId="31" xfId="4" applyNumberFormat="1" applyFont="1" applyFill="1" applyBorder="1" applyAlignment="1">
      <alignment horizontal="center" vertical="center" wrapText="1" readingOrder="1"/>
    </xf>
    <xf numFmtId="3" fontId="71" fillId="7" borderId="32" xfId="4" applyNumberFormat="1" applyFont="1" applyFill="1" applyBorder="1" applyAlignment="1">
      <alignment horizontal="center" vertical="center" wrapText="1" readingOrder="1"/>
    </xf>
    <xf numFmtId="3" fontId="71" fillId="7" borderId="44" xfId="4" applyNumberFormat="1" applyFont="1" applyFill="1" applyBorder="1" applyAlignment="1">
      <alignment horizontal="center" vertical="center" wrapText="1" readingOrder="1"/>
    </xf>
    <xf numFmtId="0" fontId="326" fillId="7" borderId="29" xfId="11" applyFont="1" applyFill="1" applyBorder="1" applyAlignment="1">
      <alignment horizontal="center" vertical="center" wrapText="1"/>
    </xf>
    <xf numFmtId="3" fontId="73" fillId="6" borderId="25" xfId="4" applyNumberFormat="1" applyFont="1" applyFill="1" applyBorder="1" applyAlignment="1">
      <alignment horizontal="center" vertical="center" wrapText="1"/>
    </xf>
    <xf numFmtId="3" fontId="73" fillId="6" borderId="30" xfId="4" applyNumberFormat="1" applyFont="1" applyFill="1" applyBorder="1" applyAlignment="1">
      <alignment horizontal="center" vertical="center" wrapText="1"/>
    </xf>
    <xf numFmtId="3" fontId="16" fillId="7" borderId="5" xfId="4" applyNumberFormat="1" applyFont="1" applyFill="1" applyBorder="1" applyAlignment="1">
      <alignment horizontal="right" vertical="center" wrapText="1"/>
    </xf>
    <xf numFmtId="3" fontId="16" fillId="7" borderId="7" xfId="4" applyNumberFormat="1" applyFont="1" applyFill="1" applyBorder="1" applyAlignment="1">
      <alignment horizontal="right" vertical="center" wrapText="1"/>
    </xf>
    <xf numFmtId="3" fontId="16" fillId="7" borderId="9" xfId="4" applyNumberFormat="1" applyFont="1" applyFill="1" applyBorder="1" applyAlignment="1">
      <alignment horizontal="left" vertical="center" wrapText="1"/>
    </xf>
    <xf numFmtId="0" fontId="189" fillId="7" borderId="7" xfId="11" applyFont="1" applyFill="1" applyBorder="1" applyAlignment="1">
      <alignment horizontal="center" vertical="center" wrapText="1"/>
    </xf>
    <xf numFmtId="0" fontId="189" fillId="7" borderId="9" xfId="11" applyFont="1" applyFill="1" applyBorder="1" applyAlignment="1">
      <alignment horizontal="center" vertical="center" wrapText="1"/>
    </xf>
    <xf numFmtId="0" fontId="189" fillId="7" borderId="8" xfId="11" applyFont="1" applyFill="1" applyBorder="1" applyAlignment="1">
      <alignment horizontal="center" vertical="center" wrapText="1"/>
    </xf>
    <xf numFmtId="3" fontId="16" fillId="7" borderId="9" xfId="4" applyNumberFormat="1" applyFont="1" applyFill="1" applyBorder="1" applyAlignment="1">
      <alignment horizontal="right" vertical="center" wrapText="1"/>
    </xf>
    <xf numFmtId="3" fontId="66" fillId="6" borderId="30" xfId="4" applyNumberFormat="1" applyFont="1" applyFill="1" applyBorder="1" applyAlignment="1">
      <alignment horizontal="center" vertical="center" wrapText="1"/>
    </xf>
    <xf numFmtId="0" fontId="373" fillId="6" borderId="76" xfId="0" applyFont="1" applyFill="1" applyBorder="1" applyAlignment="1">
      <alignment horizontal="center" vertical="center" wrapText="1" readingOrder="2"/>
    </xf>
    <xf numFmtId="0" fontId="373" fillId="6" borderId="0" xfId="0" applyFont="1" applyFill="1" applyAlignment="1">
      <alignment horizontal="center" vertical="center" wrapText="1" readingOrder="2"/>
    </xf>
    <xf numFmtId="0" fontId="373" fillId="6" borderId="43" xfId="0" applyFont="1" applyFill="1" applyBorder="1" applyAlignment="1">
      <alignment horizontal="center" vertical="center" wrapText="1" readingOrder="2"/>
    </xf>
    <xf numFmtId="0" fontId="374" fillId="7" borderId="76" xfId="0" applyFont="1" applyFill="1" applyBorder="1" applyAlignment="1">
      <alignment horizontal="center" vertical="center" wrapText="1" readingOrder="1"/>
    </xf>
    <xf numFmtId="0" fontId="374" fillId="7" borderId="0" xfId="0" applyFont="1" applyFill="1" applyAlignment="1">
      <alignment horizontal="center" vertical="center" wrapText="1" readingOrder="1"/>
    </xf>
    <xf numFmtId="0" fontId="374" fillId="7" borderId="43" xfId="0" applyFont="1" applyFill="1" applyBorder="1" applyAlignment="1">
      <alignment horizontal="center" vertical="center" wrapText="1" readingOrder="1"/>
    </xf>
    <xf numFmtId="0" fontId="373" fillId="6" borderId="76" xfId="0" applyFont="1" applyFill="1" applyBorder="1" applyAlignment="1">
      <alignment horizontal="center" vertical="center" wrapText="1" readingOrder="1"/>
    </xf>
    <xf numFmtId="0" fontId="373" fillId="6" borderId="0" xfId="0" applyFont="1" applyFill="1" applyAlignment="1">
      <alignment horizontal="center" vertical="center" wrapText="1" readingOrder="1"/>
    </xf>
    <xf numFmtId="0" fontId="373" fillId="6" borderId="43" xfId="0" applyFont="1" applyFill="1" applyBorder="1" applyAlignment="1">
      <alignment horizontal="center" vertical="center" wrapText="1" readingOrder="1"/>
    </xf>
    <xf numFmtId="0" fontId="375" fillId="7" borderId="76" xfId="0" applyFont="1" applyFill="1" applyBorder="1" applyAlignment="1">
      <alignment horizontal="center" vertical="center" wrapText="1" readingOrder="1"/>
    </xf>
    <xf numFmtId="0" fontId="375" fillId="7" borderId="0" xfId="0" applyFont="1" applyFill="1" applyAlignment="1">
      <alignment horizontal="center" vertical="center" wrapText="1" readingOrder="1"/>
    </xf>
    <xf numFmtId="0" fontId="375" fillId="7" borderId="43" xfId="0" applyFont="1" applyFill="1" applyBorder="1" applyAlignment="1">
      <alignment horizontal="center" vertical="center" wrapText="1" readingOrder="1"/>
    </xf>
    <xf numFmtId="0" fontId="376" fillId="6" borderId="76" xfId="0" applyFont="1" applyFill="1" applyBorder="1" applyAlignment="1">
      <alignment horizontal="center" vertical="center" wrapText="1" readingOrder="1"/>
    </xf>
    <xf numFmtId="0" fontId="376" fillId="6" borderId="0" xfId="0" applyFont="1" applyFill="1" applyAlignment="1">
      <alignment horizontal="center" vertical="center" wrapText="1" readingOrder="1"/>
    </xf>
    <xf numFmtId="0" fontId="376" fillId="6" borderId="43" xfId="0" applyFont="1" applyFill="1" applyBorder="1" applyAlignment="1">
      <alignment horizontal="center" vertical="center" wrapText="1" readingOrder="1"/>
    </xf>
    <xf numFmtId="0" fontId="0" fillId="0" borderId="77" xfId="0" applyBorder="1" applyAlignment="1">
      <alignment horizontal="center" vertical="center"/>
    </xf>
    <xf numFmtId="0" fontId="0" fillId="0" borderId="78" xfId="0" applyBorder="1" applyAlignment="1">
      <alignment horizontal="center" vertical="center"/>
    </xf>
    <xf numFmtId="0" fontId="0" fillId="0" borderId="79" xfId="0" applyBorder="1" applyAlignment="1">
      <alignment horizontal="center" vertical="center"/>
    </xf>
    <xf numFmtId="0" fontId="376" fillId="6" borderId="76" xfId="0" applyFont="1" applyFill="1" applyBorder="1" applyAlignment="1">
      <alignment horizontal="center" vertical="center" wrapText="1" readingOrder="2"/>
    </xf>
    <xf numFmtId="0" fontId="376" fillId="6" borderId="0" xfId="0" applyFont="1" applyFill="1" applyAlignment="1">
      <alignment horizontal="center" vertical="center" wrapText="1" readingOrder="2"/>
    </xf>
    <xf numFmtId="0" fontId="376" fillId="6" borderId="43" xfId="0" applyFont="1" applyFill="1" applyBorder="1" applyAlignment="1">
      <alignment horizontal="center" vertical="center" wrapText="1" readingOrder="2"/>
    </xf>
    <xf numFmtId="20" fontId="0" fillId="0" borderId="45" xfId="0" applyNumberFormat="1" applyBorder="1" applyAlignment="1">
      <alignment horizontal="center"/>
    </xf>
    <xf numFmtId="20" fontId="0" fillId="0" borderId="6" xfId="0" applyNumberFormat="1" applyBorder="1" applyAlignment="1">
      <alignment horizontal="center"/>
    </xf>
    <xf numFmtId="0" fontId="0" fillId="0" borderId="80" xfId="0" applyBorder="1" applyAlignment="1">
      <alignment horizontal="center"/>
    </xf>
    <xf numFmtId="0" fontId="0" fillId="0" borderId="81" xfId="0" applyBorder="1" applyAlignment="1">
      <alignment horizontal="center"/>
    </xf>
    <xf numFmtId="0" fontId="0" fillId="0" borderId="82" xfId="0" applyBorder="1" applyAlignment="1">
      <alignment horizontal="center"/>
    </xf>
    <xf numFmtId="3" fontId="214" fillId="3" borderId="3" xfId="4" applyNumberFormat="1" applyFont="1" applyFill="1" applyBorder="1" applyAlignment="1">
      <alignment horizontal="center" vertical="center" wrapText="1"/>
    </xf>
    <xf numFmtId="3" fontId="214" fillId="3" borderId="4" xfId="4" applyNumberFormat="1" applyFont="1" applyFill="1" applyBorder="1" applyAlignment="1">
      <alignment horizontal="center" vertical="center" wrapText="1"/>
    </xf>
    <xf numFmtId="0" fontId="380" fillId="6" borderId="7" xfId="36" applyFont="1" applyFill="1" applyBorder="1" applyAlignment="1">
      <alignment horizontal="right" vertical="center" wrapText="1" readingOrder="2"/>
    </xf>
    <xf numFmtId="0" fontId="380" fillId="6" borderId="9" xfId="36" applyFont="1" applyFill="1" applyBorder="1" applyAlignment="1">
      <alignment horizontal="right" vertical="center" wrapText="1" readingOrder="2"/>
    </xf>
    <xf numFmtId="0" fontId="380" fillId="6" borderId="8" xfId="36" applyFont="1" applyFill="1" applyBorder="1" applyAlignment="1">
      <alignment horizontal="left" vertical="center" wrapText="1" readingOrder="2"/>
    </xf>
    <xf numFmtId="0" fontId="380" fillId="6" borderId="5" xfId="36" applyFont="1" applyFill="1" applyBorder="1" applyAlignment="1">
      <alignment horizontal="left" vertical="center" wrapText="1" readingOrder="2"/>
    </xf>
    <xf numFmtId="0" fontId="381" fillId="6" borderId="7" xfId="36" applyFont="1" applyFill="1" applyBorder="1" applyAlignment="1">
      <alignment horizontal="right" vertical="center" wrapText="1" readingOrder="2"/>
    </xf>
    <xf numFmtId="0" fontId="381" fillId="6" borderId="9" xfId="36" applyFont="1" applyFill="1" applyBorder="1" applyAlignment="1">
      <alignment horizontal="right" vertical="center" wrapText="1" readingOrder="2"/>
    </xf>
    <xf numFmtId="0" fontId="381" fillId="6" borderId="9" xfId="36" applyFont="1" applyFill="1" applyBorder="1" applyAlignment="1">
      <alignment horizontal="left" vertical="center" wrapText="1" readingOrder="1"/>
    </xf>
    <xf numFmtId="0" fontId="381" fillId="6" borderId="8" xfId="36" applyFont="1" applyFill="1" applyBorder="1" applyAlignment="1">
      <alignment horizontal="left" vertical="center" wrapText="1" readingOrder="1"/>
    </xf>
    <xf numFmtId="3" fontId="37" fillId="7" borderId="5" xfId="4" applyNumberFormat="1" applyFont="1" applyFill="1" applyBorder="1" applyAlignment="1">
      <alignment horizontal="left" vertical="center" wrapText="1"/>
    </xf>
    <xf numFmtId="0" fontId="308" fillId="11" borderId="28" xfId="36" applyFont="1" applyFill="1" applyBorder="1" applyAlignment="1">
      <alignment horizontal="right" vertical="center" wrapText="1" readingOrder="2"/>
    </xf>
    <xf numFmtId="0" fontId="308" fillId="11" borderId="24" xfId="36" applyFont="1" applyFill="1" applyBorder="1" applyAlignment="1">
      <alignment horizontal="right" vertical="center" wrapText="1" readingOrder="2"/>
    </xf>
    <xf numFmtId="0" fontId="308" fillId="11" borderId="24" xfId="36" applyFont="1" applyFill="1" applyBorder="1" applyAlignment="1">
      <alignment horizontal="left" vertical="center" wrapText="1" readingOrder="1"/>
    </xf>
    <xf numFmtId="3" fontId="6" fillId="6" borderId="30" xfId="4" applyNumberFormat="1" applyFont="1" applyFill="1" applyBorder="1" applyAlignment="1">
      <alignment horizontal="left" vertical="center" wrapText="1"/>
    </xf>
    <xf numFmtId="3" fontId="6" fillId="6" borderId="15" xfId="4" applyNumberFormat="1" applyFont="1" applyFill="1" applyBorder="1" applyAlignment="1">
      <alignment horizontal="left" vertical="center" wrapText="1"/>
    </xf>
    <xf numFmtId="0" fontId="308" fillId="7" borderId="28" xfId="36" applyFont="1" applyFill="1" applyBorder="1" applyAlignment="1">
      <alignment horizontal="right" vertical="center" wrapText="1" readingOrder="2"/>
    </xf>
    <xf numFmtId="0" fontId="308" fillId="7" borderId="24" xfId="36" applyFont="1" applyFill="1" applyBorder="1" applyAlignment="1">
      <alignment horizontal="right" vertical="center" wrapText="1" readingOrder="2"/>
    </xf>
    <xf numFmtId="0" fontId="308" fillId="7" borderId="24" xfId="36" applyFont="1" applyFill="1" applyBorder="1" applyAlignment="1">
      <alignment horizontal="left" vertical="center" wrapText="1" readingOrder="1"/>
    </xf>
    <xf numFmtId="0" fontId="308" fillId="7" borderId="29" xfId="36" applyFont="1" applyFill="1" applyBorder="1" applyAlignment="1">
      <alignment horizontal="left" vertical="center" wrapText="1" readingOrder="1"/>
    </xf>
    <xf numFmtId="0" fontId="161" fillId="7" borderId="7" xfId="11" applyFont="1" applyFill="1" applyBorder="1" applyAlignment="1">
      <alignment horizontal="center" vertical="center" wrapText="1"/>
    </xf>
    <xf numFmtId="0" fontId="161" fillId="7" borderId="9" xfId="11" applyFont="1" applyFill="1" applyBorder="1" applyAlignment="1">
      <alignment horizontal="center" vertical="center" wrapText="1"/>
    </xf>
    <xf numFmtId="0" fontId="385" fillId="7" borderId="7" xfId="36" applyFont="1" applyFill="1" applyBorder="1" applyAlignment="1">
      <alignment horizontal="right" vertical="center" wrapText="1" readingOrder="2"/>
    </xf>
    <xf numFmtId="0" fontId="385" fillId="7" borderId="9" xfId="36" applyFont="1" applyFill="1" applyBorder="1" applyAlignment="1">
      <alignment horizontal="right" vertical="center" wrapText="1" readingOrder="2"/>
    </xf>
    <xf numFmtId="0" fontId="235" fillId="7" borderId="9" xfId="36" applyFont="1" applyFill="1" applyBorder="1" applyAlignment="1">
      <alignment horizontal="left" vertical="center" wrapText="1" readingOrder="1"/>
    </xf>
    <xf numFmtId="0" fontId="235" fillId="7" borderId="8" xfId="36" applyFont="1" applyFill="1" applyBorder="1" applyAlignment="1">
      <alignment horizontal="left" vertical="center" wrapText="1" readingOrder="1"/>
    </xf>
    <xf numFmtId="0" fontId="43" fillId="7" borderId="8" xfId="11" applyFont="1" applyFill="1" applyBorder="1" applyAlignment="1">
      <alignment horizontal="center" vertical="center" wrapText="1"/>
    </xf>
    <xf numFmtId="0" fontId="27" fillId="6" borderId="8" xfId="11" applyFont="1" applyFill="1" applyBorder="1" applyAlignment="1">
      <alignment horizontal="center" vertical="center" wrapText="1"/>
    </xf>
    <xf numFmtId="0" fontId="24" fillId="7" borderId="7" xfId="11" applyFont="1" applyFill="1" applyBorder="1" applyAlignment="1">
      <alignment horizontal="center" vertical="center" wrapText="1"/>
    </xf>
    <xf numFmtId="0" fontId="24" fillId="7" borderId="9" xfId="11" applyFont="1" applyFill="1" applyBorder="1" applyAlignment="1">
      <alignment horizontal="center" vertical="center" wrapText="1"/>
    </xf>
    <xf numFmtId="0" fontId="24" fillId="7" borderId="8" xfId="11" applyFont="1" applyFill="1" applyBorder="1" applyAlignment="1">
      <alignment horizontal="center" vertical="center" wrapText="1"/>
    </xf>
  </cellXfs>
  <cellStyles count="38">
    <cellStyle name="Comma" xfId="1" builtinId="3"/>
    <cellStyle name="Comma [0] 2" xfId="17"/>
    <cellStyle name="Comma 2" xfId="32"/>
    <cellStyle name="Currency 2" xfId="13"/>
    <cellStyle name="MS_Arabic" xfId="16"/>
    <cellStyle name="MS_Latin" xfId="6"/>
    <cellStyle name="Normal" xfId="0" builtinId="0"/>
    <cellStyle name="Normal 10 2" xfId="7"/>
    <cellStyle name="Normal 11" xfId="11"/>
    <cellStyle name="Normal 12" xfId="31"/>
    <cellStyle name="Normal 13 4" xfId="18"/>
    <cellStyle name="Normal 2 2" xfId="27"/>
    <cellStyle name="Normal 2 2 4" xfId="20"/>
    <cellStyle name="Normal 2 2 5" xfId="10"/>
    <cellStyle name="Normal 2 3" xfId="28"/>
    <cellStyle name="Normal 2 3 4" xfId="35"/>
    <cellStyle name="Normal 2 6" xfId="30"/>
    <cellStyle name="Normal 2 7" xfId="37"/>
    <cellStyle name="Normal 3" xfId="25"/>
    <cellStyle name="Normal 3 2 3" xfId="9"/>
    <cellStyle name="Normal 3 4" xfId="4"/>
    <cellStyle name="Normal 3 5" xfId="21"/>
    <cellStyle name="Normal 3 6" xfId="36"/>
    <cellStyle name="Normal 4 4" xfId="22"/>
    <cellStyle name="Normal 5 2 2" xfId="33"/>
    <cellStyle name="Normal 5 3" xfId="34"/>
    <cellStyle name="Normal 7" xfId="14"/>
    <cellStyle name="Normal 7 2 2 4" xfId="29"/>
    <cellStyle name="Normal 7 2 3" xfId="19"/>
    <cellStyle name="Normal 7 2 4" xfId="15"/>
    <cellStyle name="Normal 7 3" xfId="24"/>
    <cellStyle name="Normal 8 2" xfId="12"/>
    <cellStyle name="Normal 9 2" xfId="5"/>
    <cellStyle name="Normal_ورقة1 2" xfId="8"/>
    <cellStyle name="Normal_ورقة1 3" xfId="23"/>
    <cellStyle name="Percent" xfId="2" builtinId="5"/>
    <cellStyle name="Percent 4 2" xfId="26"/>
    <cellStyle name="ارتباط تشعبي" xfId="3" builtinId="8"/>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styles" Target="styles.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theme" Target="theme/theme1.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customXml" Target="../customXml/item3.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214380315186932E-2"/>
          <c:y val="2.7088067239911157E-2"/>
          <c:w val="0.94099696460692073"/>
          <c:h val="0.90663643354666379"/>
        </c:manualLayout>
      </c:layout>
      <c:barChart>
        <c:barDir val="col"/>
        <c:grouping val="clustered"/>
        <c:varyColors val="0"/>
        <c:ser>
          <c:idx val="0"/>
          <c:order val="0"/>
          <c:tx>
            <c:strRef>
              <c:f>'fig1'!$C$39</c:f>
              <c:strCache>
                <c:ptCount val="1"/>
                <c:pt idx="0">
                  <c:v>Waiting Time in days</c:v>
                </c:pt>
              </c:strCache>
            </c:strRef>
          </c:tx>
          <c:spPr>
            <a:solidFill>
              <a:srgbClr val="008650"/>
            </a:solidFill>
            <a:ln>
              <a:noFill/>
            </a:ln>
            <a:effectLst>
              <a:outerShdw blurRad="57150" dist="19050" dir="5400000" algn="ctr" rotWithShape="0">
                <a:srgbClr val="000000">
                  <a:alpha val="63000"/>
                </a:srgbClr>
              </a:outerShdw>
            </a:effectLst>
            <a:scene3d>
              <a:camera prst="orthographicFront">
                <a:rot lat="0" lon="0" rev="0"/>
              </a:camera>
              <a:lightRig rig="threePt" dir="t">
                <a:rot lat="0" lon="0" rev="1200000"/>
              </a:lightRig>
            </a:scene3d>
            <a:sp3d>
              <a:bevelT w="63500" h="25400"/>
            </a:sp3d>
          </c:spPr>
          <c:invertIfNegative val="0"/>
          <c:dLbls>
            <c:spPr>
              <a:solidFill>
                <a:schemeClr val="bg1"/>
              </a:solid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'fig1'!$B$40:$B$45</c:f>
              <c:numCache>
                <c:formatCode>General</c:formatCode>
                <c:ptCount val="6"/>
                <c:pt idx="0">
                  <c:v>2017</c:v>
                </c:pt>
                <c:pt idx="1">
                  <c:v>2018</c:v>
                </c:pt>
                <c:pt idx="2">
                  <c:v>2019</c:v>
                </c:pt>
                <c:pt idx="3">
                  <c:v>2020</c:v>
                </c:pt>
                <c:pt idx="4">
                  <c:v>2021</c:v>
                </c:pt>
                <c:pt idx="5">
                  <c:v>2022</c:v>
                </c:pt>
              </c:numCache>
            </c:numRef>
          </c:cat>
          <c:val>
            <c:numRef>
              <c:f>'fig1'!$C$40:$C$45</c:f>
              <c:numCache>
                <c:formatCode>General</c:formatCode>
                <c:ptCount val="6"/>
                <c:pt idx="0">
                  <c:v>35.01</c:v>
                </c:pt>
                <c:pt idx="1">
                  <c:v>28.31</c:v>
                </c:pt>
                <c:pt idx="2">
                  <c:v>18.46</c:v>
                </c:pt>
                <c:pt idx="3">
                  <c:v>13.4</c:v>
                </c:pt>
                <c:pt idx="4">
                  <c:v>13.7</c:v>
                </c:pt>
                <c:pt idx="5">
                  <c:v>11.8</c:v>
                </c:pt>
              </c:numCache>
            </c:numRef>
          </c:val>
          <c:extLst>
            <c:ext xmlns:c16="http://schemas.microsoft.com/office/drawing/2014/chart" uri="{C3380CC4-5D6E-409C-BE32-E72D297353CC}">
              <c16:uniqueId val="{00000000-35DA-4AE8-B217-1BB7C91067F8}"/>
            </c:ext>
          </c:extLst>
        </c:ser>
        <c:dLbls>
          <c:dLblPos val="inEnd"/>
          <c:showLegendKey val="0"/>
          <c:showVal val="1"/>
          <c:showCatName val="0"/>
          <c:showSerName val="0"/>
          <c:showPercent val="0"/>
          <c:showBubbleSize val="0"/>
        </c:dLbls>
        <c:gapWidth val="100"/>
        <c:overlap val="-24"/>
        <c:axId val="488321576"/>
        <c:axId val="488325512"/>
      </c:barChart>
      <c:catAx>
        <c:axId val="488321576"/>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88325512"/>
        <c:crossesAt val="0"/>
        <c:auto val="1"/>
        <c:lblAlgn val="ctr"/>
        <c:lblOffset val="100"/>
        <c:noMultiLvlLbl val="0"/>
      </c:catAx>
      <c:valAx>
        <c:axId val="48832551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8321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'fig5'!$Z$6</c:f>
              <c:strCache>
                <c:ptCount val="1"/>
                <c:pt idx="0">
                  <c:v>Waiting Time, Days</c:v>
                </c:pt>
              </c:strCache>
            </c:strRef>
          </c:tx>
          <c:spPr>
            <a:ln w="41275" cap="rnd">
              <a:solidFill>
                <a:srgbClr val="008657"/>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'fig5'!$Y$7:$Y$18</c:f>
              <c:strCache>
                <c:ptCount val="12"/>
                <c:pt idx="0">
                  <c:v>2022-01</c:v>
                </c:pt>
                <c:pt idx="1">
                  <c:v>2022-02</c:v>
                </c:pt>
                <c:pt idx="2">
                  <c:v>2022-03</c:v>
                </c:pt>
                <c:pt idx="3">
                  <c:v>2022-04</c:v>
                </c:pt>
                <c:pt idx="4">
                  <c:v>2022-05</c:v>
                </c:pt>
                <c:pt idx="5">
                  <c:v>2022-06</c:v>
                </c:pt>
                <c:pt idx="6">
                  <c:v>2022-07</c:v>
                </c:pt>
                <c:pt idx="7">
                  <c:v>2022-08</c:v>
                </c:pt>
                <c:pt idx="8">
                  <c:v>2022-09</c:v>
                </c:pt>
                <c:pt idx="9">
                  <c:v>2022-10</c:v>
                </c:pt>
                <c:pt idx="10">
                  <c:v>2022-11</c:v>
                </c:pt>
                <c:pt idx="11">
                  <c:v>2022-12</c:v>
                </c:pt>
              </c:strCache>
            </c:strRef>
          </c:cat>
          <c:val>
            <c:numRef>
              <c:f>'fig5'!$Z$7:$Z$18</c:f>
              <c:numCache>
                <c:formatCode>0.00</c:formatCode>
                <c:ptCount val="12"/>
                <c:pt idx="0">
                  <c:v>9.9469273726119098</c:v>
                </c:pt>
                <c:pt idx="1">
                  <c:v>11.736878426808003</c:v>
                </c:pt>
                <c:pt idx="2">
                  <c:v>11.503671934284288</c:v>
                </c:pt>
                <c:pt idx="3">
                  <c:v>14.252055884899498</c:v>
                </c:pt>
                <c:pt idx="4">
                  <c:v>7.2109348518995304</c:v>
                </c:pt>
                <c:pt idx="5">
                  <c:v>5.5760711636830402</c:v>
                </c:pt>
                <c:pt idx="6">
                  <c:v>5.4119642994745467</c:v>
                </c:pt>
                <c:pt idx="7">
                  <c:v>4.5065678303254764</c:v>
                </c:pt>
                <c:pt idx="8">
                  <c:v>4.2310968995640081</c:v>
                </c:pt>
                <c:pt idx="9">
                  <c:v>3.9995318274521008</c:v>
                </c:pt>
                <c:pt idx="10">
                  <c:v>3.7482970430147771</c:v>
                </c:pt>
                <c:pt idx="11">
                  <c:v>3.9009772410701311</c:v>
                </c:pt>
              </c:numCache>
            </c:numRef>
          </c:val>
          <c:smooth val="0"/>
          <c:extLst>
            <c:ext xmlns:c16="http://schemas.microsoft.com/office/drawing/2014/chart" uri="{C3380CC4-5D6E-409C-BE32-E72D297353CC}">
              <c16:uniqueId val="{00000000-4DA8-4DFB-94C6-204F24995E9C}"/>
            </c:ext>
          </c:extLst>
        </c:ser>
        <c:dLbls>
          <c:showLegendKey val="0"/>
          <c:showVal val="0"/>
          <c:showCatName val="0"/>
          <c:showSerName val="0"/>
          <c:showPercent val="0"/>
          <c:showBubbleSize val="0"/>
        </c:dLbls>
        <c:smooth val="0"/>
        <c:axId val="673848472"/>
        <c:axId val="673845848"/>
      </c:lineChart>
      <c:catAx>
        <c:axId val="673848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73845848"/>
        <c:crosses val="autoZero"/>
        <c:auto val="1"/>
        <c:lblAlgn val="ctr"/>
        <c:lblOffset val="100"/>
        <c:noMultiLvlLbl val="0"/>
      </c:catAx>
      <c:valAx>
        <c:axId val="673845848"/>
        <c:scaling>
          <c:orientation val="minMax"/>
          <c:max val="18"/>
          <c:min val="1"/>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73848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'fig6'!$C$40</c:f>
              <c:strCache>
                <c:ptCount val="1"/>
                <c:pt idx="0">
                  <c:v>32%</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'fig6'!$B$40:$B$45</c:f>
              <c:numCache>
                <c:formatCode>General</c:formatCode>
                <c:ptCount val="6"/>
                <c:pt idx="0">
                  <c:v>2017</c:v>
                </c:pt>
                <c:pt idx="1">
                  <c:v>2018</c:v>
                </c:pt>
                <c:pt idx="2">
                  <c:v>2019</c:v>
                </c:pt>
                <c:pt idx="3">
                  <c:v>2020</c:v>
                </c:pt>
                <c:pt idx="4">
                  <c:v>2021</c:v>
                </c:pt>
                <c:pt idx="5">
                  <c:v>2022</c:v>
                </c:pt>
              </c:numCache>
            </c:numRef>
          </c:cat>
          <c:val>
            <c:numRef>
              <c:f>'fig6'!$C$40:$C$45</c:f>
              <c:numCache>
                <c:formatCode>0.00%</c:formatCode>
                <c:ptCount val="6"/>
                <c:pt idx="0" formatCode="0%">
                  <c:v>0.32</c:v>
                </c:pt>
                <c:pt idx="1">
                  <c:v>0.36399999999999999</c:v>
                </c:pt>
                <c:pt idx="2">
                  <c:v>0.626</c:v>
                </c:pt>
                <c:pt idx="3">
                  <c:v>0.44400000000000001</c:v>
                </c:pt>
                <c:pt idx="4">
                  <c:v>0.63700000000000001</c:v>
                </c:pt>
                <c:pt idx="5">
                  <c:v>0.77</c:v>
                </c:pt>
              </c:numCache>
            </c:numRef>
          </c:val>
          <c:extLst>
            <c:ext xmlns:c16="http://schemas.microsoft.com/office/drawing/2014/chart" uri="{C3380CC4-5D6E-409C-BE32-E72D297353CC}">
              <c16:uniqueId val="{00000000-CC5C-4F1A-B870-379B54F7967D}"/>
            </c:ext>
          </c:extLst>
        </c:ser>
        <c:dLbls>
          <c:showLegendKey val="0"/>
          <c:showVal val="0"/>
          <c:showCatName val="0"/>
          <c:showSerName val="0"/>
          <c:showPercent val="0"/>
          <c:showBubbleSize val="0"/>
        </c:dLbls>
        <c:gapWidth val="219"/>
        <c:overlap val="-27"/>
        <c:axId val="488318624"/>
        <c:axId val="488316984"/>
      </c:barChart>
      <c:catAx>
        <c:axId val="488318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6984"/>
        <c:crosses val="autoZero"/>
        <c:auto val="1"/>
        <c:lblAlgn val="ctr"/>
        <c:lblOffset val="100"/>
        <c:noMultiLvlLbl val="0"/>
      </c:catAx>
      <c:valAx>
        <c:axId val="4883169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8318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57374879422124E-2"/>
          <c:y val="0.3027656477438137"/>
          <c:w val="0.9047426251205779"/>
          <c:h val="0.54876686265745167"/>
        </c:manualLayout>
      </c:layout>
      <c:lineChart>
        <c:grouping val="standard"/>
        <c:varyColors val="0"/>
        <c:ser>
          <c:idx val="0"/>
          <c:order val="0"/>
          <c:tx>
            <c:strRef>
              <c:f>'fig6'!$AC$8</c:f>
              <c:strCache>
                <c:ptCount val="1"/>
                <c:pt idx="0">
                  <c:v>Machine Utilization</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'fig6'!$AB$9:$AB$20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'fig6'!$AC$9:$AC$20</c:f>
              <c:numCache>
                <c:formatCode>0.0%</c:formatCode>
                <c:ptCount val="12"/>
                <c:pt idx="0">
                  <c:v>0.71233016811955163</c:v>
                </c:pt>
                <c:pt idx="1">
                  <c:v>0.73513169902348263</c:v>
                </c:pt>
                <c:pt idx="2">
                  <c:v>0.75825399999999954</c:v>
                </c:pt>
                <c:pt idx="3">
                  <c:v>0.69534060181990642</c:v>
                </c:pt>
                <c:pt idx="4">
                  <c:v>0.81696892841458069</c:v>
                </c:pt>
                <c:pt idx="5">
                  <c:v>0.7660872532293439</c:v>
                </c:pt>
                <c:pt idx="6">
                  <c:v>0.86926359043101642</c:v>
                </c:pt>
                <c:pt idx="7">
                  <c:v>0.71764931290831258</c:v>
                </c:pt>
                <c:pt idx="8">
                  <c:v>0.78485789808655659</c:v>
                </c:pt>
                <c:pt idx="9">
                  <c:v>0.84638669391462318</c:v>
                </c:pt>
                <c:pt idx="10">
                  <c:v>0.84518669391462298</c:v>
                </c:pt>
                <c:pt idx="11">
                  <c:v>0.84743293914622997</c:v>
                </c:pt>
              </c:numCache>
            </c:numRef>
          </c:val>
          <c:smooth val="0"/>
          <c:extLst>
            <c:ext xmlns:c16="http://schemas.microsoft.com/office/drawing/2014/chart" uri="{C3380CC4-5D6E-409C-BE32-E72D297353CC}">
              <c16:uniqueId val="{00000000-5A7D-4C19-B0FA-87AE144918BF}"/>
            </c:ext>
          </c:extLst>
        </c:ser>
        <c:dLbls>
          <c:dLblPos val="t"/>
          <c:showLegendKey val="0"/>
          <c:showVal val="1"/>
          <c:showCatName val="0"/>
          <c:showSerName val="0"/>
          <c:showPercent val="0"/>
          <c:showBubbleSize val="0"/>
        </c:dLbls>
        <c:marker val="1"/>
        <c:smooth val="0"/>
        <c:axId val="1672732848"/>
        <c:axId val="1672733264"/>
      </c:lineChart>
      <c:catAx>
        <c:axId val="1672732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733264"/>
        <c:crosses val="autoZero"/>
        <c:auto val="1"/>
        <c:lblAlgn val="ctr"/>
        <c:lblOffset val="100"/>
        <c:noMultiLvlLbl val="0"/>
      </c:catAx>
      <c:valAx>
        <c:axId val="167273326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7328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'fig7'!$C$48</c:f>
              <c:strCache>
                <c:ptCount val="1"/>
                <c:pt idx="0">
                  <c:v>CT</c:v>
                </c:pt>
              </c:strCache>
            </c:strRef>
          </c:tx>
          <c:spPr>
            <a:solidFill>
              <a:srgbClr val="A3925B">
                <a:alpha val="94902"/>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'fig7'!$B$49:$B$54</c:f>
              <c:numCache>
                <c:formatCode>General</c:formatCode>
                <c:ptCount val="6"/>
                <c:pt idx="0">
                  <c:v>2017</c:v>
                </c:pt>
                <c:pt idx="1">
                  <c:v>2018</c:v>
                </c:pt>
                <c:pt idx="2">
                  <c:v>2019</c:v>
                </c:pt>
                <c:pt idx="3">
                  <c:v>2020</c:v>
                </c:pt>
                <c:pt idx="4">
                  <c:v>2021</c:v>
                </c:pt>
                <c:pt idx="5">
                  <c:v>2022</c:v>
                </c:pt>
              </c:numCache>
            </c:numRef>
          </c:cat>
          <c:val>
            <c:numRef>
              <c:f>'fig7'!$C$49:$C$54</c:f>
              <c:numCache>
                <c:formatCode>[h]:mm:ss</c:formatCode>
                <c:ptCount val="6"/>
                <c:pt idx="0">
                  <c:v>4.4763888888888888</c:v>
                </c:pt>
                <c:pt idx="1">
                  <c:v>3.3972222222222221</c:v>
                </c:pt>
                <c:pt idx="2">
                  <c:v>2.4069444444444446</c:v>
                </c:pt>
                <c:pt idx="3">
                  <c:v>1.6263888888888889</c:v>
                </c:pt>
                <c:pt idx="4">
                  <c:v>1.4965277777777777</c:v>
                </c:pt>
                <c:pt idx="5">
                  <c:v>1.8125</c:v>
                </c:pt>
              </c:numCache>
            </c:numRef>
          </c:val>
          <c:extLst>
            <c:ext xmlns:c16="http://schemas.microsoft.com/office/drawing/2014/chart" uri="{C3380CC4-5D6E-409C-BE32-E72D297353CC}">
              <c16:uniqueId val="{00000000-2502-4024-AA8F-1BE23AB2CFAD}"/>
            </c:ext>
          </c:extLst>
        </c:ser>
        <c:ser>
          <c:idx val="1"/>
          <c:order val="1"/>
          <c:tx>
            <c:strRef>
              <c:f>'fig7'!$D$48</c:f>
              <c:strCache>
                <c:ptCount val="1"/>
                <c:pt idx="0">
                  <c:v>MRI</c:v>
                </c:pt>
              </c:strCache>
            </c:strRef>
          </c:tx>
          <c:spPr>
            <a:solidFill>
              <a:srgbClr val="0086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'fig7'!$B$49:$B$54</c:f>
              <c:numCache>
                <c:formatCode>General</c:formatCode>
                <c:ptCount val="6"/>
                <c:pt idx="0">
                  <c:v>2017</c:v>
                </c:pt>
                <c:pt idx="1">
                  <c:v>2018</c:v>
                </c:pt>
                <c:pt idx="2">
                  <c:v>2019</c:v>
                </c:pt>
                <c:pt idx="3">
                  <c:v>2020</c:v>
                </c:pt>
                <c:pt idx="4">
                  <c:v>2021</c:v>
                </c:pt>
                <c:pt idx="5">
                  <c:v>2022</c:v>
                </c:pt>
              </c:numCache>
            </c:numRef>
          </c:cat>
          <c:val>
            <c:numRef>
              <c:f>'fig7'!$D$49:$D$54</c:f>
              <c:numCache>
                <c:formatCode>[h]:mm:ss</c:formatCode>
                <c:ptCount val="6"/>
                <c:pt idx="0">
                  <c:v>10.609722222222222</c:v>
                </c:pt>
                <c:pt idx="1">
                  <c:v>8.1944444444444446</c:v>
                </c:pt>
                <c:pt idx="2">
                  <c:v>6.8694444444444445</c:v>
                </c:pt>
                <c:pt idx="3">
                  <c:v>6.1236111111111109</c:v>
                </c:pt>
                <c:pt idx="4">
                  <c:v>5.2444444444444445</c:v>
                </c:pt>
                <c:pt idx="5">
                  <c:v>8.7833333333333332</c:v>
                </c:pt>
              </c:numCache>
            </c:numRef>
          </c:val>
          <c:extLst>
            <c:ext xmlns:c16="http://schemas.microsoft.com/office/drawing/2014/chart" uri="{C3380CC4-5D6E-409C-BE32-E72D297353CC}">
              <c16:uniqueId val="{00000001-2502-4024-AA8F-1BE23AB2CFAD}"/>
            </c:ext>
          </c:extLst>
        </c:ser>
        <c:dLbls>
          <c:showLegendKey val="0"/>
          <c:showVal val="0"/>
          <c:showCatName val="0"/>
          <c:showSerName val="0"/>
          <c:showPercent val="0"/>
          <c:showBubbleSize val="0"/>
        </c:dLbls>
        <c:gapWidth val="219"/>
        <c:overlap val="-27"/>
        <c:axId val="622735976"/>
        <c:axId val="622736304"/>
      </c:barChart>
      <c:dateAx>
        <c:axId val="62273597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622736304"/>
        <c:crosses val="autoZero"/>
        <c:auto val="0"/>
        <c:lblOffset val="100"/>
        <c:baseTimeUnit val="days"/>
      </c:dateAx>
      <c:valAx>
        <c:axId val="622736304"/>
        <c:scaling>
          <c:orientation val="minMax"/>
        </c:scaling>
        <c:delete val="0"/>
        <c:axPos val="l"/>
        <c:numFmt formatCode="[h]:mm:ss" sourceLinked="1"/>
        <c:majorTickMark val="none"/>
        <c:minorTickMark val="none"/>
        <c:tickLblPos val="low"/>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27359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'fig7'!$Y$8</c:f>
              <c:strCache>
                <c:ptCount val="1"/>
                <c:pt idx="0">
                  <c:v>MRI</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cat>
            <c:strRef>
              <c:f>'fig7'!$X$9:$X$20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'fig7'!$Y$9:$Y$20</c:f>
              <c:numCache>
                <c:formatCode>[h]:mm:ss</c:formatCode>
                <c:ptCount val="12"/>
                <c:pt idx="0">
                  <c:v>8.9944444444444454</c:v>
                </c:pt>
                <c:pt idx="1">
                  <c:v>9.5798611111111107</c:v>
                </c:pt>
                <c:pt idx="2">
                  <c:v>7.1652777777777779</c:v>
                </c:pt>
                <c:pt idx="3">
                  <c:v>7.6472222222222221</c:v>
                </c:pt>
                <c:pt idx="4">
                  <c:v>8.188194444444445</c:v>
                </c:pt>
                <c:pt idx="5">
                  <c:v>9.1062500000000011</c:v>
                </c:pt>
                <c:pt idx="6">
                  <c:v>7.209027777777778</c:v>
                </c:pt>
                <c:pt idx="7">
                  <c:v>11.953472222222222</c:v>
                </c:pt>
                <c:pt idx="8">
                  <c:v>9.5326388888888882</c:v>
                </c:pt>
                <c:pt idx="9">
                  <c:v>7.957638888888888</c:v>
                </c:pt>
                <c:pt idx="10">
                  <c:v>8.2833333333333332</c:v>
                </c:pt>
                <c:pt idx="11">
                  <c:v>8.15</c:v>
                </c:pt>
              </c:numCache>
            </c:numRef>
          </c:val>
          <c:smooth val="0"/>
          <c:extLst>
            <c:ext xmlns:c16="http://schemas.microsoft.com/office/drawing/2014/chart" uri="{C3380CC4-5D6E-409C-BE32-E72D297353CC}">
              <c16:uniqueId val="{00000000-4F5B-406F-9504-C33C976D00A3}"/>
            </c:ext>
          </c:extLst>
        </c:ser>
        <c:ser>
          <c:idx val="1"/>
          <c:order val="1"/>
          <c:tx>
            <c:strRef>
              <c:f>'fig7'!$Z$8</c:f>
              <c:strCache>
                <c:ptCount val="1"/>
                <c:pt idx="0">
                  <c:v>CT</c:v>
                </c:pt>
              </c:strCache>
            </c:strRef>
          </c:tx>
          <c:spPr>
            <a:ln w="28575" cap="rnd">
              <a:solidFill>
                <a:srgbClr val="0070C0"/>
              </a:solidFill>
              <a:round/>
            </a:ln>
            <a:effectLst/>
          </c:spPr>
          <c:marker>
            <c:symbol val="circle"/>
            <c:size val="5"/>
            <c:spPr>
              <a:solidFill>
                <a:schemeClr val="accent2"/>
              </a:solidFill>
              <a:ln w="9525">
                <a:solidFill>
                  <a:srgbClr val="0070C0"/>
                </a:solidFill>
              </a:ln>
              <a:effectLst/>
            </c:spPr>
          </c:marker>
          <c:cat>
            <c:strRef>
              <c:f>'fig7'!$X$9:$X$20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'fig7'!$Z$9:$Z$20</c:f>
              <c:numCache>
                <c:formatCode>[h]:mm:ss</c:formatCode>
                <c:ptCount val="12"/>
                <c:pt idx="0">
                  <c:v>1.9458333333333335</c:v>
                </c:pt>
                <c:pt idx="1">
                  <c:v>1.9770833333333335</c:v>
                </c:pt>
                <c:pt idx="2">
                  <c:v>1.3527777777777779</c:v>
                </c:pt>
                <c:pt idx="3">
                  <c:v>1.4486111111111111</c:v>
                </c:pt>
                <c:pt idx="4">
                  <c:v>1.7131944444444445</c:v>
                </c:pt>
                <c:pt idx="5">
                  <c:v>1.7826388888888889</c:v>
                </c:pt>
                <c:pt idx="6">
                  <c:v>1.6604166666666667</c:v>
                </c:pt>
                <c:pt idx="7">
                  <c:v>2.2881944444444442</c:v>
                </c:pt>
                <c:pt idx="8">
                  <c:v>2.0548611111111112</c:v>
                </c:pt>
                <c:pt idx="9">
                  <c:v>1.8770833333333332</c:v>
                </c:pt>
                <c:pt idx="10">
                  <c:v>1.8923611111111109</c:v>
                </c:pt>
                <c:pt idx="11">
                  <c:v>1.8840277777777779</c:v>
                </c:pt>
              </c:numCache>
            </c:numRef>
          </c:val>
          <c:smooth val="0"/>
          <c:extLst>
            <c:ext xmlns:c16="http://schemas.microsoft.com/office/drawing/2014/chart" uri="{C3380CC4-5D6E-409C-BE32-E72D297353CC}">
              <c16:uniqueId val="{00000001-4F5B-406F-9504-C33C976D00A3}"/>
            </c:ext>
          </c:extLst>
        </c:ser>
        <c:dLbls>
          <c:showLegendKey val="0"/>
          <c:showVal val="0"/>
          <c:showCatName val="0"/>
          <c:showSerName val="0"/>
          <c:showPercent val="0"/>
          <c:showBubbleSize val="0"/>
        </c:dLbls>
        <c:marker val="1"/>
        <c:smooth val="0"/>
        <c:axId val="1579023824"/>
        <c:axId val="1579029232"/>
      </c:lineChart>
      <c:catAx>
        <c:axId val="1579023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579029232"/>
        <c:crosses val="autoZero"/>
        <c:auto val="1"/>
        <c:lblAlgn val="ctr"/>
        <c:lblOffset val="100"/>
        <c:noMultiLvlLbl val="0"/>
      </c:catAx>
      <c:valAx>
        <c:axId val="1579029232"/>
        <c:scaling>
          <c:orientation val="minMax"/>
        </c:scaling>
        <c:delete val="0"/>
        <c:axPos val="l"/>
        <c:numFmt formatCode="[h]:mm:ss"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790238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'fig1'!$Z$8</c:f>
              <c:strCache>
                <c:ptCount val="1"/>
                <c:pt idx="0">
                  <c:v>Waiting Time for 3rd Appointment (Days)</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'fig1'!$Y$9:$Y$20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'fig1'!$Z$9:$Z$20</c:f>
              <c:numCache>
                <c:formatCode>#,##0.0</c:formatCode>
                <c:ptCount val="12"/>
                <c:pt idx="0">
                  <c:v>11.440906230333541</c:v>
                </c:pt>
                <c:pt idx="1">
                  <c:v>12.05799332820118</c:v>
                </c:pt>
                <c:pt idx="2">
                  <c:v>12.12529488859764</c:v>
                </c:pt>
                <c:pt idx="3">
                  <c:v>11.966178428761649</c:v>
                </c:pt>
                <c:pt idx="4">
                  <c:v>10.871407760561519</c:v>
                </c:pt>
                <c:pt idx="5">
                  <c:v>12.592597488433579</c:v>
                </c:pt>
                <c:pt idx="6">
                  <c:v>11.24457488438278</c:v>
                </c:pt>
                <c:pt idx="7">
                  <c:v>11.43880398671096</c:v>
                </c:pt>
                <c:pt idx="8">
                  <c:v>11.69965044366765</c:v>
                </c:pt>
                <c:pt idx="9">
                  <c:v>12.188645197112709</c:v>
                </c:pt>
                <c:pt idx="10" formatCode="General">
                  <c:v>12.9</c:v>
                </c:pt>
                <c:pt idx="11" formatCode="General">
                  <c:v>13.1</c:v>
                </c:pt>
              </c:numCache>
            </c:numRef>
          </c:val>
          <c:smooth val="0"/>
          <c:extLst>
            <c:ext xmlns:c16="http://schemas.microsoft.com/office/drawing/2014/chart" uri="{C3380CC4-5D6E-409C-BE32-E72D297353CC}">
              <c16:uniqueId val="{00000000-DFBE-422B-AB6E-EA9608ED5252}"/>
            </c:ext>
          </c:extLst>
        </c:ser>
        <c:dLbls>
          <c:dLblPos val="t"/>
          <c:showLegendKey val="0"/>
          <c:showVal val="1"/>
          <c:showCatName val="0"/>
          <c:showSerName val="0"/>
          <c:showPercent val="0"/>
          <c:showBubbleSize val="0"/>
        </c:dLbls>
        <c:marker val="1"/>
        <c:smooth val="0"/>
        <c:axId val="1672735344"/>
        <c:axId val="1672740752"/>
      </c:lineChart>
      <c:catAx>
        <c:axId val="16727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1672740752"/>
        <c:crosses val="autoZero"/>
        <c:auto val="1"/>
        <c:lblAlgn val="ctr"/>
        <c:lblOffset val="100"/>
        <c:noMultiLvlLbl val="0"/>
      </c:catAx>
      <c:valAx>
        <c:axId val="1672740752"/>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7273534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'fig2'!$C$36</c:f>
              <c:strCache>
                <c:ptCount val="1"/>
                <c:pt idx="0">
                  <c:v>Disposed%of Patients,%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'fig2'!$B$37:$B$42</c:f>
              <c:numCache>
                <c:formatCode>General</c:formatCode>
                <c:ptCount val="6"/>
                <c:pt idx="0">
                  <c:v>2017</c:v>
                </c:pt>
                <c:pt idx="1">
                  <c:v>2018</c:v>
                </c:pt>
                <c:pt idx="2">
                  <c:v>2019</c:v>
                </c:pt>
                <c:pt idx="3">
                  <c:v>2020</c:v>
                </c:pt>
                <c:pt idx="4">
                  <c:v>2021</c:v>
                </c:pt>
                <c:pt idx="5">
                  <c:v>2022</c:v>
                </c:pt>
              </c:numCache>
            </c:numRef>
          </c:cat>
          <c:val>
            <c:numRef>
              <c:f>'fig2'!$C$37:$C$42</c:f>
              <c:numCache>
                <c:formatCode>0.0%</c:formatCode>
                <c:ptCount val="6"/>
                <c:pt idx="0">
                  <c:v>0.84599999999999997</c:v>
                </c:pt>
                <c:pt idx="1">
                  <c:v>0.86099999999999999</c:v>
                </c:pt>
                <c:pt idx="2">
                  <c:v>0.85599999999999998</c:v>
                </c:pt>
                <c:pt idx="3">
                  <c:v>0.876</c:v>
                </c:pt>
                <c:pt idx="4">
                  <c:v>0.92300000000000004</c:v>
                </c:pt>
                <c:pt idx="5" formatCode="0.00%">
                  <c:v>0.92200000000000004</c:v>
                </c:pt>
              </c:numCache>
            </c:numRef>
          </c:val>
          <c:extLst>
            <c:ext xmlns:c16="http://schemas.microsoft.com/office/drawing/2014/chart" uri="{C3380CC4-5D6E-409C-BE32-E72D297353CC}">
              <c16:uniqueId val="{00000000-A0FD-4A58-BE72-106E914156CA}"/>
            </c:ext>
          </c:extLst>
        </c:ser>
        <c:dLbls>
          <c:showLegendKey val="0"/>
          <c:showVal val="0"/>
          <c:showCatName val="0"/>
          <c:showSerName val="0"/>
          <c:showPercent val="0"/>
          <c:showBubbleSize val="0"/>
        </c:dLbls>
        <c:gapWidth val="219"/>
        <c:overlap val="-27"/>
        <c:axId val="490379336"/>
        <c:axId val="490380320"/>
      </c:barChart>
      <c:catAx>
        <c:axId val="490379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90380320"/>
        <c:crosses val="autoZero"/>
        <c:auto val="1"/>
        <c:lblAlgn val="ctr"/>
        <c:lblOffset val="100"/>
        <c:noMultiLvlLbl val="0"/>
      </c:catAx>
      <c:valAx>
        <c:axId val="490380320"/>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490379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180371911058292E-2"/>
          <c:y val="0.10302777777777777"/>
          <c:w val="0.90520013123359577"/>
          <c:h val="0.68531036745406826"/>
        </c:manualLayout>
      </c:layout>
      <c:lineChart>
        <c:grouping val="stacked"/>
        <c:varyColors val="0"/>
        <c:ser>
          <c:idx val="0"/>
          <c:order val="0"/>
          <c:tx>
            <c:strRef>
              <c:f>'fig2'!$Z$8</c:f>
              <c:strCache>
                <c:ptCount val="1"/>
                <c:pt idx="0">
                  <c:v>% Disposed patients within 4 Hrs</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dLbl>
              <c:idx val="0"/>
              <c:layout>
                <c:manualLayout>
                  <c:x val="-3.8959354726885553E-2"/>
                  <c:y val="2.36318897637794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E88-4CC4-BBA3-69EEF2E1664F}"/>
                </c:ext>
              </c:extLst>
            </c:dLbl>
            <c:dLbl>
              <c:idx val="2"/>
              <c:layout>
                <c:manualLayout>
                  <c:x val="-4.0924763531917034E-2"/>
                  <c:y val="3.196522309711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E88-4CC4-BBA3-69EEF2E1664F}"/>
                </c:ext>
              </c:extLst>
            </c:dLbl>
            <c:dLbl>
              <c:idx val="5"/>
              <c:layout>
                <c:manualLayout>
                  <c:x val="-4.2890172336948446E-2"/>
                  <c:y val="3.1965223097112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E88-4CC4-BBA3-69EEF2E1664F}"/>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'fig2'!$Y$9:$Y$20</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'fig2'!$Z$9:$Z$20</c:f>
              <c:numCache>
                <c:formatCode>0.0%</c:formatCode>
                <c:ptCount val="12"/>
                <c:pt idx="0">
                  <c:v>0.92067874052111154</c:v>
                </c:pt>
                <c:pt idx="1">
                  <c:v>0.93025698436458315</c:v>
                </c:pt>
                <c:pt idx="2">
                  <c:v>0.92759067411820439</c:v>
                </c:pt>
                <c:pt idx="3">
                  <c:v>0.93525835722686967</c:v>
                </c:pt>
                <c:pt idx="4">
                  <c:v>0.92819852665794533</c:v>
                </c:pt>
                <c:pt idx="5">
                  <c:v>0.91389664257060965</c:v>
                </c:pt>
                <c:pt idx="6">
                  <c:v>0.91572855924095176</c:v>
                </c:pt>
                <c:pt idx="7">
                  <c:v>0.92062069406078018</c:v>
                </c:pt>
                <c:pt idx="8">
                  <c:v>0.92225589105557737</c:v>
                </c:pt>
                <c:pt idx="9">
                  <c:v>0.91567084477930749</c:v>
                </c:pt>
                <c:pt idx="10">
                  <c:v>0.91412548194882581</c:v>
                </c:pt>
                <c:pt idx="11">
                  <c:v>0.91200000000000003</c:v>
                </c:pt>
              </c:numCache>
            </c:numRef>
          </c:val>
          <c:smooth val="0"/>
          <c:extLst>
            <c:ext xmlns:c16="http://schemas.microsoft.com/office/drawing/2014/chart" uri="{C3380CC4-5D6E-409C-BE32-E72D297353CC}">
              <c16:uniqueId val="{00000003-4E88-4CC4-BBA3-69EEF2E1664F}"/>
            </c:ext>
          </c:extLst>
        </c:ser>
        <c:dLbls>
          <c:dLblPos val="t"/>
          <c:showLegendKey val="0"/>
          <c:showVal val="1"/>
          <c:showCatName val="0"/>
          <c:showSerName val="0"/>
          <c:showPercent val="0"/>
          <c:showBubbleSize val="0"/>
        </c:dLbls>
        <c:marker val="1"/>
        <c:smooth val="0"/>
        <c:axId val="1819913008"/>
        <c:axId val="1819913424"/>
      </c:lineChart>
      <c:catAx>
        <c:axId val="181991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1819913424"/>
        <c:crosses val="autoZero"/>
        <c:auto val="1"/>
        <c:lblAlgn val="ctr"/>
        <c:lblOffset val="100"/>
        <c:noMultiLvlLbl val="0"/>
      </c:catAx>
      <c:valAx>
        <c:axId val="1819913424"/>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19913008"/>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'fig3'!$C$39:$C$40</c:f>
              <c:strCache>
                <c:ptCount val="2"/>
                <c:pt idx="0">
                  <c:v> Average Length of Stay, days</c:v>
                </c:pt>
                <c:pt idx="1">
                  <c:v>With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'fig3'!$B$41:$B$46</c:f>
              <c:numCache>
                <c:formatCode>General</c:formatCode>
                <c:ptCount val="6"/>
                <c:pt idx="0">
                  <c:v>2017</c:v>
                </c:pt>
                <c:pt idx="1">
                  <c:v>2018</c:v>
                </c:pt>
                <c:pt idx="2">
                  <c:v>2019</c:v>
                </c:pt>
                <c:pt idx="3">
                  <c:v>2020</c:v>
                </c:pt>
                <c:pt idx="4">
                  <c:v>2021</c:v>
                </c:pt>
                <c:pt idx="5">
                  <c:v>2022</c:v>
                </c:pt>
              </c:numCache>
            </c:numRef>
          </c:cat>
          <c:val>
            <c:numRef>
              <c:f>'fig3'!$C$41:$C$46</c:f>
              <c:numCache>
                <c:formatCode>General</c:formatCode>
                <c:ptCount val="6"/>
                <c:pt idx="0">
                  <c:v>4.96</c:v>
                </c:pt>
                <c:pt idx="1">
                  <c:v>4.8499999999999996</c:v>
                </c:pt>
                <c:pt idx="2">
                  <c:v>4.4400000000000004</c:v>
                </c:pt>
                <c:pt idx="3">
                  <c:v>5.47</c:v>
                </c:pt>
                <c:pt idx="4">
                  <c:v>3.81</c:v>
                </c:pt>
                <c:pt idx="5">
                  <c:v>3.66</c:v>
                </c:pt>
              </c:numCache>
            </c:numRef>
          </c:val>
          <c:extLst>
            <c:ext xmlns:c16="http://schemas.microsoft.com/office/drawing/2014/chart" uri="{C3380CC4-5D6E-409C-BE32-E72D297353CC}">
              <c16:uniqueId val="{00000000-DC90-4F59-B454-42A67C113E68}"/>
            </c:ext>
          </c:extLst>
        </c:ser>
        <c:ser>
          <c:idx val="1"/>
          <c:order val="1"/>
          <c:tx>
            <c:strRef>
              <c:f>'fig3'!$D$39:$D$40</c:f>
              <c:strCache>
                <c:ptCount val="2"/>
                <c:pt idx="0">
                  <c:v> Average Length of Stay, days</c:v>
                </c:pt>
                <c:pt idx="1">
                  <c:v>Without Covid-19</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'fig3'!$B$41:$B$46</c:f>
              <c:numCache>
                <c:formatCode>General</c:formatCode>
                <c:ptCount val="6"/>
                <c:pt idx="0">
                  <c:v>2017</c:v>
                </c:pt>
                <c:pt idx="1">
                  <c:v>2018</c:v>
                </c:pt>
                <c:pt idx="2">
                  <c:v>2019</c:v>
                </c:pt>
                <c:pt idx="3">
                  <c:v>2020</c:v>
                </c:pt>
                <c:pt idx="4">
                  <c:v>2021</c:v>
                </c:pt>
                <c:pt idx="5">
                  <c:v>2022</c:v>
                </c:pt>
              </c:numCache>
            </c:numRef>
          </c:cat>
          <c:val>
            <c:numRef>
              <c:f>'fig3'!$D$41:$D$45</c:f>
              <c:numCache>
                <c:formatCode>General</c:formatCode>
                <c:ptCount val="5"/>
              </c:numCache>
            </c:numRef>
          </c:val>
          <c:extLst>
            <c:ext xmlns:c16="http://schemas.microsoft.com/office/drawing/2014/chart" uri="{C3380CC4-5D6E-409C-BE32-E72D297353CC}">
              <c16:uniqueId val="{00000001-DC90-4F59-B454-42A67C113E68}"/>
            </c:ext>
          </c:extLst>
        </c:ser>
        <c:dLbls>
          <c:showLegendKey val="0"/>
          <c:showVal val="0"/>
          <c:showCatName val="0"/>
          <c:showSerName val="0"/>
          <c:showPercent val="0"/>
          <c:showBubbleSize val="0"/>
        </c:dLbls>
        <c:gapWidth val="150"/>
        <c:overlap val="100"/>
        <c:axId val="471293360"/>
        <c:axId val="471293688"/>
      </c:barChart>
      <c:catAx>
        <c:axId val="47129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3688"/>
        <c:crosses val="autoZero"/>
        <c:auto val="1"/>
        <c:lblAlgn val="ctr"/>
        <c:lblOffset val="100"/>
        <c:noMultiLvlLbl val="0"/>
      </c:catAx>
      <c:valAx>
        <c:axId val="4712936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71293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6091491348496184E-2"/>
          <c:y val="9.3949980403741223E-2"/>
          <c:w val="0.92565341349371677"/>
          <c:h val="0.73636661667581416"/>
        </c:manualLayout>
      </c:layout>
      <c:lineChart>
        <c:grouping val="stacked"/>
        <c:varyColors val="0"/>
        <c:ser>
          <c:idx val="0"/>
          <c:order val="0"/>
          <c:tx>
            <c:strRef>
              <c:f>'fig3'!$AA$7</c:f>
              <c:strCache>
                <c:ptCount val="1"/>
                <c:pt idx="0">
                  <c:v>Average Length of Stay </c:v>
                </c:pt>
              </c:strCache>
            </c:strRef>
          </c:tx>
          <c:spPr>
            <a:ln w="28575" cap="rnd">
              <a:solidFill>
                <a:srgbClr val="008657"/>
              </a:solidFill>
              <a:round/>
            </a:ln>
            <a:effectLst/>
          </c:spPr>
          <c:marker>
            <c:symbol val="circle"/>
            <c:size val="5"/>
            <c:spPr>
              <a:solidFill>
                <a:schemeClr val="accent6">
                  <a:lumMod val="60000"/>
                  <a:lumOff val="40000"/>
                </a:schemeClr>
              </a:solidFill>
              <a:ln w="9525">
                <a:solidFill>
                  <a:srgbClr val="008657"/>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'fig3'!$Z$8:$Z$19</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'fig3'!$AA$8:$AA$19</c:f>
              <c:numCache>
                <c:formatCode>#,##0.00</c:formatCode>
                <c:ptCount val="12"/>
                <c:pt idx="0">
                  <c:v>3.694652033797325</c:v>
                </c:pt>
                <c:pt idx="1">
                  <c:v>3.6614443882716441</c:v>
                </c:pt>
                <c:pt idx="2">
                  <c:v>3.5992594204946409</c:v>
                </c:pt>
                <c:pt idx="3">
                  <c:v>3.911029572740953</c:v>
                </c:pt>
                <c:pt idx="4">
                  <c:v>3.6093142741758841</c:v>
                </c:pt>
                <c:pt idx="5">
                  <c:v>3.6481764143837432</c:v>
                </c:pt>
                <c:pt idx="6">
                  <c:v>3.488087384422387</c:v>
                </c:pt>
                <c:pt idx="7">
                  <c:v>3.6374867939482809</c:v>
                </c:pt>
                <c:pt idx="8">
                  <c:v>3.6495816576609452</c:v>
                </c:pt>
                <c:pt idx="9">
                  <c:v>4.5135319148936173</c:v>
                </c:pt>
                <c:pt idx="10" formatCode="General">
                  <c:v>4.46</c:v>
                </c:pt>
                <c:pt idx="11" formatCode="General">
                  <c:v>4.5</c:v>
                </c:pt>
              </c:numCache>
            </c:numRef>
          </c:val>
          <c:smooth val="0"/>
          <c:extLst>
            <c:ext xmlns:c16="http://schemas.microsoft.com/office/drawing/2014/chart" uri="{C3380CC4-5D6E-409C-BE32-E72D297353CC}">
              <c16:uniqueId val="{00000000-CDE3-4FC4-B593-B696F88D29C9}"/>
            </c:ext>
          </c:extLst>
        </c:ser>
        <c:dLbls>
          <c:dLblPos val="t"/>
          <c:showLegendKey val="0"/>
          <c:showVal val="1"/>
          <c:showCatName val="0"/>
          <c:showSerName val="0"/>
          <c:showPercent val="0"/>
          <c:showBubbleSize val="0"/>
        </c:dLbls>
        <c:marker val="1"/>
        <c:smooth val="0"/>
        <c:axId val="1462718560"/>
        <c:axId val="1462725632"/>
      </c:lineChart>
      <c:catAx>
        <c:axId val="146271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en-US"/>
          </a:p>
        </c:txPr>
        <c:crossAx val="1462725632"/>
        <c:crosses val="autoZero"/>
        <c:auto val="1"/>
        <c:lblAlgn val="ctr"/>
        <c:lblOffset val="100"/>
        <c:noMultiLvlLbl val="0"/>
      </c:catAx>
      <c:valAx>
        <c:axId val="1462725632"/>
        <c:scaling>
          <c:orientation val="minMax"/>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462718560"/>
        <c:crosses val="autoZero"/>
        <c:crossBetween val="between"/>
      </c:valAx>
      <c:spPr>
        <a:noFill/>
        <a:ln>
          <a:noFill/>
        </a:ln>
        <a:effectLst/>
      </c:spPr>
    </c:plotArea>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'fig4'!$C$37</c:f>
              <c:strCache>
                <c:ptCount val="1"/>
                <c:pt idx="0">
                  <c:v> Average Length of Stay,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'fig4'!$B$38:$B$43</c:f>
              <c:numCache>
                <c:formatCode>General</c:formatCode>
                <c:ptCount val="6"/>
                <c:pt idx="0">
                  <c:v>2017</c:v>
                </c:pt>
                <c:pt idx="1">
                  <c:v>2018</c:v>
                </c:pt>
                <c:pt idx="2">
                  <c:v>2019</c:v>
                </c:pt>
                <c:pt idx="3">
                  <c:v>2020</c:v>
                </c:pt>
                <c:pt idx="4">
                  <c:v>2021</c:v>
                </c:pt>
                <c:pt idx="5">
                  <c:v>2022</c:v>
                </c:pt>
              </c:numCache>
            </c:numRef>
          </c:cat>
          <c:val>
            <c:numRef>
              <c:f>'fig4'!$C$38:$C$43</c:f>
              <c:numCache>
                <c:formatCode>General</c:formatCode>
                <c:ptCount val="6"/>
                <c:pt idx="0">
                  <c:v>8.0399999999999991</c:v>
                </c:pt>
                <c:pt idx="1">
                  <c:v>6.96</c:v>
                </c:pt>
                <c:pt idx="2">
                  <c:v>8.3699999999999992</c:v>
                </c:pt>
                <c:pt idx="3">
                  <c:v>7.28</c:v>
                </c:pt>
                <c:pt idx="4" formatCode="0.00">
                  <c:v>6.2</c:v>
                </c:pt>
                <c:pt idx="5">
                  <c:v>3.6</c:v>
                </c:pt>
              </c:numCache>
            </c:numRef>
          </c:val>
          <c:extLst>
            <c:ext xmlns:c16="http://schemas.microsoft.com/office/drawing/2014/chart" uri="{C3380CC4-5D6E-409C-BE32-E72D297353CC}">
              <c16:uniqueId val="{00000000-390C-4A45-9045-B3A5B2435613}"/>
            </c:ext>
          </c:extLst>
        </c:ser>
        <c:dLbls>
          <c:showLegendKey val="0"/>
          <c:showVal val="0"/>
          <c:showCatName val="0"/>
          <c:showSerName val="0"/>
          <c:showPercent val="0"/>
          <c:showBubbleSize val="0"/>
        </c:dLbls>
        <c:gapWidth val="219"/>
        <c:overlap val="-27"/>
        <c:axId val="471295656"/>
        <c:axId val="471292376"/>
      </c:barChart>
      <c:catAx>
        <c:axId val="471295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2376"/>
        <c:crosses val="autoZero"/>
        <c:auto val="1"/>
        <c:lblAlgn val="ctr"/>
        <c:lblOffset val="100"/>
        <c:noMultiLvlLbl val="0"/>
      </c:catAx>
      <c:valAx>
        <c:axId val="47129237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n-US"/>
          </a:p>
        </c:txPr>
        <c:crossAx val="471295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'fig4'!$Z$5</c:f>
              <c:strCache>
                <c:ptCount val="1"/>
                <c:pt idx="0">
                  <c:v> Average Length of Stay, days</c:v>
                </c:pt>
              </c:strCache>
            </c:strRef>
          </c:tx>
          <c:spPr>
            <a:ln w="41275" cap="rnd">
              <a:solidFill>
                <a:srgbClr val="008657"/>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'fig4'!$Y$6:$Y$17</c:f>
              <c:strCache>
                <c:ptCount val="12"/>
                <c:pt idx="0">
                  <c:v>2022-Jan</c:v>
                </c:pt>
                <c:pt idx="1">
                  <c:v>2022-Feb</c:v>
                </c:pt>
                <c:pt idx="2">
                  <c:v>2022-Mar</c:v>
                </c:pt>
                <c:pt idx="3">
                  <c:v>2022-Apr</c:v>
                </c:pt>
                <c:pt idx="4">
                  <c:v>2022-May</c:v>
                </c:pt>
                <c:pt idx="5">
                  <c:v>2022-Jun</c:v>
                </c:pt>
                <c:pt idx="6">
                  <c:v>2022-Jul</c:v>
                </c:pt>
                <c:pt idx="7">
                  <c:v>2022-Aug</c:v>
                </c:pt>
                <c:pt idx="8">
                  <c:v>2022-Sep</c:v>
                </c:pt>
                <c:pt idx="9">
                  <c:v>2022-Oct</c:v>
                </c:pt>
                <c:pt idx="10">
                  <c:v>2022-Nov</c:v>
                </c:pt>
                <c:pt idx="11">
                  <c:v>2022-Dec</c:v>
                </c:pt>
              </c:strCache>
            </c:strRef>
          </c:cat>
          <c:val>
            <c:numRef>
              <c:f>'fig4'!$Z$6:$Z$17</c:f>
              <c:numCache>
                <c:formatCode>#,##0.00</c:formatCode>
                <c:ptCount val="12"/>
                <c:pt idx="0">
                  <c:v>6.5452525252524882</c:v>
                </c:pt>
                <c:pt idx="1">
                  <c:v>6.0470588235294107</c:v>
                </c:pt>
                <c:pt idx="2">
                  <c:v>7.8631578947368439</c:v>
                </c:pt>
                <c:pt idx="3">
                  <c:v>3.7176470588235291</c:v>
                </c:pt>
                <c:pt idx="4">
                  <c:v>4.2937499999999993</c:v>
                </c:pt>
                <c:pt idx="5">
                  <c:v>3.7599999999999993</c:v>
                </c:pt>
                <c:pt idx="6">
                  <c:v>3.7905882352941176</c:v>
                </c:pt>
                <c:pt idx="7">
                  <c:v>2.5127858060377353</c:v>
                </c:pt>
                <c:pt idx="8">
                  <c:v>3.4050000000000002</c:v>
                </c:pt>
                <c:pt idx="9">
                  <c:v>4</c:v>
                </c:pt>
                <c:pt idx="10">
                  <c:v>4.3</c:v>
                </c:pt>
                <c:pt idx="11">
                  <c:v>4.0999999999999996</c:v>
                </c:pt>
              </c:numCache>
            </c:numRef>
          </c:val>
          <c:smooth val="0"/>
          <c:extLst>
            <c:ext xmlns:c16="http://schemas.microsoft.com/office/drawing/2014/chart" uri="{C3380CC4-5D6E-409C-BE32-E72D297353CC}">
              <c16:uniqueId val="{00000000-1F84-4836-870E-90BE14014B54}"/>
            </c:ext>
          </c:extLst>
        </c:ser>
        <c:dLbls>
          <c:showLegendKey val="0"/>
          <c:showVal val="0"/>
          <c:showCatName val="0"/>
          <c:showSerName val="0"/>
          <c:showPercent val="0"/>
          <c:showBubbleSize val="0"/>
        </c:dLbls>
        <c:smooth val="0"/>
        <c:axId val="686786184"/>
        <c:axId val="686786512"/>
      </c:lineChart>
      <c:catAx>
        <c:axId val="686786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686786512"/>
        <c:crosses val="autoZero"/>
        <c:auto val="1"/>
        <c:lblAlgn val="ctr"/>
        <c:lblOffset val="100"/>
        <c:noMultiLvlLbl val="0"/>
      </c:catAx>
      <c:valAx>
        <c:axId val="686786512"/>
        <c:scaling>
          <c:orientation val="minMax"/>
          <c:max val="8"/>
          <c:min val="1"/>
        </c:scaling>
        <c:delete val="0"/>
        <c:axPos val="l"/>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686786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ar-S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'fig5'!$C$42</c:f>
              <c:strCache>
                <c:ptCount val="1"/>
                <c:pt idx="0">
                  <c:v>Waiting Time, Days</c:v>
                </c:pt>
              </c:strCache>
            </c:strRef>
          </c:tx>
          <c:spPr>
            <a:solidFill>
              <a:srgbClr val="008657"/>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'fig5'!$B$43:$B$47</c:f>
              <c:numCache>
                <c:formatCode>General</c:formatCode>
                <c:ptCount val="5"/>
                <c:pt idx="0">
                  <c:v>2018</c:v>
                </c:pt>
                <c:pt idx="1">
                  <c:v>2019</c:v>
                </c:pt>
                <c:pt idx="2">
                  <c:v>2020</c:v>
                </c:pt>
                <c:pt idx="3">
                  <c:v>2021</c:v>
                </c:pt>
                <c:pt idx="4">
                  <c:v>2022</c:v>
                </c:pt>
              </c:numCache>
            </c:numRef>
          </c:cat>
          <c:val>
            <c:numRef>
              <c:f>'fig5'!$C$43:$C$47</c:f>
              <c:numCache>
                <c:formatCode>General</c:formatCode>
                <c:ptCount val="5"/>
                <c:pt idx="0">
                  <c:v>35.93</c:v>
                </c:pt>
                <c:pt idx="1">
                  <c:v>31.96</c:v>
                </c:pt>
                <c:pt idx="2">
                  <c:v>17.18</c:v>
                </c:pt>
                <c:pt idx="3" formatCode="0.00">
                  <c:v>14</c:v>
                </c:pt>
                <c:pt idx="4">
                  <c:v>6.78</c:v>
                </c:pt>
              </c:numCache>
            </c:numRef>
          </c:val>
          <c:extLst>
            <c:ext xmlns:c16="http://schemas.microsoft.com/office/drawing/2014/chart" uri="{C3380CC4-5D6E-409C-BE32-E72D297353CC}">
              <c16:uniqueId val="{00000000-0786-4F03-A922-43FEFD1F67D8}"/>
            </c:ext>
          </c:extLst>
        </c:ser>
        <c:dLbls>
          <c:showLegendKey val="0"/>
          <c:showVal val="0"/>
          <c:showCatName val="0"/>
          <c:showSerName val="0"/>
          <c:showPercent val="0"/>
          <c:showBubbleSize val="0"/>
        </c:dLbls>
        <c:gapWidth val="219"/>
        <c:overlap val="-27"/>
        <c:axId val="489223872"/>
        <c:axId val="489221248"/>
      </c:barChart>
      <c:catAx>
        <c:axId val="48922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1248"/>
        <c:crosses val="autoZero"/>
        <c:auto val="1"/>
        <c:lblAlgn val="ctr"/>
        <c:lblOffset val="100"/>
        <c:noMultiLvlLbl val="0"/>
      </c:catAx>
      <c:valAx>
        <c:axId val="4892212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en-US"/>
          </a:p>
        </c:txPr>
        <c:crossAx val="48922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0</xdr:rowOff>
    </xdr:from>
    <xdr:to>
      <xdr:col>0</xdr:col>
      <xdr:colOff>0</xdr:colOff>
      <xdr:row>5</xdr:row>
      <xdr:rowOff>0</xdr:rowOff>
    </xdr:to>
    <xdr:sp macro="" textlink="">
      <xdr:nvSpPr>
        <xdr:cNvPr id="2" name="نص 8">
          <a:extLst>
            <a:ext uri="{FF2B5EF4-FFF2-40B4-BE49-F238E27FC236}">
              <a16:creationId xmlns:a16="http://schemas.microsoft.com/office/drawing/2014/main" id="{960E7C17-6BEA-41B7-898B-F49378900FAD}"/>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3" name="نص 10">
          <a:extLst>
            <a:ext uri="{FF2B5EF4-FFF2-40B4-BE49-F238E27FC236}">
              <a16:creationId xmlns:a16="http://schemas.microsoft.com/office/drawing/2014/main" id="{0A749ADC-FEE9-4CAE-985C-16A00719D59C}"/>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أخرى</a:t>
          </a:r>
        </a:p>
        <a:p>
          <a:pPr algn="ctr" rtl="0">
            <a:defRPr sz="1000"/>
          </a:pPr>
          <a:r>
            <a:rPr lang="en-US" sz="1100" b="1" i="0" strike="noStrike">
              <a:solidFill>
                <a:srgbClr val="000000"/>
              </a:solidFill>
              <a:latin typeface="Times New Roman"/>
              <a:cs typeface="Times New Roman"/>
            </a:rPr>
            <a:t>Other</a:t>
          </a:r>
        </a:p>
      </xdr:txBody>
    </xdr:sp>
    <xdr:clientData/>
  </xdr:twoCellAnchor>
  <xdr:twoCellAnchor>
    <xdr:from>
      <xdr:col>0</xdr:col>
      <xdr:colOff>0</xdr:colOff>
      <xdr:row>5</xdr:row>
      <xdr:rowOff>0</xdr:rowOff>
    </xdr:from>
    <xdr:to>
      <xdr:col>0</xdr:col>
      <xdr:colOff>0</xdr:colOff>
      <xdr:row>5</xdr:row>
      <xdr:rowOff>0</xdr:rowOff>
    </xdr:to>
    <xdr:sp macro="" textlink="">
      <xdr:nvSpPr>
        <xdr:cNvPr id="4" name="نص 12">
          <a:extLst>
            <a:ext uri="{FF2B5EF4-FFF2-40B4-BE49-F238E27FC236}">
              <a16:creationId xmlns:a16="http://schemas.microsoft.com/office/drawing/2014/main" id="{B09D0990-D64B-42DD-8ACA-B87173155A79}"/>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نفسية وأعصاب</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General</a:t>
          </a:r>
        </a:p>
      </xdr:txBody>
    </xdr:sp>
    <xdr:clientData/>
  </xdr:twoCellAnchor>
  <xdr:twoCellAnchor>
    <xdr:from>
      <xdr:col>0</xdr:col>
      <xdr:colOff>0</xdr:colOff>
      <xdr:row>5</xdr:row>
      <xdr:rowOff>0</xdr:rowOff>
    </xdr:from>
    <xdr:to>
      <xdr:col>0</xdr:col>
      <xdr:colOff>0</xdr:colOff>
      <xdr:row>5</xdr:row>
      <xdr:rowOff>0</xdr:rowOff>
    </xdr:to>
    <xdr:sp macro="" textlink="">
      <xdr:nvSpPr>
        <xdr:cNvPr id="5" name="نص 13">
          <a:extLst>
            <a:ext uri="{FF2B5EF4-FFF2-40B4-BE49-F238E27FC236}">
              <a16:creationId xmlns:a16="http://schemas.microsoft.com/office/drawing/2014/main" id="{1CAE0691-AA97-470A-A960-56AA509E1F8B}"/>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حروق وتجميل</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Plastic &amp; Burns</a:t>
          </a:r>
        </a:p>
      </xdr:txBody>
    </xdr:sp>
    <xdr:clientData/>
  </xdr:twoCellAnchor>
  <xdr:twoCellAnchor>
    <xdr:from>
      <xdr:col>0</xdr:col>
      <xdr:colOff>0</xdr:colOff>
      <xdr:row>5</xdr:row>
      <xdr:rowOff>0</xdr:rowOff>
    </xdr:from>
    <xdr:to>
      <xdr:col>0</xdr:col>
      <xdr:colOff>0</xdr:colOff>
      <xdr:row>5</xdr:row>
      <xdr:rowOff>0</xdr:rowOff>
    </xdr:to>
    <xdr:sp macro="" textlink="">
      <xdr:nvSpPr>
        <xdr:cNvPr id="6" name="نص 26">
          <a:extLst>
            <a:ext uri="{FF2B5EF4-FFF2-40B4-BE49-F238E27FC236}">
              <a16:creationId xmlns:a16="http://schemas.microsoft.com/office/drawing/2014/main" id="{E545F645-ABCF-4988-9AAD-FBFDD99C3CE3}"/>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45720" rIns="27432" bIns="45720" anchor="ctr" upright="1"/>
        <a:lstStyle/>
        <a:p>
          <a:pPr algn="ctr" rtl="0">
            <a:defRPr sz="1000"/>
          </a:pPr>
          <a:r>
            <a:rPr lang="ar-SA" sz="1100" b="1" i="0" strike="noStrike">
              <a:solidFill>
                <a:srgbClr val="000000"/>
              </a:solidFill>
              <a:cs typeface="Traditional Arabic"/>
            </a:rPr>
            <a:t>عزل</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Isolation</a:t>
          </a:r>
        </a:p>
      </xdr:txBody>
    </xdr:sp>
    <xdr:clientData/>
  </xdr:twoCellAnchor>
  <xdr:twoCellAnchor>
    <xdr:from>
      <xdr:col>0</xdr:col>
      <xdr:colOff>0</xdr:colOff>
      <xdr:row>5</xdr:row>
      <xdr:rowOff>0</xdr:rowOff>
    </xdr:from>
    <xdr:to>
      <xdr:col>0</xdr:col>
      <xdr:colOff>0</xdr:colOff>
      <xdr:row>5</xdr:row>
      <xdr:rowOff>0</xdr:rowOff>
    </xdr:to>
    <xdr:sp macro="" textlink="">
      <xdr:nvSpPr>
        <xdr:cNvPr id="7" name="نص 63">
          <a:extLst>
            <a:ext uri="{FF2B5EF4-FFF2-40B4-BE49-F238E27FC236}">
              <a16:creationId xmlns:a16="http://schemas.microsoft.com/office/drawing/2014/main" id="{C2284E83-283D-4E97-A029-263C4B696D58}"/>
            </a:ext>
          </a:extLst>
        </xdr:cNvPr>
        <xdr:cNvSpPr txBox="1">
          <a:spLocks noChangeArrowheads="1"/>
        </xdr:cNvSpPr>
      </xdr:nvSpPr>
      <xdr:spPr bwMode="auto">
        <a:xfrm flipH="1">
          <a:off x="0" y="1819275"/>
          <a:ext cx="0" cy="0"/>
        </a:xfrm>
        <a:prstGeom prst="rect">
          <a:avLst/>
        </a:prstGeom>
        <a:solidFill>
          <a:srgbClr val="FFFFFF"/>
        </a:solidFill>
        <a:ln w="1">
          <a:solidFill>
            <a:srgbClr val="FFFFFF"/>
          </a:solidFill>
          <a:miter lim="800000"/>
          <a:headEnd/>
          <a:tailEnd/>
        </a:ln>
      </xdr:spPr>
      <xdr:txBody>
        <a:bodyPr vertOverflow="clip" vert="vert270" wrap="square" lIns="27432" tIns="36576" rIns="27432" bIns="36576" anchor="ctr" upright="1"/>
        <a:lstStyle/>
        <a:p>
          <a:pPr algn="ctr" rtl="0">
            <a:defRPr sz="1000"/>
          </a:pPr>
          <a:r>
            <a:rPr lang="ar-SA" sz="900" b="1" i="0" strike="noStrike">
              <a:solidFill>
                <a:srgbClr val="000000"/>
              </a:solidFill>
              <a:cs typeface="Traditional Arabic"/>
            </a:rPr>
            <a:t>عدد المستوصفات</a:t>
          </a:r>
          <a:endParaRPr lang="ar-SA" sz="1000" b="0" i="0" strike="noStrike">
            <a:solidFill>
              <a:srgbClr val="000000"/>
            </a:solidFill>
            <a:latin typeface="MS Sans Serif"/>
          </a:endParaRPr>
        </a:p>
        <a:p>
          <a:pPr algn="ctr" rtl="0">
            <a:defRPr sz="1000"/>
          </a:pPr>
          <a:r>
            <a:rPr lang="en-US" sz="800" b="1" i="0" strike="noStrike">
              <a:solidFill>
                <a:srgbClr val="000000"/>
              </a:solidFill>
              <a:latin typeface="Times New Roman"/>
              <a:cs typeface="Times New Roman"/>
            </a:rPr>
            <a:t>Dispensary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59532</xdr:colOff>
      <xdr:row>2</xdr:row>
      <xdr:rowOff>31181</xdr:rowOff>
    </xdr:from>
    <xdr:to>
      <xdr:col>7</xdr:col>
      <xdr:colOff>585675</xdr:colOff>
      <xdr:row>34</xdr:row>
      <xdr:rowOff>184829</xdr:rowOff>
    </xdr:to>
    <xdr:graphicFrame macro="">
      <xdr:nvGraphicFramePr>
        <xdr:cNvPr id="2" name="مخطط 2">
          <a:extLst>
            <a:ext uri="{FF2B5EF4-FFF2-40B4-BE49-F238E27FC236}">
              <a16:creationId xmlns:a16="http://schemas.microsoft.com/office/drawing/2014/main" id="{5B2D331E-0E91-4E42-89E6-11D06255DF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566398</xdr:colOff>
      <xdr:row>2</xdr:row>
      <xdr:rowOff>181315</xdr:rowOff>
    </xdr:from>
    <xdr:to>
      <xdr:col>20</xdr:col>
      <xdr:colOff>9071</xdr:colOff>
      <xdr:row>34</xdr:row>
      <xdr:rowOff>187664</xdr:rowOff>
    </xdr:to>
    <xdr:graphicFrame macro="">
      <xdr:nvGraphicFramePr>
        <xdr:cNvPr id="3" name="مخطط 4">
          <a:extLst>
            <a:ext uri="{FF2B5EF4-FFF2-40B4-BE49-F238E27FC236}">
              <a16:creationId xmlns:a16="http://schemas.microsoft.com/office/drawing/2014/main" id="{68A1F6C4-5358-462E-A6D9-692FD166C3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39008</xdr:rowOff>
    </xdr:from>
    <xdr:to>
      <xdr:col>8</xdr:col>
      <xdr:colOff>190500</xdr:colOff>
      <xdr:row>33</xdr:row>
      <xdr:rowOff>36286</xdr:rowOff>
    </xdr:to>
    <xdr:graphicFrame macro="">
      <xdr:nvGraphicFramePr>
        <xdr:cNvPr id="2" name="مخطط 2">
          <a:extLst>
            <a:ext uri="{FF2B5EF4-FFF2-40B4-BE49-F238E27FC236}">
              <a16:creationId xmlns:a16="http://schemas.microsoft.com/office/drawing/2014/main" id="{7486DB65-6418-44EE-B6E6-AE83EA44B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222250</xdr:colOff>
      <xdr:row>2</xdr:row>
      <xdr:rowOff>39007</xdr:rowOff>
    </xdr:from>
    <xdr:to>
      <xdr:col>19</xdr:col>
      <xdr:colOff>616857</xdr:colOff>
      <xdr:row>33</xdr:row>
      <xdr:rowOff>18142</xdr:rowOff>
    </xdr:to>
    <xdr:graphicFrame macro="">
      <xdr:nvGraphicFramePr>
        <xdr:cNvPr id="3" name="مخطط 3">
          <a:extLst>
            <a:ext uri="{FF2B5EF4-FFF2-40B4-BE49-F238E27FC236}">
              <a16:creationId xmlns:a16="http://schemas.microsoft.com/office/drawing/2014/main" id="{29C8317B-634E-49FD-9394-6AE5A9A873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29935</xdr:rowOff>
    </xdr:from>
    <xdr:to>
      <xdr:col>10</xdr:col>
      <xdr:colOff>453571</xdr:colOff>
      <xdr:row>26</xdr:row>
      <xdr:rowOff>145143</xdr:rowOff>
    </xdr:to>
    <xdr:graphicFrame macro="">
      <xdr:nvGraphicFramePr>
        <xdr:cNvPr id="2" name="مخطط 2">
          <a:extLst>
            <a:ext uri="{FF2B5EF4-FFF2-40B4-BE49-F238E27FC236}">
              <a16:creationId xmlns:a16="http://schemas.microsoft.com/office/drawing/2014/main" id="{1F8E2515-05F6-4D6C-BF19-2D843F61B2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495300</xdr:colOff>
      <xdr:row>2</xdr:row>
      <xdr:rowOff>76200</xdr:rowOff>
    </xdr:from>
    <xdr:to>
      <xdr:col>20</xdr:col>
      <xdr:colOff>104775</xdr:colOff>
      <xdr:row>27</xdr:row>
      <xdr:rowOff>28575</xdr:rowOff>
    </xdr:to>
    <xdr:graphicFrame macro="">
      <xdr:nvGraphicFramePr>
        <xdr:cNvPr id="3" name="Chart 2">
          <a:extLst>
            <a:ext uri="{FF2B5EF4-FFF2-40B4-BE49-F238E27FC236}">
              <a16:creationId xmlns:a16="http://schemas.microsoft.com/office/drawing/2014/main" id="{FFC7BE42-59DF-4C26-88AF-40FC0082D0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2</xdr:row>
      <xdr:rowOff>8012</xdr:rowOff>
    </xdr:from>
    <xdr:to>
      <xdr:col>9</xdr:col>
      <xdr:colOff>232834</xdr:colOff>
      <xdr:row>33</xdr:row>
      <xdr:rowOff>10583</xdr:rowOff>
    </xdr:to>
    <xdr:graphicFrame macro="">
      <xdr:nvGraphicFramePr>
        <xdr:cNvPr id="2" name="مخطط 4">
          <a:extLst>
            <a:ext uri="{FF2B5EF4-FFF2-40B4-BE49-F238E27FC236}">
              <a16:creationId xmlns:a16="http://schemas.microsoft.com/office/drawing/2014/main" id="{8DC93369-C3DF-4094-877F-1F37A3FFE9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293915</xdr:colOff>
      <xdr:row>2</xdr:row>
      <xdr:rowOff>21770</xdr:rowOff>
    </xdr:from>
    <xdr:to>
      <xdr:col>19</xdr:col>
      <xdr:colOff>598715</xdr:colOff>
      <xdr:row>33</xdr:row>
      <xdr:rowOff>119742</xdr:rowOff>
    </xdr:to>
    <xdr:graphicFrame macro="">
      <xdr:nvGraphicFramePr>
        <xdr:cNvPr id="3" name="Chart 2">
          <a:extLst>
            <a:ext uri="{FF2B5EF4-FFF2-40B4-BE49-F238E27FC236}">
              <a16:creationId xmlns:a16="http://schemas.microsoft.com/office/drawing/2014/main" id="{42BDBED7-5E27-4769-A17B-523BA6FDD4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38100</xdr:rowOff>
    </xdr:from>
    <xdr:to>
      <xdr:col>0</xdr:col>
      <xdr:colOff>0</xdr:colOff>
      <xdr:row>4</xdr:row>
      <xdr:rowOff>2381</xdr:rowOff>
    </xdr:to>
    <xdr:sp macro="" textlink="">
      <xdr:nvSpPr>
        <xdr:cNvPr id="2" name="نص 7">
          <a:extLst>
            <a:ext uri="{FF2B5EF4-FFF2-40B4-BE49-F238E27FC236}">
              <a16:creationId xmlns:a16="http://schemas.microsoft.com/office/drawing/2014/main" id="{3D1B6217-C1B5-402A-8819-0C9292127AD4}"/>
            </a:ext>
          </a:extLst>
        </xdr:cNvPr>
        <xdr:cNvSpPr txBox="1">
          <a:spLocks noChangeArrowheads="1"/>
        </xdr:cNvSpPr>
      </xdr:nvSpPr>
      <xdr:spPr bwMode="auto">
        <a:xfrm>
          <a:off x="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3</xdr:row>
      <xdr:rowOff>38100</xdr:rowOff>
    </xdr:from>
    <xdr:to>
      <xdr:col>0</xdr:col>
      <xdr:colOff>0</xdr:colOff>
      <xdr:row>4</xdr:row>
      <xdr:rowOff>2381</xdr:rowOff>
    </xdr:to>
    <xdr:sp macro="" textlink="">
      <xdr:nvSpPr>
        <xdr:cNvPr id="3" name="نص 8">
          <a:extLst>
            <a:ext uri="{FF2B5EF4-FFF2-40B4-BE49-F238E27FC236}">
              <a16:creationId xmlns:a16="http://schemas.microsoft.com/office/drawing/2014/main" id="{51E33E9F-4D1A-4763-B9F9-B36FA3E9E44C}"/>
            </a:ext>
          </a:extLst>
        </xdr:cNvPr>
        <xdr:cNvSpPr txBox="1">
          <a:spLocks noChangeArrowheads="1"/>
        </xdr:cNvSpPr>
      </xdr:nvSpPr>
      <xdr:spPr bwMode="auto">
        <a:xfrm>
          <a:off x="0" y="1295400"/>
          <a:ext cx="0" cy="383381"/>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4</xdr:row>
      <xdr:rowOff>38100</xdr:rowOff>
    </xdr:from>
    <xdr:to>
      <xdr:col>0</xdr:col>
      <xdr:colOff>0</xdr:colOff>
      <xdr:row>4</xdr:row>
      <xdr:rowOff>457200</xdr:rowOff>
    </xdr:to>
    <xdr:sp macro="" textlink="">
      <xdr:nvSpPr>
        <xdr:cNvPr id="2" name="نص 7">
          <a:extLst>
            <a:ext uri="{FF2B5EF4-FFF2-40B4-BE49-F238E27FC236}">
              <a16:creationId xmlns:a16="http://schemas.microsoft.com/office/drawing/2014/main" id="{60E9E75A-AB0D-4A19-B5C4-FB2809D97D01}"/>
            </a:ext>
          </a:extLst>
        </xdr:cNvPr>
        <xdr:cNvSpPr txBox="1">
          <a:spLocks noChangeArrowheads="1"/>
        </xdr:cNvSpPr>
      </xdr:nvSpPr>
      <xdr:spPr bwMode="auto">
        <a:xfrm>
          <a:off x="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جذام</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Leprosy</a:t>
          </a:r>
        </a:p>
      </xdr:txBody>
    </xdr:sp>
    <xdr:clientData/>
  </xdr:twoCellAnchor>
  <xdr:twoCellAnchor>
    <xdr:from>
      <xdr:col>0</xdr:col>
      <xdr:colOff>0</xdr:colOff>
      <xdr:row>4</xdr:row>
      <xdr:rowOff>38100</xdr:rowOff>
    </xdr:from>
    <xdr:to>
      <xdr:col>0</xdr:col>
      <xdr:colOff>0</xdr:colOff>
      <xdr:row>4</xdr:row>
      <xdr:rowOff>457200</xdr:rowOff>
    </xdr:to>
    <xdr:sp macro="" textlink="">
      <xdr:nvSpPr>
        <xdr:cNvPr id="3" name="نص 8">
          <a:extLst>
            <a:ext uri="{FF2B5EF4-FFF2-40B4-BE49-F238E27FC236}">
              <a16:creationId xmlns:a16="http://schemas.microsoft.com/office/drawing/2014/main" id="{7AE9EC1F-6404-4EA9-8A85-F85747A119D3}"/>
            </a:ext>
          </a:extLst>
        </xdr:cNvPr>
        <xdr:cNvSpPr txBox="1">
          <a:spLocks noChangeArrowheads="1"/>
        </xdr:cNvSpPr>
      </xdr:nvSpPr>
      <xdr:spPr bwMode="auto">
        <a:xfrm>
          <a:off x="0" y="1714500"/>
          <a:ext cx="0" cy="419100"/>
        </a:xfrm>
        <a:prstGeom prst="rect">
          <a:avLst/>
        </a:prstGeom>
        <a:solidFill>
          <a:srgbClr val="FFFFFF"/>
        </a:solidFill>
        <a:ln w="1">
          <a:solidFill>
            <a:srgbClr val="FFFFFF"/>
          </a:solidFill>
          <a:miter lim="800000"/>
          <a:headEnd/>
          <a:tailEnd/>
        </a:ln>
      </xdr:spPr>
      <xdr:txBody>
        <a:bodyPr vertOverflow="clip" wrap="square" lIns="27432" tIns="45720" rIns="27432" bIns="0" anchor="t" upright="1"/>
        <a:lstStyle/>
        <a:p>
          <a:pPr algn="ctr" rtl="0">
            <a:defRPr sz="1000"/>
          </a:pPr>
          <a:r>
            <a:rPr lang="ar-SA" sz="11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1100" b="1" i="0" strike="noStrike">
              <a:solidFill>
                <a:srgbClr val="000000"/>
              </a:solidFill>
              <a:latin typeface="Times New Roman"/>
              <a:cs typeface="Times New Roman"/>
            </a:rPr>
            <a:t>Total</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0</xdr:rowOff>
    </xdr:from>
    <xdr:to>
      <xdr:col>0</xdr:col>
      <xdr:colOff>0</xdr:colOff>
      <xdr:row>3</xdr:row>
      <xdr:rowOff>0</xdr:rowOff>
    </xdr:to>
    <xdr:sp macro="" textlink="">
      <xdr:nvSpPr>
        <xdr:cNvPr id="2" name="نص 37">
          <a:extLst>
            <a:ext uri="{FF2B5EF4-FFF2-40B4-BE49-F238E27FC236}">
              <a16:creationId xmlns:a16="http://schemas.microsoft.com/office/drawing/2014/main" id="{E62CB3A2-3858-4FB2-A6A7-9B5AEF0A7828}"/>
            </a:ext>
          </a:extLst>
        </xdr:cNvPr>
        <xdr:cNvSpPr txBox="1">
          <a:spLocks noChangeArrowheads="1"/>
        </xdr:cNvSpPr>
      </xdr:nvSpPr>
      <xdr:spPr bwMode="auto">
        <a:xfrm>
          <a:off x="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31</xdr:row>
      <xdr:rowOff>171450</xdr:rowOff>
    </xdr:from>
    <xdr:to>
      <xdr:col>0</xdr:col>
      <xdr:colOff>0</xdr:colOff>
      <xdr:row>31</xdr:row>
      <xdr:rowOff>273556</xdr:rowOff>
    </xdr:to>
    <xdr:sp macro="" textlink="">
      <xdr:nvSpPr>
        <xdr:cNvPr id="3" name="Text Box 48">
          <a:extLst>
            <a:ext uri="{FF2B5EF4-FFF2-40B4-BE49-F238E27FC236}">
              <a16:creationId xmlns:a16="http://schemas.microsoft.com/office/drawing/2014/main" id="{62BD5C02-E8B5-463A-AC4C-E1919B7E02B9}"/>
            </a:ext>
          </a:extLst>
        </xdr:cNvPr>
        <xdr:cNvSpPr txBox="1">
          <a:spLocks noChangeArrowheads="1"/>
        </xdr:cNvSpPr>
      </xdr:nvSpPr>
      <xdr:spPr bwMode="auto">
        <a:xfrm>
          <a:off x="0" y="13601700"/>
          <a:ext cx="0" cy="102106"/>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7</xdr:col>
      <xdr:colOff>0</xdr:colOff>
      <xdr:row>32</xdr:row>
      <xdr:rowOff>57150</xdr:rowOff>
    </xdr:from>
    <xdr:to>
      <xdr:col>7</xdr:col>
      <xdr:colOff>0</xdr:colOff>
      <xdr:row>32</xdr:row>
      <xdr:rowOff>153194</xdr:rowOff>
    </xdr:to>
    <xdr:sp macro="" textlink="">
      <xdr:nvSpPr>
        <xdr:cNvPr id="4" name="Text Box 49">
          <a:extLst>
            <a:ext uri="{FF2B5EF4-FFF2-40B4-BE49-F238E27FC236}">
              <a16:creationId xmlns:a16="http://schemas.microsoft.com/office/drawing/2014/main" id="{A5D85AF6-2BF6-45DB-BBBA-37CD89B609C4}"/>
            </a:ext>
          </a:extLst>
        </xdr:cNvPr>
        <xdr:cNvSpPr txBox="1">
          <a:spLocks noChangeArrowheads="1"/>
        </xdr:cNvSpPr>
      </xdr:nvSpPr>
      <xdr:spPr bwMode="auto">
        <a:xfrm>
          <a:off x="6267450" y="14182725"/>
          <a:ext cx="0" cy="96044"/>
        </a:xfrm>
        <a:prstGeom prst="rect">
          <a:avLst/>
        </a:prstGeom>
        <a:solidFill>
          <a:srgbClr val="FFFFFF"/>
        </a:solidFill>
        <a:ln w="9525">
          <a:noFill/>
          <a:miter lim="800000"/>
          <a:headEnd/>
          <a:tailEnd/>
        </a:ln>
      </xdr:spPr>
      <xdr:txBody>
        <a:bodyPr vertOverflow="clip" wrap="square" lIns="27432" tIns="18288" rIns="0" bIns="0" anchor="t" upright="1"/>
        <a:lstStyle/>
        <a:p>
          <a:pPr algn="l"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5" name="Text Box 50">
          <a:extLst>
            <a:ext uri="{FF2B5EF4-FFF2-40B4-BE49-F238E27FC236}">
              <a16:creationId xmlns:a16="http://schemas.microsoft.com/office/drawing/2014/main" id="{5BF69E30-EF3D-4A28-975E-D88D35EDD187}"/>
            </a:ext>
          </a:extLst>
        </xdr:cNvPr>
        <xdr:cNvSpPr txBox="1">
          <a:spLocks noChangeArrowheads="1"/>
        </xdr:cNvSpPr>
      </xdr:nvSpPr>
      <xdr:spPr bwMode="auto">
        <a:xfrm>
          <a:off x="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twoCellAnchor>
    <xdr:from>
      <xdr:col>0</xdr:col>
      <xdr:colOff>0</xdr:colOff>
      <xdr:row>3</xdr:row>
      <xdr:rowOff>0</xdr:rowOff>
    </xdr:from>
    <xdr:to>
      <xdr:col>0</xdr:col>
      <xdr:colOff>0</xdr:colOff>
      <xdr:row>3</xdr:row>
      <xdr:rowOff>0</xdr:rowOff>
    </xdr:to>
    <xdr:sp macro="" textlink="">
      <xdr:nvSpPr>
        <xdr:cNvPr id="6" name="نص 37">
          <a:extLst>
            <a:ext uri="{FF2B5EF4-FFF2-40B4-BE49-F238E27FC236}">
              <a16:creationId xmlns:a16="http://schemas.microsoft.com/office/drawing/2014/main" id="{21140175-2663-4E22-B78A-DEAAA92E75AC}"/>
            </a:ext>
          </a:extLst>
        </xdr:cNvPr>
        <xdr:cNvSpPr txBox="1">
          <a:spLocks noChangeArrowheads="1"/>
        </xdr:cNvSpPr>
      </xdr:nvSpPr>
      <xdr:spPr bwMode="auto">
        <a:xfrm>
          <a:off x="0" y="1143000"/>
          <a:ext cx="0" cy="0"/>
        </a:xfrm>
        <a:prstGeom prst="rect">
          <a:avLst/>
        </a:prstGeom>
        <a:solidFill>
          <a:srgbClr val="FFFFFF"/>
        </a:solidFill>
        <a:ln w="1">
          <a:solidFill>
            <a:srgbClr val="FFFFFF"/>
          </a:solidFill>
          <a:miter lim="800000"/>
          <a:headEnd/>
          <a:tailEnd/>
        </a:ln>
      </xdr:spPr>
      <xdr:txBody>
        <a:bodyPr vertOverflow="clip" wrap="square" lIns="27432" tIns="36576" rIns="27432" bIns="0" anchor="t" upright="1"/>
        <a:lstStyle/>
        <a:p>
          <a:pPr algn="ctr" rtl="0">
            <a:defRPr sz="1000"/>
          </a:pPr>
          <a:r>
            <a:rPr lang="ar-SA" sz="800" b="1" i="0" strike="noStrike">
              <a:solidFill>
                <a:srgbClr val="000000"/>
              </a:solidFill>
              <a:cs typeface="Traditional Arabic"/>
            </a:rPr>
            <a:t>المجموع</a:t>
          </a:r>
          <a:endParaRPr lang="ar-SA" sz="1000" b="0" i="0" strike="noStrike">
            <a:solidFill>
              <a:srgbClr val="000000"/>
            </a:solidFill>
            <a:latin typeface="MS Sans Serif"/>
          </a:endParaRPr>
        </a:p>
        <a:p>
          <a:pPr algn="ctr" rtl="0">
            <a:defRPr sz="1000"/>
          </a:pPr>
          <a:r>
            <a:rPr lang="en-US" sz="800" b="0" i="0" strike="noStrike">
              <a:solidFill>
                <a:srgbClr val="000000"/>
              </a:solidFill>
              <a:latin typeface="Times New Roman"/>
              <a:cs typeface="Times New Roman"/>
            </a:rPr>
            <a:t>Total</a:t>
          </a:r>
        </a:p>
      </xdr:txBody>
    </xdr:sp>
    <xdr:clientData/>
  </xdr:twoCellAnchor>
  <xdr:twoCellAnchor>
    <xdr:from>
      <xdr:col>0</xdr:col>
      <xdr:colOff>0</xdr:colOff>
      <xdr:row>3</xdr:row>
      <xdr:rowOff>0</xdr:rowOff>
    </xdr:from>
    <xdr:to>
      <xdr:col>0</xdr:col>
      <xdr:colOff>0</xdr:colOff>
      <xdr:row>3</xdr:row>
      <xdr:rowOff>0</xdr:rowOff>
    </xdr:to>
    <xdr:sp macro="" textlink="">
      <xdr:nvSpPr>
        <xdr:cNvPr id="7" name="Text Box 50">
          <a:extLst>
            <a:ext uri="{FF2B5EF4-FFF2-40B4-BE49-F238E27FC236}">
              <a16:creationId xmlns:a16="http://schemas.microsoft.com/office/drawing/2014/main" id="{F1B9779F-745D-485A-BAC4-AF59D05F4515}"/>
            </a:ext>
          </a:extLst>
        </xdr:cNvPr>
        <xdr:cNvSpPr txBox="1">
          <a:spLocks noChangeArrowheads="1"/>
        </xdr:cNvSpPr>
      </xdr:nvSpPr>
      <xdr:spPr bwMode="auto">
        <a:xfrm>
          <a:off x="0" y="1143000"/>
          <a:ext cx="0" cy="0"/>
        </a:xfrm>
        <a:prstGeom prst="rect">
          <a:avLst/>
        </a:prstGeom>
        <a:solidFill>
          <a:srgbClr val="FFFFFF"/>
        </a:solidFill>
        <a:ln w="9525">
          <a:noFill/>
          <a:miter lim="800000"/>
          <a:headEnd/>
          <a:tailEnd/>
        </a:ln>
      </xdr:spPr>
      <xdr:txBody>
        <a:bodyPr vertOverflow="clip" wrap="square" lIns="27432" tIns="18288" rIns="27432" bIns="0" anchor="t" upright="1"/>
        <a:lstStyle/>
        <a:p>
          <a:pPr algn="ctr" rtl="1">
            <a:defRPr sz="1000"/>
          </a:pPr>
          <a:r>
            <a:rPr lang="en-US" sz="1000" b="0" i="0" strike="noStrike">
              <a:solidFill>
                <a:srgbClr val="000000"/>
              </a:solidFill>
              <a:latin typeface="MS Sans Serif"/>
            </a:rPr>
            <a: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4</xdr:col>
      <xdr:colOff>66675</xdr:colOff>
      <xdr:row>15</xdr:row>
      <xdr:rowOff>266700</xdr:rowOff>
    </xdr:from>
    <xdr:to>
      <xdr:col>4</xdr:col>
      <xdr:colOff>952500</xdr:colOff>
      <xdr:row>16</xdr:row>
      <xdr:rowOff>276225</xdr:rowOff>
    </xdr:to>
    <xdr:sp macro="" textlink="">
      <xdr:nvSpPr>
        <xdr:cNvPr id="2" name="نص 8">
          <a:extLst>
            <a:ext uri="{FF2B5EF4-FFF2-40B4-BE49-F238E27FC236}">
              <a16:creationId xmlns:a16="http://schemas.microsoft.com/office/drawing/2014/main" id="{187D0C65-198D-42A7-9B4A-03AAE89A5DE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 name="Text Box 9">
          <a:extLst>
            <a:ext uri="{FF2B5EF4-FFF2-40B4-BE49-F238E27FC236}">
              <a16:creationId xmlns:a16="http://schemas.microsoft.com/office/drawing/2014/main" id="{A4C511DA-2799-4FDE-BC91-5FEEC561C0E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 name="Text Box 10">
          <a:extLst>
            <a:ext uri="{FF2B5EF4-FFF2-40B4-BE49-F238E27FC236}">
              <a16:creationId xmlns:a16="http://schemas.microsoft.com/office/drawing/2014/main" id="{A575B215-F4DD-4CA3-B567-813D13E66728}"/>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 name="Text Box 11">
          <a:extLst>
            <a:ext uri="{FF2B5EF4-FFF2-40B4-BE49-F238E27FC236}">
              <a16:creationId xmlns:a16="http://schemas.microsoft.com/office/drawing/2014/main" id="{0718D6A0-C095-46F4-BEC4-30879113E7D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6" name="Text Box 12">
          <a:extLst>
            <a:ext uri="{FF2B5EF4-FFF2-40B4-BE49-F238E27FC236}">
              <a16:creationId xmlns:a16="http://schemas.microsoft.com/office/drawing/2014/main" id="{FF59ABBF-993C-4C2B-9801-B4481E5DB3B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7" name="نص 8">
          <a:extLst>
            <a:ext uri="{FF2B5EF4-FFF2-40B4-BE49-F238E27FC236}">
              <a16:creationId xmlns:a16="http://schemas.microsoft.com/office/drawing/2014/main" id="{F3524E64-CE56-4879-9FD2-16D5AF6233A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8" name="نص 8">
          <a:extLst>
            <a:ext uri="{FF2B5EF4-FFF2-40B4-BE49-F238E27FC236}">
              <a16:creationId xmlns:a16="http://schemas.microsoft.com/office/drawing/2014/main" id="{9E45DCC5-21DF-49A0-A0EE-5CD1D1816B0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9" name="نص 8">
          <a:extLst>
            <a:ext uri="{FF2B5EF4-FFF2-40B4-BE49-F238E27FC236}">
              <a16:creationId xmlns:a16="http://schemas.microsoft.com/office/drawing/2014/main" id="{2D32B38C-8147-4673-8512-58435C87CF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0" name="نص 8">
          <a:extLst>
            <a:ext uri="{FF2B5EF4-FFF2-40B4-BE49-F238E27FC236}">
              <a16:creationId xmlns:a16="http://schemas.microsoft.com/office/drawing/2014/main" id="{20DDD387-27AE-499A-BDCE-598176E8F4DB}"/>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1" name="Text Box 17">
          <a:extLst>
            <a:ext uri="{FF2B5EF4-FFF2-40B4-BE49-F238E27FC236}">
              <a16:creationId xmlns:a16="http://schemas.microsoft.com/office/drawing/2014/main" id="{6856444C-BB35-4B22-B412-A601913A746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2" name="Text Box 18">
          <a:extLst>
            <a:ext uri="{FF2B5EF4-FFF2-40B4-BE49-F238E27FC236}">
              <a16:creationId xmlns:a16="http://schemas.microsoft.com/office/drawing/2014/main" id="{6590C6D2-12E6-425D-A823-4F25BF07309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3" name="Text Box 19">
          <a:extLst>
            <a:ext uri="{FF2B5EF4-FFF2-40B4-BE49-F238E27FC236}">
              <a16:creationId xmlns:a16="http://schemas.microsoft.com/office/drawing/2014/main" id="{C7B98792-DBBE-44E7-AB23-1C072BD72DC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4" name="Text Box 20">
          <a:extLst>
            <a:ext uri="{FF2B5EF4-FFF2-40B4-BE49-F238E27FC236}">
              <a16:creationId xmlns:a16="http://schemas.microsoft.com/office/drawing/2014/main" id="{8C3BD9DC-1BA0-4A0F-B75D-4B454118C80B}"/>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5" name="نص 8">
          <a:extLst>
            <a:ext uri="{FF2B5EF4-FFF2-40B4-BE49-F238E27FC236}">
              <a16:creationId xmlns:a16="http://schemas.microsoft.com/office/drawing/2014/main" id="{32226D0D-AD27-49B7-AD5B-437C28FDC0DF}"/>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6" name="نص 8">
          <a:extLst>
            <a:ext uri="{FF2B5EF4-FFF2-40B4-BE49-F238E27FC236}">
              <a16:creationId xmlns:a16="http://schemas.microsoft.com/office/drawing/2014/main" id="{12CA09FE-E9AB-43BC-BE9F-F16DB26800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7" name="نص 8">
          <a:extLst>
            <a:ext uri="{FF2B5EF4-FFF2-40B4-BE49-F238E27FC236}">
              <a16:creationId xmlns:a16="http://schemas.microsoft.com/office/drawing/2014/main" id="{2FF3689E-CEE5-4FAD-AB22-58B89D43C277}"/>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8" name="نص 8">
          <a:extLst>
            <a:ext uri="{FF2B5EF4-FFF2-40B4-BE49-F238E27FC236}">
              <a16:creationId xmlns:a16="http://schemas.microsoft.com/office/drawing/2014/main" id="{0183E1E3-04C0-44D4-BC99-BB39F16E95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19" name="Text Box 25">
          <a:extLst>
            <a:ext uri="{FF2B5EF4-FFF2-40B4-BE49-F238E27FC236}">
              <a16:creationId xmlns:a16="http://schemas.microsoft.com/office/drawing/2014/main" id="{15C68394-B661-4FE6-B4F1-0AA99D8F0AA2}"/>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0" name="Text Box 26">
          <a:extLst>
            <a:ext uri="{FF2B5EF4-FFF2-40B4-BE49-F238E27FC236}">
              <a16:creationId xmlns:a16="http://schemas.microsoft.com/office/drawing/2014/main" id="{9E3006E3-EBAE-491C-A1EA-F7B6D852E83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1" name="Text Box 27">
          <a:extLst>
            <a:ext uri="{FF2B5EF4-FFF2-40B4-BE49-F238E27FC236}">
              <a16:creationId xmlns:a16="http://schemas.microsoft.com/office/drawing/2014/main" id="{842DA03F-181D-4F2D-8F29-3488FFFD9B3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2" name="Text Box 28">
          <a:extLst>
            <a:ext uri="{FF2B5EF4-FFF2-40B4-BE49-F238E27FC236}">
              <a16:creationId xmlns:a16="http://schemas.microsoft.com/office/drawing/2014/main" id="{072AB10D-9014-454C-A701-7A645C52413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3" name="نص 8">
          <a:extLst>
            <a:ext uri="{FF2B5EF4-FFF2-40B4-BE49-F238E27FC236}">
              <a16:creationId xmlns:a16="http://schemas.microsoft.com/office/drawing/2014/main" id="{E320C7C2-7D4C-4EFC-A833-74F4148FF81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4" name="نص 8">
          <a:extLst>
            <a:ext uri="{FF2B5EF4-FFF2-40B4-BE49-F238E27FC236}">
              <a16:creationId xmlns:a16="http://schemas.microsoft.com/office/drawing/2014/main" id="{F3A11CA3-1D17-4333-8B5B-0AA471F5165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5" name="نص 8">
          <a:extLst>
            <a:ext uri="{FF2B5EF4-FFF2-40B4-BE49-F238E27FC236}">
              <a16:creationId xmlns:a16="http://schemas.microsoft.com/office/drawing/2014/main" id="{ED787612-A8D0-4ABE-A948-212D8DBC0958}"/>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6" name="نص 8">
          <a:extLst>
            <a:ext uri="{FF2B5EF4-FFF2-40B4-BE49-F238E27FC236}">
              <a16:creationId xmlns:a16="http://schemas.microsoft.com/office/drawing/2014/main" id="{705118F9-C021-4EB7-81D3-88DFA6EFE57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7" name="Text Box 33">
          <a:extLst>
            <a:ext uri="{FF2B5EF4-FFF2-40B4-BE49-F238E27FC236}">
              <a16:creationId xmlns:a16="http://schemas.microsoft.com/office/drawing/2014/main" id="{2FAE2AA0-9A5E-480D-AB9D-C799F5DAA9A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8" name="Text Box 34">
          <a:extLst>
            <a:ext uri="{FF2B5EF4-FFF2-40B4-BE49-F238E27FC236}">
              <a16:creationId xmlns:a16="http://schemas.microsoft.com/office/drawing/2014/main" id="{DBAF3891-D23E-439C-B72A-E6FCE6F6A7C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29" name="Text Box 35">
          <a:extLst>
            <a:ext uri="{FF2B5EF4-FFF2-40B4-BE49-F238E27FC236}">
              <a16:creationId xmlns:a16="http://schemas.microsoft.com/office/drawing/2014/main" id="{1AA66B19-1C16-4D1B-BAAC-423B5060C93E}"/>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0" name="نص 8">
          <a:extLst>
            <a:ext uri="{FF2B5EF4-FFF2-40B4-BE49-F238E27FC236}">
              <a16:creationId xmlns:a16="http://schemas.microsoft.com/office/drawing/2014/main" id="{0BFCFB35-A8C2-45DE-A7E2-3634BD0239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1" name="نص 8">
          <a:extLst>
            <a:ext uri="{FF2B5EF4-FFF2-40B4-BE49-F238E27FC236}">
              <a16:creationId xmlns:a16="http://schemas.microsoft.com/office/drawing/2014/main" id="{8DB22423-8660-4FBA-8992-F1BBE59830A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2" name="نص 8">
          <a:extLst>
            <a:ext uri="{FF2B5EF4-FFF2-40B4-BE49-F238E27FC236}">
              <a16:creationId xmlns:a16="http://schemas.microsoft.com/office/drawing/2014/main" id="{49803902-96E8-4D17-B039-FBCA77231F9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3" name="نص 8">
          <a:extLst>
            <a:ext uri="{FF2B5EF4-FFF2-40B4-BE49-F238E27FC236}">
              <a16:creationId xmlns:a16="http://schemas.microsoft.com/office/drawing/2014/main" id="{FFDC46A2-9925-4A13-9284-C25455C3754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4" name="Text Box 40">
          <a:extLst>
            <a:ext uri="{FF2B5EF4-FFF2-40B4-BE49-F238E27FC236}">
              <a16:creationId xmlns:a16="http://schemas.microsoft.com/office/drawing/2014/main" id="{F0D78C0A-53A7-4C90-9513-34932C39CDB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5" name="Text Box 41">
          <a:extLst>
            <a:ext uri="{FF2B5EF4-FFF2-40B4-BE49-F238E27FC236}">
              <a16:creationId xmlns:a16="http://schemas.microsoft.com/office/drawing/2014/main" id="{B57A3CAE-BDCA-4292-AAC5-B3F343092A87}"/>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6" name="Text Box 42">
          <a:extLst>
            <a:ext uri="{FF2B5EF4-FFF2-40B4-BE49-F238E27FC236}">
              <a16:creationId xmlns:a16="http://schemas.microsoft.com/office/drawing/2014/main" id="{39FFEED2-79C2-46F4-B84A-93D1D04CE7FC}"/>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7" name="Text Box 43">
          <a:extLst>
            <a:ext uri="{FF2B5EF4-FFF2-40B4-BE49-F238E27FC236}">
              <a16:creationId xmlns:a16="http://schemas.microsoft.com/office/drawing/2014/main" id="{DE4C2115-D8AA-49F5-AF23-1DD2A2E81EC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8" name="نص 8">
          <a:extLst>
            <a:ext uri="{FF2B5EF4-FFF2-40B4-BE49-F238E27FC236}">
              <a16:creationId xmlns:a16="http://schemas.microsoft.com/office/drawing/2014/main" id="{A917951F-3D51-43B2-BD4C-007C5D51681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39" name="نص 8">
          <a:extLst>
            <a:ext uri="{FF2B5EF4-FFF2-40B4-BE49-F238E27FC236}">
              <a16:creationId xmlns:a16="http://schemas.microsoft.com/office/drawing/2014/main" id="{596FC30B-F840-4AD2-A4B7-BCDE9EE7E2E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0" name="نص 8">
          <a:extLst>
            <a:ext uri="{FF2B5EF4-FFF2-40B4-BE49-F238E27FC236}">
              <a16:creationId xmlns:a16="http://schemas.microsoft.com/office/drawing/2014/main" id="{12F445DD-87D3-4857-B12D-EA8D7994E9A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1" name="نص 8">
          <a:extLst>
            <a:ext uri="{FF2B5EF4-FFF2-40B4-BE49-F238E27FC236}">
              <a16:creationId xmlns:a16="http://schemas.microsoft.com/office/drawing/2014/main" id="{DA1ED4C9-478B-46FB-8434-F74A03DFFF3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2" name="Text Box 48">
          <a:extLst>
            <a:ext uri="{FF2B5EF4-FFF2-40B4-BE49-F238E27FC236}">
              <a16:creationId xmlns:a16="http://schemas.microsoft.com/office/drawing/2014/main" id="{2410FEC8-18B4-43AF-8993-90A5B17A338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3" name="Text Box 49">
          <a:extLst>
            <a:ext uri="{FF2B5EF4-FFF2-40B4-BE49-F238E27FC236}">
              <a16:creationId xmlns:a16="http://schemas.microsoft.com/office/drawing/2014/main" id="{6E4F57D9-7A4B-432E-B3E0-7DF4C3463EA2}"/>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4" name="Text Box 50">
          <a:extLst>
            <a:ext uri="{FF2B5EF4-FFF2-40B4-BE49-F238E27FC236}">
              <a16:creationId xmlns:a16="http://schemas.microsoft.com/office/drawing/2014/main" id="{4652777C-04FB-461F-B672-2AAE5CB3F46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5" name="نص 8">
          <a:extLst>
            <a:ext uri="{FF2B5EF4-FFF2-40B4-BE49-F238E27FC236}">
              <a16:creationId xmlns:a16="http://schemas.microsoft.com/office/drawing/2014/main" id="{3B43C4E8-4F81-49F0-890F-DBD6284BF15A}"/>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6" name="نص 8">
          <a:extLst>
            <a:ext uri="{FF2B5EF4-FFF2-40B4-BE49-F238E27FC236}">
              <a16:creationId xmlns:a16="http://schemas.microsoft.com/office/drawing/2014/main" id="{BEFD77DA-C8DF-4A06-BDAC-F456E6B20A4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7" name="نص 8">
          <a:extLst>
            <a:ext uri="{FF2B5EF4-FFF2-40B4-BE49-F238E27FC236}">
              <a16:creationId xmlns:a16="http://schemas.microsoft.com/office/drawing/2014/main" id="{88EAAE3A-B04A-44CC-9361-32CEC429D45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8" name="نص 8">
          <a:extLst>
            <a:ext uri="{FF2B5EF4-FFF2-40B4-BE49-F238E27FC236}">
              <a16:creationId xmlns:a16="http://schemas.microsoft.com/office/drawing/2014/main" id="{5F8A8C3C-E7D7-4CD9-B95C-83D65F0877D5}"/>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49" name="Text Box 55">
          <a:extLst>
            <a:ext uri="{FF2B5EF4-FFF2-40B4-BE49-F238E27FC236}">
              <a16:creationId xmlns:a16="http://schemas.microsoft.com/office/drawing/2014/main" id="{3D3FA0E8-8EA8-4C72-91CB-BC675FEF2B5C}"/>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0" name="Text Box 56">
          <a:extLst>
            <a:ext uri="{FF2B5EF4-FFF2-40B4-BE49-F238E27FC236}">
              <a16:creationId xmlns:a16="http://schemas.microsoft.com/office/drawing/2014/main" id="{17443B39-4906-4D39-84ED-4DD917B64F6E}"/>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1" name="Text Box 57">
          <a:extLst>
            <a:ext uri="{FF2B5EF4-FFF2-40B4-BE49-F238E27FC236}">
              <a16:creationId xmlns:a16="http://schemas.microsoft.com/office/drawing/2014/main" id="{A65CE574-7EB8-429F-8B14-FE70B11BD8E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2" name="نص 8">
          <a:extLst>
            <a:ext uri="{FF2B5EF4-FFF2-40B4-BE49-F238E27FC236}">
              <a16:creationId xmlns:a16="http://schemas.microsoft.com/office/drawing/2014/main" id="{08566C98-9B4B-4D5E-A449-F90A9D1589F6}"/>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3" name="نص 8">
          <a:extLst>
            <a:ext uri="{FF2B5EF4-FFF2-40B4-BE49-F238E27FC236}">
              <a16:creationId xmlns:a16="http://schemas.microsoft.com/office/drawing/2014/main" id="{902954C0-FE28-45BF-8EBE-1093418A9B1D}"/>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4" name="نص 8">
          <a:extLst>
            <a:ext uri="{FF2B5EF4-FFF2-40B4-BE49-F238E27FC236}">
              <a16:creationId xmlns:a16="http://schemas.microsoft.com/office/drawing/2014/main" id="{7A9798B9-A400-487C-BEA7-6B40931123C1}"/>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5" name="نص 8">
          <a:extLst>
            <a:ext uri="{FF2B5EF4-FFF2-40B4-BE49-F238E27FC236}">
              <a16:creationId xmlns:a16="http://schemas.microsoft.com/office/drawing/2014/main" id="{60AEB3C3-B330-46FE-B871-C6B8FCDD9253}"/>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6" name="Text Box 62">
          <a:extLst>
            <a:ext uri="{FF2B5EF4-FFF2-40B4-BE49-F238E27FC236}">
              <a16:creationId xmlns:a16="http://schemas.microsoft.com/office/drawing/2014/main" id="{07AA051B-7AFF-4B87-9424-9003648121A4}"/>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7" name="Text Box 63">
          <a:extLst>
            <a:ext uri="{FF2B5EF4-FFF2-40B4-BE49-F238E27FC236}">
              <a16:creationId xmlns:a16="http://schemas.microsoft.com/office/drawing/2014/main" id="{AE452352-37A9-45A1-9041-4861320789A9}"/>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16</xdr:col>
      <xdr:colOff>0</xdr:colOff>
      <xdr:row>15</xdr:row>
      <xdr:rowOff>266700</xdr:rowOff>
    </xdr:from>
    <xdr:to>
      <xdr:col>16</xdr:col>
      <xdr:colOff>0</xdr:colOff>
      <xdr:row>16</xdr:row>
      <xdr:rowOff>276225</xdr:rowOff>
    </xdr:to>
    <xdr:sp macro="" textlink="">
      <xdr:nvSpPr>
        <xdr:cNvPr id="58" name="نص 8">
          <a:extLst>
            <a:ext uri="{FF2B5EF4-FFF2-40B4-BE49-F238E27FC236}">
              <a16:creationId xmlns:a16="http://schemas.microsoft.com/office/drawing/2014/main" id="{65DCC3FD-02B6-4D5F-9C14-24539D342B30}"/>
            </a:ext>
          </a:extLst>
        </xdr:cNvPr>
        <xdr:cNvSpPr txBox="1">
          <a:spLocks noChangeArrowheads="1"/>
        </xdr:cNvSpPr>
      </xdr:nvSpPr>
      <xdr:spPr bwMode="auto">
        <a:xfrm flipH="1">
          <a:off x="16716375"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59" name="Text Box 115">
          <a:extLst>
            <a:ext uri="{FF2B5EF4-FFF2-40B4-BE49-F238E27FC236}">
              <a16:creationId xmlns:a16="http://schemas.microsoft.com/office/drawing/2014/main" id="{8A9A291A-D418-42CC-9286-2DCFBC7625D6}"/>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0" name="Text Box 116">
          <a:extLst>
            <a:ext uri="{FF2B5EF4-FFF2-40B4-BE49-F238E27FC236}">
              <a16:creationId xmlns:a16="http://schemas.microsoft.com/office/drawing/2014/main" id="{3477211D-79A5-4488-88DC-C82EC56223A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1" name="نص 8">
          <a:extLst>
            <a:ext uri="{FF2B5EF4-FFF2-40B4-BE49-F238E27FC236}">
              <a16:creationId xmlns:a16="http://schemas.microsoft.com/office/drawing/2014/main" id="{C94491B2-8627-403C-BD61-EE01593778F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2" name="نص 8">
          <a:extLst>
            <a:ext uri="{FF2B5EF4-FFF2-40B4-BE49-F238E27FC236}">
              <a16:creationId xmlns:a16="http://schemas.microsoft.com/office/drawing/2014/main" id="{B29983A6-3235-4D6F-8C31-D74AF19BE0B8}"/>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3" name="نص 8">
          <a:extLst>
            <a:ext uri="{FF2B5EF4-FFF2-40B4-BE49-F238E27FC236}">
              <a16:creationId xmlns:a16="http://schemas.microsoft.com/office/drawing/2014/main" id="{2A2E6CF7-A382-48EA-A9EA-4589EB5ED49F}"/>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4" name="نص 8">
          <a:extLst>
            <a:ext uri="{FF2B5EF4-FFF2-40B4-BE49-F238E27FC236}">
              <a16:creationId xmlns:a16="http://schemas.microsoft.com/office/drawing/2014/main" id="{FF32D16B-2690-44AD-B2ED-F37AE5AD965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5" name="نص 8">
          <a:extLst>
            <a:ext uri="{FF2B5EF4-FFF2-40B4-BE49-F238E27FC236}">
              <a16:creationId xmlns:a16="http://schemas.microsoft.com/office/drawing/2014/main" id="{8ADA817D-D7D7-4E3A-943D-62C4EA2615B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66" name="نص 8">
          <a:extLst>
            <a:ext uri="{FF2B5EF4-FFF2-40B4-BE49-F238E27FC236}">
              <a16:creationId xmlns:a16="http://schemas.microsoft.com/office/drawing/2014/main" id="{90F6928F-E6F9-45FB-8E9B-417F9DC484E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7" name="نص 8">
          <a:extLst>
            <a:ext uri="{FF2B5EF4-FFF2-40B4-BE49-F238E27FC236}">
              <a16:creationId xmlns:a16="http://schemas.microsoft.com/office/drawing/2014/main" id="{4E392A2B-0B74-4825-B67C-BBB787BA61F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68" name="نص 8">
          <a:extLst>
            <a:ext uri="{FF2B5EF4-FFF2-40B4-BE49-F238E27FC236}">
              <a16:creationId xmlns:a16="http://schemas.microsoft.com/office/drawing/2014/main" id="{152839E2-ADBA-489A-B458-3472887BB66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69" name="نص 8">
          <a:extLst>
            <a:ext uri="{FF2B5EF4-FFF2-40B4-BE49-F238E27FC236}">
              <a16:creationId xmlns:a16="http://schemas.microsoft.com/office/drawing/2014/main" id="{C0C18A87-F01B-4FA6-BD03-7FF7EFEB002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0" name="نص 8">
          <a:extLst>
            <a:ext uri="{FF2B5EF4-FFF2-40B4-BE49-F238E27FC236}">
              <a16:creationId xmlns:a16="http://schemas.microsoft.com/office/drawing/2014/main" id="{6C0217CE-149B-46F5-9796-E6A1338A7B85}"/>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71" name="نص 8">
          <a:extLst>
            <a:ext uri="{FF2B5EF4-FFF2-40B4-BE49-F238E27FC236}">
              <a16:creationId xmlns:a16="http://schemas.microsoft.com/office/drawing/2014/main" id="{7046A464-127A-40F8-A1E7-7BE370EA215C}"/>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2" name="نص 8">
          <a:extLst>
            <a:ext uri="{FF2B5EF4-FFF2-40B4-BE49-F238E27FC236}">
              <a16:creationId xmlns:a16="http://schemas.microsoft.com/office/drawing/2014/main" id="{0BF8CF22-20B5-40FA-B721-80E9CC57703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3" name="نص 8">
          <a:extLst>
            <a:ext uri="{FF2B5EF4-FFF2-40B4-BE49-F238E27FC236}">
              <a16:creationId xmlns:a16="http://schemas.microsoft.com/office/drawing/2014/main" id="{1E6D49FE-0A26-431A-8C9F-2DD921CEBDE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4" name="نص 8">
          <a:extLst>
            <a:ext uri="{FF2B5EF4-FFF2-40B4-BE49-F238E27FC236}">
              <a16:creationId xmlns:a16="http://schemas.microsoft.com/office/drawing/2014/main" id="{632CFCFC-C0AA-48D6-B100-E409A5334F6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75" name="نص 8">
          <a:extLst>
            <a:ext uri="{FF2B5EF4-FFF2-40B4-BE49-F238E27FC236}">
              <a16:creationId xmlns:a16="http://schemas.microsoft.com/office/drawing/2014/main" id="{F3B70799-802F-4916-B7FD-4D2DECB3B3E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6" name="نص 8">
          <a:extLst>
            <a:ext uri="{FF2B5EF4-FFF2-40B4-BE49-F238E27FC236}">
              <a16:creationId xmlns:a16="http://schemas.microsoft.com/office/drawing/2014/main" id="{42AE5C8D-1EC3-4AFC-B177-B59B3B9E1C5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7" name="نص 8">
          <a:extLst>
            <a:ext uri="{FF2B5EF4-FFF2-40B4-BE49-F238E27FC236}">
              <a16:creationId xmlns:a16="http://schemas.microsoft.com/office/drawing/2014/main" id="{9F06A33E-AA6F-4987-BFF4-7A80D194CD8A}"/>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8" name="نص 8">
          <a:extLst>
            <a:ext uri="{FF2B5EF4-FFF2-40B4-BE49-F238E27FC236}">
              <a16:creationId xmlns:a16="http://schemas.microsoft.com/office/drawing/2014/main" id="{B2C61051-F08B-4C01-B5C3-BB2FD4E7BC0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79" name="نص 8">
          <a:extLst>
            <a:ext uri="{FF2B5EF4-FFF2-40B4-BE49-F238E27FC236}">
              <a16:creationId xmlns:a16="http://schemas.microsoft.com/office/drawing/2014/main" id="{5AC4755D-1699-4161-A713-BF72CCD2212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80" name="نص 8">
          <a:extLst>
            <a:ext uri="{FF2B5EF4-FFF2-40B4-BE49-F238E27FC236}">
              <a16:creationId xmlns:a16="http://schemas.microsoft.com/office/drawing/2014/main" id="{53AA22C0-733E-4890-BE50-C8DAC362EF94}"/>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1" name="نص 8">
          <a:extLst>
            <a:ext uri="{FF2B5EF4-FFF2-40B4-BE49-F238E27FC236}">
              <a16:creationId xmlns:a16="http://schemas.microsoft.com/office/drawing/2014/main" id="{68912A26-69C8-4CBF-BC53-1010ED7B3BF3}"/>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2" name="نص 8">
          <a:extLst>
            <a:ext uri="{FF2B5EF4-FFF2-40B4-BE49-F238E27FC236}">
              <a16:creationId xmlns:a16="http://schemas.microsoft.com/office/drawing/2014/main" id="{E192A9FF-BA35-430A-B025-CE8FD6C25C6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3" name="نص 8">
          <a:extLst>
            <a:ext uri="{FF2B5EF4-FFF2-40B4-BE49-F238E27FC236}">
              <a16:creationId xmlns:a16="http://schemas.microsoft.com/office/drawing/2014/main" id="{3043363D-D4E4-4F89-BDFE-16B57ED9B77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4" name="نص 8">
          <a:extLst>
            <a:ext uri="{FF2B5EF4-FFF2-40B4-BE49-F238E27FC236}">
              <a16:creationId xmlns:a16="http://schemas.microsoft.com/office/drawing/2014/main" id="{9F266AC3-0769-425C-87A9-B84B188B760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5" name="نص 8">
          <a:extLst>
            <a:ext uri="{FF2B5EF4-FFF2-40B4-BE49-F238E27FC236}">
              <a16:creationId xmlns:a16="http://schemas.microsoft.com/office/drawing/2014/main" id="{C3D73736-7183-49F3-89C1-DD1EC9560C5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4</xdr:col>
      <xdr:colOff>66675</xdr:colOff>
      <xdr:row>15</xdr:row>
      <xdr:rowOff>266700</xdr:rowOff>
    </xdr:from>
    <xdr:to>
      <xdr:col>4</xdr:col>
      <xdr:colOff>952500</xdr:colOff>
      <xdr:row>16</xdr:row>
      <xdr:rowOff>276225</xdr:rowOff>
    </xdr:to>
    <xdr:sp macro="" textlink="">
      <xdr:nvSpPr>
        <xdr:cNvPr id="86" name="نص 8">
          <a:extLst>
            <a:ext uri="{FF2B5EF4-FFF2-40B4-BE49-F238E27FC236}">
              <a16:creationId xmlns:a16="http://schemas.microsoft.com/office/drawing/2014/main" id="{78393234-B997-476B-9783-0FF0C0AC68C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7" name="نص 8">
          <a:extLst>
            <a:ext uri="{FF2B5EF4-FFF2-40B4-BE49-F238E27FC236}">
              <a16:creationId xmlns:a16="http://schemas.microsoft.com/office/drawing/2014/main" id="{08868C66-059D-49E0-AFEF-169CE18F07C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8" name="نص 8">
          <a:extLst>
            <a:ext uri="{FF2B5EF4-FFF2-40B4-BE49-F238E27FC236}">
              <a16:creationId xmlns:a16="http://schemas.microsoft.com/office/drawing/2014/main" id="{55098C66-7137-4AD2-9799-A17FEBE1B78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89" name="نص 8">
          <a:extLst>
            <a:ext uri="{FF2B5EF4-FFF2-40B4-BE49-F238E27FC236}">
              <a16:creationId xmlns:a16="http://schemas.microsoft.com/office/drawing/2014/main" id="{2374DB57-E76B-44A5-B338-21887F3A65E0}"/>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0" name="نص 8">
          <a:extLst>
            <a:ext uri="{FF2B5EF4-FFF2-40B4-BE49-F238E27FC236}">
              <a16:creationId xmlns:a16="http://schemas.microsoft.com/office/drawing/2014/main" id="{760BA25C-CE71-4E9A-B98A-96D687103DFD}"/>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1" name="نص 8">
          <a:extLst>
            <a:ext uri="{FF2B5EF4-FFF2-40B4-BE49-F238E27FC236}">
              <a16:creationId xmlns:a16="http://schemas.microsoft.com/office/drawing/2014/main" id="{2BFAB34A-7BAE-4284-B62B-2E1D092D4232}"/>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2" name="نص 8">
          <a:extLst>
            <a:ext uri="{FF2B5EF4-FFF2-40B4-BE49-F238E27FC236}">
              <a16:creationId xmlns:a16="http://schemas.microsoft.com/office/drawing/2014/main" id="{BA717160-AC49-451E-90DC-61973322E719}"/>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3" name="نص 8">
          <a:extLst>
            <a:ext uri="{FF2B5EF4-FFF2-40B4-BE49-F238E27FC236}">
              <a16:creationId xmlns:a16="http://schemas.microsoft.com/office/drawing/2014/main" id="{641806DF-FFD8-4D71-A224-00E919EBD41F}"/>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4" name="نص 8">
          <a:extLst>
            <a:ext uri="{FF2B5EF4-FFF2-40B4-BE49-F238E27FC236}">
              <a16:creationId xmlns:a16="http://schemas.microsoft.com/office/drawing/2014/main" id="{12FCB90E-DFAC-4368-B30F-0C8FCBFC08C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5" name="نص 8">
          <a:extLst>
            <a:ext uri="{FF2B5EF4-FFF2-40B4-BE49-F238E27FC236}">
              <a16:creationId xmlns:a16="http://schemas.microsoft.com/office/drawing/2014/main" id="{8CB84EA9-8F04-4035-ACB7-8BA4B12A164E}"/>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6" name="نص 8">
          <a:extLst>
            <a:ext uri="{FF2B5EF4-FFF2-40B4-BE49-F238E27FC236}">
              <a16:creationId xmlns:a16="http://schemas.microsoft.com/office/drawing/2014/main" id="{9000ED68-2C3E-44FB-A51E-5DDA33080411}"/>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7" name="نص 8">
          <a:extLst>
            <a:ext uri="{FF2B5EF4-FFF2-40B4-BE49-F238E27FC236}">
              <a16:creationId xmlns:a16="http://schemas.microsoft.com/office/drawing/2014/main" id="{67C406FC-2E90-4470-AAE2-4096E74BB007}"/>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2</xdr:col>
      <xdr:colOff>66675</xdr:colOff>
      <xdr:row>15</xdr:row>
      <xdr:rowOff>266700</xdr:rowOff>
    </xdr:from>
    <xdr:to>
      <xdr:col>2</xdr:col>
      <xdr:colOff>952500</xdr:colOff>
      <xdr:row>16</xdr:row>
      <xdr:rowOff>276225</xdr:rowOff>
    </xdr:to>
    <xdr:sp macro="" textlink="">
      <xdr:nvSpPr>
        <xdr:cNvPr id="98" name="نص 8">
          <a:extLst>
            <a:ext uri="{FF2B5EF4-FFF2-40B4-BE49-F238E27FC236}">
              <a16:creationId xmlns:a16="http://schemas.microsoft.com/office/drawing/2014/main" id="{154F7581-318E-4DC6-999B-0BAC07AAE51B}"/>
            </a:ext>
          </a:extLst>
        </xdr:cNvPr>
        <xdr:cNvSpPr txBox="1">
          <a:spLocks noChangeArrowheads="1"/>
        </xdr:cNvSpPr>
      </xdr:nvSpPr>
      <xdr:spPr bwMode="auto">
        <a:xfrm flipH="1">
          <a:off x="2781300" y="5876925"/>
          <a:ext cx="0"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99" name="Text Box 65">
          <a:extLst>
            <a:ext uri="{FF2B5EF4-FFF2-40B4-BE49-F238E27FC236}">
              <a16:creationId xmlns:a16="http://schemas.microsoft.com/office/drawing/2014/main" id="{599E4AE6-27C2-430F-945F-24E85835273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0" name="Text Box 66">
          <a:extLst>
            <a:ext uri="{FF2B5EF4-FFF2-40B4-BE49-F238E27FC236}">
              <a16:creationId xmlns:a16="http://schemas.microsoft.com/office/drawing/2014/main" id="{E98437F5-037D-4C97-A9B5-301FDA5219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1" name="Text Box 67">
          <a:extLst>
            <a:ext uri="{FF2B5EF4-FFF2-40B4-BE49-F238E27FC236}">
              <a16:creationId xmlns:a16="http://schemas.microsoft.com/office/drawing/2014/main" id="{45606055-802A-4FAD-89B7-A3AB6B023AE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2" name="نص 8">
          <a:extLst>
            <a:ext uri="{FF2B5EF4-FFF2-40B4-BE49-F238E27FC236}">
              <a16:creationId xmlns:a16="http://schemas.microsoft.com/office/drawing/2014/main" id="{A719A438-1105-48E7-85E8-9B104F4693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3" name="نص 8">
          <a:extLst>
            <a:ext uri="{FF2B5EF4-FFF2-40B4-BE49-F238E27FC236}">
              <a16:creationId xmlns:a16="http://schemas.microsoft.com/office/drawing/2014/main" id="{0703A34A-5789-4649-9B0B-238313DD34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4" name="Text Box 70">
          <a:extLst>
            <a:ext uri="{FF2B5EF4-FFF2-40B4-BE49-F238E27FC236}">
              <a16:creationId xmlns:a16="http://schemas.microsoft.com/office/drawing/2014/main" id="{01EA095D-C3C8-415B-AB47-2A58A23866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5" name="Text Box 71">
          <a:extLst>
            <a:ext uri="{FF2B5EF4-FFF2-40B4-BE49-F238E27FC236}">
              <a16:creationId xmlns:a16="http://schemas.microsoft.com/office/drawing/2014/main" id="{A30B3C92-F263-492D-8F6B-FA6127A19BA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6" name="نص 8">
          <a:extLst>
            <a:ext uri="{FF2B5EF4-FFF2-40B4-BE49-F238E27FC236}">
              <a16:creationId xmlns:a16="http://schemas.microsoft.com/office/drawing/2014/main" id="{AAA0F4E3-3AB5-4F91-9A29-9DCB03233C7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7" name="نص 8">
          <a:extLst>
            <a:ext uri="{FF2B5EF4-FFF2-40B4-BE49-F238E27FC236}">
              <a16:creationId xmlns:a16="http://schemas.microsoft.com/office/drawing/2014/main" id="{23AA102A-54A8-448B-AB01-788BCD119F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8" name="Text Box 74">
          <a:extLst>
            <a:ext uri="{FF2B5EF4-FFF2-40B4-BE49-F238E27FC236}">
              <a16:creationId xmlns:a16="http://schemas.microsoft.com/office/drawing/2014/main" id="{4F01B41A-EA7A-48CC-8315-C0DF3C1AB8F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09" name="نص 8">
          <a:extLst>
            <a:ext uri="{FF2B5EF4-FFF2-40B4-BE49-F238E27FC236}">
              <a16:creationId xmlns:a16="http://schemas.microsoft.com/office/drawing/2014/main" id="{1B380C32-B22A-49CE-AEFA-66F1CDDA4A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0" name="نص 8">
          <a:extLst>
            <a:ext uri="{FF2B5EF4-FFF2-40B4-BE49-F238E27FC236}">
              <a16:creationId xmlns:a16="http://schemas.microsoft.com/office/drawing/2014/main" id="{DA032B8F-DD74-4482-9EB8-D992F3A79F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1" name="Text Box 77">
          <a:extLst>
            <a:ext uri="{FF2B5EF4-FFF2-40B4-BE49-F238E27FC236}">
              <a16:creationId xmlns:a16="http://schemas.microsoft.com/office/drawing/2014/main" id="{26851DE4-0B57-40E7-A675-86D8C34558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2" name="Text Box 78">
          <a:extLst>
            <a:ext uri="{FF2B5EF4-FFF2-40B4-BE49-F238E27FC236}">
              <a16:creationId xmlns:a16="http://schemas.microsoft.com/office/drawing/2014/main" id="{54428C17-0601-4B6E-9550-978B1BF7389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3" name="نص 8">
          <a:extLst>
            <a:ext uri="{FF2B5EF4-FFF2-40B4-BE49-F238E27FC236}">
              <a16:creationId xmlns:a16="http://schemas.microsoft.com/office/drawing/2014/main" id="{BD0BF4D5-CF4E-4EE1-8AB7-A63F2DBDB1E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4" name="Text Box 80">
          <a:extLst>
            <a:ext uri="{FF2B5EF4-FFF2-40B4-BE49-F238E27FC236}">
              <a16:creationId xmlns:a16="http://schemas.microsoft.com/office/drawing/2014/main" id="{7184E49D-3F06-4E62-A326-A5C788C6C0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5" name="Text Box 81">
          <a:extLst>
            <a:ext uri="{FF2B5EF4-FFF2-40B4-BE49-F238E27FC236}">
              <a16:creationId xmlns:a16="http://schemas.microsoft.com/office/drawing/2014/main" id="{A173B316-B429-47B2-9B92-813F922D3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6" name="نص 8">
          <a:extLst>
            <a:ext uri="{FF2B5EF4-FFF2-40B4-BE49-F238E27FC236}">
              <a16:creationId xmlns:a16="http://schemas.microsoft.com/office/drawing/2014/main" id="{4D08D686-8099-489C-91A4-8D1DF9253BE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7" name="نص 8">
          <a:extLst>
            <a:ext uri="{FF2B5EF4-FFF2-40B4-BE49-F238E27FC236}">
              <a16:creationId xmlns:a16="http://schemas.microsoft.com/office/drawing/2014/main" id="{FCC67AD1-D793-4E11-A75F-B9087D7C904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8" name="Text Box 84">
          <a:extLst>
            <a:ext uri="{FF2B5EF4-FFF2-40B4-BE49-F238E27FC236}">
              <a16:creationId xmlns:a16="http://schemas.microsoft.com/office/drawing/2014/main" id="{2049E596-D409-4A8C-A73C-292691EB59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19" name="نص 8">
          <a:extLst>
            <a:ext uri="{FF2B5EF4-FFF2-40B4-BE49-F238E27FC236}">
              <a16:creationId xmlns:a16="http://schemas.microsoft.com/office/drawing/2014/main" id="{DE05183C-D953-4A73-BD5B-C23FC75236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0" name="نص 8">
          <a:extLst>
            <a:ext uri="{FF2B5EF4-FFF2-40B4-BE49-F238E27FC236}">
              <a16:creationId xmlns:a16="http://schemas.microsoft.com/office/drawing/2014/main" id="{910C047A-2D16-4FC1-A4C3-781D7FB288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1" name="Text Box 87">
          <a:extLst>
            <a:ext uri="{FF2B5EF4-FFF2-40B4-BE49-F238E27FC236}">
              <a16:creationId xmlns:a16="http://schemas.microsoft.com/office/drawing/2014/main" id="{EA50FC49-F762-41E3-9188-6E5D8D5C2D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2" name="Text Box 88">
          <a:extLst>
            <a:ext uri="{FF2B5EF4-FFF2-40B4-BE49-F238E27FC236}">
              <a16:creationId xmlns:a16="http://schemas.microsoft.com/office/drawing/2014/main" id="{BF06D25E-20F2-4A12-8293-380621B2D7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3" name="نص 8">
          <a:extLst>
            <a:ext uri="{FF2B5EF4-FFF2-40B4-BE49-F238E27FC236}">
              <a16:creationId xmlns:a16="http://schemas.microsoft.com/office/drawing/2014/main" id="{700AD029-15F6-45FA-9B9F-701BC04203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4" name="Text Box 90">
          <a:extLst>
            <a:ext uri="{FF2B5EF4-FFF2-40B4-BE49-F238E27FC236}">
              <a16:creationId xmlns:a16="http://schemas.microsoft.com/office/drawing/2014/main" id="{CB6F431E-0532-4CBE-8260-3D1097BF779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5" name="نص 8">
          <a:extLst>
            <a:ext uri="{FF2B5EF4-FFF2-40B4-BE49-F238E27FC236}">
              <a16:creationId xmlns:a16="http://schemas.microsoft.com/office/drawing/2014/main" id="{A2FA0F67-1084-47D3-8C2D-54FB627B9F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6" name="نص 8">
          <a:extLst>
            <a:ext uri="{FF2B5EF4-FFF2-40B4-BE49-F238E27FC236}">
              <a16:creationId xmlns:a16="http://schemas.microsoft.com/office/drawing/2014/main" id="{A8AC8EC6-B2C0-41DB-B19F-94F045DFE72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7" name="Text Box 93">
          <a:extLst>
            <a:ext uri="{FF2B5EF4-FFF2-40B4-BE49-F238E27FC236}">
              <a16:creationId xmlns:a16="http://schemas.microsoft.com/office/drawing/2014/main" id="{59CC5063-364B-4028-AC7C-C9FB1F5D090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8" name="Text Box 94">
          <a:extLst>
            <a:ext uri="{FF2B5EF4-FFF2-40B4-BE49-F238E27FC236}">
              <a16:creationId xmlns:a16="http://schemas.microsoft.com/office/drawing/2014/main" id="{1DCF4803-754E-4AA2-8789-AB51C60D4F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29" name="نص 8">
          <a:extLst>
            <a:ext uri="{FF2B5EF4-FFF2-40B4-BE49-F238E27FC236}">
              <a16:creationId xmlns:a16="http://schemas.microsoft.com/office/drawing/2014/main" id="{F520E3E8-056E-43A1-9813-E0A08AAE8D0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0" name="Text Box 96">
          <a:extLst>
            <a:ext uri="{FF2B5EF4-FFF2-40B4-BE49-F238E27FC236}">
              <a16:creationId xmlns:a16="http://schemas.microsoft.com/office/drawing/2014/main" id="{DF7A6F0F-DD90-4CB5-AF2E-76033EB4C9B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1" name="Text Box 97">
          <a:extLst>
            <a:ext uri="{FF2B5EF4-FFF2-40B4-BE49-F238E27FC236}">
              <a16:creationId xmlns:a16="http://schemas.microsoft.com/office/drawing/2014/main" id="{E1BF7821-4588-492C-8803-677D0F7B9E6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2" name="نص 8">
          <a:extLst>
            <a:ext uri="{FF2B5EF4-FFF2-40B4-BE49-F238E27FC236}">
              <a16:creationId xmlns:a16="http://schemas.microsoft.com/office/drawing/2014/main" id="{782D75D3-08C1-4FC0-B6EA-C2439C58B12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3" name="نص 8">
          <a:extLst>
            <a:ext uri="{FF2B5EF4-FFF2-40B4-BE49-F238E27FC236}">
              <a16:creationId xmlns:a16="http://schemas.microsoft.com/office/drawing/2014/main" id="{05D9DC96-E760-48C4-9B11-DE61723142F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4" name="Text Box 123">
          <a:extLst>
            <a:ext uri="{FF2B5EF4-FFF2-40B4-BE49-F238E27FC236}">
              <a16:creationId xmlns:a16="http://schemas.microsoft.com/office/drawing/2014/main" id="{6211FFAF-17D9-419C-82F8-FC9A1AD4E00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5" name="نص 8">
          <a:extLst>
            <a:ext uri="{FF2B5EF4-FFF2-40B4-BE49-F238E27FC236}">
              <a16:creationId xmlns:a16="http://schemas.microsoft.com/office/drawing/2014/main" id="{17765679-B4F8-4F80-A509-8289C0AB79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6" name="نص 8">
          <a:extLst>
            <a:ext uri="{FF2B5EF4-FFF2-40B4-BE49-F238E27FC236}">
              <a16:creationId xmlns:a16="http://schemas.microsoft.com/office/drawing/2014/main" id="{70A50CBB-9297-4AF1-899A-45F2551375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7" name="Text Box 126">
          <a:extLst>
            <a:ext uri="{FF2B5EF4-FFF2-40B4-BE49-F238E27FC236}">
              <a16:creationId xmlns:a16="http://schemas.microsoft.com/office/drawing/2014/main" id="{2AF8A55A-6634-4474-A00B-FE013163ECA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8" name="Text Box 127">
          <a:extLst>
            <a:ext uri="{FF2B5EF4-FFF2-40B4-BE49-F238E27FC236}">
              <a16:creationId xmlns:a16="http://schemas.microsoft.com/office/drawing/2014/main" id="{2A372490-6132-40E0-B72D-1A588681A6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39" name="نص 8">
          <a:extLst>
            <a:ext uri="{FF2B5EF4-FFF2-40B4-BE49-F238E27FC236}">
              <a16:creationId xmlns:a16="http://schemas.microsoft.com/office/drawing/2014/main" id="{A0A87490-4AE1-45F5-899C-7659B0F634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0" name="Text Box 129">
          <a:extLst>
            <a:ext uri="{FF2B5EF4-FFF2-40B4-BE49-F238E27FC236}">
              <a16:creationId xmlns:a16="http://schemas.microsoft.com/office/drawing/2014/main" id="{8BE21174-6FF9-4E08-833A-B5DB5AB1570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1" name="Text Box 130">
          <a:extLst>
            <a:ext uri="{FF2B5EF4-FFF2-40B4-BE49-F238E27FC236}">
              <a16:creationId xmlns:a16="http://schemas.microsoft.com/office/drawing/2014/main" id="{91D8501A-F45D-4AD2-8C3C-4265C8461E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2" name="نص 8">
          <a:extLst>
            <a:ext uri="{FF2B5EF4-FFF2-40B4-BE49-F238E27FC236}">
              <a16:creationId xmlns:a16="http://schemas.microsoft.com/office/drawing/2014/main" id="{32594E0A-670D-4CB5-B514-FCED5A9AE61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3" name="نص 8">
          <a:extLst>
            <a:ext uri="{FF2B5EF4-FFF2-40B4-BE49-F238E27FC236}">
              <a16:creationId xmlns:a16="http://schemas.microsoft.com/office/drawing/2014/main" id="{D3D74FB9-C61D-4B16-B668-017C7B0EBAA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4" name="Text Box 133">
          <a:extLst>
            <a:ext uri="{FF2B5EF4-FFF2-40B4-BE49-F238E27FC236}">
              <a16:creationId xmlns:a16="http://schemas.microsoft.com/office/drawing/2014/main" id="{FB08EF08-9877-4EAF-ACA4-86ABCF5BB3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5" name="Text Box 134">
          <a:extLst>
            <a:ext uri="{FF2B5EF4-FFF2-40B4-BE49-F238E27FC236}">
              <a16:creationId xmlns:a16="http://schemas.microsoft.com/office/drawing/2014/main" id="{BC76E768-48D8-4AA2-AE54-2738E45C26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6" name="نص 8">
          <a:extLst>
            <a:ext uri="{FF2B5EF4-FFF2-40B4-BE49-F238E27FC236}">
              <a16:creationId xmlns:a16="http://schemas.microsoft.com/office/drawing/2014/main" id="{8812F90A-B752-475D-9757-A5ECE5E4A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7" name="نص 8">
          <a:extLst>
            <a:ext uri="{FF2B5EF4-FFF2-40B4-BE49-F238E27FC236}">
              <a16:creationId xmlns:a16="http://schemas.microsoft.com/office/drawing/2014/main" id="{13B647E9-5FEB-4A27-BC96-41D42EB1627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8" name="نص 8">
          <a:extLst>
            <a:ext uri="{FF2B5EF4-FFF2-40B4-BE49-F238E27FC236}">
              <a16:creationId xmlns:a16="http://schemas.microsoft.com/office/drawing/2014/main" id="{74211C0F-B989-48F8-BDED-34AB0994B1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49" name="Text Box 146">
          <a:extLst>
            <a:ext uri="{FF2B5EF4-FFF2-40B4-BE49-F238E27FC236}">
              <a16:creationId xmlns:a16="http://schemas.microsoft.com/office/drawing/2014/main" id="{2C4E9A30-0531-49D9-B330-A9CC3A2DD3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0" name="نص 8">
          <a:extLst>
            <a:ext uri="{FF2B5EF4-FFF2-40B4-BE49-F238E27FC236}">
              <a16:creationId xmlns:a16="http://schemas.microsoft.com/office/drawing/2014/main" id="{53A4D842-8EF9-4272-A7F4-24FC334699D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1" name="نص 8">
          <a:extLst>
            <a:ext uri="{FF2B5EF4-FFF2-40B4-BE49-F238E27FC236}">
              <a16:creationId xmlns:a16="http://schemas.microsoft.com/office/drawing/2014/main" id="{43826D65-5566-465B-A846-F25EEE4910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2" name="Text Box 149">
          <a:extLst>
            <a:ext uri="{FF2B5EF4-FFF2-40B4-BE49-F238E27FC236}">
              <a16:creationId xmlns:a16="http://schemas.microsoft.com/office/drawing/2014/main" id="{9E716607-8BB8-4547-90F6-2994DFAF71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3" name="Text Box 150">
          <a:extLst>
            <a:ext uri="{FF2B5EF4-FFF2-40B4-BE49-F238E27FC236}">
              <a16:creationId xmlns:a16="http://schemas.microsoft.com/office/drawing/2014/main" id="{2A14B7E3-1253-4A8B-9F74-EDEAE27D3D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4" name="نص 8">
          <a:extLst>
            <a:ext uri="{FF2B5EF4-FFF2-40B4-BE49-F238E27FC236}">
              <a16:creationId xmlns:a16="http://schemas.microsoft.com/office/drawing/2014/main" id="{A2BDF7F8-1122-4090-8E47-C0A4338F01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5" name="Text Box 152">
          <a:extLst>
            <a:ext uri="{FF2B5EF4-FFF2-40B4-BE49-F238E27FC236}">
              <a16:creationId xmlns:a16="http://schemas.microsoft.com/office/drawing/2014/main" id="{2791DD7C-4CB5-4BC2-90E5-7157B8B831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6" name="Text Box 153">
          <a:extLst>
            <a:ext uri="{FF2B5EF4-FFF2-40B4-BE49-F238E27FC236}">
              <a16:creationId xmlns:a16="http://schemas.microsoft.com/office/drawing/2014/main" id="{56ECD5A4-B74A-497A-87A1-7B603308241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7" name="نص 8">
          <a:extLst>
            <a:ext uri="{FF2B5EF4-FFF2-40B4-BE49-F238E27FC236}">
              <a16:creationId xmlns:a16="http://schemas.microsoft.com/office/drawing/2014/main" id="{58F6711D-3E3E-45E6-AB0A-8932CBC59F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8" name="نص 8">
          <a:extLst>
            <a:ext uri="{FF2B5EF4-FFF2-40B4-BE49-F238E27FC236}">
              <a16:creationId xmlns:a16="http://schemas.microsoft.com/office/drawing/2014/main" id="{213BF796-89A5-448E-A3DF-174E6774432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59" name="Text Box 156">
          <a:extLst>
            <a:ext uri="{FF2B5EF4-FFF2-40B4-BE49-F238E27FC236}">
              <a16:creationId xmlns:a16="http://schemas.microsoft.com/office/drawing/2014/main" id="{679CB8F2-8C6C-4EFF-8C18-7E429C9D3F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0" name="Text Box 157">
          <a:extLst>
            <a:ext uri="{FF2B5EF4-FFF2-40B4-BE49-F238E27FC236}">
              <a16:creationId xmlns:a16="http://schemas.microsoft.com/office/drawing/2014/main" id="{6ED618C2-7170-4882-9FC8-B52DF85488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1" name="نص 8">
          <a:extLst>
            <a:ext uri="{FF2B5EF4-FFF2-40B4-BE49-F238E27FC236}">
              <a16:creationId xmlns:a16="http://schemas.microsoft.com/office/drawing/2014/main" id="{2AB6A563-00DC-4454-9AC2-8A0C412310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2" name="نص 8">
          <a:extLst>
            <a:ext uri="{FF2B5EF4-FFF2-40B4-BE49-F238E27FC236}">
              <a16:creationId xmlns:a16="http://schemas.microsoft.com/office/drawing/2014/main" id="{68B02F76-F0EC-4D9A-A2C7-DADB2FA07F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3" name="نص 8">
          <a:extLst>
            <a:ext uri="{FF2B5EF4-FFF2-40B4-BE49-F238E27FC236}">
              <a16:creationId xmlns:a16="http://schemas.microsoft.com/office/drawing/2014/main" id="{4B2EF6E3-0767-4666-824D-3F5BDC61C9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4" name="Text Box 169">
          <a:extLst>
            <a:ext uri="{FF2B5EF4-FFF2-40B4-BE49-F238E27FC236}">
              <a16:creationId xmlns:a16="http://schemas.microsoft.com/office/drawing/2014/main" id="{4EA1CCB1-6894-41DD-842A-E599F11C8BD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5" name="Text Box 170">
          <a:extLst>
            <a:ext uri="{FF2B5EF4-FFF2-40B4-BE49-F238E27FC236}">
              <a16:creationId xmlns:a16="http://schemas.microsoft.com/office/drawing/2014/main" id="{2EA3FF9A-E30B-4551-A859-0BE6269E89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6" name="نص 8">
          <a:extLst>
            <a:ext uri="{FF2B5EF4-FFF2-40B4-BE49-F238E27FC236}">
              <a16:creationId xmlns:a16="http://schemas.microsoft.com/office/drawing/2014/main" id="{ACFDBE30-4F54-4A6C-AD31-86415B28DE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7" name="نص 8">
          <a:extLst>
            <a:ext uri="{FF2B5EF4-FFF2-40B4-BE49-F238E27FC236}">
              <a16:creationId xmlns:a16="http://schemas.microsoft.com/office/drawing/2014/main" id="{B26E8194-58CE-4003-BAD3-94CC4756AEE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8" name="نص 8">
          <a:extLst>
            <a:ext uri="{FF2B5EF4-FFF2-40B4-BE49-F238E27FC236}">
              <a16:creationId xmlns:a16="http://schemas.microsoft.com/office/drawing/2014/main" id="{BD569AF1-CB10-4272-9E42-8FEE0CCC5F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69" name="نص 8">
          <a:extLst>
            <a:ext uri="{FF2B5EF4-FFF2-40B4-BE49-F238E27FC236}">
              <a16:creationId xmlns:a16="http://schemas.microsoft.com/office/drawing/2014/main" id="{F98C2E4E-B240-4260-A76A-4880F0C1C6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0" name="Text Box 100">
          <a:extLst>
            <a:ext uri="{FF2B5EF4-FFF2-40B4-BE49-F238E27FC236}">
              <a16:creationId xmlns:a16="http://schemas.microsoft.com/office/drawing/2014/main" id="{02ECF025-5629-433A-9AEA-48B613B01D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1" name="نص 8">
          <a:extLst>
            <a:ext uri="{FF2B5EF4-FFF2-40B4-BE49-F238E27FC236}">
              <a16:creationId xmlns:a16="http://schemas.microsoft.com/office/drawing/2014/main" id="{8A85A117-4EE3-42A2-833A-C16395E664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2" name="نص 8">
          <a:extLst>
            <a:ext uri="{FF2B5EF4-FFF2-40B4-BE49-F238E27FC236}">
              <a16:creationId xmlns:a16="http://schemas.microsoft.com/office/drawing/2014/main" id="{FD000BF1-FCB7-441E-839D-14D4250DB8A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3" name="Text Box 103">
          <a:extLst>
            <a:ext uri="{FF2B5EF4-FFF2-40B4-BE49-F238E27FC236}">
              <a16:creationId xmlns:a16="http://schemas.microsoft.com/office/drawing/2014/main" id="{500B6CCC-9D58-447C-9493-12997CED37C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4" name="Text Box 104">
          <a:extLst>
            <a:ext uri="{FF2B5EF4-FFF2-40B4-BE49-F238E27FC236}">
              <a16:creationId xmlns:a16="http://schemas.microsoft.com/office/drawing/2014/main" id="{A4F08C83-86E0-488B-B512-9CAB6B25006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5" name="نص 8">
          <a:extLst>
            <a:ext uri="{FF2B5EF4-FFF2-40B4-BE49-F238E27FC236}">
              <a16:creationId xmlns:a16="http://schemas.microsoft.com/office/drawing/2014/main" id="{42328F82-E244-4B3C-A754-C1B1588A639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6" name="Text Box 106">
          <a:extLst>
            <a:ext uri="{FF2B5EF4-FFF2-40B4-BE49-F238E27FC236}">
              <a16:creationId xmlns:a16="http://schemas.microsoft.com/office/drawing/2014/main" id="{ED12B391-A632-49C5-A91A-CC1ACA9CCF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7" name="Text Box 107">
          <a:extLst>
            <a:ext uri="{FF2B5EF4-FFF2-40B4-BE49-F238E27FC236}">
              <a16:creationId xmlns:a16="http://schemas.microsoft.com/office/drawing/2014/main" id="{F44E167D-FD56-4BAC-BC17-C3D4FD257D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8" name="نص 8">
          <a:extLst>
            <a:ext uri="{FF2B5EF4-FFF2-40B4-BE49-F238E27FC236}">
              <a16:creationId xmlns:a16="http://schemas.microsoft.com/office/drawing/2014/main" id="{A06ECFF3-8664-4962-8F26-5C148A9577D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79" name="نص 8">
          <a:extLst>
            <a:ext uri="{FF2B5EF4-FFF2-40B4-BE49-F238E27FC236}">
              <a16:creationId xmlns:a16="http://schemas.microsoft.com/office/drawing/2014/main" id="{C26C401E-E851-4967-838A-5DD054DC6B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0" name="Text Box 110">
          <a:extLst>
            <a:ext uri="{FF2B5EF4-FFF2-40B4-BE49-F238E27FC236}">
              <a16:creationId xmlns:a16="http://schemas.microsoft.com/office/drawing/2014/main" id="{3B371040-A12F-428E-A7D6-7A62333993C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1" name="Text Box 111">
          <a:extLst>
            <a:ext uri="{FF2B5EF4-FFF2-40B4-BE49-F238E27FC236}">
              <a16:creationId xmlns:a16="http://schemas.microsoft.com/office/drawing/2014/main" id="{F0C4E1A2-C73D-4F03-A516-CD10F62659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2" name="نص 8">
          <a:extLst>
            <a:ext uri="{FF2B5EF4-FFF2-40B4-BE49-F238E27FC236}">
              <a16:creationId xmlns:a16="http://schemas.microsoft.com/office/drawing/2014/main" id="{0B2A854C-252E-4F2F-A9EF-6AC238ACD87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3" name="نص 8">
          <a:extLst>
            <a:ext uri="{FF2B5EF4-FFF2-40B4-BE49-F238E27FC236}">
              <a16:creationId xmlns:a16="http://schemas.microsoft.com/office/drawing/2014/main" id="{7314E1C4-871B-4C99-982F-7AAFEE793E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4" name="نص 8">
          <a:extLst>
            <a:ext uri="{FF2B5EF4-FFF2-40B4-BE49-F238E27FC236}">
              <a16:creationId xmlns:a16="http://schemas.microsoft.com/office/drawing/2014/main" id="{8BCC0DA8-9B6B-409A-91B1-6BE23060AFB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5" name="Text Box 138">
          <a:extLst>
            <a:ext uri="{FF2B5EF4-FFF2-40B4-BE49-F238E27FC236}">
              <a16:creationId xmlns:a16="http://schemas.microsoft.com/office/drawing/2014/main" id="{3512A607-9FCF-481B-944B-26930DD202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6" name="Text Box 139">
          <a:extLst>
            <a:ext uri="{FF2B5EF4-FFF2-40B4-BE49-F238E27FC236}">
              <a16:creationId xmlns:a16="http://schemas.microsoft.com/office/drawing/2014/main" id="{8D040BC3-8FB6-4791-BDF8-EA21BC7C37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7" name="نص 8">
          <a:extLst>
            <a:ext uri="{FF2B5EF4-FFF2-40B4-BE49-F238E27FC236}">
              <a16:creationId xmlns:a16="http://schemas.microsoft.com/office/drawing/2014/main" id="{BA154E90-668A-46F9-B270-78FA1A66A93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8" name="نص 8">
          <a:extLst>
            <a:ext uri="{FF2B5EF4-FFF2-40B4-BE49-F238E27FC236}">
              <a16:creationId xmlns:a16="http://schemas.microsoft.com/office/drawing/2014/main" id="{05A01CC1-F896-44DE-B9B8-0370B6473D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89" name="نص 8">
          <a:extLst>
            <a:ext uri="{FF2B5EF4-FFF2-40B4-BE49-F238E27FC236}">
              <a16:creationId xmlns:a16="http://schemas.microsoft.com/office/drawing/2014/main" id="{79A6CC88-29FA-421A-B5F8-F24B826347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0" name="نص 8">
          <a:extLst>
            <a:ext uri="{FF2B5EF4-FFF2-40B4-BE49-F238E27FC236}">
              <a16:creationId xmlns:a16="http://schemas.microsoft.com/office/drawing/2014/main" id="{D4985D7E-3968-43C7-8BBB-55A89B9D26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1" name="Text Box 161">
          <a:extLst>
            <a:ext uri="{FF2B5EF4-FFF2-40B4-BE49-F238E27FC236}">
              <a16:creationId xmlns:a16="http://schemas.microsoft.com/office/drawing/2014/main" id="{24474E53-E4FC-4D14-B79C-801E38F5996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2" name="Text Box 162">
          <a:extLst>
            <a:ext uri="{FF2B5EF4-FFF2-40B4-BE49-F238E27FC236}">
              <a16:creationId xmlns:a16="http://schemas.microsoft.com/office/drawing/2014/main" id="{04AF6118-A15E-48F5-9BF2-05D6E28A05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3" name="نص 8">
          <a:extLst>
            <a:ext uri="{FF2B5EF4-FFF2-40B4-BE49-F238E27FC236}">
              <a16:creationId xmlns:a16="http://schemas.microsoft.com/office/drawing/2014/main" id="{60D412BF-F7AA-4D0D-84FE-965D32530A2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4" name="نص 8">
          <a:extLst>
            <a:ext uri="{FF2B5EF4-FFF2-40B4-BE49-F238E27FC236}">
              <a16:creationId xmlns:a16="http://schemas.microsoft.com/office/drawing/2014/main" id="{D9C834F0-9EF8-4845-8874-88B5E42D56E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5" name="نص 8">
          <a:extLst>
            <a:ext uri="{FF2B5EF4-FFF2-40B4-BE49-F238E27FC236}">
              <a16:creationId xmlns:a16="http://schemas.microsoft.com/office/drawing/2014/main" id="{7D3B258C-6B64-4877-BFBF-57818C997E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6" name="نص 8">
          <a:extLst>
            <a:ext uri="{FF2B5EF4-FFF2-40B4-BE49-F238E27FC236}">
              <a16:creationId xmlns:a16="http://schemas.microsoft.com/office/drawing/2014/main" id="{860685A1-4935-4114-8DE9-B51AC141A17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7" name="نص 8">
          <a:extLst>
            <a:ext uri="{FF2B5EF4-FFF2-40B4-BE49-F238E27FC236}">
              <a16:creationId xmlns:a16="http://schemas.microsoft.com/office/drawing/2014/main" id="{93F5657D-749B-459F-A9A9-D0F3C452AE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8" name="Text Box 100">
          <a:extLst>
            <a:ext uri="{FF2B5EF4-FFF2-40B4-BE49-F238E27FC236}">
              <a16:creationId xmlns:a16="http://schemas.microsoft.com/office/drawing/2014/main" id="{58DEAF3E-065A-4832-AD99-1638D367660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199" name="نص 8">
          <a:extLst>
            <a:ext uri="{FF2B5EF4-FFF2-40B4-BE49-F238E27FC236}">
              <a16:creationId xmlns:a16="http://schemas.microsoft.com/office/drawing/2014/main" id="{8251EF9C-69F2-4A52-91E5-9E0A7985EF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0" name="نص 8">
          <a:extLst>
            <a:ext uri="{FF2B5EF4-FFF2-40B4-BE49-F238E27FC236}">
              <a16:creationId xmlns:a16="http://schemas.microsoft.com/office/drawing/2014/main" id="{FB16B7E5-3D44-41CD-BDC5-88FAED145B2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1" name="Text Box 103">
          <a:extLst>
            <a:ext uri="{FF2B5EF4-FFF2-40B4-BE49-F238E27FC236}">
              <a16:creationId xmlns:a16="http://schemas.microsoft.com/office/drawing/2014/main" id="{5CAD9C52-D1DD-48FA-A7A9-A67EB438FC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2" name="Text Box 104">
          <a:extLst>
            <a:ext uri="{FF2B5EF4-FFF2-40B4-BE49-F238E27FC236}">
              <a16:creationId xmlns:a16="http://schemas.microsoft.com/office/drawing/2014/main" id="{616DAD11-7C63-422A-A075-A8F73B305E9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3" name="نص 8">
          <a:extLst>
            <a:ext uri="{FF2B5EF4-FFF2-40B4-BE49-F238E27FC236}">
              <a16:creationId xmlns:a16="http://schemas.microsoft.com/office/drawing/2014/main" id="{59CF91D5-0322-4A31-8783-5558AC47B1F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4" name="Text Box 106">
          <a:extLst>
            <a:ext uri="{FF2B5EF4-FFF2-40B4-BE49-F238E27FC236}">
              <a16:creationId xmlns:a16="http://schemas.microsoft.com/office/drawing/2014/main" id="{FA2AD27E-51ED-4517-B36C-1876D683F9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5" name="Text Box 107">
          <a:extLst>
            <a:ext uri="{FF2B5EF4-FFF2-40B4-BE49-F238E27FC236}">
              <a16:creationId xmlns:a16="http://schemas.microsoft.com/office/drawing/2014/main" id="{22B548A3-7F4B-40BD-9D47-045BD35AC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6" name="نص 8">
          <a:extLst>
            <a:ext uri="{FF2B5EF4-FFF2-40B4-BE49-F238E27FC236}">
              <a16:creationId xmlns:a16="http://schemas.microsoft.com/office/drawing/2014/main" id="{FA762874-15EC-4065-B54D-C1E083B4B7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7" name="نص 8">
          <a:extLst>
            <a:ext uri="{FF2B5EF4-FFF2-40B4-BE49-F238E27FC236}">
              <a16:creationId xmlns:a16="http://schemas.microsoft.com/office/drawing/2014/main" id="{33F7815A-436C-4367-9E77-5C63D35047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8" name="Text Box 110">
          <a:extLst>
            <a:ext uri="{FF2B5EF4-FFF2-40B4-BE49-F238E27FC236}">
              <a16:creationId xmlns:a16="http://schemas.microsoft.com/office/drawing/2014/main" id="{97EE2FB9-45CE-468C-9CAB-171B5C7C6F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09" name="Text Box 111">
          <a:extLst>
            <a:ext uri="{FF2B5EF4-FFF2-40B4-BE49-F238E27FC236}">
              <a16:creationId xmlns:a16="http://schemas.microsoft.com/office/drawing/2014/main" id="{7AC73CBB-90DB-488A-A7EF-EA67422094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0" name="نص 8">
          <a:extLst>
            <a:ext uri="{FF2B5EF4-FFF2-40B4-BE49-F238E27FC236}">
              <a16:creationId xmlns:a16="http://schemas.microsoft.com/office/drawing/2014/main" id="{D75BC359-C806-4FC3-B698-A5EA0F07C65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1" name="نص 8">
          <a:extLst>
            <a:ext uri="{FF2B5EF4-FFF2-40B4-BE49-F238E27FC236}">
              <a16:creationId xmlns:a16="http://schemas.microsoft.com/office/drawing/2014/main" id="{FE05379B-63E7-4866-94AD-183FFC7C09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2" name="نص 8">
          <a:extLst>
            <a:ext uri="{FF2B5EF4-FFF2-40B4-BE49-F238E27FC236}">
              <a16:creationId xmlns:a16="http://schemas.microsoft.com/office/drawing/2014/main" id="{2D87B3B9-9FFA-4372-BC52-A78C46FDC6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3" name="Text Box 138">
          <a:extLst>
            <a:ext uri="{FF2B5EF4-FFF2-40B4-BE49-F238E27FC236}">
              <a16:creationId xmlns:a16="http://schemas.microsoft.com/office/drawing/2014/main" id="{AD7E524E-6AEF-4AAF-81C8-56488E10363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4" name="Text Box 139">
          <a:extLst>
            <a:ext uri="{FF2B5EF4-FFF2-40B4-BE49-F238E27FC236}">
              <a16:creationId xmlns:a16="http://schemas.microsoft.com/office/drawing/2014/main" id="{91985B84-FA44-41A1-A49F-9F6A8136AF3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5" name="نص 8">
          <a:extLst>
            <a:ext uri="{FF2B5EF4-FFF2-40B4-BE49-F238E27FC236}">
              <a16:creationId xmlns:a16="http://schemas.microsoft.com/office/drawing/2014/main" id="{30A31C5A-79EC-48A1-8203-86F9C33C77C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6" name="نص 8">
          <a:extLst>
            <a:ext uri="{FF2B5EF4-FFF2-40B4-BE49-F238E27FC236}">
              <a16:creationId xmlns:a16="http://schemas.microsoft.com/office/drawing/2014/main" id="{ACF13AAE-5C13-4227-8E8C-5086708B018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7" name="نص 8">
          <a:extLst>
            <a:ext uri="{FF2B5EF4-FFF2-40B4-BE49-F238E27FC236}">
              <a16:creationId xmlns:a16="http://schemas.microsoft.com/office/drawing/2014/main" id="{0E0DE66D-CD2F-4C0C-8A4F-6E9D44E0F1F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8" name="نص 8">
          <a:extLst>
            <a:ext uri="{FF2B5EF4-FFF2-40B4-BE49-F238E27FC236}">
              <a16:creationId xmlns:a16="http://schemas.microsoft.com/office/drawing/2014/main" id="{957E57BD-9005-484C-B80B-03C5BB0C889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19" name="Text Box 161">
          <a:extLst>
            <a:ext uri="{FF2B5EF4-FFF2-40B4-BE49-F238E27FC236}">
              <a16:creationId xmlns:a16="http://schemas.microsoft.com/office/drawing/2014/main" id="{CC95BBD6-3931-4FA1-9290-806E38FA06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0" name="Text Box 162">
          <a:extLst>
            <a:ext uri="{FF2B5EF4-FFF2-40B4-BE49-F238E27FC236}">
              <a16:creationId xmlns:a16="http://schemas.microsoft.com/office/drawing/2014/main" id="{F027EE23-1155-440C-A0EE-8207309C2D9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1" name="نص 8">
          <a:extLst>
            <a:ext uri="{FF2B5EF4-FFF2-40B4-BE49-F238E27FC236}">
              <a16:creationId xmlns:a16="http://schemas.microsoft.com/office/drawing/2014/main" id="{2D1C609D-44D5-48EC-B0B2-0C9DA07FA1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2" name="نص 8">
          <a:extLst>
            <a:ext uri="{FF2B5EF4-FFF2-40B4-BE49-F238E27FC236}">
              <a16:creationId xmlns:a16="http://schemas.microsoft.com/office/drawing/2014/main" id="{2FD1EC3D-186E-48A4-88D8-FD9A39C2DE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3" name="نص 8">
          <a:extLst>
            <a:ext uri="{FF2B5EF4-FFF2-40B4-BE49-F238E27FC236}">
              <a16:creationId xmlns:a16="http://schemas.microsoft.com/office/drawing/2014/main" id="{B97503FA-120E-4DBB-AA90-CF83F09353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4" name="نص 8">
          <a:extLst>
            <a:ext uri="{FF2B5EF4-FFF2-40B4-BE49-F238E27FC236}">
              <a16:creationId xmlns:a16="http://schemas.microsoft.com/office/drawing/2014/main" id="{E358FAEE-D5FE-4C3B-878B-D7EB6EB4795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5" name="نص 8">
          <a:extLst>
            <a:ext uri="{FF2B5EF4-FFF2-40B4-BE49-F238E27FC236}">
              <a16:creationId xmlns:a16="http://schemas.microsoft.com/office/drawing/2014/main" id="{527F661C-587B-413E-895F-705FC93840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6" name="Text Box 115">
          <a:extLst>
            <a:ext uri="{FF2B5EF4-FFF2-40B4-BE49-F238E27FC236}">
              <a16:creationId xmlns:a16="http://schemas.microsoft.com/office/drawing/2014/main" id="{980A61B8-F3AA-4DE7-9417-11F76D62E6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7" name="Text Box 116">
          <a:extLst>
            <a:ext uri="{FF2B5EF4-FFF2-40B4-BE49-F238E27FC236}">
              <a16:creationId xmlns:a16="http://schemas.microsoft.com/office/drawing/2014/main" id="{674E4EE3-3F29-4E5A-B1D2-557B742571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8" name="نص 8">
          <a:extLst>
            <a:ext uri="{FF2B5EF4-FFF2-40B4-BE49-F238E27FC236}">
              <a16:creationId xmlns:a16="http://schemas.microsoft.com/office/drawing/2014/main" id="{3D3D1848-F7EE-4A59-9B9E-07B207A6E4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29" name="نص 8">
          <a:extLst>
            <a:ext uri="{FF2B5EF4-FFF2-40B4-BE49-F238E27FC236}">
              <a16:creationId xmlns:a16="http://schemas.microsoft.com/office/drawing/2014/main" id="{5A9F74C9-ADE4-48CD-B714-52F9DED0DE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0" name="نص 8">
          <a:extLst>
            <a:ext uri="{FF2B5EF4-FFF2-40B4-BE49-F238E27FC236}">
              <a16:creationId xmlns:a16="http://schemas.microsoft.com/office/drawing/2014/main" id="{D82C3DC8-60CF-47C2-B83F-299999B674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1" name="نص 8">
          <a:extLst>
            <a:ext uri="{FF2B5EF4-FFF2-40B4-BE49-F238E27FC236}">
              <a16:creationId xmlns:a16="http://schemas.microsoft.com/office/drawing/2014/main" id="{3E97DCF2-BB6F-45FF-B559-A5293B285C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2" name="نص 8">
          <a:extLst>
            <a:ext uri="{FF2B5EF4-FFF2-40B4-BE49-F238E27FC236}">
              <a16:creationId xmlns:a16="http://schemas.microsoft.com/office/drawing/2014/main" id="{153F72C4-E9D0-40E2-8014-467EE29477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3" name="نص 8">
          <a:extLst>
            <a:ext uri="{FF2B5EF4-FFF2-40B4-BE49-F238E27FC236}">
              <a16:creationId xmlns:a16="http://schemas.microsoft.com/office/drawing/2014/main" id="{F2AB793A-6C7D-4D63-8F87-5645669D99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4" name="نص 8">
          <a:extLst>
            <a:ext uri="{FF2B5EF4-FFF2-40B4-BE49-F238E27FC236}">
              <a16:creationId xmlns:a16="http://schemas.microsoft.com/office/drawing/2014/main" id="{18BAEBD4-4643-4E2D-90A2-A8CC32274E5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5" name="Text Box 100">
          <a:extLst>
            <a:ext uri="{FF2B5EF4-FFF2-40B4-BE49-F238E27FC236}">
              <a16:creationId xmlns:a16="http://schemas.microsoft.com/office/drawing/2014/main" id="{B82534AD-4F7A-42F1-B659-E3F7476C63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6" name="نص 8">
          <a:extLst>
            <a:ext uri="{FF2B5EF4-FFF2-40B4-BE49-F238E27FC236}">
              <a16:creationId xmlns:a16="http://schemas.microsoft.com/office/drawing/2014/main" id="{E312F8BD-6A5D-4D8F-9DD5-10771815FEB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7" name="نص 8">
          <a:extLst>
            <a:ext uri="{FF2B5EF4-FFF2-40B4-BE49-F238E27FC236}">
              <a16:creationId xmlns:a16="http://schemas.microsoft.com/office/drawing/2014/main" id="{BFC5BF82-5F4C-4A04-8AE9-5A7CE18F1C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8" name="Text Box 103">
          <a:extLst>
            <a:ext uri="{FF2B5EF4-FFF2-40B4-BE49-F238E27FC236}">
              <a16:creationId xmlns:a16="http://schemas.microsoft.com/office/drawing/2014/main" id="{CF36770C-1812-4F44-8087-ABA415DD2D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39" name="Text Box 104">
          <a:extLst>
            <a:ext uri="{FF2B5EF4-FFF2-40B4-BE49-F238E27FC236}">
              <a16:creationId xmlns:a16="http://schemas.microsoft.com/office/drawing/2014/main" id="{B1D97247-8C63-4263-9F30-DC85DECB9F0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0" name="نص 8">
          <a:extLst>
            <a:ext uri="{FF2B5EF4-FFF2-40B4-BE49-F238E27FC236}">
              <a16:creationId xmlns:a16="http://schemas.microsoft.com/office/drawing/2014/main" id="{B1DF9307-465A-447E-9C69-24F84713A9F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1" name="Text Box 106">
          <a:extLst>
            <a:ext uri="{FF2B5EF4-FFF2-40B4-BE49-F238E27FC236}">
              <a16:creationId xmlns:a16="http://schemas.microsoft.com/office/drawing/2014/main" id="{77322539-2779-4931-B5A7-AA9834C56B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2" name="Text Box 107">
          <a:extLst>
            <a:ext uri="{FF2B5EF4-FFF2-40B4-BE49-F238E27FC236}">
              <a16:creationId xmlns:a16="http://schemas.microsoft.com/office/drawing/2014/main" id="{223EC665-093A-454C-A994-BB549BC68C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3" name="نص 8">
          <a:extLst>
            <a:ext uri="{FF2B5EF4-FFF2-40B4-BE49-F238E27FC236}">
              <a16:creationId xmlns:a16="http://schemas.microsoft.com/office/drawing/2014/main" id="{2699AFEA-C760-4E85-AF02-F7746AE1C8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4" name="نص 8">
          <a:extLst>
            <a:ext uri="{FF2B5EF4-FFF2-40B4-BE49-F238E27FC236}">
              <a16:creationId xmlns:a16="http://schemas.microsoft.com/office/drawing/2014/main" id="{95599BCC-C373-49DF-845A-05F43A99242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5" name="Text Box 110">
          <a:extLst>
            <a:ext uri="{FF2B5EF4-FFF2-40B4-BE49-F238E27FC236}">
              <a16:creationId xmlns:a16="http://schemas.microsoft.com/office/drawing/2014/main" id="{05605000-171D-4173-ACEF-B55C2498DE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6" name="Text Box 111">
          <a:extLst>
            <a:ext uri="{FF2B5EF4-FFF2-40B4-BE49-F238E27FC236}">
              <a16:creationId xmlns:a16="http://schemas.microsoft.com/office/drawing/2014/main" id="{558CABB5-E875-49CB-A427-2188B474A62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7" name="نص 8">
          <a:extLst>
            <a:ext uri="{FF2B5EF4-FFF2-40B4-BE49-F238E27FC236}">
              <a16:creationId xmlns:a16="http://schemas.microsoft.com/office/drawing/2014/main" id="{26042379-5CAD-45AA-A9A9-4829539DE9B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8" name="نص 8">
          <a:extLst>
            <a:ext uri="{FF2B5EF4-FFF2-40B4-BE49-F238E27FC236}">
              <a16:creationId xmlns:a16="http://schemas.microsoft.com/office/drawing/2014/main" id="{CCF65C25-088F-4D13-9B21-2C9DA095D0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49" name="نص 8">
          <a:extLst>
            <a:ext uri="{FF2B5EF4-FFF2-40B4-BE49-F238E27FC236}">
              <a16:creationId xmlns:a16="http://schemas.microsoft.com/office/drawing/2014/main" id="{53FB7C19-1589-41FE-AC00-BDD8C902D5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0" name="Text Box 138">
          <a:extLst>
            <a:ext uri="{FF2B5EF4-FFF2-40B4-BE49-F238E27FC236}">
              <a16:creationId xmlns:a16="http://schemas.microsoft.com/office/drawing/2014/main" id="{006226B4-36D3-40F9-9E2F-4A8E2B7A64D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1" name="Text Box 139">
          <a:extLst>
            <a:ext uri="{FF2B5EF4-FFF2-40B4-BE49-F238E27FC236}">
              <a16:creationId xmlns:a16="http://schemas.microsoft.com/office/drawing/2014/main" id="{0C9993E8-CC29-4611-82DD-C2A97F12544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2" name="نص 8">
          <a:extLst>
            <a:ext uri="{FF2B5EF4-FFF2-40B4-BE49-F238E27FC236}">
              <a16:creationId xmlns:a16="http://schemas.microsoft.com/office/drawing/2014/main" id="{B82D6B3D-2D26-402A-ACF7-ED0BB9C9D77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3" name="نص 8">
          <a:extLst>
            <a:ext uri="{FF2B5EF4-FFF2-40B4-BE49-F238E27FC236}">
              <a16:creationId xmlns:a16="http://schemas.microsoft.com/office/drawing/2014/main" id="{1E35F0D6-B7FF-40F8-AD2A-8A5576A22A4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4" name="نص 8">
          <a:extLst>
            <a:ext uri="{FF2B5EF4-FFF2-40B4-BE49-F238E27FC236}">
              <a16:creationId xmlns:a16="http://schemas.microsoft.com/office/drawing/2014/main" id="{0555087C-FF64-4ED7-B631-1DFDEB5F91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5" name="نص 8">
          <a:extLst>
            <a:ext uri="{FF2B5EF4-FFF2-40B4-BE49-F238E27FC236}">
              <a16:creationId xmlns:a16="http://schemas.microsoft.com/office/drawing/2014/main" id="{251C2F6A-B6D0-410A-931E-51BD542BD98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6" name="Text Box 161">
          <a:extLst>
            <a:ext uri="{FF2B5EF4-FFF2-40B4-BE49-F238E27FC236}">
              <a16:creationId xmlns:a16="http://schemas.microsoft.com/office/drawing/2014/main" id="{3C8553D1-630E-4950-82E4-31F4621727C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7" name="Text Box 162">
          <a:extLst>
            <a:ext uri="{FF2B5EF4-FFF2-40B4-BE49-F238E27FC236}">
              <a16:creationId xmlns:a16="http://schemas.microsoft.com/office/drawing/2014/main" id="{B61CFA4B-D535-4AD3-9467-5F3B1839D4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8" name="نص 8">
          <a:extLst>
            <a:ext uri="{FF2B5EF4-FFF2-40B4-BE49-F238E27FC236}">
              <a16:creationId xmlns:a16="http://schemas.microsoft.com/office/drawing/2014/main" id="{EAD92BFC-A024-4AF9-A40F-61804E6FD08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59" name="نص 8">
          <a:extLst>
            <a:ext uri="{FF2B5EF4-FFF2-40B4-BE49-F238E27FC236}">
              <a16:creationId xmlns:a16="http://schemas.microsoft.com/office/drawing/2014/main" id="{E00AE272-30D5-4CFA-8322-B4ED9318552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0" name="نص 8">
          <a:extLst>
            <a:ext uri="{FF2B5EF4-FFF2-40B4-BE49-F238E27FC236}">
              <a16:creationId xmlns:a16="http://schemas.microsoft.com/office/drawing/2014/main" id="{AEA348E3-B738-4BA8-9EDE-E35949C6DA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1" name="نص 8">
          <a:extLst>
            <a:ext uri="{FF2B5EF4-FFF2-40B4-BE49-F238E27FC236}">
              <a16:creationId xmlns:a16="http://schemas.microsoft.com/office/drawing/2014/main" id="{527AB7B7-844E-45F8-B877-3B0D02A93D6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2" name="نص 8">
          <a:extLst>
            <a:ext uri="{FF2B5EF4-FFF2-40B4-BE49-F238E27FC236}">
              <a16:creationId xmlns:a16="http://schemas.microsoft.com/office/drawing/2014/main" id="{962DDC5B-2F2D-4B18-A327-08DA7E5214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3" name="Text Box 115">
          <a:extLst>
            <a:ext uri="{FF2B5EF4-FFF2-40B4-BE49-F238E27FC236}">
              <a16:creationId xmlns:a16="http://schemas.microsoft.com/office/drawing/2014/main" id="{7BD76367-665B-4913-BFB0-21CBDC2E14F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4" name="Text Box 116">
          <a:extLst>
            <a:ext uri="{FF2B5EF4-FFF2-40B4-BE49-F238E27FC236}">
              <a16:creationId xmlns:a16="http://schemas.microsoft.com/office/drawing/2014/main" id="{81F6B8AD-2566-497E-8A1F-A5DCF35FE41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5" name="نص 8">
          <a:extLst>
            <a:ext uri="{FF2B5EF4-FFF2-40B4-BE49-F238E27FC236}">
              <a16:creationId xmlns:a16="http://schemas.microsoft.com/office/drawing/2014/main" id="{125E971C-1103-415E-AE06-03ACBD7B19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6" name="نص 8">
          <a:extLst>
            <a:ext uri="{FF2B5EF4-FFF2-40B4-BE49-F238E27FC236}">
              <a16:creationId xmlns:a16="http://schemas.microsoft.com/office/drawing/2014/main" id="{3F592CA4-3FC9-45D5-9288-5F708AC3AFD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7" name="نص 8">
          <a:extLst>
            <a:ext uri="{FF2B5EF4-FFF2-40B4-BE49-F238E27FC236}">
              <a16:creationId xmlns:a16="http://schemas.microsoft.com/office/drawing/2014/main" id="{1A555556-1B4C-4B75-943B-6C67E961817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8" name="نص 8">
          <a:extLst>
            <a:ext uri="{FF2B5EF4-FFF2-40B4-BE49-F238E27FC236}">
              <a16:creationId xmlns:a16="http://schemas.microsoft.com/office/drawing/2014/main" id="{24F5DEB7-914C-43B2-AE3E-2E12D60F5B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69" name="نص 8">
          <a:extLst>
            <a:ext uri="{FF2B5EF4-FFF2-40B4-BE49-F238E27FC236}">
              <a16:creationId xmlns:a16="http://schemas.microsoft.com/office/drawing/2014/main" id="{1631B724-297A-4890-8D1C-B809C6EEB6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0" name="نص 8">
          <a:extLst>
            <a:ext uri="{FF2B5EF4-FFF2-40B4-BE49-F238E27FC236}">
              <a16:creationId xmlns:a16="http://schemas.microsoft.com/office/drawing/2014/main" id="{BF7DE950-D9E8-40C2-BB3D-2824D6EE55D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1" name="نص 8">
          <a:extLst>
            <a:ext uri="{FF2B5EF4-FFF2-40B4-BE49-F238E27FC236}">
              <a16:creationId xmlns:a16="http://schemas.microsoft.com/office/drawing/2014/main" id="{45089D98-C18C-4719-B05B-CB0021920F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2" name="Text Box 115">
          <a:extLst>
            <a:ext uri="{FF2B5EF4-FFF2-40B4-BE49-F238E27FC236}">
              <a16:creationId xmlns:a16="http://schemas.microsoft.com/office/drawing/2014/main" id="{587AC4D1-7416-4E77-90BD-37B738081A5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3" name="Text Box 116">
          <a:extLst>
            <a:ext uri="{FF2B5EF4-FFF2-40B4-BE49-F238E27FC236}">
              <a16:creationId xmlns:a16="http://schemas.microsoft.com/office/drawing/2014/main" id="{09ABD5E5-36A3-457A-82A6-6AD284F738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4" name="نص 8">
          <a:extLst>
            <a:ext uri="{FF2B5EF4-FFF2-40B4-BE49-F238E27FC236}">
              <a16:creationId xmlns:a16="http://schemas.microsoft.com/office/drawing/2014/main" id="{96384F4E-B082-4829-B300-629ED5B25F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5" name="نص 8">
          <a:extLst>
            <a:ext uri="{FF2B5EF4-FFF2-40B4-BE49-F238E27FC236}">
              <a16:creationId xmlns:a16="http://schemas.microsoft.com/office/drawing/2014/main" id="{001E3D6E-75E6-4430-861A-404EA81999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6" name="نص 8">
          <a:extLst>
            <a:ext uri="{FF2B5EF4-FFF2-40B4-BE49-F238E27FC236}">
              <a16:creationId xmlns:a16="http://schemas.microsoft.com/office/drawing/2014/main" id="{A5F00116-E2B6-419D-9A09-89D2EA685A1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7" name="نص 8">
          <a:extLst>
            <a:ext uri="{FF2B5EF4-FFF2-40B4-BE49-F238E27FC236}">
              <a16:creationId xmlns:a16="http://schemas.microsoft.com/office/drawing/2014/main" id="{73B574DD-DB94-4352-B8E2-54903589F77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8" name="نص 8">
          <a:extLst>
            <a:ext uri="{FF2B5EF4-FFF2-40B4-BE49-F238E27FC236}">
              <a16:creationId xmlns:a16="http://schemas.microsoft.com/office/drawing/2014/main" id="{743865D7-76CC-474C-BAC9-1E03B36528A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79" name="نص 8">
          <a:extLst>
            <a:ext uri="{FF2B5EF4-FFF2-40B4-BE49-F238E27FC236}">
              <a16:creationId xmlns:a16="http://schemas.microsoft.com/office/drawing/2014/main" id="{CE96313B-4B98-4A3E-BD97-377B3AF39B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0" name="نص 8">
          <a:extLst>
            <a:ext uri="{FF2B5EF4-FFF2-40B4-BE49-F238E27FC236}">
              <a16:creationId xmlns:a16="http://schemas.microsoft.com/office/drawing/2014/main" id="{28BF4AC0-5A1A-4E01-9568-F896AEEE07A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1" name="نص 8">
          <a:extLst>
            <a:ext uri="{FF2B5EF4-FFF2-40B4-BE49-F238E27FC236}">
              <a16:creationId xmlns:a16="http://schemas.microsoft.com/office/drawing/2014/main" id="{0E18F071-8862-45EC-B05D-6F2ED67A5F8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2" name="نص 8">
          <a:extLst>
            <a:ext uri="{FF2B5EF4-FFF2-40B4-BE49-F238E27FC236}">
              <a16:creationId xmlns:a16="http://schemas.microsoft.com/office/drawing/2014/main" id="{CD6D5053-AAB3-4DB4-8119-712676B568C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3" name="نص 8">
          <a:extLst>
            <a:ext uri="{FF2B5EF4-FFF2-40B4-BE49-F238E27FC236}">
              <a16:creationId xmlns:a16="http://schemas.microsoft.com/office/drawing/2014/main" id="{3C4FFF47-4149-401F-B365-6B15BB56962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4" name="Text Box 65">
          <a:extLst>
            <a:ext uri="{FF2B5EF4-FFF2-40B4-BE49-F238E27FC236}">
              <a16:creationId xmlns:a16="http://schemas.microsoft.com/office/drawing/2014/main" id="{4AD96A46-74B0-48B4-B9FC-D365F97CF27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5" name="Text Box 66">
          <a:extLst>
            <a:ext uri="{FF2B5EF4-FFF2-40B4-BE49-F238E27FC236}">
              <a16:creationId xmlns:a16="http://schemas.microsoft.com/office/drawing/2014/main" id="{8494C808-464C-4D7D-A703-3BAD5A819DF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6" name="Text Box 67">
          <a:extLst>
            <a:ext uri="{FF2B5EF4-FFF2-40B4-BE49-F238E27FC236}">
              <a16:creationId xmlns:a16="http://schemas.microsoft.com/office/drawing/2014/main" id="{C9D8C8F7-C7F7-41DD-AC8F-AABAE73E01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7" name="نص 8">
          <a:extLst>
            <a:ext uri="{FF2B5EF4-FFF2-40B4-BE49-F238E27FC236}">
              <a16:creationId xmlns:a16="http://schemas.microsoft.com/office/drawing/2014/main" id="{D811D6B6-BE73-4D3B-9D97-3FC146FB43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8" name="نص 8">
          <a:extLst>
            <a:ext uri="{FF2B5EF4-FFF2-40B4-BE49-F238E27FC236}">
              <a16:creationId xmlns:a16="http://schemas.microsoft.com/office/drawing/2014/main" id="{67249C34-AEF9-4F1A-BC43-0A74D40823D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89" name="Text Box 70">
          <a:extLst>
            <a:ext uri="{FF2B5EF4-FFF2-40B4-BE49-F238E27FC236}">
              <a16:creationId xmlns:a16="http://schemas.microsoft.com/office/drawing/2014/main" id="{0D941E22-33D9-411B-9A40-5438D73B2F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0" name="Text Box 71">
          <a:extLst>
            <a:ext uri="{FF2B5EF4-FFF2-40B4-BE49-F238E27FC236}">
              <a16:creationId xmlns:a16="http://schemas.microsoft.com/office/drawing/2014/main" id="{4A969BA6-00C5-43D9-A976-F8538F1404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1" name="نص 8">
          <a:extLst>
            <a:ext uri="{FF2B5EF4-FFF2-40B4-BE49-F238E27FC236}">
              <a16:creationId xmlns:a16="http://schemas.microsoft.com/office/drawing/2014/main" id="{848D15BD-02E3-41AC-BAEB-94369E48F30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2" name="نص 8">
          <a:extLst>
            <a:ext uri="{FF2B5EF4-FFF2-40B4-BE49-F238E27FC236}">
              <a16:creationId xmlns:a16="http://schemas.microsoft.com/office/drawing/2014/main" id="{687F1C1C-9C46-41B9-BCBE-2C74734892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3" name="Text Box 74">
          <a:extLst>
            <a:ext uri="{FF2B5EF4-FFF2-40B4-BE49-F238E27FC236}">
              <a16:creationId xmlns:a16="http://schemas.microsoft.com/office/drawing/2014/main" id="{B7F1BDE5-5CFC-4EFE-ACF4-6BFB02252CC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4" name="نص 8">
          <a:extLst>
            <a:ext uri="{FF2B5EF4-FFF2-40B4-BE49-F238E27FC236}">
              <a16:creationId xmlns:a16="http://schemas.microsoft.com/office/drawing/2014/main" id="{F5FE03C5-5F51-47BB-A88C-24828B08F52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5" name="نص 8">
          <a:extLst>
            <a:ext uri="{FF2B5EF4-FFF2-40B4-BE49-F238E27FC236}">
              <a16:creationId xmlns:a16="http://schemas.microsoft.com/office/drawing/2014/main" id="{FEE3B2FF-FB28-4791-8BBD-516830F130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6" name="Text Box 77">
          <a:extLst>
            <a:ext uri="{FF2B5EF4-FFF2-40B4-BE49-F238E27FC236}">
              <a16:creationId xmlns:a16="http://schemas.microsoft.com/office/drawing/2014/main" id="{78DB636E-7081-4CEE-B33D-F2D9CA7824C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7" name="Text Box 78">
          <a:extLst>
            <a:ext uri="{FF2B5EF4-FFF2-40B4-BE49-F238E27FC236}">
              <a16:creationId xmlns:a16="http://schemas.microsoft.com/office/drawing/2014/main" id="{E0B7982F-C73E-42E7-A309-BCD4301722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8" name="نص 8">
          <a:extLst>
            <a:ext uri="{FF2B5EF4-FFF2-40B4-BE49-F238E27FC236}">
              <a16:creationId xmlns:a16="http://schemas.microsoft.com/office/drawing/2014/main" id="{6FC522CB-E1D9-47DD-8BFE-A87695081C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299" name="Text Box 80">
          <a:extLst>
            <a:ext uri="{FF2B5EF4-FFF2-40B4-BE49-F238E27FC236}">
              <a16:creationId xmlns:a16="http://schemas.microsoft.com/office/drawing/2014/main" id="{B155E8F9-D3B1-4493-9415-0EB2E699DC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0" name="Text Box 81">
          <a:extLst>
            <a:ext uri="{FF2B5EF4-FFF2-40B4-BE49-F238E27FC236}">
              <a16:creationId xmlns:a16="http://schemas.microsoft.com/office/drawing/2014/main" id="{68047322-F7F2-491F-AB17-70A42E1099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1" name="نص 8">
          <a:extLst>
            <a:ext uri="{FF2B5EF4-FFF2-40B4-BE49-F238E27FC236}">
              <a16:creationId xmlns:a16="http://schemas.microsoft.com/office/drawing/2014/main" id="{9FC0AD16-8DAF-48F8-A6EF-446184D412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2" name="نص 8">
          <a:extLst>
            <a:ext uri="{FF2B5EF4-FFF2-40B4-BE49-F238E27FC236}">
              <a16:creationId xmlns:a16="http://schemas.microsoft.com/office/drawing/2014/main" id="{5EBBE199-DB2B-4C35-94FA-169E7D1286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3" name="Text Box 84">
          <a:extLst>
            <a:ext uri="{FF2B5EF4-FFF2-40B4-BE49-F238E27FC236}">
              <a16:creationId xmlns:a16="http://schemas.microsoft.com/office/drawing/2014/main" id="{D9A8E88E-6062-4A15-AA3C-F3376747FC8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4" name="نص 8">
          <a:extLst>
            <a:ext uri="{FF2B5EF4-FFF2-40B4-BE49-F238E27FC236}">
              <a16:creationId xmlns:a16="http://schemas.microsoft.com/office/drawing/2014/main" id="{26D8ED7D-F6CC-4B56-9FF9-5FFFDFFF67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5" name="نص 8">
          <a:extLst>
            <a:ext uri="{FF2B5EF4-FFF2-40B4-BE49-F238E27FC236}">
              <a16:creationId xmlns:a16="http://schemas.microsoft.com/office/drawing/2014/main" id="{170766C3-10B6-4C0F-9E07-7E94A83251B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6" name="Text Box 87">
          <a:extLst>
            <a:ext uri="{FF2B5EF4-FFF2-40B4-BE49-F238E27FC236}">
              <a16:creationId xmlns:a16="http://schemas.microsoft.com/office/drawing/2014/main" id="{9E6DC142-4FF7-477B-A1B6-B832697D775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7" name="Text Box 88">
          <a:extLst>
            <a:ext uri="{FF2B5EF4-FFF2-40B4-BE49-F238E27FC236}">
              <a16:creationId xmlns:a16="http://schemas.microsoft.com/office/drawing/2014/main" id="{55FC6469-4EEC-42B0-8C48-42145B5337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8" name="نص 8">
          <a:extLst>
            <a:ext uri="{FF2B5EF4-FFF2-40B4-BE49-F238E27FC236}">
              <a16:creationId xmlns:a16="http://schemas.microsoft.com/office/drawing/2014/main" id="{3824682D-5F89-4D5B-8A3F-542745FFE7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09" name="Text Box 90">
          <a:extLst>
            <a:ext uri="{FF2B5EF4-FFF2-40B4-BE49-F238E27FC236}">
              <a16:creationId xmlns:a16="http://schemas.microsoft.com/office/drawing/2014/main" id="{F71DAF39-6F19-4F16-A65D-2E0415C432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0" name="نص 8">
          <a:extLst>
            <a:ext uri="{FF2B5EF4-FFF2-40B4-BE49-F238E27FC236}">
              <a16:creationId xmlns:a16="http://schemas.microsoft.com/office/drawing/2014/main" id="{FCBE2D67-BBBB-4137-A933-7D805760C5B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1" name="نص 8">
          <a:extLst>
            <a:ext uri="{FF2B5EF4-FFF2-40B4-BE49-F238E27FC236}">
              <a16:creationId xmlns:a16="http://schemas.microsoft.com/office/drawing/2014/main" id="{0E93BFF2-6E05-4A5C-BA6B-FA386FE38BF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2" name="Text Box 93">
          <a:extLst>
            <a:ext uri="{FF2B5EF4-FFF2-40B4-BE49-F238E27FC236}">
              <a16:creationId xmlns:a16="http://schemas.microsoft.com/office/drawing/2014/main" id="{CC7215EB-C777-4F49-8060-7965B3AE3F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3" name="Text Box 94">
          <a:extLst>
            <a:ext uri="{FF2B5EF4-FFF2-40B4-BE49-F238E27FC236}">
              <a16:creationId xmlns:a16="http://schemas.microsoft.com/office/drawing/2014/main" id="{9FD45897-A1F1-4F85-94B7-34F439AA048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4" name="نص 8">
          <a:extLst>
            <a:ext uri="{FF2B5EF4-FFF2-40B4-BE49-F238E27FC236}">
              <a16:creationId xmlns:a16="http://schemas.microsoft.com/office/drawing/2014/main" id="{E93F2B39-D262-4EDD-A4ED-6C6C9CA554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5" name="Text Box 96">
          <a:extLst>
            <a:ext uri="{FF2B5EF4-FFF2-40B4-BE49-F238E27FC236}">
              <a16:creationId xmlns:a16="http://schemas.microsoft.com/office/drawing/2014/main" id="{A120FE2D-362E-4A46-BF78-7688036601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6" name="Text Box 97">
          <a:extLst>
            <a:ext uri="{FF2B5EF4-FFF2-40B4-BE49-F238E27FC236}">
              <a16:creationId xmlns:a16="http://schemas.microsoft.com/office/drawing/2014/main" id="{1462DC8E-CB3E-4824-AC04-7AC94BCB82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7" name="نص 8">
          <a:extLst>
            <a:ext uri="{FF2B5EF4-FFF2-40B4-BE49-F238E27FC236}">
              <a16:creationId xmlns:a16="http://schemas.microsoft.com/office/drawing/2014/main" id="{50E4C577-2261-47EE-A5FC-25C7367671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8" name="نص 8">
          <a:extLst>
            <a:ext uri="{FF2B5EF4-FFF2-40B4-BE49-F238E27FC236}">
              <a16:creationId xmlns:a16="http://schemas.microsoft.com/office/drawing/2014/main" id="{F6B879D4-6442-4D39-B088-EF246D83D9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19" name="Text Box 100">
          <a:extLst>
            <a:ext uri="{FF2B5EF4-FFF2-40B4-BE49-F238E27FC236}">
              <a16:creationId xmlns:a16="http://schemas.microsoft.com/office/drawing/2014/main" id="{FD4DF919-6052-4A0F-A4E2-C1DB2368606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0" name="نص 8">
          <a:extLst>
            <a:ext uri="{FF2B5EF4-FFF2-40B4-BE49-F238E27FC236}">
              <a16:creationId xmlns:a16="http://schemas.microsoft.com/office/drawing/2014/main" id="{92B80609-C77A-4F1E-863D-679BDA9645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1" name="نص 8">
          <a:extLst>
            <a:ext uri="{FF2B5EF4-FFF2-40B4-BE49-F238E27FC236}">
              <a16:creationId xmlns:a16="http://schemas.microsoft.com/office/drawing/2014/main" id="{52FDB2B9-9315-493B-A2FA-9E1169D5239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2" name="Text Box 103">
          <a:extLst>
            <a:ext uri="{FF2B5EF4-FFF2-40B4-BE49-F238E27FC236}">
              <a16:creationId xmlns:a16="http://schemas.microsoft.com/office/drawing/2014/main" id="{50324247-9F36-4A23-929C-7B21DF744A5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3" name="Text Box 104">
          <a:extLst>
            <a:ext uri="{FF2B5EF4-FFF2-40B4-BE49-F238E27FC236}">
              <a16:creationId xmlns:a16="http://schemas.microsoft.com/office/drawing/2014/main" id="{FE9A384B-F391-40F7-929D-6039D69956D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4" name="نص 8">
          <a:extLst>
            <a:ext uri="{FF2B5EF4-FFF2-40B4-BE49-F238E27FC236}">
              <a16:creationId xmlns:a16="http://schemas.microsoft.com/office/drawing/2014/main" id="{A214FC8E-CEC3-4E97-BE5A-BD0CDEC983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5" name="Text Box 106">
          <a:extLst>
            <a:ext uri="{FF2B5EF4-FFF2-40B4-BE49-F238E27FC236}">
              <a16:creationId xmlns:a16="http://schemas.microsoft.com/office/drawing/2014/main" id="{A640E4BF-F597-4A60-BD6F-90D2C999E37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6" name="Text Box 107">
          <a:extLst>
            <a:ext uri="{FF2B5EF4-FFF2-40B4-BE49-F238E27FC236}">
              <a16:creationId xmlns:a16="http://schemas.microsoft.com/office/drawing/2014/main" id="{6C1EAC6F-322E-4E57-B299-0CAD6DAA8E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7" name="نص 8">
          <a:extLst>
            <a:ext uri="{FF2B5EF4-FFF2-40B4-BE49-F238E27FC236}">
              <a16:creationId xmlns:a16="http://schemas.microsoft.com/office/drawing/2014/main" id="{5434481D-4F1B-4EE8-A792-17666A3F8D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8" name="نص 8">
          <a:extLst>
            <a:ext uri="{FF2B5EF4-FFF2-40B4-BE49-F238E27FC236}">
              <a16:creationId xmlns:a16="http://schemas.microsoft.com/office/drawing/2014/main" id="{7DDA5922-A7E0-4099-9B94-E33FC0E77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29" name="Text Box 110">
          <a:extLst>
            <a:ext uri="{FF2B5EF4-FFF2-40B4-BE49-F238E27FC236}">
              <a16:creationId xmlns:a16="http://schemas.microsoft.com/office/drawing/2014/main" id="{47CD8556-10B4-4DEA-B0F2-5E31E4E5D0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0" name="Text Box 111">
          <a:extLst>
            <a:ext uri="{FF2B5EF4-FFF2-40B4-BE49-F238E27FC236}">
              <a16:creationId xmlns:a16="http://schemas.microsoft.com/office/drawing/2014/main" id="{594EA5D5-B7E0-4424-82CB-8F755744E9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1" name="نص 8">
          <a:extLst>
            <a:ext uri="{FF2B5EF4-FFF2-40B4-BE49-F238E27FC236}">
              <a16:creationId xmlns:a16="http://schemas.microsoft.com/office/drawing/2014/main" id="{2F26425F-2B34-439F-AABA-D80ADD24BA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2" name="نص 8">
          <a:extLst>
            <a:ext uri="{FF2B5EF4-FFF2-40B4-BE49-F238E27FC236}">
              <a16:creationId xmlns:a16="http://schemas.microsoft.com/office/drawing/2014/main" id="{7A1EC289-4801-4012-A416-11E65B0016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3" name="نص 8">
          <a:extLst>
            <a:ext uri="{FF2B5EF4-FFF2-40B4-BE49-F238E27FC236}">
              <a16:creationId xmlns:a16="http://schemas.microsoft.com/office/drawing/2014/main" id="{DE51F97A-A41F-4D43-8032-151B4752B13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4" name="Text Box 123">
          <a:extLst>
            <a:ext uri="{FF2B5EF4-FFF2-40B4-BE49-F238E27FC236}">
              <a16:creationId xmlns:a16="http://schemas.microsoft.com/office/drawing/2014/main" id="{46AF8007-A22A-4F35-A971-E18674EDCB0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5" name="نص 8">
          <a:extLst>
            <a:ext uri="{FF2B5EF4-FFF2-40B4-BE49-F238E27FC236}">
              <a16:creationId xmlns:a16="http://schemas.microsoft.com/office/drawing/2014/main" id="{5BC79391-22F9-4118-AA4B-3328AAF1F9D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6" name="نص 8">
          <a:extLst>
            <a:ext uri="{FF2B5EF4-FFF2-40B4-BE49-F238E27FC236}">
              <a16:creationId xmlns:a16="http://schemas.microsoft.com/office/drawing/2014/main" id="{55629438-CEE0-4323-B084-CDD0866740E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7" name="Text Box 126">
          <a:extLst>
            <a:ext uri="{FF2B5EF4-FFF2-40B4-BE49-F238E27FC236}">
              <a16:creationId xmlns:a16="http://schemas.microsoft.com/office/drawing/2014/main" id="{2CF8F9C7-6121-46C3-9465-B4B74060276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8" name="Text Box 127">
          <a:extLst>
            <a:ext uri="{FF2B5EF4-FFF2-40B4-BE49-F238E27FC236}">
              <a16:creationId xmlns:a16="http://schemas.microsoft.com/office/drawing/2014/main" id="{47D19F24-D8EF-49B5-855B-40D19E9272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39" name="نص 8">
          <a:extLst>
            <a:ext uri="{FF2B5EF4-FFF2-40B4-BE49-F238E27FC236}">
              <a16:creationId xmlns:a16="http://schemas.microsoft.com/office/drawing/2014/main" id="{3FD96B01-EAB9-4E8B-9C25-EBC60DA6800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0" name="Text Box 129">
          <a:extLst>
            <a:ext uri="{FF2B5EF4-FFF2-40B4-BE49-F238E27FC236}">
              <a16:creationId xmlns:a16="http://schemas.microsoft.com/office/drawing/2014/main" id="{21FE5F9C-BA83-49D7-8DDA-706513ADDCB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1" name="Text Box 130">
          <a:extLst>
            <a:ext uri="{FF2B5EF4-FFF2-40B4-BE49-F238E27FC236}">
              <a16:creationId xmlns:a16="http://schemas.microsoft.com/office/drawing/2014/main" id="{4255B64F-E6BD-4DCB-B71A-9CD62F3F349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2" name="نص 8">
          <a:extLst>
            <a:ext uri="{FF2B5EF4-FFF2-40B4-BE49-F238E27FC236}">
              <a16:creationId xmlns:a16="http://schemas.microsoft.com/office/drawing/2014/main" id="{B7B11E3D-C754-4474-AD97-FB17847BF1B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3" name="نص 8">
          <a:extLst>
            <a:ext uri="{FF2B5EF4-FFF2-40B4-BE49-F238E27FC236}">
              <a16:creationId xmlns:a16="http://schemas.microsoft.com/office/drawing/2014/main" id="{717CE384-F132-4DB0-8EE9-21A90D5BE14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4" name="Text Box 133">
          <a:extLst>
            <a:ext uri="{FF2B5EF4-FFF2-40B4-BE49-F238E27FC236}">
              <a16:creationId xmlns:a16="http://schemas.microsoft.com/office/drawing/2014/main" id="{8198960E-1808-4DF4-9A36-B8A08CB27A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5" name="Text Box 134">
          <a:extLst>
            <a:ext uri="{FF2B5EF4-FFF2-40B4-BE49-F238E27FC236}">
              <a16:creationId xmlns:a16="http://schemas.microsoft.com/office/drawing/2014/main" id="{A4863F6E-2495-4789-A6D4-BE8709C73B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6" name="نص 8">
          <a:extLst>
            <a:ext uri="{FF2B5EF4-FFF2-40B4-BE49-F238E27FC236}">
              <a16:creationId xmlns:a16="http://schemas.microsoft.com/office/drawing/2014/main" id="{C6A2551F-0359-4E2B-B4A8-8C2DA18A497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7" name="نص 8">
          <a:extLst>
            <a:ext uri="{FF2B5EF4-FFF2-40B4-BE49-F238E27FC236}">
              <a16:creationId xmlns:a16="http://schemas.microsoft.com/office/drawing/2014/main" id="{9765DC23-1B00-48F1-BDDB-C6D9E8241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8" name="نص 8">
          <a:extLst>
            <a:ext uri="{FF2B5EF4-FFF2-40B4-BE49-F238E27FC236}">
              <a16:creationId xmlns:a16="http://schemas.microsoft.com/office/drawing/2014/main" id="{221C5109-7847-4183-BCED-C74DC6494B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49" name="Text Box 138">
          <a:extLst>
            <a:ext uri="{FF2B5EF4-FFF2-40B4-BE49-F238E27FC236}">
              <a16:creationId xmlns:a16="http://schemas.microsoft.com/office/drawing/2014/main" id="{1D4F880A-DB7B-48DD-BAEA-4D40951392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0" name="Text Box 139">
          <a:extLst>
            <a:ext uri="{FF2B5EF4-FFF2-40B4-BE49-F238E27FC236}">
              <a16:creationId xmlns:a16="http://schemas.microsoft.com/office/drawing/2014/main" id="{95604AF0-81CB-4444-B310-24A9898F78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1" name="نص 8">
          <a:extLst>
            <a:ext uri="{FF2B5EF4-FFF2-40B4-BE49-F238E27FC236}">
              <a16:creationId xmlns:a16="http://schemas.microsoft.com/office/drawing/2014/main" id="{B0AD635E-4D07-4450-A7B8-A73D760DFDF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2" name="نص 8">
          <a:extLst>
            <a:ext uri="{FF2B5EF4-FFF2-40B4-BE49-F238E27FC236}">
              <a16:creationId xmlns:a16="http://schemas.microsoft.com/office/drawing/2014/main" id="{45063EFF-A4FF-4834-A84B-1314AB7DF6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3" name="نص 8">
          <a:extLst>
            <a:ext uri="{FF2B5EF4-FFF2-40B4-BE49-F238E27FC236}">
              <a16:creationId xmlns:a16="http://schemas.microsoft.com/office/drawing/2014/main" id="{8D1D0764-20A3-48C7-921F-3BBF87E7C7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4" name="نص 8">
          <a:extLst>
            <a:ext uri="{FF2B5EF4-FFF2-40B4-BE49-F238E27FC236}">
              <a16:creationId xmlns:a16="http://schemas.microsoft.com/office/drawing/2014/main" id="{D6738B58-93F6-4782-881E-1F91C972FB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5" name="Text Box 146">
          <a:extLst>
            <a:ext uri="{FF2B5EF4-FFF2-40B4-BE49-F238E27FC236}">
              <a16:creationId xmlns:a16="http://schemas.microsoft.com/office/drawing/2014/main" id="{65D9D1A1-7C6E-4EC9-BE40-9B58C48716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6" name="نص 8">
          <a:extLst>
            <a:ext uri="{FF2B5EF4-FFF2-40B4-BE49-F238E27FC236}">
              <a16:creationId xmlns:a16="http://schemas.microsoft.com/office/drawing/2014/main" id="{2F58D678-0338-453F-BD62-B3A9A8E8FAA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7" name="نص 8">
          <a:extLst>
            <a:ext uri="{FF2B5EF4-FFF2-40B4-BE49-F238E27FC236}">
              <a16:creationId xmlns:a16="http://schemas.microsoft.com/office/drawing/2014/main" id="{76B70243-2282-455C-8B58-FF6C5F607B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8" name="Text Box 149">
          <a:extLst>
            <a:ext uri="{FF2B5EF4-FFF2-40B4-BE49-F238E27FC236}">
              <a16:creationId xmlns:a16="http://schemas.microsoft.com/office/drawing/2014/main" id="{F3D929AB-6096-4E35-A939-84116F6569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59" name="Text Box 150">
          <a:extLst>
            <a:ext uri="{FF2B5EF4-FFF2-40B4-BE49-F238E27FC236}">
              <a16:creationId xmlns:a16="http://schemas.microsoft.com/office/drawing/2014/main" id="{91FCA19C-63EF-4C73-82A6-B9E13C80A56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0" name="نص 8">
          <a:extLst>
            <a:ext uri="{FF2B5EF4-FFF2-40B4-BE49-F238E27FC236}">
              <a16:creationId xmlns:a16="http://schemas.microsoft.com/office/drawing/2014/main" id="{C9A5084E-280F-436E-88A9-3F347A9535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1" name="Text Box 152">
          <a:extLst>
            <a:ext uri="{FF2B5EF4-FFF2-40B4-BE49-F238E27FC236}">
              <a16:creationId xmlns:a16="http://schemas.microsoft.com/office/drawing/2014/main" id="{FC33CDEA-4334-44B6-8034-EFD2867FEA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2" name="Text Box 153">
          <a:extLst>
            <a:ext uri="{FF2B5EF4-FFF2-40B4-BE49-F238E27FC236}">
              <a16:creationId xmlns:a16="http://schemas.microsoft.com/office/drawing/2014/main" id="{F60C6CA2-5704-47BF-A76B-C8882FBC662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3" name="نص 8">
          <a:extLst>
            <a:ext uri="{FF2B5EF4-FFF2-40B4-BE49-F238E27FC236}">
              <a16:creationId xmlns:a16="http://schemas.microsoft.com/office/drawing/2014/main" id="{343D4340-B19C-4DBB-BFCC-2ACE1569DEB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4" name="نص 8">
          <a:extLst>
            <a:ext uri="{FF2B5EF4-FFF2-40B4-BE49-F238E27FC236}">
              <a16:creationId xmlns:a16="http://schemas.microsoft.com/office/drawing/2014/main" id="{8157630D-BC2F-4FFE-9CCD-F23F6A5DE3B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5" name="Text Box 156">
          <a:extLst>
            <a:ext uri="{FF2B5EF4-FFF2-40B4-BE49-F238E27FC236}">
              <a16:creationId xmlns:a16="http://schemas.microsoft.com/office/drawing/2014/main" id="{E438E2F2-5006-4989-8C63-3EDD2E43959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6" name="Text Box 157">
          <a:extLst>
            <a:ext uri="{FF2B5EF4-FFF2-40B4-BE49-F238E27FC236}">
              <a16:creationId xmlns:a16="http://schemas.microsoft.com/office/drawing/2014/main" id="{19BA93A3-F7E0-4314-B975-886F5C290DD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7" name="نص 8">
          <a:extLst>
            <a:ext uri="{FF2B5EF4-FFF2-40B4-BE49-F238E27FC236}">
              <a16:creationId xmlns:a16="http://schemas.microsoft.com/office/drawing/2014/main" id="{45860E82-89E7-46F4-A31F-0FA096290A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8" name="نص 8">
          <a:extLst>
            <a:ext uri="{FF2B5EF4-FFF2-40B4-BE49-F238E27FC236}">
              <a16:creationId xmlns:a16="http://schemas.microsoft.com/office/drawing/2014/main" id="{372E47F2-0A8A-4F0C-9ED6-B0FD7B98589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69" name="نص 8">
          <a:extLst>
            <a:ext uri="{FF2B5EF4-FFF2-40B4-BE49-F238E27FC236}">
              <a16:creationId xmlns:a16="http://schemas.microsoft.com/office/drawing/2014/main" id="{EDA5C0F4-7395-4E46-A9F6-1E2EE3D406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0" name="Text Box 161">
          <a:extLst>
            <a:ext uri="{FF2B5EF4-FFF2-40B4-BE49-F238E27FC236}">
              <a16:creationId xmlns:a16="http://schemas.microsoft.com/office/drawing/2014/main" id="{F949726D-6050-48CE-AA5F-56078CE6A64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1" name="Text Box 162">
          <a:extLst>
            <a:ext uri="{FF2B5EF4-FFF2-40B4-BE49-F238E27FC236}">
              <a16:creationId xmlns:a16="http://schemas.microsoft.com/office/drawing/2014/main" id="{08B165EB-70CD-4A37-9CF8-CDD6A8F7B4A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2" name="نص 8">
          <a:extLst>
            <a:ext uri="{FF2B5EF4-FFF2-40B4-BE49-F238E27FC236}">
              <a16:creationId xmlns:a16="http://schemas.microsoft.com/office/drawing/2014/main" id="{8496B4F2-1E14-4A86-87FA-5C9FC05A78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3" name="نص 8">
          <a:extLst>
            <a:ext uri="{FF2B5EF4-FFF2-40B4-BE49-F238E27FC236}">
              <a16:creationId xmlns:a16="http://schemas.microsoft.com/office/drawing/2014/main" id="{979D29B2-2778-4110-BB8E-65C821119A5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4" name="نص 8">
          <a:extLst>
            <a:ext uri="{FF2B5EF4-FFF2-40B4-BE49-F238E27FC236}">
              <a16:creationId xmlns:a16="http://schemas.microsoft.com/office/drawing/2014/main" id="{51B1A165-0724-498E-BF5B-E349AE42DA7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5" name="نص 8">
          <a:extLst>
            <a:ext uri="{FF2B5EF4-FFF2-40B4-BE49-F238E27FC236}">
              <a16:creationId xmlns:a16="http://schemas.microsoft.com/office/drawing/2014/main" id="{8C309FF4-EB34-4A3A-BB5F-4B940DE3E50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6" name="نص 8">
          <a:extLst>
            <a:ext uri="{FF2B5EF4-FFF2-40B4-BE49-F238E27FC236}">
              <a16:creationId xmlns:a16="http://schemas.microsoft.com/office/drawing/2014/main" id="{B7F0497E-EC36-4FDD-AA07-370C3C9F57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7" name="Text Box 169">
          <a:extLst>
            <a:ext uri="{FF2B5EF4-FFF2-40B4-BE49-F238E27FC236}">
              <a16:creationId xmlns:a16="http://schemas.microsoft.com/office/drawing/2014/main" id="{D10D90DF-D5D6-426D-B3E5-D1D004A23B7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8" name="Text Box 170">
          <a:extLst>
            <a:ext uri="{FF2B5EF4-FFF2-40B4-BE49-F238E27FC236}">
              <a16:creationId xmlns:a16="http://schemas.microsoft.com/office/drawing/2014/main" id="{4D6C6FBC-C207-42B3-99FD-4F14358A1AD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79" name="نص 8">
          <a:extLst>
            <a:ext uri="{FF2B5EF4-FFF2-40B4-BE49-F238E27FC236}">
              <a16:creationId xmlns:a16="http://schemas.microsoft.com/office/drawing/2014/main" id="{F5D85EC2-A38B-4574-A86D-B56313C3D95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0" name="نص 8">
          <a:extLst>
            <a:ext uri="{FF2B5EF4-FFF2-40B4-BE49-F238E27FC236}">
              <a16:creationId xmlns:a16="http://schemas.microsoft.com/office/drawing/2014/main" id="{E3B0786E-881A-4638-8971-BE6920EBE8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1" name="نص 8">
          <a:extLst>
            <a:ext uri="{FF2B5EF4-FFF2-40B4-BE49-F238E27FC236}">
              <a16:creationId xmlns:a16="http://schemas.microsoft.com/office/drawing/2014/main" id="{B8B0A637-23E4-42AA-818D-B19ED304856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2" name="نص 8">
          <a:extLst>
            <a:ext uri="{FF2B5EF4-FFF2-40B4-BE49-F238E27FC236}">
              <a16:creationId xmlns:a16="http://schemas.microsoft.com/office/drawing/2014/main" id="{7561CB83-0C0C-49E1-A8E8-4B3B5767BCE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3" name="Text Box 100">
          <a:extLst>
            <a:ext uri="{FF2B5EF4-FFF2-40B4-BE49-F238E27FC236}">
              <a16:creationId xmlns:a16="http://schemas.microsoft.com/office/drawing/2014/main" id="{BD8AC198-1BE0-404B-9D25-9199F242BAF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4" name="نص 8">
          <a:extLst>
            <a:ext uri="{FF2B5EF4-FFF2-40B4-BE49-F238E27FC236}">
              <a16:creationId xmlns:a16="http://schemas.microsoft.com/office/drawing/2014/main" id="{C9BF247D-E189-47E7-9830-00FF992D528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5" name="نص 8">
          <a:extLst>
            <a:ext uri="{FF2B5EF4-FFF2-40B4-BE49-F238E27FC236}">
              <a16:creationId xmlns:a16="http://schemas.microsoft.com/office/drawing/2014/main" id="{EF762B81-1553-4B23-8F9C-971A64CA27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6" name="Text Box 103">
          <a:extLst>
            <a:ext uri="{FF2B5EF4-FFF2-40B4-BE49-F238E27FC236}">
              <a16:creationId xmlns:a16="http://schemas.microsoft.com/office/drawing/2014/main" id="{97D2E5F3-4C7D-42B9-8ECD-11217AC08F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7" name="Text Box 104">
          <a:extLst>
            <a:ext uri="{FF2B5EF4-FFF2-40B4-BE49-F238E27FC236}">
              <a16:creationId xmlns:a16="http://schemas.microsoft.com/office/drawing/2014/main" id="{DEDF415D-B79D-4A19-802A-E1DA7D826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8" name="نص 8">
          <a:extLst>
            <a:ext uri="{FF2B5EF4-FFF2-40B4-BE49-F238E27FC236}">
              <a16:creationId xmlns:a16="http://schemas.microsoft.com/office/drawing/2014/main" id="{42791ABC-7BE0-401F-905C-B97180069BC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89" name="Text Box 106">
          <a:extLst>
            <a:ext uri="{FF2B5EF4-FFF2-40B4-BE49-F238E27FC236}">
              <a16:creationId xmlns:a16="http://schemas.microsoft.com/office/drawing/2014/main" id="{EB6E2D6F-705C-4CD5-AF33-40011089EB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0" name="Text Box 107">
          <a:extLst>
            <a:ext uri="{FF2B5EF4-FFF2-40B4-BE49-F238E27FC236}">
              <a16:creationId xmlns:a16="http://schemas.microsoft.com/office/drawing/2014/main" id="{B7453CB3-2184-4B5C-B60D-FC8B52D38A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1" name="نص 8">
          <a:extLst>
            <a:ext uri="{FF2B5EF4-FFF2-40B4-BE49-F238E27FC236}">
              <a16:creationId xmlns:a16="http://schemas.microsoft.com/office/drawing/2014/main" id="{C8314BFA-C563-4F56-8057-A8322BE5D17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2" name="نص 8">
          <a:extLst>
            <a:ext uri="{FF2B5EF4-FFF2-40B4-BE49-F238E27FC236}">
              <a16:creationId xmlns:a16="http://schemas.microsoft.com/office/drawing/2014/main" id="{BB41CA71-31BD-4690-B646-08534267FB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3" name="Text Box 110">
          <a:extLst>
            <a:ext uri="{FF2B5EF4-FFF2-40B4-BE49-F238E27FC236}">
              <a16:creationId xmlns:a16="http://schemas.microsoft.com/office/drawing/2014/main" id="{16B3F836-774D-42F6-BD24-E07F45A317E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4" name="Text Box 111">
          <a:extLst>
            <a:ext uri="{FF2B5EF4-FFF2-40B4-BE49-F238E27FC236}">
              <a16:creationId xmlns:a16="http://schemas.microsoft.com/office/drawing/2014/main" id="{F22330E4-5FED-45DC-90BE-1803877896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5" name="نص 8">
          <a:extLst>
            <a:ext uri="{FF2B5EF4-FFF2-40B4-BE49-F238E27FC236}">
              <a16:creationId xmlns:a16="http://schemas.microsoft.com/office/drawing/2014/main" id="{BE6E4F73-06C2-4DD5-9888-62FFA8E469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6" name="نص 8">
          <a:extLst>
            <a:ext uri="{FF2B5EF4-FFF2-40B4-BE49-F238E27FC236}">
              <a16:creationId xmlns:a16="http://schemas.microsoft.com/office/drawing/2014/main" id="{3B713957-57C6-45D0-9979-E112D09BDA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7" name="نص 8">
          <a:extLst>
            <a:ext uri="{FF2B5EF4-FFF2-40B4-BE49-F238E27FC236}">
              <a16:creationId xmlns:a16="http://schemas.microsoft.com/office/drawing/2014/main" id="{AE4F269D-D364-4756-868E-2141D6B4C95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8" name="Text Box 115">
          <a:extLst>
            <a:ext uri="{FF2B5EF4-FFF2-40B4-BE49-F238E27FC236}">
              <a16:creationId xmlns:a16="http://schemas.microsoft.com/office/drawing/2014/main" id="{F49372D8-E0C7-48A3-8C4C-970CC8B149A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399" name="Text Box 116">
          <a:extLst>
            <a:ext uri="{FF2B5EF4-FFF2-40B4-BE49-F238E27FC236}">
              <a16:creationId xmlns:a16="http://schemas.microsoft.com/office/drawing/2014/main" id="{E347D4B5-AD05-4017-A5C6-660C7314E1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0" name="نص 8">
          <a:extLst>
            <a:ext uri="{FF2B5EF4-FFF2-40B4-BE49-F238E27FC236}">
              <a16:creationId xmlns:a16="http://schemas.microsoft.com/office/drawing/2014/main" id="{3D477088-EC8F-4CEF-8358-2F8CA20BC6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1" name="نص 8">
          <a:extLst>
            <a:ext uri="{FF2B5EF4-FFF2-40B4-BE49-F238E27FC236}">
              <a16:creationId xmlns:a16="http://schemas.microsoft.com/office/drawing/2014/main" id="{B98470E5-1A65-481F-937C-D303C49F88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2" name="نص 8">
          <a:extLst>
            <a:ext uri="{FF2B5EF4-FFF2-40B4-BE49-F238E27FC236}">
              <a16:creationId xmlns:a16="http://schemas.microsoft.com/office/drawing/2014/main" id="{E3768F62-A64D-411F-A2AA-7432C6C457C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3" name="نص 8">
          <a:extLst>
            <a:ext uri="{FF2B5EF4-FFF2-40B4-BE49-F238E27FC236}">
              <a16:creationId xmlns:a16="http://schemas.microsoft.com/office/drawing/2014/main" id="{B1BE49BF-3467-48FF-AA2A-8AC01A54896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4" name="نص 8">
          <a:extLst>
            <a:ext uri="{FF2B5EF4-FFF2-40B4-BE49-F238E27FC236}">
              <a16:creationId xmlns:a16="http://schemas.microsoft.com/office/drawing/2014/main" id="{FB7006BD-BC93-4213-991D-80A04DC6E4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5" name="Text Box 138">
          <a:extLst>
            <a:ext uri="{FF2B5EF4-FFF2-40B4-BE49-F238E27FC236}">
              <a16:creationId xmlns:a16="http://schemas.microsoft.com/office/drawing/2014/main" id="{FE80D612-93E4-4288-96AA-7CDFB8358CD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6" name="Text Box 139">
          <a:extLst>
            <a:ext uri="{FF2B5EF4-FFF2-40B4-BE49-F238E27FC236}">
              <a16:creationId xmlns:a16="http://schemas.microsoft.com/office/drawing/2014/main" id="{FFFA31B9-1F74-425D-AD04-B81D1BC14B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7" name="نص 8">
          <a:extLst>
            <a:ext uri="{FF2B5EF4-FFF2-40B4-BE49-F238E27FC236}">
              <a16:creationId xmlns:a16="http://schemas.microsoft.com/office/drawing/2014/main" id="{0B6B0CE8-BFB4-4124-B6D5-95AE4953457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8" name="نص 8">
          <a:extLst>
            <a:ext uri="{FF2B5EF4-FFF2-40B4-BE49-F238E27FC236}">
              <a16:creationId xmlns:a16="http://schemas.microsoft.com/office/drawing/2014/main" id="{F91E65AD-2BA5-431E-9988-19A81FB4163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09" name="نص 8">
          <a:extLst>
            <a:ext uri="{FF2B5EF4-FFF2-40B4-BE49-F238E27FC236}">
              <a16:creationId xmlns:a16="http://schemas.microsoft.com/office/drawing/2014/main" id="{BE0BEF63-6A3E-425D-8C1E-E39701A9FFC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0" name="نص 8">
          <a:extLst>
            <a:ext uri="{FF2B5EF4-FFF2-40B4-BE49-F238E27FC236}">
              <a16:creationId xmlns:a16="http://schemas.microsoft.com/office/drawing/2014/main" id="{EA024291-74DF-43CD-BAE6-893DB9F821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1" name="نص 8">
          <a:extLst>
            <a:ext uri="{FF2B5EF4-FFF2-40B4-BE49-F238E27FC236}">
              <a16:creationId xmlns:a16="http://schemas.microsoft.com/office/drawing/2014/main" id="{2EB8BC0C-1A6F-4090-9A14-1AEBFB717B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2" name="Text Box 161">
          <a:extLst>
            <a:ext uri="{FF2B5EF4-FFF2-40B4-BE49-F238E27FC236}">
              <a16:creationId xmlns:a16="http://schemas.microsoft.com/office/drawing/2014/main" id="{7AD5F181-4803-4B35-9047-96CC620AC7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3" name="Text Box 162">
          <a:extLst>
            <a:ext uri="{FF2B5EF4-FFF2-40B4-BE49-F238E27FC236}">
              <a16:creationId xmlns:a16="http://schemas.microsoft.com/office/drawing/2014/main" id="{B6941767-ED24-46D7-9BF6-740C91C88AB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4" name="نص 8">
          <a:extLst>
            <a:ext uri="{FF2B5EF4-FFF2-40B4-BE49-F238E27FC236}">
              <a16:creationId xmlns:a16="http://schemas.microsoft.com/office/drawing/2014/main" id="{579CAA15-DBCA-4501-97ED-F6255153F4D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5" name="نص 8">
          <a:extLst>
            <a:ext uri="{FF2B5EF4-FFF2-40B4-BE49-F238E27FC236}">
              <a16:creationId xmlns:a16="http://schemas.microsoft.com/office/drawing/2014/main" id="{0363B45E-8984-4F3D-B50A-466F25AAE5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6" name="نص 8">
          <a:extLst>
            <a:ext uri="{FF2B5EF4-FFF2-40B4-BE49-F238E27FC236}">
              <a16:creationId xmlns:a16="http://schemas.microsoft.com/office/drawing/2014/main" id="{8D9EAF82-CC5E-4832-AFE3-11AB15CBD3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7" name="نص 8">
          <a:extLst>
            <a:ext uri="{FF2B5EF4-FFF2-40B4-BE49-F238E27FC236}">
              <a16:creationId xmlns:a16="http://schemas.microsoft.com/office/drawing/2014/main" id="{F2611887-1FC7-4FDB-B4CC-32304076679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8" name="نص 8">
          <a:extLst>
            <a:ext uri="{FF2B5EF4-FFF2-40B4-BE49-F238E27FC236}">
              <a16:creationId xmlns:a16="http://schemas.microsoft.com/office/drawing/2014/main" id="{D4B98F9E-A1B0-474D-A173-7B0E07B608E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19" name="نص 8">
          <a:extLst>
            <a:ext uri="{FF2B5EF4-FFF2-40B4-BE49-F238E27FC236}">
              <a16:creationId xmlns:a16="http://schemas.microsoft.com/office/drawing/2014/main" id="{8C0C89A4-A3A7-4CFB-973D-6C48B565856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0" name="Text Box 100">
          <a:extLst>
            <a:ext uri="{FF2B5EF4-FFF2-40B4-BE49-F238E27FC236}">
              <a16:creationId xmlns:a16="http://schemas.microsoft.com/office/drawing/2014/main" id="{7B8AC4F3-B5AF-4F88-B04F-A85C05653E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1" name="نص 8">
          <a:extLst>
            <a:ext uri="{FF2B5EF4-FFF2-40B4-BE49-F238E27FC236}">
              <a16:creationId xmlns:a16="http://schemas.microsoft.com/office/drawing/2014/main" id="{53427DBF-AB64-482A-849E-63F9481BB81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2" name="نص 8">
          <a:extLst>
            <a:ext uri="{FF2B5EF4-FFF2-40B4-BE49-F238E27FC236}">
              <a16:creationId xmlns:a16="http://schemas.microsoft.com/office/drawing/2014/main" id="{7ADCDF63-8E43-4480-845A-F0F13B652F8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3" name="Text Box 103">
          <a:extLst>
            <a:ext uri="{FF2B5EF4-FFF2-40B4-BE49-F238E27FC236}">
              <a16:creationId xmlns:a16="http://schemas.microsoft.com/office/drawing/2014/main" id="{2D76F9E8-41DE-418F-ABCE-C44EC5B0E6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4" name="Text Box 104">
          <a:extLst>
            <a:ext uri="{FF2B5EF4-FFF2-40B4-BE49-F238E27FC236}">
              <a16:creationId xmlns:a16="http://schemas.microsoft.com/office/drawing/2014/main" id="{AE3F5BBB-284A-4B7D-8C6C-2DE954AE8A4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5" name="نص 8">
          <a:extLst>
            <a:ext uri="{FF2B5EF4-FFF2-40B4-BE49-F238E27FC236}">
              <a16:creationId xmlns:a16="http://schemas.microsoft.com/office/drawing/2014/main" id="{3139B722-161E-42A3-81B9-B1ECDA0268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6" name="Text Box 106">
          <a:extLst>
            <a:ext uri="{FF2B5EF4-FFF2-40B4-BE49-F238E27FC236}">
              <a16:creationId xmlns:a16="http://schemas.microsoft.com/office/drawing/2014/main" id="{4CA4B90B-BBAC-4027-A9FD-0C56DBAB08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7" name="Text Box 107">
          <a:extLst>
            <a:ext uri="{FF2B5EF4-FFF2-40B4-BE49-F238E27FC236}">
              <a16:creationId xmlns:a16="http://schemas.microsoft.com/office/drawing/2014/main" id="{3ED33C1C-34A7-4FF2-9585-4718C39553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8" name="نص 8">
          <a:extLst>
            <a:ext uri="{FF2B5EF4-FFF2-40B4-BE49-F238E27FC236}">
              <a16:creationId xmlns:a16="http://schemas.microsoft.com/office/drawing/2014/main" id="{B056D09B-6BF3-4ADB-8552-BDE5FDE18E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29" name="نص 8">
          <a:extLst>
            <a:ext uri="{FF2B5EF4-FFF2-40B4-BE49-F238E27FC236}">
              <a16:creationId xmlns:a16="http://schemas.microsoft.com/office/drawing/2014/main" id="{45D44EAD-86BA-496B-9213-25B57B526C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0" name="Text Box 110">
          <a:extLst>
            <a:ext uri="{FF2B5EF4-FFF2-40B4-BE49-F238E27FC236}">
              <a16:creationId xmlns:a16="http://schemas.microsoft.com/office/drawing/2014/main" id="{BCEBB445-BB7D-4FC5-B332-BC8E8366C5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1" name="Text Box 111">
          <a:extLst>
            <a:ext uri="{FF2B5EF4-FFF2-40B4-BE49-F238E27FC236}">
              <a16:creationId xmlns:a16="http://schemas.microsoft.com/office/drawing/2014/main" id="{FA2A8864-95AD-4014-92F2-090AD4BAB4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2" name="نص 8">
          <a:extLst>
            <a:ext uri="{FF2B5EF4-FFF2-40B4-BE49-F238E27FC236}">
              <a16:creationId xmlns:a16="http://schemas.microsoft.com/office/drawing/2014/main" id="{075D41CB-1DC7-4FDA-8EFE-01CD320493A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3" name="نص 8">
          <a:extLst>
            <a:ext uri="{FF2B5EF4-FFF2-40B4-BE49-F238E27FC236}">
              <a16:creationId xmlns:a16="http://schemas.microsoft.com/office/drawing/2014/main" id="{C78F7BFF-7EA4-4227-B6F2-E7C7E16A39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4" name="نص 8">
          <a:extLst>
            <a:ext uri="{FF2B5EF4-FFF2-40B4-BE49-F238E27FC236}">
              <a16:creationId xmlns:a16="http://schemas.microsoft.com/office/drawing/2014/main" id="{6F4E9157-24F6-4865-85A1-9CBF2EC1F72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5" name="Text Box 115">
          <a:extLst>
            <a:ext uri="{FF2B5EF4-FFF2-40B4-BE49-F238E27FC236}">
              <a16:creationId xmlns:a16="http://schemas.microsoft.com/office/drawing/2014/main" id="{5DF220B5-CF47-481C-B420-CD136762D95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6" name="Text Box 116">
          <a:extLst>
            <a:ext uri="{FF2B5EF4-FFF2-40B4-BE49-F238E27FC236}">
              <a16:creationId xmlns:a16="http://schemas.microsoft.com/office/drawing/2014/main" id="{0B3C80D2-A25D-4EA3-B159-14FEEE5245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7" name="نص 8">
          <a:extLst>
            <a:ext uri="{FF2B5EF4-FFF2-40B4-BE49-F238E27FC236}">
              <a16:creationId xmlns:a16="http://schemas.microsoft.com/office/drawing/2014/main" id="{6015C062-A977-463C-A604-64FF377B7D1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8" name="نص 8">
          <a:extLst>
            <a:ext uri="{FF2B5EF4-FFF2-40B4-BE49-F238E27FC236}">
              <a16:creationId xmlns:a16="http://schemas.microsoft.com/office/drawing/2014/main" id="{FB465F7F-4E19-4A11-8244-A68468687BE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39" name="نص 8">
          <a:extLst>
            <a:ext uri="{FF2B5EF4-FFF2-40B4-BE49-F238E27FC236}">
              <a16:creationId xmlns:a16="http://schemas.microsoft.com/office/drawing/2014/main" id="{5B529BFE-96E2-4079-8A51-BC3B2646AD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0" name="نص 8">
          <a:extLst>
            <a:ext uri="{FF2B5EF4-FFF2-40B4-BE49-F238E27FC236}">
              <a16:creationId xmlns:a16="http://schemas.microsoft.com/office/drawing/2014/main" id="{7B126258-4963-4337-8EB1-92C179925C3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1" name="نص 8">
          <a:extLst>
            <a:ext uri="{FF2B5EF4-FFF2-40B4-BE49-F238E27FC236}">
              <a16:creationId xmlns:a16="http://schemas.microsoft.com/office/drawing/2014/main" id="{66F1CC5B-9083-4640-BD6A-F4AABE688D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2" name="Text Box 138">
          <a:extLst>
            <a:ext uri="{FF2B5EF4-FFF2-40B4-BE49-F238E27FC236}">
              <a16:creationId xmlns:a16="http://schemas.microsoft.com/office/drawing/2014/main" id="{8B8D5F75-995C-4DEC-BE42-53B86DAB18F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3" name="Text Box 139">
          <a:extLst>
            <a:ext uri="{FF2B5EF4-FFF2-40B4-BE49-F238E27FC236}">
              <a16:creationId xmlns:a16="http://schemas.microsoft.com/office/drawing/2014/main" id="{98459F13-8CAD-49B1-85A7-C40B4AA8C25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4" name="نص 8">
          <a:extLst>
            <a:ext uri="{FF2B5EF4-FFF2-40B4-BE49-F238E27FC236}">
              <a16:creationId xmlns:a16="http://schemas.microsoft.com/office/drawing/2014/main" id="{1FF2A271-B354-4FB2-82CD-C761BC6F432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5" name="نص 8">
          <a:extLst>
            <a:ext uri="{FF2B5EF4-FFF2-40B4-BE49-F238E27FC236}">
              <a16:creationId xmlns:a16="http://schemas.microsoft.com/office/drawing/2014/main" id="{F54974D9-4AB8-4EC3-B72F-379AC1E669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6" name="نص 8">
          <a:extLst>
            <a:ext uri="{FF2B5EF4-FFF2-40B4-BE49-F238E27FC236}">
              <a16:creationId xmlns:a16="http://schemas.microsoft.com/office/drawing/2014/main" id="{84A8A17A-1E7A-4838-A1BE-7F0F53C85D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7" name="نص 8">
          <a:extLst>
            <a:ext uri="{FF2B5EF4-FFF2-40B4-BE49-F238E27FC236}">
              <a16:creationId xmlns:a16="http://schemas.microsoft.com/office/drawing/2014/main" id="{7ED48E8A-5D86-4750-948B-1C2BD92A1B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8" name="نص 8">
          <a:extLst>
            <a:ext uri="{FF2B5EF4-FFF2-40B4-BE49-F238E27FC236}">
              <a16:creationId xmlns:a16="http://schemas.microsoft.com/office/drawing/2014/main" id="{DC2F14E7-3CFE-49D6-95DE-8A7ECFAE04C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49" name="Text Box 161">
          <a:extLst>
            <a:ext uri="{FF2B5EF4-FFF2-40B4-BE49-F238E27FC236}">
              <a16:creationId xmlns:a16="http://schemas.microsoft.com/office/drawing/2014/main" id="{1CBD9C8D-E235-4F97-A029-B42668A075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0" name="Text Box 162">
          <a:extLst>
            <a:ext uri="{FF2B5EF4-FFF2-40B4-BE49-F238E27FC236}">
              <a16:creationId xmlns:a16="http://schemas.microsoft.com/office/drawing/2014/main" id="{27720C5B-17D7-441F-BAFA-4FF53209AD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1" name="نص 8">
          <a:extLst>
            <a:ext uri="{FF2B5EF4-FFF2-40B4-BE49-F238E27FC236}">
              <a16:creationId xmlns:a16="http://schemas.microsoft.com/office/drawing/2014/main" id="{2BFCF44E-A2B3-446A-9986-E808DA1F75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2" name="نص 8">
          <a:extLst>
            <a:ext uri="{FF2B5EF4-FFF2-40B4-BE49-F238E27FC236}">
              <a16:creationId xmlns:a16="http://schemas.microsoft.com/office/drawing/2014/main" id="{1A2F6D21-E138-4952-80D9-935AA06D39A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3" name="نص 8">
          <a:extLst>
            <a:ext uri="{FF2B5EF4-FFF2-40B4-BE49-F238E27FC236}">
              <a16:creationId xmlns:a16="http://schemas.microsoft.com/office/drawing/2014/main" id="{CFA5442B-A217-44A7-B952-A0B1DCBBE8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4" name="نص 8">
          <a:extLst>
            <a:ext uri="{FF2B5EF4-FFF2-40B4-BE49-F238E27FC236}">
              <a16:creationId xmlns:a16="http://schemas.microsoft.com/office/drawing/2014/main" id="{0A65B8AE-DDE0-41BC-8167-952E595AAD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5" name="نص 8">
          <a:extLst>
            <a:ext uri="{FF2B5EF4-FFF2-40B4-BE49-F238E27FC236}">
              <a16:creationId xmlns:a16="http://schemas.microsoft.com/office/drawing/2014/main" id="{E6BBA2C4-152F-4E64-98C7-93BDDEAD15C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6" name="نص 8">
          <a:extLst>
            <a:ext uri="{FF2B5EF4-FFF2-40B4-BE49-F238E27FC236}">
              <a16:creationId xmlns:a16="http://schemas.microsoft.com/office/drawing/2014/main" id="{932385ED-2CCC-4105-8B8D-7D6CBCAAEB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7" name="نص 8">
          <a:extLst>
            <a:ext uri="{FF2B5EF4-FFF2-40B4-BE49-F238E27FC236}">
              <a16:creationId xmlns:a16="http://schemas.microsoft.com/office/drawing/2014/main" id="{811C96F7-2D19-45A2-B1F8-39F4FA3F086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8" name="Text Box 115">
          <a:extLst>
            <a:ext uri="{FF2B5EF4-FFF2-40B4-BE49-F238E27FC236}">
              <a16:creationId xmlns:a16="http://schemas.microsoft.com/office/drawing/2014/main" id="{9989EEE9-04AC-4985-9835-564F3410C92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59" name="Text Box 116">
          <a:extLst>
            <a:ext uri="{FF2B5EF4-FFF2-40B4-BE49-F238E27FC236}">
              <a16:creationId xmlns:a16="http://schemas.microsoft.com/office/drawing/2014/main" id="{C5250593-6833-4DE5-AFA2-6626666493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0" name="نص 8">
          <a:extLst>
            <a:ext uri="{FF2B5EF4-FFF2-40B4-BE49-F238E27FC236}">
              <a16:creationId xmlns:a16="http://schemas.microsoft.com/office/drawing/2014/main" id="{D0513B91-BD5D-42BA-BBE5-ECE9B88DC04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1" name="نص 8">
          <a:extLst>
            <a:ext uri="{FF2B5EF4-FFF2-40B4-BE49-F238E27FC236}">
              <a16:creationId xmlns:a16="http://schemas.microsoft.com/office/drawing/2014/main" id="{A4B9EB1D-C36D-4EC2-A251-3AC9E705830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2" name="نص 8">
          <a:extLst>
            <a:ext uri="{FF2B5EF4-FFF2-40B4-BE49-F238E27FC236}">
              <a16:creationId xmlns:a16="http://schemas.microsoft.com/office/drawing/2014/main" id="{B467C3AB-B672-4424-B143-D6E6A26BC70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3" name="نص 8">
          <a:extLst>
            <a:ext uri="{FF2B5EF4-FFF2-40B4-BE49-F238E27FC236}">
              <a16:creationId xmlns:a16="http://schemas.microsoft.com/office/drawing/2014/main" id="{1A4A4B9E-194A-492C-A902-96FC18367DF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4" name="نص 8">
          <a:extLst>
            <a:ext uri="{FF2B5EF4-FFF2-40B4-BE49-F238E27FC236}">
              <a16:creationId xmlns:a16="http://schemas.microsoft.com/office/drawing/2014/main" id="{4E7890B8-E837-4870-BF93-AFE553AD47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5" name="نص 8">
          <a:extLst>
            <a:ext uri="{FF2B5EF4-FFF2-40B4-BE49-F238E27FC236}">
              <a16:creationId xmlns:a16="http://schemas.microsoft.com/office/drawing/2014/main" id="{67702902-B2CE-4272-B7EE-F9BA4A82365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6" name="نص 8">
          <a:extLst>
            <a:ext uri="{FF2B5EF4-FFF2-40B4-BE49-F238E27FC236}">
              <a16:creationId xmlns:a16="http://schemas.microsoft.com/office/drawing/2014/main" id="{4DF38B56-23F3-46B4-A138-7101C42124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7" name="نص 8">
          <a:extLst>
            <a:ext uri="{FF2B5EF4-FFF2-40B4-BE49-F238E27FC236}">
              <a16:creationId xmlns:a16="http://schemas.microsoft.com/office/drawing/2014/main" id="{AC111112-B0F3-457B-9E75-AB964DA02C3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8" name="نص 8">
          <a:extLst>
            <a:ext uri="{FF2B5EF4-FFF2-40B4-BE49-F238E27FC236}">
              <a16:creationId xmlns:a16="http://schemas.microsoft.com/office/drawing/2014/main" id="{BD0334DF-FF9C-47BC-A02B-645A1C286A6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69" name="Text Box 100">
          <a:extLst>
            <a:ext uri="{FF2B5EF4-FFF2-40B4-BE49-F238E27FC236}">
              <a16:creationId xmlns:a16="http://schemas.microsoft.com/office/drawing/2014/main" id="{2BF1DB21-DFE5-449E-AF57-6580C5CF7E8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0" name="نص 8">
          <a:extLst>
            <a:ext uri="{FF2B5EF4-FFF2-40B4-BE49-F238E27FC236}">
              <a16:creationId xmlns:a16="http://schemas.microsoft.com/office/drawing/2014/main" id="{9D287B74-9CD7-454B-82BF-42018E90DA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1" name="نص 8">
          <a:extLst>
            <a:ext uri="{FF2B5EF4-FFF2-40B4-BE49-F238E27FC236}">
              <a16:creationId xmlns:a16="http://schemas.microsoft.com/office/drawing/2014/main" id="{D1470D5D-D915-45B5-AFE4-35225CC99D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2" name="Text Box 103">
          <a:extLst>
            <a:ext uri="{FF2B5EF4-FFF2-40B4-BE49-F238E27FC236}">
              <a16:creationId xmlns:a16="http://schemas.microsoft.com/office/drawing/2014/main" id="{5A7F769D-D188-4AD7-A6BF-054D79039F7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3" name="Text Box 104">
          <a:extLst>
            <a:ext uri="{FF2B5EF4-FFF2-40B4-BE49-F238E27FC236}">
              <a16:creationId xmlns:a16="http://schemas.microsoft.com/office/drawing/2014/main" id="{16F620D9-C186-41EF-8838-28C90889BE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4" name="نص 8">
          <a:extLst>
            <a:ext uri="{FF2B5EF4-FFF2-40B4-BE49-F238E27FC236}">
              <a16:creationId xmlns:a16="http://schemas.microsoft.com/office/drawing/2014/main" id="{094294CE-B9EC-44B7-96D9-F482DEE73C5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5" name="Text Box 106">
          <a:extLst>
            <a:ext uri="{FF2B5EF4-FFF2-40B4-BE49-F238E27FC236}">
              <a16:creationId xmlns:a16="http://schemas.microsoft.com/office/drawing/2014/main" id="{05B8BF2B-902F-4A23-85DE-0BD740AB6A9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6" name="Text Box 107">
          <a:extLst>
            <a:ext uri="{FF2B5EF4-FFF2-40B4-BE49-F238E27FC236}">
              <a16:creationId xmlns:a16="http://schemas.microsoft.com/office/drawing/2014/main" id="{A1210989-C3AC-487C-81A2-0C7B376AA2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7" name="نص 8">
          <a:extLst>
            <a:ext uri="{FF2B5EF4-FFF2-40B4-BE49-F238E27FC236}">
              <a16:creationId xmlns:a16="http://schemas.microsoft.com/office/drawing/2014/main" id="{890AA195-0669-40B3-B643-706E50EE467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8" name="نص 8">
          <a:extLst>
            <a:ext uri="{FF2B5EF4-FFF2-40B4-BE49-F238E27FC236}">
              <a16:creationId xmlns:a16="http://schemas.microsoft.com/office/drawing/2014/main" id="{F10C087B-16FB-41ED-986A-C1DD871741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79" name="Text Box 110">
          <a:extLst>
            <a:ext uri="{FF2B5EF4-FFF2-40B4-BE49-F238E27FC236}">
              <a16:creationId xmlns:a16="http://schemas.microsoft.com/office/drawing/2014/main" id="{083EFA5F-873E-4EED-AAC8-064C8EA48BE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0" name="Text Box 111">
          <a:extLst>
            <a:ext uri="{FF2B5EF4-FFF2-40B4-BE49-F238E27FC236}">
              <a16:creationId xmlns:a16="http://schemas.microsoft.com/office/drawing/2014/main" id="{444BBCC0-CE7F-4E63-A2A9-DD1C662C1A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1" name="نص 8">
          <a:extLst>
            <a:ext uri="{FF2B5EF4-FFF2-40B4-BE49-F238E27FC236}">
              <a16:creationId xmlns:a16="http://schemas.microsoft.com/office/drawing/2014/main" id="{E0C40327-4479-4209-BFEB-53B13BD4F59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2" name="نص 8">
          <a:extLst>
            <a:ext uri="{FF2B5EF4-FFF2-40B4-BE49-F238E27FC236}">
              <a16:creationId xmlns:a16="http://schemas.microsoft.com/office/drawing/2014/main" id="{8AAF8F6B-35B9-466D-A5AF-63DA8A9A0E3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3" name="نص 8">
          <a:extLst>
            <a:ext uri="{FF2B5EF4-FFF2-40B4-BE49-F238E27FC236}">
              <a16:creationId xmlns:a16="http://schemas.microsoft.com/office/drawing/2014/main" id="{328C8BD4-CA89-47E7-BB37-8D268BFB07C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4" name="Text Box 115">
          <a:extLst>
            <a:ext uri="{FF2B5EF4-FFF2-40B4-BE49-F238E27FC236}">
              <a16:creationId xmlns:a16="http://schemas.microsoft.com/office/drawing/2014/main" id="{270194B5-0EAE-4814-B6B8-1EDEECED9D3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5" name="Text Box 116">
          <a:extLst>
            <a:ext uri="{FF2B5EF4-FFF2-40B4-BE49-F238E27FC236}">
              <a16:creationId xmlns:a16="http://schemas.microsoft.com/office/drawing/2014/main" id="{02840A98-E280-4547-B86C-806C2126A6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6" name="نص 8">
          <a:extLst>
            <a:ext uri="{FF2B5EF4-FFF2-40B4-BE49-F238E27FC236}">
              <a16:creationId xmlns:a16="http://schemas.microsoft.com/office/drawing/2014/main" id="{80A04B37-E59A-4C94-9F4F-BB910E7E223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7" name="نص 8">
          <a:extLst>
            <a:ext uri="{FF2B5EF4-FFF2-40B4-BE49-F238E27FC236}">
              <a16:creationId xmlns:a16="http://schemas.microsoft.com/office/drawing/2014/main" id="{4DA48B6E-4065-4C77-9B60-6FBE1B1FA01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8" name="نص 8">
          <a:extLst>
            <a:ext uri="{FF2B5EF4-FFF2-40B4-BE49-F238E27FC236}">
              <a16:creationId xmlns:a16="http://schemas.microsoft.com/office/drawing/2014/main" id="{6EF2B9A4-2581-4B95-8E69-FDA8C68305C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89" name="نص 8">
          <a:extLst>
            <a:ext uri="{FF2B5EF4-FFF2-40B4-BE49-F238E27FC236}">
              <a16:creationId xmlns:a16="http://schemas.microsoft.com/office/drawing/2014/main" id="{7697C6BE-9118-484A-B53E-6A9A8DC3DF4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0" name="نص 8">
          <a:extLst>
            <a:ext uri="{FF2B5EF4-FFF2-40B4-BE49-F238E27FC236}">
              <a16:creationId xmlns:a16="http://schemas.microsoft.com/office/drawing/2014/main" id="{77A07140-6F1C-45DC-99CD-AA0AC8C2C23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1" name="Text Box 138">
          <a:extLst>
            <a:ext uri="{FF2B5EF4-FFF2-40B4-BE49-F238E27FC236}">
              <a16:creationId xmlns:a16="http://schemas.microsoft.com/office/drawing/2014/main" id="{D43F4145-C062-482A-A94B-0E741C4F1C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2" name="Text Box 139">
          <a:extLst>
            <a:ext uri="{FF2B5EF4-FFF2-40B4-BE49-F238E27FC236}">
              <a16:creationId xmlns:a16="http://schemas.microsoft.com/office/drawing/2014/main" id="{A5271A1D-CAF8-48E7-9A32-947CF638F56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3" name="نص 8">
          <a:extLst>
            <a:ext uri="{FF2B5EF4-FFF2-40B4-BE49-F238E27FC236}">
              <a16:creationId xmlns:a16="http://schemas.microsoft.com/office/drawing/2014/main" id="{203A440C-3950-440F-A988-973F9BBD841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4" name="نص 8">
          <a:extLst>
            <a:ext uri="{FF2B5EF4-FFF2-40B4-BE49-F238E27FC236}">
              <a16:creationId xmlns:a16="http://schemas.microsoft.com/office/drawing/2014/main" id="{D0D4804D-00D4-45E1-A70D-BFE18460EE9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5" name="نص 8">
          <a:extLst>
            <a:ext uri="{FF2B5EF4-FFF2-40B4-BE49-F238E27FC236}">
              <a16:creationId xmlns:a16="http://schemas.microsoft.com/office/drawing/2014/main" id="{E8FAC797-A6C6-427E-ACC3-57C55CC5667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6" name="نص 8">
          <a:extLst>
            <a:ext uri="{FF2B5EF4-FFF2-40B4-BE49-F238E27FC236}">
              <a16:creationId xmlns:a16="http://schemas.microsoft.com/office/drawing/2014/main" id="{217F99EA-2AC8-427A-A0DF-EFD3C5E8EB6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7" name="نص 8">
          <a:extLst>
            <a:ext uri="{FF2B5EF4-FFF2-40B4-BE49-F238E27FC236}">
              <a16:creationId xmlns:a16="http://schemas.microsoft.com/office/drawing/2014/main" id="{825C88AE-E7F2-49CF-8443-46F7F9BC651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8" name="Text Box 161">
          <a:extLst>
            <a:ext uri="{FF2B5EF4-FFF2-40B4-BE49-F238E27FC236}">
              <a16:creationId xmlns:a16="http://schemas.microsoft.com/office/drawing/2014/main" id="{0C7C5698-799A-4392-AFAF-3719C3D95D8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499" name="Text Box 162">
          <a:extLst>
            <a:ext uri="{FF2B5EF4-FFF2-40B4-BE49-F238E27FC236}">
              <a16:creationId xmlns:a16="http://schemas.microsoft.com/office/drawing/2014/main" id="{69C72553-6CC5-4AC5-A64F-D5BEB965DE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0" name="نص 8">
          <a:extLst>
            <a:ext uri="{FF2B5EF4-FFF2-40B4-BE49-F238E27FC236}">
              <a16:creationId xmlns:a16="http://schemas.microsoft.com/office/drawing/2014/main" id="{68799371-4008-40C8-8B3D-8607DDBC6C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1" name="نص 8">
          <a:extLst>
            <a:ext uri="{FF2B5EF4-FFF2-40B4-BE49-F238E27FC236}">
              <a16:creationId xmlns:a16="http://schemas.microsoft.com/office/drawing/2014/main" id="{171F1C20-3AB3-44BB-A729-32D918F7001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2" name="نص 8">
          <a:extLst>
            <a:ext uri="{FF2B5EF4-FFF2-40B4-BE49-F238E27FC236}">
              <a16:creationId xmlns:a16="http://schemas.microsoft.com/office/drawing/2014/main" id="{028B83D8-C337-42FE-BF8E-F1D7D51A68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3" name="نص 8">
          <a:extLst>
            <a:ext uri="{FF2B5EF4-FFF2-40B4-BE49-F238E27FC236}">
              <a16:creationId xmlns:a16="http://schemas.microsoft.com/office/drawing/2014/main" id="{2BC9A4CD-9C82-4189-94B8-0AE00F73FA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4" name="نص 8">
          <a:extLst>
            <a:ext uri="{FF2B5EF4-FFF2-40B4-BE49-F238E27FC236}">
              <a16:creationId xmlns:a16="http://schemas.microsoft.com/office/drawing/2014/main" id="{9E9CBEEB-614E-4C97-A600-A9140824437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5" name="نص 8">
          <a:extLst>
            <a:ext uri="{FF2B5EF4-FFF2-40B4-BE49-F238E27FC236}">
              <a16:creationId xmlns:a16="http://schemas.microsoft.com/office/drawing/2014/main" id="{1B354100-7F59-4A08-9108-2399699BEA4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6" name="نص 8">
          <a:extLst>
            <a:ext uri="{FF2B5EF4-FFF2-40B4-BE49-F238E27FC236}">
              <a16:creationId xmlns:a16="http://schemas.microsoft.com/office/drawing/2014/main" id="{76012B35-588A-46C0-B44D-D378A637103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7" name="Text Box 115">
          <a:extLst>
            <a:ext uri="{FF2B5EF4-FFF2-40B4-BE49-F238E27FC236}">
              <a16:creationId xmlns:a16="http://schemas.microsoft.com/office/drawing/2014/main" id="{CEB8839A-380C-435E-A07A-2810BD9503F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8" name="Text Box 116">
          <a:extLst>
            <a:ext uri="{FF2B5EF4-FFF2-40B4-BE49-F238E27FC236}">
              <a16:creationId xmlns:a16="http://schemas.microsoft.com/office/drawing/2014/main" id="{51C3AD88-6E22-4FFB-972B-72D11FB067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09" name="نص 8">
          <a:extLst>
            <a:ext uri="{FF2B5EF4-FFF2-40B4-BE49-F238E27FC236}">
              <a16:creationId xmlns:a16="http://schemas.microsoft.com/office/drawing/2014/main" id="{A5CD70D9-A2B9-4562-BBF8-7B2A0C53387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0" name="نص 8">
          <a:extLst>
            <a:ext uri="{FF2B5EF4-FFF2-40B4-BE49-F238E27FC236}">
              <a16:creationId xmlns:a16="http://schemas.microsoft.com/office/drawing/2014/main" id="{5073B3C8-3665-46DD-A00B-EDBEB087940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1" name="نص 8">
          <a:extLst>
            <a:ext uri="{FF2B5EF4-FFF2-40B4-BE49-F238E27FC236}">
              <a16:creationId xmlns:a16="http://schemas.microsoft.com/office/drawing/2014/main" id="{FAD882B2-E6BC-4C53-932F-49415D76128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2" name="نص 8">
          <a:extLst>
            <a:ext uri="{FF2B5EF4-FFF2-40B4-BE49-F238E27FC236}">
              <a16:creationId xmlns:a16="http://schemas.microsoft.com/office/drawing/2014/main" id="{F6FB09D9-2362-41F8-B318-87C67F64C3F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3" name="نص 8">
          <a:extLst>
            <a:ext uri="{FF2B5EF4-FFF2-40B4-BE49-F238E27FC236}">
              <a16:creationId xmlns:a16="http://schemas.microsoft.com/office/drawing/2014/main" id="{F17D46DF-D706-4422-9A04-CAE3C92FC32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4" name="نص 8">
          <a:extLst>
            <a:ext uri="{FF2B5EF4-FFF2-40B4-BE49-F238E27FC236}">
              <a16:creationId xmlns:a16="http://schemas.microsoft.com/office/drawing/2014/main" id="{4EDD9F20-95AD-4C5C-BD77-51C36C3B0D1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5" name="نص 8">
          <a:extLst>
            <a:ext uri="{FF2B5EF4-FFF2-40B4-BE49-F238E27FC236}">
              <a16:creationId xmlns:a16="http://schemas.microsoft.com/office/drawing/2014/main" id="{A379658E-2D60-49E7-8580-CCDD08B1936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6" name="نص 8">
          <a:extLst>
            <a:ext uri="{FF2B5EF4-FFF2-40B4-BE49-F238E27FC236}">
              <a16:creationId xmlns:a16="http://schemas.microsoft.com/office/drawing/2014/main" id="{EC5D9954-1B54-4864-8A5A-215D7719F52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7" name="نص 8">
          <a:extLst>
            <a:ext uri="{FF2B5EF4-FFF2-40B4-BE49-F238E27FC236}">
              <a16:creationId xmlns:a16="http://schemas.microsoft.com/office/drawing/2014/main" id="{8B706691-47AA-4942-9C4D-98584F3CEC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8" name="نص 8">
          <a:extLst>
            <a:ext uri="{FF2B5EF4-FFF2-40B4-BE49-F238E27FC236}">
              <a16:creationId xmlns:a16="http://schemas.microsoft.com/office/drawing/2014/main" id="{021BFB26-6393-4450-8640-26BC0147343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19" name="Text Box 115">
          <a:extLst>
            <a:ext uri="{FF2B5EF4-FFF2-40B4-BE49-F238E27FC236}">
              <a16:creationId xmlns:a16="http://schemas.microsoft.com/office/drawing/2014/main" id="{9BDAD9D7-569E-4DB5-A6FA-F87E2FAF363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0" name="Text Box 116">
          <a:extLst>
            <a:ext uri="{FF2B5EF4-FFF2-40B4-BE49-F238E27FC236}">
              <a16:creationId xmlns:a16="http://schemas.microsoft.com/office/drawing/2014/main" id="{CBAF4A5C-4E3F-4B61-957B-0427E43C52A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1" name="نص 8">
          <a:extLst>
            <a:ext uri="{FF2B5EF4-FFF2-40B4-BE49-F238E27FC236}">
              <a16:creationId xmlns:a16="http://schemas.microsoft.com/office/drawing/2014/main" id="{CCAA164C-5D37-415F-ABBB-2C89F9C60D2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2" name="نص 8">
          <a:extLst>
            <a:ext uri="{FF2B5EF4-FFF2-40B4-BE49-F238E27FC236}">
              <a16:creationId xmlns:a16="http://schemas.microsoft.com/office/drawing/2014/main" id="{2604ED31-FB89-463C-AE60-D4DABF72955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3" name="نص 8">
          <a:extLst>
            <a:ext uri="{FF2B5EF4-FFF2-40B4-BE49-F238E27FC236}">
              <a16:creationId xmlns:a16="http://schemas.microsoft.com/office/drawing/2014/main" id="{D8BF49B8-E607-4E94-B749-C3DB0830E83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4" name="نص 8">
          <a:extLst>
            <a:ext uri="{FF2B5EF4-FFF2-40B4-BE49-F238E27FC236}">
              <a16:creationId xmlns:a16="http://schemas.microsoft.com/office/drawing/2014/main" id="{B5F54656-EE03-4128-B72F-CE1D9B2B4CC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5" name="نص 8">
          <a:extLst>
            <a:ext uri="{FF2B5EF4-FFF2-40B4-BE49-F238E27FC236}">
              <a16:creationId xmlns:a16="http://schemas.microsoft.com/office/drawing/2014/main" id="{4621B944-66CE-4E1B-87BD-928D706A0C9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6" name="نص 8">
          <a:extLst>
            <a:ext uri="{FF2B5EF4-FFF2-40B4-BE49-F238E27FC236}">
              <a16:creationId xmlns:a16="http://schemas.microsoft.com/office/drawing/2014/main" id="{910AC3D7-9DF1-40CD-81BC-548C6C5CAFE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7" name="نص 8">
          <a:extLst>
            <a:ext uri="{FF2B5EF4-FFF2-40B4-BE49-F238E27FC236}">
              <a16:creationId xmlns:a16="http://schemas.microsoft.com/office/drawing/2014/main" id="{3A24F86C-F526-4159-90D2-83C103AEB11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8" name="نص 8">
          <a:extLst>
            <a:ext uri="{FF2B5EF4-FFF2-40B4-BE49-F238E27FC236}">
              <a16:creationId xmlns:a16="http://schemas.microsoft.com/office/drawing/2014/main" id="{A281E42D-462B-42E1-BFDD-6E592601CB1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29" name="نص 8">
          <a:extLst>
            <a:ext uri="{FF2B5EF4-FFF2-40B4-BE49-F238E27FC236}">
              <a16:creationId xmlns:a16="http://schemas.microsoft.com/office/drawing/2014/main" id="{C31B70BE-63E5-4EF8-8C75-499D196067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0" name="نص 8">
          <a:extLst>
            <a:ext uri="{FF2B5EF4-FFF2-40B4-BE49-F238E27FC236}">
              <a16:creationId xmlns:a16="http://schemas.microsoft.com/office/drawing/2014/main" id="{C6120C1C-9328-462B-9D70-B082E2775BE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1" name="نص 8">
          <a:extLst>
            <a:ext uri="{FF2B5EF4-FFF2-40B4-BE49-F238E27FC236}">
              <a16:creationId xmlns:a16="http://schemas.microsoft.com/office/drawing/2014/main" id="{759FB930-52C3-4C39-8E11-877E197574C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2" name="نص 8">
          <a:extLst>
            <a:ext uri="{FF2B5EF4-FFF2-40B4-BE49-F238E27FC236}">
              <a16:creationId xmlns:a16="http://schemas.microsoft.com/office/drawing/2014/main" id="{EC3F3CD6-5471-4EE1-BC5F-F2F2FC5E8B4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3" name="نص 8">
          <a:extLst>
            <a:ext uri="{FF2B5EF4-FFF2-40B4-BE49-F238E27FC236}">
              <a16:creationId xmlns:a16="http://schemas.microsoft.com/office/drawing/2014/main" id="{510E891E-83C1-474D-88D4-62CF82B509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4" name="Text Box 100">
          <a:extLst>
            <a:ext uri="{FF2B5EF4-FFF2-40B4-BE49-F238E27FC236}">
              <a16:creationId xmlns:a16="http://schemas.microsoft.com/office/drawing/2014/main" id="{FA01DE60-3553-4213-9248-F164AC3AFA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5" name="نص 8">
          <a:extLst>
            <a:ext uri="{FF2B5EF4-FFF2-40B4-BE49-F238E27FC236}">
              <a16:creationId xmlns:a16="http://schemas.microsoft.com/office/drawing/2014/main" id="{10857B0F-063B-41D0-A104-F2B73C4155D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6" name="نص 8">
          <a:extLst>
            <a:ext uri="{FF2B5EF4-FFF2-40B4-BE49-F238E27FC236}">
              <a16:creationId xmlns:a16="http://schemas.microsoft.com/office/drawing/2014/main" id="{81DE48B5-E6DC-496C-8956-4D1236CD22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7" name="Text Box 103">
          <a:extLst>
            <a:ext uri="{FF2B5EF4-FFF2-40B4-BE49-F238E27FC236}">
              <a16:creationId xmlns:a16="http://schemas.microsoft.com/office/drawing/2014/main" id="{5CE44B0F-8DB3-4226-B49A-54683571E6A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8" name="Text Box 104">
          <a:extLst>
            <a:ext uri="{FF2B5EF4-FFF2-40B4-BE49-F238E27FC236}">
              <a16:creationId xmlns:a16="http://schemas.microsoft.com/office/drawing/2014/main" id="{EA77C08D-7BE5-4D7E-8D46-6B57A5D4591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39" name="نص 8">
          <a:extLst>
            <a:ext uri="{FF2B5EF4-FFF2-40B4-BE49-F238E27FC236}">
              <a16:creationId xmlns:a16="http://schemas.microsoft.com/office/drawing/2014/main" id="{60E0015C-7175-4C8E-BEA4-0ED6EBF3894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0" name="Text Box 106">
          <a:extLst>
            <a:ext uri="{FF2B5EF4-FFF2-40B4-BE49-F238E27FC236}">
              <a16:creationId xmlns:a16="http://schemas.microsoft.com/office/drawing/2014/main" id="{1152C2A5-1E75-4177-A1BA-1FEE6132A6A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1" name="Text Box 107">
          <a:extLst>
            <a:ext uri="{FF2B5EF4-FFF2-40B4-BE49-F238E27FC236}">
              <a16:creationId xmlns:a16="http://schemas.microsoft.com/office/drawing/2014/main" id="{0004DAAA-B67B-488D-B6BE-BB99519B6CB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2" name="نص 8">
          <a:extLst>
            <a:ext uri="{FF2B5EF4-FFF2-40B4-BE49-F238E27FC236}">
              <a16:creationId xmlns:a16="http://schemas.microsoft.com/office/drawing/2014/main" id="{77E6D86D-A261-4577-B4D1-76D806C9274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3" name="نص 8">
          <a:extLst>
            <a:ext uri="{FF2B5EF4-FFF2-40B4-BE49-F238E27FC236}">
              <a16:creationId xmlns:a16="http://schemas.microsoft.com/office/drawing/2014/main" id="{F2FF582E-92D1-4F74-8A98-3DCF63F1A02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4" name="Text Box 110">
          <a:extLst>
            <a:ext uri="{FF2B5EF4-FFF2-40B4-BE49-F238E27FC236}">
              <a16:creationId xmlns:a16="http://schemas.microsoft.com/office/drawing/2014/main" id="{C5DC13AC-841F-4F43-872C-0568C582BB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5" name="Text Box 111">
          <a:extLst>
            <a:ext uri="{FF2B5EF4-FFF2-40B4-BE49-F238E27FC236}">
              <a16:creationId xmlns:a16="http://schemas.microsoft.com/office/drawing/2014/main" id="{FC89806C-CC8D-49E2-A205-4AD7AD8A1A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6" name="نص 8">
          <a:extLst>
            <a:ext uri="{FF2B5EF4-FFF2-40B4-BE49-F238E27FC236}">
              <a16:creationId xmlns:a16="http://schemas.microsoft.com/office/drawing/2014/main" id="{58EB9335-9815-4BCB-8955-B6901FC1DA9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7" name="نص 8">
          <a:extLst>
            <a:ext uri="{FF2B5EF4-FFF2-40B4-BE49-F238E27FC236}">
              <a16:creationId xmlns:a16="http://schemas.microsoft.com/office/drawing/2014/main" id="{D994E4E5-718D-4286-AC38-DA8EC7A7D04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8" name="نص 8">
          <a:extLst>
            <a:ext uri="{FF2B5EF4-FFF2-40B4-BE49-F238E27FC236}">
              <a16:creationId xmlns:a16="http://schemas.microsoft.com/office/drawing/2014/main" id="{41829779-EEB3-4574-B9AA-227C6C14414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49" name="Text Box 115">
          <a:extLst>
            <a:ext uri="{FF2B5EF4-FFF2-40B4-BE49-F238E27FC236}">
              <a16:creationId xmlns:a16="http://schemas.microsoft.com/office/drawing/2014/main" id="{EE648B65-83A6-4907-9100-E3990ACF19CE}"/>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0" name="Text Box 116">
          <a:extLst>
            <a:ext uri="{FF2B5EF4-FFF2-40B4-BE49-F238E27FC236}">
              <a16:creationId xmlns:a16="http://schemas.microsoft.com/office/drawing/2014/main" id="{E4C17E1B-E489-4224-80F5-593ED14F96B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1" name="نص 8">
          <a:extLst>
            <a:ext uri="{FF2B5EF4-FFF2-40B4-BE49-F238E27FC236}">
              <a16:creationId xmlns:a16="http://schemas.microsoft.com/office/drawing/2014/main" id="{2BC0D786-FE7A-4287-8EE7-CB3E23F6F9E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2" name="نص 8">
          <a:extLst>
            <a:ext uri="{FF2B5EF4-FFF2-40B4-BE49-F238E27FC236}">
              <a16:creationId xmlns:a16="http://schemas.microsoft.com/office/drawing/2014/main" id="{820C1C35-BF89-4AE2-B826-FFF9CC64316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3" name="نص 8">
          <a:extLst>
            <a:ext uri="{FF2B5EF4-FFF2-40B4-BE49-F238E27FC236}">
              <a16:creationId xmlns:a16="http://schemas.microsoft.com/office/drawing/2014/main" id="{2B76B696-6876-4092-8C0B-841797B7BE8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4" name="نص 8">
          <a:extLst>
            <a:ext uri="{FF2B5EF4-FFF2-40B4-BE49-F238E27FC236}">
              <a16:creationId xmlns:a16="http://schemas.microsoft.com/office/drawing/2014/main" id="{E237D4C3-5541-4C90-B594-5FC88E666C9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5" name="نص 8">
          <a:extLst>
            <a:ext uri="{FF2B5EF4-FFF2-40B4-BE49-F238E27FC236}">
              <a16:creationId xmlns:a16="http://schemas.microsoft.com/office/drawing/2014/main" id="{41750A59-4F7A-4F72-8284-46D30F767E1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6" name="Text Box 138">
          <a:extLst>
            <a:ext uri="{FF2B5EF4-FFF2-40B4-BE49-F238E27FC236}">
              <a16:creationId xmlns:a16="http://schemas.microsoft.com/office/drawing/2014/main" id="{6DF3ADE3-6856-494E-A0DF-386DBB08D4A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7" name="Text Box 139">
          <a:extLst>
            <a:ext uri="{FF2B5EF4-FFF2-40B4-BE49-F238E27FC236}">
              <a16:creationId xmlns:a16="http://schemas.microsoft.com/office/drawing/2014/main" id="{0F92FB19-171D-46CE-918E-77CE4E7954E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8" name="نص 8">
          <a:extLst>
            <a:ext uri="{FF2B5EF4-FFF2-40B4-BE49-F238E27FC236}">
              <a16:creationId xmlns:a16="http://schemas.microsoft.com/office/drawing/2014/main" id="{6E35E3B3-A3A6-453F-A9CB-0209A80151A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59" name="نص 8">
          <a:extLst>
            <a:ext uri="{FF2B5EF4-FFF2-40B4-BE49-F238E27FC236}">
              <a16:creationId xmlns:a16="http://schemas.microsoft.com/office/drawing/2014/main" id="{12583ADD-0A40-439D-9234-0AF52C355EE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0" name="نص 8">
          <a:extLst>
            <a:ext uri="{FF2B5EF4-FFF2-40B4-BE49-F238E27FC236}">
              <a16:creationId xmlns:a16="http://schemas.microsoft.com/office/drawing/2014/main" id="{B30EE665-A016-4742-A8C3-736C237A477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1" name="نص 8">
          <a:extLst>
            <a:ext uri="{FF2B5EF4-FFF2-40B4-BE49-F238E27FC236}">
              <a16:creationId xmlns:a16="http://schemas.microsoft.com/office/drawing/2014/main" id="{5C57EF64-83B4-4F8F-9022-1DB08E87F8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2" name="نص 8">
          <a:extLst>
            <a:ext uri="{FF2B5EF4-FFF2-40B4-BE49-F238E27FC236}">
              <a16:creationId xmlns:a16="http://schemas.microsoft.com/office/drawing/2014/main" id="{0038A4F9-2C43-4EAB-8385-B1F8AB6BBD7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3" name="Text Box 161">
          <a:extLst>
            <a:ext uri="{FF2B5EF4-FFF2-40B4-BE49-F238E27FC236}">
              <a16:creationId xmlns:a16="http://schemas.microsoft.com/office/drawing/2014/main" id="{50C171C7-0A8E-4A31-8FA2-A675097F3DF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4" name="Text Box 162">
          <a:extLst>
            <a:ext uri="{FF2B5EF4-FFF2-40B4-BE49-F238E27FC236}">
              <a16:creationId xmlns:a16="http://schemas.microsoft.com/office/drawing/2014/main" id="{8709F9C6-FF1E-4DC3-A43A-BF4FC9A62DC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5" name="نص 8">
          <a:extLst>
            <a:ext uri="{FF2B5EF4-FFF2-40B4-BE49-F238E27FC236}">
              <a16:creationId xmlns:a16="http://schemas.microsoft.com/office/drawing/2014/main" id="{098ED208-433F-498C-BFEB-89CAF799385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6" name="نص 8">
          <a:extLst>
            <a:ext uri="{FF2B5EF4-FFF2-40B4-BE49-F238E27FC236}">
              <a16:creationId xmlns:a16="http://schemas.microsoft.com/office/drawing/2014/main" id="{60E221BB-7794-469C-BD58-017F3A2BA84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7" name="نص 8">
          <a:extLst>
            <a:ext uri="{FF2B5EF4-FFF2-40B4-BE49-F238E27FC236}">
              <a16:creationId xmlns:a16="http://schemas.microsoft.com/office/drawing/2014/main" id="{E4746D03-C24A-4372-8D4F-CF60C75158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8" name="نص 8">
          <a:extLst>
            <a:ext uri="{FF2B5EF4-FFF2-40B4-BE49-F238E27FC236}">
              <a16:creationId xmlns:a16="http://schemas.microsoft.com/office/drawing/2014/main" id="{ED97F106-E628-473B-890A-4F1E34B33DD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69" name="نص 8">
          <a:extLst>
            <a:ext uri="{FF2B5EF4-FFF2-40B4-BE49-F238E27FC236}">
              <a16:creationId xmlns:a16="http://schemas.microsoft.com/office/drawing/2014/main" id="{1B511885-E5C9-4D1D-A6DE-E641C946530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0" name="نص 8">
          <a:extLst>
            <a:ext uri="{FF2B5EF4-FFF2-40B4-BE49-F238E27FC236}">
              <a16:creationId xmlns:a16="http://schemas.microsoft.com/office/drawing/2014/main" id="{40594662-0687-422F-BF38-B2F86BA2481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1" name="نص 8">
          <a:extLst>
            <a:ext uri="{FF2B5EF4-FFF2-40B4-BE49-F238E27FC236}">
              <a16:creationId xmlns:a16="http://schemas.microsoft.com/office/drawing/2014/main" id="{5C401146-4CCE-49BF-8198-FB89ADD8F69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2" name="Text Box 115">
          <a:extLst>
            <a:ext uri="{FF2B5EF4-FFF2-40B4-BE49-F238E27FC236}">
              <a16:creationId xmlns:a16="http://schemas.microsoft.com/office/drawing/2014/main" id="{EC9FD73A-FB2A-49AA-81F8-4FB911C58EC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3" name="Text Box 116">
          <a:extLst>
            <a:ext uri="{FF2B5EF4-FFF2-40B4-BE49-F238E27FC236}">
              <a16:creationId xmlns:a16="http://schemas.microsoft.com/office/drawing/2014/main" id="{C162E286-5FEC-4762-9702-DD05EEE2F9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4" name="نص 8">
          <a:extLst>
            <a:ext uri="{FF2B5EF4-FFF2-40B4-BE49-F238E27FC236}">
              <a16:creationId xmlns:a16="http://schemas.microsoft.com/office/drawing/2014/main" id="{62A92BB9-835C-4F36-81E3-208A6E02FEB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5" name="نص 8">
          <a:extLst>
            <a:ext uri="{FF2B5EF4-FFF2-40B4-BE49-F238E27FC236}">
              <a16:creationId xmlns:a16="http://schemas.microsoft.com/office/drawing/2014/main" id="{F360E56D-3233-43A9-A709-37826615739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6" name="نص 8">
          <a:extLst>
            <a:ext uri="{FF2B5EF4-FFF2-40B4-BE49-F238E27FC236}">
              <a16:creationId xmlns:a16="http://schemas.microsoft.com/office/drawing/2014/main" id="{2CD54B09-181C-47E1-B581-A609F9FF245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7" name="نص 8">
          <a:extLst>
            <a:ext uri="{FF2B5EF4-FFF2-40B4-BE49-F238E27FC236}">
              <a16:creationId xmlns:a16="http://schemas.microsoft.com/office/drawing/2014/main" id="{1D45CD01-1588-406F-8EE3-2E46B1CEA3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8" name="نص 8">
          <a:extLst>
            <a:ext uri="{FF2B5EF4-FFF2-40B4-BE49-F238E27FC236}">
              <a16:creationId xmlns:a16="http://schemas.microsoft.com/office/drawing/2014/main" id="{6C04C223-FE9D-4051-9835-C4E91F6903B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79" name="نص 8">
          <a:extLst>
            <a:ext uri="{FF2B5EF4-FFF2-40B4-BE49-F238E27FC236}">
              <a16:creationId xmlns:a16="http://schemas.microsoft.com/office/drawing/2014/main" id="{D2184DBC-44FF-48E6-86F2-DA1ECC3AE5F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0" name="نص 8">
          <a:extLst>
            <a:ext uri="{FF2B5EF4-FFF2-40B4-BE49-F238E27FC236}">
              <a16:creationId xmlns:a16="http://schemas.microsoft.com/office/drawing/2014/main" id="{8B8AB3F6-5012-4974-BC1D-765C4FAD26E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1" name="نص 8">
          <a:extLst>
            <a:ext uri="{FF2B5EF4-FFF2-40B4-BE49-F238E27FC236}">
              <a16:creationId xmlns:a16="http://schemas.microsoft.com/office/drawing/2014/main" id="{24CF57E1-DA44-49A0-99D9-AD0BEB5F43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2" name="نص 8">
          <a:extLst>
            <a:ext uri="{FF2B5EF4-FFF2-40B4-BE49-F238E27FC236}">
              <a16:creationId xmlns:a16="http://schemas.microsoft.com/office/drawing/2014/main" id="{2C1B1301-0215-42E7-8FCE-52609C19A5F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3" name="نص 8">
          <a:extLst>
            <a:ext uri="{FF2B5EF4-FFF2-40B4-BE49-F238E27FC236}">
              <a16:creationId xmlns:a16="http://schemas.microsoft.com/office/drawing/2014/main" id="{34280E54-43D0-4856-B4F5-93D25794A5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4" name="Text Box 115">
          <a:extLst>
            <a:ext uri="{FF2B5EF4-FFF2-40B4-BE49-F238E27FC236}">
              <a16:creationId xmlns:a16="http://schemas.microsoft.com/office/drawing/2014/main" id="{4552D58E-2692-4355-BAF3-AD16A7A86633}"/>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5" name="Text Box 116">
          <a:extLst>
            <a:ext uri="{FF2B5EF4-FFF2-40B4-BE49-F238E27FC236}">
              <a16:creationId xmlns:a16="http://schemas.microsoft.com/office/drawing/2014/main" id="{CD296FE1-E58F-4E1D-AA4C-31C9FEC485B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6" name="نص 8">
          <a:extLst>
            <a:ext uri="{FF2B5EF4-FFF2-40B4-BE49-F238E27FC236}">
              <a16:creationId xmlns:a16="http://schemas.microsoft.com/office/drawing/2014/main" id="{AA0099F3-00FA-4BFD-B80C-CD778CFC903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7" name="نص 8">
          <a:extLst>
            <a:ext uri="{FF2B5EF4-FFF2-40B4-BE49-F238E27FC236}">
              <a16:creationId xmlns:a16="http://schemas.microsoft.com/office/drawing/2014/main" id="{E8C60107-9466-4346-9D5F-ECCFA69287F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8" name="نص 8">
          <a:extLst>
            <a:ext uri="{FF2B5EF4-FFF2-40B4-BE49-F238E27FC236}">
              <a16:creationId xmlns:a16="http://schemas.microsoft.com/office/drawing/2014/main" id="{1B61BE50-5E40-495D-89E5-A42F293D3BF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89" name="نص 8">
          <a:extLst>
            <a:ext uri="{FF2B5EF4-FFF2-40B4-BE49-F238E27FC236}">
              <a16:creationId xmlns:a16="http://schemas.microsoft.com/office/drawing/2014/main" id="{1FBACD22-325D-487D-9F97-ADADEE00B15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0" name="نص 8">
          <a:extLst>
            <a:ext uri="{FF2B5EF4-FFF2-40B4-BE49-F238E27FC236}">
              <a16:creationId xmlns:a16="http://schemas.microsoft.com/office/drawing/2014/main" id="{0A214698-D578-4B2E-839B-3149FE6A5F0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1" name="نص 8">
          <a:extLst>
            <a:ext uri="{FF2B5EF4-FFF2-40B4-BE49-F238E27FC236}">
              <a16:creationId xmlns:a16="http://schemas.microsoft.com/office/drawing/2014/main" id="{D495299B-1CAE-44B4-9335-CEC12EFF08D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2" name="نص 8">
          <a:extLst>
            <a:ext uri="{FF2B5EF4-FFF2-40B4-BE49-F238E27FC236}">
              <a16:creationId xmlns:a16="http://schemas.microsoft.com/office/drawing/2014/main" id="{1FDC81B4-14EE-4118-B5A5-E488730F3DA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3" name="نص 8">
          <a:extLst>
            <a:ext uri="{FF2B5EF4-FFF2-40B4-BE49-F238E27FC236}">
              <a16:creationId xmlns:a16="http://schemas.microsoft.com/office/drawing/2014/main" id="{8133568C-5EEF-4B5F-8CF5-A9DB51CFC6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4" name="نص 8">
          <a:extLst>
            <a:ext uri="{FF2B5EF4-FFF2-40B4-BE49-F238E27FC236}">
              <a16:creationId xmlns:a16="http://schemas.microsoft.com/office/drawing/2014/main" id="{412D8917-2D76-49EC-A003-6555576FE5BB}"/>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5" name="نص 8">
          <a:extLst>
            <a:ext uri="{FF2B5EF4-FFF2-40B4-BE49-F238E27FC236}">
              <a16:creationId xmlns:a16="http://schemas.microsoft.com/office/drawing/2014/main" id="{DE595B3A-1E8E-44B1-97E3-BC4785FE4399}"/>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6" name="نص 8">
          <a:extLst>
            <a:ext uri="{FF2B5EF4-FFF2-40B4-BE49-F238E27FC236}">
              <a16:creationId xmlns:a16="http://schemas.microsoft.com/office/drawing/2014/main" id="{74046579-F85C-4F48-B0F6-F5EC534DE33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7" name="نص 8">
          <a:extLst>
            <a:ext uri="{FF2B5EF4-FFF2-40B4-BE49-F238E27FC236}">
              <a16:creationId xmlns:a16="http://schemas.microsoft.com/office/drawing/2014/main" id="{91ABF8E3-9675-4651-82C9-578DF58690C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8" name="نص 8">
          <a:extLst>
            <a:ext uri="{FF2B5EF4-FFF2-40B4-BE49-F238E27FC236}">
              <a16:creationId xmlns:a16="http://schemas.microsoft.com/office/drawing/2014/main" id="{FE42DDD4-D348-4DC8-8FBF-A10C84D2C9D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599" name="نص 8">
          <a:extLst>
            <a:ext uri="{FF2B5EF4-FFF2-40B4-BE49-F238E27FC236}">
              <a16:creationId xmlns:a16="http://schemas.microsoft.com/office/drawing/2014/main" id="{D95309E1-2879-4F55-BC93-108D4B17D51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0" name="Text Box 115">
          <a:extLst>
            <a:ext uri="{FF2B5EF4-FFF2-40B4-BE49-F238E27FC236}">
              <a16:creationId xmlns:a16="http://schemas.microsoft.com/office/drawing/2014/main" id="{8BDE4C81-6687-403F-99D3-362063D644F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1" name="Text Box 116">
          <a:extLst>
            <a:ext uri="{FF2B5EF4-FFF2-40B4-BE49-F238E27FC236}">
              <a16:creationId xmlns:a16="http://schemas.microsoft.com/office/drawing/2014/main" id="{EDBE93E5-F418-441A-BADC-51B4F5D5DD5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2" name="نص 8">
          <a:extLst>
            <a:ext uri="{FF2B5EF4-FFF2-40B4-BE49-F238E27FC236}">
              <a16:creationId xmlns:a16="http://schemas.microsoft.com/office/drawing/2014/main" id="{AC2F008E-069D-46CB-A9AE-9CB7235A37E4}"/>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3" name="نص 8">
          <a:extLst>
            <a:ext uri="{FF2B5EF4-FFF2-40B4-BE49-F238E27FC236}">
              <a16:creationId xmlns:a16="http://schemas.microsoft.com/office/drawing/2014/main" id="{C8B395C1-D752-4460-AAEE-04E87A6EB1B8}"/>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4" name="نص 8">
          <a:extLst>
            <a:ext uri="{FF2B5EF4-FFF2-40B4-BE49-F238E27FC236}">
              <a16:creationId xmlns:a16="http://schemas.microsoft.com/office/drawing/2014/main" id="{65A26B83-E2D7-49E0-B5F8-503EB03851F6}"/>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5" name="نص 8">
          <a:extLst>
            <a:ext uri="{FF2B5EF4-FFF2-40B4-BE49-F238E27FC236}">
              <a16:creationId xmlns:a16="http://schemas.microsoft.com/office/drawing/2014/main" id="{DD5525B7-43FC-4012-AAF7-5AC2D139BA2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6" name="نص 8">
          <a:extLst>
            <a:ext uri="{FF2B5EF4-FFF2-40B4-BE49-F238E27FC236}">
              <a16:creationId xmlns:a16="http://schemas.microsoft.com/office/drawing/2014/main" id="{EFEE7E66-1143-4CCB-8BDC-B871DD192C5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7" name="نص 8">
          <a:extLst>
            <a:ext uri="{FF2B5EF4-FFF2-40B4-BE49-F238E27FC236}">
              <a16:creationId xmlns:a16="http://schemas.microsoft.com/office/drawing/2014/main" id="{89976945-1505-4E7C-B147-2A738E12BC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8" name="نص 8">
          <a:extLst>
            <a:ext uri="{FF2B5EF4-FFF2-40B4-BE49-F238E27FC236}">
              <a16:creationId xmlns:a16="http://schemas.microsoft.com/office/drawing/2014/main" id="{6B6C7832-8B95-453C-ACB6-F510569C43C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09" name="نص 8">
          <a:extLst>
            <a:ext uri="{FF2B5EF4-FFF2-40B4-BE49-F238E27FC236}">
              <a16:creationId xmlns:a16="http://schemas.microsoft.com/office/drawing/2014/main" id="{7C040355-14F7-49DB-B08B-5755BB8C6101}"/>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0" name="نص 8">
          <a:extLst>
            <a:ext uri="{FF2B5EF4-FFF2-40B4-BE49-F238E27FC236}">
              <a16:creationId xmlns:a16="http://schemas.microsoft.com/office/drawing/2014/main" id="{84A94DD2-FAB1-4A7E-8091-6162201C203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1" name="نص 8">
          <a:extLst>
            <a:ext uri="{FF2B5EF4-FFF2-40B4-BE49-F238E27FC236}">
              <a16:creationId xmlns:a16="http://schemas.microsoft.com/office/drawing/2014/main" id="{9CD0C4B6-A999-4F2C-AEA0-514B78689E60}"/>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2" name="نص 8">
          <a:extLst>
            <a:ext uri="{FF2B5EF4-FFF2-40B4-BE49-F238E27FC236}">
              <a16:creationId xmlns:a16="http://schemas.microsoft.com/office/drawing/2014/main" id="{708E9A4B-5F50-488F-B367-9218F4EAB0A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3" name="نص 8">
          <a:extLst>
            <a:ext uri="{FF2B5EF4-FFF2-40B4-BE49-F238E27FC236}">
              <a16:creationId xmlns:a16="http://schemas.microsoft.com/office/drawing/2014/main" id="{2670573D-7184-4320-B620-127F20BC31CD}"/>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4" name="نص 8">
          <a:extLst>
            <a:ext uri="{FF2B5EF4-FFF2-40B4-BE49-F238E27FC236}">
              <a16:creationId xmlns:a16="http://schemas.microsoft.com/office/drawing/2014/main" id="{175EAF97-8685-4234-8470-C2F5A60D8C8C}"/>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5" name="نص 8">
          <a:extLst>
            <a:ext uri="{FF2B5EF4-FFF2-40B4-BE49-F238E27FC236}">
              <a16:creationId xmlns:a16="http://schemas.microsoft.com/office/drawing/2014/main" id="{82286A22-C5AE-4FFC-B6D7-AFDF76A4EC17}"/>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6" name="نص 8">
          <a:extLst>
            <a:ext uri="{FF2B5EF4-FFF2-40B4-BE49-F238E27FC236}">
              <a16:creationId xmlns:a16="http://schemas.microsoft.com/office/drawing/2014/main" id="{F43A566B-F245-41C4-82AB-808B3ADF512A}"/>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7" name="نص 8">
          <a:extLst>
            <a:ext uri="{FF2B5EF4-FFF2-40B4-BE49-F238E27FC236}">
              <a16:creationId xmlns:a16="http://schemas.microsoft.com/office/drawing/2014/main" id="{D6BDE243-1A09-4217-ABE2-827CEFD93005}"/>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8" name="نص 8">
          <a:extLst>
            <a:ext uri="{FF2B5EF4-FFF2-40B4-BE49-F238E27FC236}">
              <a16:creationId xmlns:a16="http://schemas.microsoft.com/office/drawing/2014/main" id="{705F9DE9-C2B0-46E5-941B-DD67DD386F6F}"/>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twoCellAnchor>
    <xdr:from>
      <xdr:col>15</xdr:col>
      <xdr:colOff>66675</xdr:colOff>
      <xdr:row>15</xdr:row>
      <xdr:rowOff>266700</xdr:rowOff>
    </xdr:from>
    <xdr:to>
      <xdr:col>15</xdr:col>
      <xdr:colOff>952500</xdr:colOff>
      <xdr:row>16</xdr:row>
      <xdr:rowOff>276225</xdr:rowOff>
    </xdr:to>
    <xdr:sp macro="" textlink="">
      <xdr:nvSpPr>
        <xdr:cNvPr id="619" name="نص 8">
          <a:extLst>
            <a:ext uri="{FF2B5EF4-FFF2-40B4-BE49-F238E27FC236}">
              <a16:creationId xmlns:a16="http://schemas.microsoft.com/office/drawing/2014/main" id="{2108510D-E950-4A1F-89BD-F1FD893984D2}"/>
            </a:ext>
          </a:extLst>
        </xdr:cNvPr>
        <xdr:cNvSpPr txBox="1">
          <a:spLocks noChangeArrowheads="1"/>
        </xdr:cNvSpPr>
      </xdr:nvSpPr>
      <xdr:spPr bwMode="auto">
        <a:xfrm flipH="1">
          <a:off x="14001750" y="5876925"/>
          <a:ext cx="885825" cy="247650"/>
        </a:xfrm>
        <a:prstGeom prst="rect">
          <a:avLst/>
        </a:prstGeom>
        <a:noFill/>
        <a:ln w="1">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11434</xdr:colOff>
      <xdr:row>18</xdr:row>
      <xdr:rowOff>479</xdr:rowOff>
    </xdr:to>
    <xdr:pic>
      <xdr:nvPicPr>
        <xdr:cNvPr id="2" name="Picture 1">
          <a:extLst>
            <a:ext uri="{FF2B5EF4-FFF2-40B4-BE49-F238E27FC236}">
              <a16:creationId xmlns:a16="http://schemas.microsoft.com/office/drawing/2014/main" id="{52284B7B-158B-43F7-908D-C50AB0480B59}"/>
            </a:ext>
          </a:extLst>
        </xdr:cNvPr>
        <xdr:cNvPicPr>
          <a:picLocks noChangeAspect="1"/>
        </xdr:cNvPicPr>
      </xdr:nvPicPr>
      <xdr:blipFill>
        <a:blip xmlns:r="http://schemas.openxmlformats.org/officeDocument/2006/relationships" r:embed="rId1"/>
        <a:stretch>
          <a:fillRect/>
        </a:stretch>
      </xdr:blipFill>
      <xdr:spPr>
        <a:xfrm>
          <a:off x="0" y="0"/>
          <a:ext cx="6107434" cy="342947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148167</xdr:colOff>
      <xdr:row>2</xdr:row>
      <xdr:rowOff>20109</xdr:rowOff>
    </xdr:from>
    <xdr:to>
      <xdr:col>10</xdr:col>
      <xdr:colOff>190501</xdr:colOff>
      <xdr:row>26</xdr:row>
      <xdr:rowOff>148167</xdr:rowOff>
    </xdr:to>
    <xdr:graphicFrame macro="">
      <xdr:nvGraphicFramePr>
        <xdr:cNvPr id="2" name="مخطط 2">
          <a:extLst>
            <a:ext uri="{FF2B5EF4-FFF2-40B4-BE49-F238E27FC236}">
              <a16:creationId xmlns:a16="http://schemas.microsoft.com/office/drawing/2014/main" id="{D7273169-F73A-4892-99DF-3EF71309AA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293915</xdr:colOff>
      <xdr:row>2</xdr:row>
      <xdr:rowOff>54428</xdr:rowOff>
    </xdr:from>
    <xdr:to>
      <xdr:col>19</xdr:col>
      <xdr:colOff>544286</xdr:colOff>
      <xdr:row>27</xdr:row>
      <xdr:rowOff>141516</xdr:rowOff>
    </xdr:to>
    <xdr:graphicFrame macro="">
      <xdr:nvGraphicFramePr>
        <xdr:cNvPr id="3" name="Chart 2">
          <a:extLst>
            <a:ext uri="{FF2B5EF4-FFF2-40B4-BE49-F238E27FC236}">
              <a16:creationId xmlns:a16="http://schemas.microsoft.com/office/drawing/2014/main" id="{854A8840-7C27-4A60-B4AB-A72D466B78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6723</xdr:rowOff>
    </xdr:from>
    <xdr:to>
      <xdr:col>9</xdr:col>
      <xdr:colOff>112058</xdr:colOff>
      <xdr:row>28</xdr:row>
      <xdr:rowOff>7470</xdr:rowOff>
    </xdr:to>
    <xdr:graphicFrame macro="">
      <xdr:nvGraphicFramePr>
        <xdr:cNvPr id="2" name="مخطط 2">
          <a:extLst>
            <a:ext uri="{FF2B5EF4-FFF2-40B4-BE49-F238E27FC236}">
              <a16:creationId xmlns:a16="http://schemas.microsoft.com/office/drawing/2014/main" id="{10A9132D-F578-422A-A1E6-0C422EDE18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142240</xdr:colOff>
      <xdr:row>2</xdr:row>
      <xdr:rowOff>50800</xdr:rowOff>
    </xdr:from>
    <xdr:to>
      <xdr:col>19</xdr:col>
      <xdr:colOff>497840</xdr:colOff>
      <xdr:row>28</xdr:row>
      <xdr:rowOff>0</xdr:rowOff>
    </xdr:to>
    <xdr:graphicFrame macro="">
      <xdr:nvGraphicFramePr>
        <xdr:cNvPr id="3" name="Chart 2">
          <a:extLst>
            <a:ext uri="{FF2B5EF4-FFF2-40B4-BE49-F238E27FC236}">
              <a16:creationId xmlns:a16="http://schemas.microsoft.com/office/drawing/2014/main" id="{6737A159-47E7-4F19-BA65-5B4C1CA268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2</xdr:row>
      <xdr:rowOff>23091</xdr:rowOff>
    </xdr:from>
    <xdr:to>
      <xdr:col>6</xdr:col>
      <xdr:colOff>127000</xdr:colOff>
      <xdr:row>33</xdr:row>
      <xdr:rowOff>11546</xdr:rowOff>
    </xdr:to>
    <xdr:graphicFrame macro="">
      <xdr:nvGraphicFramePr>
        <xdr:cNvPr id="2" name="مخطط 2">
          <a:extLst>
            <a:ext uri="{FF2B5EF4-FFF2-40B4-BE49-F238E27FC236}">
              <a16:creationId xmlns:a16="http://schemas.microsoft.com/office/drawing/2014/main" id="{9591ACB1-69DE-4580-B3F1-232C262AE9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174172</xdr:colOff>
      <xdr:row>2</xdr:row>
      <xdr:rowOff>54428</xdr:rowOff>
    </xdr:from>
    <xdr:to>
      <xdr:col>19</xdr:col>
      <xdr:colOff>97972</xdr:colOff>
      <xdr:row>32</xdr:row>
      <xdr:rowOff>174171</xdr:rowOff>
    </xdr:to>
    <xdr:graphicFrame macro="">
      <xdr:nvGraphicFramePr>
        <xdr:cNvPr id="3" name="Chart 2">
          <a:extLst>
            <a:ext uri="{FF2B5EF4-FFF2-40B4-BE49-F238E27FC236}">
              <a16:creationId xmlns:a16="http://schemas.microsoft.com/office/drawing/2014/main" id="{46E16923-85A5-4EB6-950C-6A7B6A10BF7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5.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externalLinkPath" Target="file:///C:\Users\ismail-aa\AppData\Roaming\Microsoft\Excel\4-11&#1605;&#1585;&#1575;&#1580;&#1593;&#1608;&#1606;%20&#1582;&#1575;&#1589;.xls" TargetMode="External"/><Relationship Id="rId1" Type="http://schemas.openxmlformats.org/officeDocument/2006/relationships/externalLinkPath" Target="file:///C:\Users\ismail-aa\AppData\Roaming\Microsoft\Excel\4-11&#1605;&#1585;&#1575;&#1580;&#1593;&#1608;&#1606;%20&#1582;&#1575;&#1589;.xls" TargetMode="External"/></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9.xml.rels><?xml version="1.0" encoding="UTF-8" standalone="yes"?>
<Relationships xmlns="http://schemas.openxmlformats.org/package/2006/relationships"><Relationship Id="rId8" Type="http://schemas.openxmlformats.org/officeDocument/2006/relationships/externalLinkPath" Target="file:///C:\Users\ismail-aa\AppData\Roaming\Microsoft\Excel\4-16&#1606;&#1601;&#1587;&#1610;&#1577;.xls" TargetMode="External"/><Relationship Id="rId13" Type="http://schemas.openxmlformats.org/officeDocument/2006/relationships/externalLinkPath" Target="file:///C:\Users\ismail-aa\AppData\Roaming\Microsoft\Excel\4-16&#1606;&#1601;&#1587;&#1610;&#1577;.xls" TargetMode="External"/><Relationship Id="rId18" Type="http://schemas.openxmlformats.org/officeDocument/2006/relationships/externalLinkPath" Target="file:///C:\Users\ismail-aa\AppData\Roaming\Microsoft\Excel\4-16&#1606;&#1601;&#1587;&#1610;&#1577;.xls" TargetMode="External"/><Relationship Id="rId3" Type="http://schemas.openxmlformats.org/officeDocument/2006/relationships/externalLinkPath" Target="file:///C:\Users\ismail-aa\AppData\Roaming\Microsoft\Excel\4-16&#1606;&#1601;&#1587;&#1610;&#1577;.xls" TargetMode="External"/><Relationship Id="rId7" Type="http://schemas.openxmlformats.org/officeDocument/2006/relationships/externalLinkPath" Target="file:///C:\Users\ismail-aa\AppData\Roaming\Microsoft\Excel\4-16&#1606;&#1601;&#1587;&#1610;&#1577;.xls" TargetMode="External"/><Relationship Id="rId12" Type="http://schemas.openxmlformats.org/officeDocument/2006/relationships/externalLinkPath" Target="file:///C:\Users\ismail-aa\AppData\Roaming\Microsoft\Excel\4-16&#1606;&#1601;&#1587;&#1610;&#1577;.xls" TargetMode="External"/><Relationship Id="rId17" Type="http://schemas.openxmlformats.org/officeDocument/2006/relationships/externalLinkPath" Target="file:///C:\Users\ismail-aa\AppData\Roaming\Microsoft\Excel\4-16&#1606;&#1601;&#1587;&#1610;&#1577;.xls" TargetMode="External"/><Relationship Id="rId2" Type="http://schemas.openxmlformats.org/officeDocument/2006/relationships/externalLinkPath" Target="file:///C:\Users\ismail-aa\AppData\Roaming\Microsoft\Excel\4-16&#1606;&#1601;&#1587;&#1610;&#1577;.xls" TargetMode="External"/><Relationship Id="rId16" Type="http://schemas.openxmlformats.org/officeDocument/2006/relationships/externalLinkPath" Target="file:///C:\Users\ismail-aa\AppData\Roaming\Microsoft\Excel\4-16&#1606;&#1601;&#1587;&#1610;&#1577;.xls" TargetMode="External"/><Relationship Id="rId20" Type="http://schemas.openxmlformats.org/officeDocument/2006/relationships/printerSettings" Target="../printerSettings/printerSettings107.bin"/><Relationship Id="rId1" Type="http://schemas.openxmlformats.org/officeDocument/2006/relationships/externalLinkPath" Target="file:///C:\Users\ismail-aa\AppData\Roaming\Microsoft\Excel\4-16&#1606;&#1601;&#1587;&#1610;&#1577;.xls" TargetMode="External"/><Relationship Id="rId6" Type="http://schemas.openxmlformats.org/officeDocument/2006/relationships/externalLinkPath" Target="file:///C:\Users\ismail-aa\AppData\Roaming\Microsoft\Excel\4-16&#1606;&#1601;&#1587;&#1610;&#1577;.xls" TargetMode="External"/><Relationship Id="rId11" Type="http://schemas.openxmlformats.org/officeDocument/2006/relationships/externalLinkPath" Target="file:///C:\Users\ismail-aa\AppData\Roaming\Microsoft\Excel\4-16&#1606;&#1601;&#1587;&#1610;&#1577;.xls" TargetMode="External"/><Relationship Id="rId5" Type="http://schemas.openxmlformats.org/officeDocument/2006/relationships/externalLinkPath" Target="file:///C:\Users\ismail-aa\AppData\Roaming\Microsoft\Excel\4-16&#1606;&#1601;&#1587;&#1610;&#1577;.xls" TargetMode="External"/><Relationship Id="rId15" Type="http://schemas.openxmlformats.org/officeDocument/2006/relationships/externalLinkPath" Target="file:///C:\Users\ismail-aa\AppData\Roaming\Microsoft\Excel\4-16&#1606;&#1601;&#1587;&#1610;&#1577;.xls" TargetMode="External"/><Relationship Id="rId10" Type="http://schemas.openxmlformats.org/officeDocument/2006/relationships/externalLinkPath" Target="file:///C:\Users\ismail-aa\AppData\Roaming\Microsoft\Excel\4-16&#1606;&#1601;&#1587;&#1610;&#1577;.xls" TargetMode="External"/><Relationship Id="rId19" Type="http://schemas.openxmlformats.org/officeDocument/2006/relationships/externalLinkPath" Target="file:///C:\Users\ismail-aa\AppData\Roaming\Microsoft\Excel\4-16&#1606;&#1601;&#1587;&#1610;&#1577;.xls" TargetMode="External"/><Relationship Id="rId4" Type="http://schemas.openxmlformats.org/officeDocument/2006/relationships/externalLinkPath" Target="file:///C:\Users\ismail-aa\AppData\Roaming\Microsoft\Excel\4-16&#1606;&#1601;&#1587;&#1610;&#1577;.xls" TargetMode="External"/><Relationship Id="rId9" Type="http://schemas.openxmlformats.org/officeDocument/2006/relationships/externalLinkPath" Target="file:///C:\Users\ismail-aa\AppData\Roaming\Microsoft\Excel\4-16&#1606;&#1601;&#1587;&#1610;&#1577;.xls" TargetMode="External"/><Relationship Id="rId14" Type="http://schemas.openxmlformats.org/officeDocument/2006/relationships/externalLinkPath" Target="file:///C:\Users\ismail-aa\AppData\Roaming\Microsoft\Excel\4-16&#1606;&#1601;&#1587;&#1610;&#1577;.xl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extranet.who.int/e-spar/" TargetMode="External"/></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5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5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3.bin"/></Relationships>
</file>

<file path=xl/worksheets/_rels/sheet15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54.bin"/></Relationships>
</file>

<file path=xl/worksheets/_rels/sheet159.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0.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5.bin"/></Relationships>
</file>

<file path=xl/worksheets/_rels/sheet16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6.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8"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3"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3"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7"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2"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7" Type="http://schemas.openxmlformats.org/officeDocument/2006/relationships/printerSettings" Target="../printerSettings/printerSettings58.bin"/><Relationship Id="rId2"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6"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6"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1"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5"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5"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0"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4"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9"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 Id="rId14" Type="http://schemas.openxmlformats.org/officeDocument/2006/relationships/externalLinkPath" Target="file:///C:\Documents%20and%20Settings\Admin\Desktop\&#1605;&#1588;&#1585;&#1608;&#1593;%20&#1603;&#1578;&#1575;&#1576;%2033\&#1580;&#1583;&#1575;&#1608;&#1604;\&#1576;%20-%20&#1575;&#1604;&#1576;&#1575;&#1576;%20&#1575;&#1604;&#1579;&#1575;&#1606;&#1610;%20&#1575;&#1604;&#1605;&#1608;&#1575;&#1585;&#1583;\30.xls"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L28"/>
  <sheetViews>
    <sheetView rightToLeft="1" topLeftCell="A16" zoomScaleNormal="100" workbookViewId="0">
      <selection activeCell="C27" sqref="C27:C28"/>
    </sheetView>
  </sheetViews>
  <sheetFormatPr defaultColWidth="9" defaultRowHeight="33" customHeight="1"/>
  <cols>
    <col min="1" max="1" width="15.7109375" style="28" customWidth="1"/>
    <col min="2" max="2" width="99.7109375" style="29" customWidth="1"/>
    <col min="3" max="3" width="15.7109375" style="29" customWidth="1"/>
    <col min="4" max="6" width="9" style="2"/>
    <col min="7" max="7" width="11.42578125" style="2" bestFit="1" customWidth="1"/>
    <col min="8" max="16" width="9" style="2"/>
    <col min="17" max="17" width="11.42578125" style="2" bestFit="1" customWidth="1"/>
    <col min="18" max="16384" width="9" style="2"/>
  </cols>
  <sheetData>
    <row r="1" spans="1:24" ht="48" customHeight="1">
      <c r="A1" s="1" t="s">
        <v>0</v>
      </c>
      <c r="B1" s="1" t="s">
        <v>1</v>
      </c>
      <c r="C1" s="1" t="s">
        <v>2</v>
      </c>
      <c r="G1" s="3"/>
      <c r="H1" s="4"/>
      <c r="I1" s="4"/>
      <c r="J1" s="4"/>
      <c r="K1" s="4"/>
      <c r="L1" s="4"/>
      <c r="M1" s="4"/>
      <c r="N1" s="4"/>
      <c r="O1" s="5"/>
      <c r="P1" s="5"/>
      <c r="Q1" s="5"/>
      <c r="R1" s="5"/>
    </row>
    <row r="2" spans="1:24" ht="33" customHeight="1">
      <c r="A2" s="6" t="s">
        <v>3</v>
      </c>
      <c r="B2" s="6" t="s">
        <v>4</v>
      </c>
      <c r="C2" s="6" t="s">
        <v>5</v>
      </c>
      <c r="G2" s="7"/>
      <c r="H2" s="8"/>
      <c r="I2" s="8"/>
      <c r="J2" s="8"/>
      <c r="K2" s="8"/>
      <c r="L2" s="8"/>
      <c r="M2" s="8"/>
      <c r="N2" s="8"/>
      <c r="O2" s="9"/>
      <c r="P2" s="9"/>
      <c r="Q2" s="9"/>
      <c r="R2" s="9"/>
    </row>
    <row r="3" spans="1:24" ht="33" customHeight="1">
      <c r="A3" s="1887" t="s">
        <v>6</v>
      </c>
      <c r="B3" s="10" t="s">
        <v>7</v>
      </c>
      <c r="C3" s="1889"/>
      <c r="F3" s="11"/>
      <c r="G3" s="12"/>
      <c r="H3" s="12"/>
      <c r="I3" s="12"/>
      <c r="J3" s="12"/>
      <c r="K3" s="12"/>
      <c r="L3" s="12"/>
      <c r="M3" s="12"/>
      <c r="N3" s="12"/>
      <c r="O3" s="12"/>
      <c r="P3" s="12"/>
      <c r="Q3" s="12"/>
      <c r="R3" s="12"/>
      <c r="S3" s="12"/>
      <c r="T3" s="12"/>
      <c r="U3" s="12"/>
      <c r="V3" s="12"/>
      <c r="W3" s="12"/>
      <c r="X3" s="12"/>
    </row>
    <row r="4" spans="1:24" ht="33" customHeight="1">
      <c r="A4" s="1888"/>
      <c r="B4" s="13" t="s">
        <v>8</v>
      </c>
      <c r="C4" s="1889"/>
      <c r="F4" s="14"/>
      <c r="G4" s="15"/>
      <c r="H4" s="15"/>
      <c r="I4" s="15"/>
      <c r="J4" s="15"/>
      <c r="K4" s="15"/>
      <c r="L4" s="15"/>
      <c r="M4" s="15"/>
      <c r="N4" s="15"/>
      <c r="O4" s="15"/>
      <c r="P4" s="15"/>
      <c r="Q4" s="15"/>
      <c r="R4" s="15"/>
      <c r="S4" s="15"/>
      <c r="T4" s="15"/>
      <c r="U4" s="15"/>
      <c r="V4" s="15"/>
      <c r="W4" s="15"/>
      <c r="X4" s="15"/>
    </row>
    <row r="5" spans="1:24" ht="33" customHeight="1">
      <c r="A5" s="1887" t="s">
        <v>9</v>
      </c>
      <c r="B5" s="10" t="s">
        <v>10</v>
      </c>
      <c r="C5" s="1889"/>
      <c r="F5" s="11"/>
      <c r="G5" s="16"/>
      <c r="H5" s="16"/>
      <c r="I5" s="16"/>
      <c r="J5" s="16"/>
      <c r="K5" s="16"/>
      <c r="L5" s="16"/>
      <c r="M5" s="16"/>
      <c r="N5" s="17"/>
      <c r="O5" s="17"/>
      <c r="P5" s="17"/>
    </row>
    <row r="6" spans="1:24" ht="33" customHeight="1">
      <c r="A6" s="1888"/>
      <c r="B6" s="13" t="s">
        <v>11</v>
      </c>
      <c r="C6" s="1889"/>
      <c r="F6" s="11"/>
      <c r="G6" s="18"/>
      <c r="H6" s="18"/>
      <c r="I6" s="18"/>
      <c r="J6" s="18"/>
      <c r="K6" s="18"/>
      <c r="L6" s="18"/>
      <c r="M6" s="18"/>
      <c r="N6" s="19"/>
      <c r="O6" s="19"/>
      <c r="P6" s="19"/>
    </row>
    <row r="7" spans="1:24" ht="33" customHeight="1">
      <c r="A7" s="1887" t="s">
        <v>12</v>
      </c>
      <c r="B7" s="10" t="s">
        <v>13</v>
      </c>
      <c r="C7" s="1889"/>
      <c r="F7" s="20"/>
      <c r="G7" s="12"/>
      <c r="H7" s="12"/>
      <c r="I7" s="12"/>
      <c r="J7" s="12"/>
      <c r="K7" s="12"/>
      <c r="L7" s="12"/>
      <c r="M7" s="12"/>
      <c r="N7" s="12"/>
      <c r="O7" s="12"/>
      <c r="P7" s="12"/>
      <c r="Q7" s="12"/>
      <c r="R7" s="12"/>
      <c r="S7" s="12"/>
      <c r="T7" s="12"/>
      <c r="U7" s="12"/>
      <c r="V7" s="12"/>
      <c r="W7" s="12"/>
      <c r="X7" s="12"/>
    </row>
    <row r="8" spans="1:24" ht="33" customHeight="1">
      <c r="A8" s="1888"/>
      <c r="B8" s="13" t="s">
        <v>14</v>
      </c>
      <c r="C8" s="1889"/>
      <c r="F8" s="11"/>
      <c r="G8" s="15"/>
      <c r="H8" s="15"/>
      <c r="I8" s="15"/>
      <c r="J8" s="15"/>
      <c r="K8" s="15"/>
      <c r="L8" s="15"/>
      <c r="M8" s="15"/>
      <c r="N8" s="15"/>
      <c r="O8" s="15"/>
      <c r="P8" s="15"/>
      <c r="Q8" s="15"/>
      <c r="R8" s="15"/>
      <c r="S8" s="15"/>
      <c r="T8" s="15"/>
      <c r="U8" s="15"/>
      <c r="V8" s="15"/>
      <c r="W8" s="15"/>
      <c r="X8" s="15"/>
    </row>
    <row r="9" spans="1:24" ht="33" customHeight="1">
      <c r="A9" s="1887" t="s">
        <v>15</v>
      </c>
      <c r="B9" s="10" t="s">
        <v>16</v>
      </c>
      <c r="C9" s="1889"/>
      <c r="F9" s="11"/>
      <c r="G9" s="16"/>
      <c r="H9" s="16"/>
      <c r="I9" s="16"/>
      <c r="J9" s="16"/>
      <c r="K9" s="16"/>
      <c r="L9" s="16"/>
      <c r="M9" s="16"/>
      <c r="N9" s="17"/>
      <c r="O9" s="17"/>
      <c r="P9" s="17"/>
    </row>
    <row r="10" spans="1:24" ht="33" customHeight="1">
      <c r="A10" s="1888"/>
      <c r="B10" s="13" t="s">
        <v>17</v>
      </c>
      <c r="C10" s="1889"/>
      <c r="F10" s="11"/>
      <c r="G10" s="18"/>
      <c r="H10" s="18"/>
      <c r="I10" s="18"/>
      <c r="J10" s="18"/>
      <c r="K10" s="18"/>
      <c r="L10" s="18"/>
      <c r="M10" s="18"/>
      <c r="N10" s="19"/>
      <c r="O10" s="19"/>
      <c r="P10" s="19"/>
    </row>
    <row r="11" spans="1:24" ht="33" customHeight="1">
      <c r="A11" s="1887" t="s">
        <v>18</v>
      </c>
      <c r="B11" s="10" t="s">
        <v>19</v>
      </c>
      <c r="C11" s="1889"/>
      <c r="F11" s="11"/>
      <c r="G11" s="16"/>
      <c r="H11" s="16"/>
      <c r="I11" s="16"/>
      <c r="J11" s="16"/>
      <c r="K11" s="16"/>
      <c r="L11" s="16"/>
      <c r="M11" s="16"/>
      <c r="N11" s="17"/>
      <c r="O11" s="17"/>
      <c r="P11" s="17"/>
    </row>
    <row r="12" spans="1:24" ht="33" customHeight="1">
      <c r="A12" s="1888"/>
      <c r="B12" s="13" t="s">
        <v>20</v>
      </c>
      <c r="C12" s="1889"/>
      <c r="F12" s="11"/>
      <c r="G12" s="18"/>
      <c r="H12" s="18"/>
      <c r="I12" s="18"/>
      <c r="J12" s="18"/>
      <c r="K12" s="18"/>
      <c r="L12" s="18"/>
      <c r="M12" s="18"/>
      <c r="N12" s="19"/>
      <c r="O12" s="19"/>
      <c r="P12" s="19"/>
    </row>
    <row r="13" spans="1:24" ht="33" customHeight="1">
      <c r="A13" s="1887" t="s">
        <v>21</v>
      </c>
      <c r="B13" s="10" t="s">
        <v>22</v>
      </c>
      <c r="C13" s="1889"/>
      <c r="F13" s="11"/>
      <c r="G13" s="16"/>
      <c r="H13" s="16"/>
      <c r="I13" s="16"/>
      <c r="J13" s="16"/>
      <c r="K13" s="16"/>
      <c r="L13" s="16"/>
      <c r="M13" s="16"/>
      <c r="N13" s="17"/>
      <c r="O13" s="17"/>
      <c r="P13" s="17"/>
    </row>
    <row r="14" spans="1:24" ht="33" customHeight="1">
      <c r="A14" s="1888"/>
      <c r="B14" s="13" t="s">
        <v>23</v>
      </c>
      <c r="C14" s="1889"/>
      <c r="F14" s="11"/>
      <c r="G14" s="18"/>
      <c r="H14" s="18"/>
      <c r="I14" s="18"/>
      <c r="J14" s="18"/>
      <c r="K14" s="18"/>
      <c r="L14" s="18"/>
      <c r="M14" s="18"/>
      <c r="N14" s="19"/>
      <c r="O14" s="19"/>
      <c r="P14" s="19"/>
    </row>
    <row r="15" spans="1:24" ht="33" customHeight="1">
      <c r="A15" s="1893" t="s">
        <v>24</v>
      </c>
      <c r="B15" s="10" t="s">
        <v>25</v>
      </c>
      <c r="C15" s="1889"/>
      <c r="G15" s="16"/>
      <c r="H15" s="16"/>
      <c r="I15" s="16"/>
      <c r="J15" s="16"/>
      <c r="K15" s="16"/>
      <c r="L15" s="16"/>
      <c r="M15" s="16"/>
      <c r="N15" s="16"/>
      <c r="O15" s="16"/>
      <c r="P15" s="16"/>
      <c r="Q15" s="16"/>
      <c r="R15" s="16"/>
      <c r="S15" s="16"/>
      <c r="T15" s="16"/>
      <c r="U15" s="16"/>
    </row>
    <row r="16" spans="1:24" ht="33" customHeight="1">
      <c r="A16" s="1893"/>
      <c r="B16" s="13" t="s">
        <v>26</v>
      </c>
      <c r="C16" s="1889"/>
      <c r="G16" s="18"/>
      <c r="H16" s="18"/>
      <c r="I16" s="18"/>
      <c r="J16" s="18"/>
      <c r="K16" s="18"/>
      <c r="L16" s="18"/>
      <c r="M16" s="18"/>
      <c r="N16" s="18"/>
      <c r="O16" s="18"/>
      <c r="P16" s="18"/>
      <c r="Q16" s="18"/>
      <c r="R16" s="18"/>
      <c r="S16" s="18"/>
      <c r="T16" s="18"/>
      <c r="U16" s="18"/>
    </row>
    <row r="17" spans="1:38" ht="33" customHeight="1">
      <c r="A17" s="1887" t="s">
        <v>27</v>
      </c>
      <c r="B17" s="10" t="s">
        <v>28</v>
      </c>
      <c r="C17" s="1889"/>
      <c r="G17" s="21"/>
      <c r="H17" s="21"/>
      <c r="I17" s="21"/>
      <c r="J17" s="21"/>
      <c r="K17" s="21"/>
      <c r="L17" s="21"/>
      <c r="M17" s="21"/>
      <c r="N17" s="21"/>
      <c r="O17" s="21"/>
      <c r="P17" s="21"/>
      <c r="Q17" s="21"/>
      <c r="R17" s="22"/>
      <c r="S17" s="22"/>
      <c r="T17" s="22"/>
      <c r="U17" s="22"/>
      <c r="V17" s="22"/>
      <c r="W17" s="22"/>
      <c r="X17" s="22"/>
      <c r="Y17" s="22"/>
      <c r="Z17" s="22"/>
      <c r="AA17" s="22"/>
    </row>
    <row r="18" spans="1:38" ht="33" customHeight="1">
      <c r="A18" s="1888"/>
      <c r="B18" s="13" t="s">
        <v>29</v>
      </c>
      <c r="C18" s="1889"/>
      <c r="F18" s="11"/>
      <c r="G18" s="18"/>
      <c r="H18" s="18"/>
      <c r="I18" s="18"/>
      <c r="J18" s="18"/>
      <c r="K18" s="18"/>
      <c r="L18" s="18"/>
      <c r="M18" s="18"/>
      <c r="N18" s="18"/>
      <c r="O18" s="18"/>
      <c r="P18" s="18"/>
      <c r="Q18" s="18"/>
      <c r="R18" s="23"/>
      <c r="S18" s="23"/>
      <c r="T18" s="23"/>
      <c r="U18" s="23"/>
      <c r="V18" s="23"/>
      <c r="W18" s="23"/>
      <c r="X18" s="23"/>
      <c r="Y18" s="23"/>
      <c r="Z18" s="23"/>
      <c r="AA18" s="23"/>
    </row>
    <row r="19" spans="1:38" ht="33" customHeight="1">
      <c r="A19" s="1893" t="s">
        <v>30</v>
      </c>
      <c r="B19" s="10" t="s">
        <v>31</v>
      </c>
      <c r="C19" s="1889"/>
      <c r="G19" s="24"/>
      <c r="H19" s="24"/>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row>
    <row r="20" spans="1:38" ht="33" customHeight="1">
      <c r="A20" s="1893"/>
      <c r="B20" s="13" t="s">
        <v>32</v>
      </c>
      <c r="C20" s="1889"/>
      <c r="G20" s="25"/>
      <c r="H20" s="25"/>
      <c r="I20" s="25"/>
      <c r="J20" s="25"/>
      <c r="K20" s="25"/>
      <c r="L20" s="25"/>
      <c r="M20" s="25"/>
      <c r="N20" s="25"/>
      <c r="O20" s="25"/>
      <c r="P20" s="25"/>
      <c r="Q20" s="25"/>
      <c r="R20" s="25"/>
      <c r="S20" s="25"/>
      <c r="T20" s="25"/>
      <c r="U20" s="25"/>
      <c r="V20" s="25"/>
      <c r="W20" s="25"/>
      <c r="X20" s="25"/>
      <c r="Y20" s="25"/>
      <c r="Z20" s="25"/>
      <c r="AA20" s="25"/>
      <c r="AB20" s="25"/>
      <c r="AC20" s="25"/>
      <c r="AD20" s="25"/>
      <c r="AE20" s="25"/>
      <c r="AF20" s="25"/>
      <c r="AG20" s="25"/>
      <c r="AH20" s="25"/>
      <c r="AI20" s="25"/>
      <c r="AJ20" s="25"/>
      <c r="AK20" s="25"/>
      <c r="AL20" s="25"/>
    </row>
    <row r="21" spans="1:38" ht="33" customHeight="1">
      <c r="A21" s="1890" t="s">
        <v>33</v>
      </c>
      <c r="B21" s="10" t="s">
        <v>34</v>
      </c>
      <c r="C21" s="1892"/>
      <c r="F21" s="11"/>
      <c r="G21" s="16"/>
      <c r="H21" s="16"/>
      <c r="I21" s="16"/>
      <c r="J21" s="16"/>
      <c r="K21" s="16"/>
      <c r="L21" s="16"/>
      <c r="M21" s="16"/>
      <c r="N21" s="17"/>
      <c r="O21" s="17"/>
      <c r="P21" s="17"/>
    </row>
    <row r="22" spans="1:38" ht="33" customHeight="1">
      <c r="A22" s="1891"/>
      <c r="B22" s="13" t="s">
        <v>35</v>
      </c>
      <c r="C22" s="1892"/>
      <c r="F22" s="11"/>
      <c r="G22" s="18"/>
      <c r="H22" s="18"/>
      <c r="I22" s="18"/>
      <c r="J22" s="18"/>
      <c r="K22" s="18"/>
      <c r="L22" s="18"/>
      <c r="M22" s="18"/>
      <c r="N22" s="19"/>
      <c r="O22" s="19"/>
      <c r="P22" s="19"/>
    </row>
    <row r="23" spans="1:38" ht="33" customHeight="1">
      <c r="A23" s="1890" t="s">
        <v>36</v>
      </c>
      <c r="B23" s="10" t="s">
        <v>37</v>
      </c>
      <c r="C23" s="1892"/>
      <c r="F23" s="11"/>
      <c r="G23" s="16"/>
      <c r="H23" s="16"/>
      <c r="I23" s="16"/>
      <c r="J23" s="16"/>
      <c r="K23" s="16"/>
      <c r="L23" s="16"/>
      <c r="M23" s="16"/>
      <c r="N23" s="17"/>
      <c r="O23" s="17"/>
      <c r="P23" s="17"/>
    </row>
    <row r="24" spans="1:38" ht="33" customHeight="1">
      <c r="A24" s="1891"/>
      <c r="B24" s="13" t="s">
        <v>38</v>
      </c>
      <c r="C24" s="1892"/>
      <c r="F24" s="11"/>
      <c r="G24" s="18"/>
      <c r="H24" s="18"/>
      <c r="I24" s="18"/>
      <c r="J24" s="18"/>
      <c r="K24" s="18"/>
      <c r="L24" s="18"/>
      <c r="M24" s="18"/>
      <c r="N24" s="19"/>
      <c r="O24" s="19"/>
      <c r="P24" s="19"/>
    </row>
    <row r="25" spans="1:38" ht="33" customHeight="1">
      <c r="A25" s="1890" t="s">
        <v>39</v>
      </c>
      <c r="B25" s="10" t="s">
        <v>40</v>
      </c>
      <c r="C25" s="1892"/>
      <c r="F25" s="11"/>
      <c r="G25" s="16"/>
      <c r="H25" s="16"/>
      <c r="I25" s="16"/>
      <c r="J25" s="16"/>
      <c r="K25" s="16"/>
      <c r="L25" s="16"/>
      <c r="M25" s="16"/>
      <c r="N25" s="17"/>
      <c r="O25" s="17"/>
      <c r="P25" s="17"/>
    </row>
    <row r="26" spans="1:38" ht="33" customHeight="1">
      <c r="A26" s="1891"/>
      <c r="B26" s="13" t="s">
        <v>41</v>
      </c>
      <c r="C26" s="1892"/>
      <c r="F26" s="11"/>
      <c r="G26" s="18"/>
      <c r="H26" s="18"/>
      <c r="I26" s="18"/>
      <c r="J26" s="18"/>
      <c r="K26" s="18"/>
      <c r="L26" s="18"/>
      <c r="M26" s="18"/>
      <c r="N26" s="19"/>
      <c r="O26" s="19"/>
      <c r="P26" s="19"/>
    </row>
    <row r="27" spans="1:38" ht="33" customHeight="1">
      <c r="A27" s="1887" t="s">
        <v>42</v>
      </c>
      <c r="B27" s="10" t="s">
        <v>43</v>
      </c>
      <c r="C27" s="1889"/>
      <c r="G27" s="21"/>
      <c r="H27" s="21"/>
      <c r="I27" s="21"/>
      <c r="J27" s="21"/>
      <c r="K27" s="21"/>
      <c r="L27" s="21"/>
      <c r="M27" s="21"/>
      <c r="N27" s="21"/>
      <c r="O27" s="26"/>
      <c r="P27" s="26"/>
      <c r="Q27" s="26"/>
      <c r="R27" s="26"/>
      <c r="S27" s="26"/>
      <c r="T27" s="26"/>
      <c r="U27" s="26"/>
      <c r="V27" s="26"/>
    </row>
    <row r="28" spans="1:38" ht="33" customHeight="1">
      <c r="A28" s="1888"/>
      <c r="B28" s="13" t="s">
        <v>44</v>
      </c>
      <c r="C28" s="1889"/>
      <c r="G28" s="18"/>
      <c r="H28" s="18"/>
      <c r="I28" s="18"/>
      <c r="J28" s="18"/>
      <c r="K28" s="18"/>
      <c r="L28" s="18"/>
      <c r="M28" s="18"/>
      <c r="N28" s="18"/>
      <c r="O28" s="27"/>
      <c r="P28" s="27"/>
      <c r="Q28" s="27"/>
      <c r="R28" s="27"/>
      <c r="S28" s="27"/>
      <c r="T28" s="27"/>
      <c r="U28" s="27"/>
      <c r="V28" s="27"/>
    </row>
  </sheetData>
  <mergeCells count="26">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7:A28"/>
    <mergeCell ref="C27:C28"/>
    <mergeCell ref="A21:A22"/>
    <mergeCell ref="C21:C22"/>
    <mergeCell ref="A23:A24"/>
    <mergeCell ref="C23:C24"/>
    <mergeCell ref="A25:A26"/>
    <mergeCell ref="C25:C26"/>
  </mergeCells>
  <hyperlinks>
    <hyperlink ref="B19:B20" location="'9'!A1" display="مؤشرات الموارد الصحية (لكل عشرة آلاف نسمة) في الأعوام الخمسة الأخيرة."/>
    <hyperlink ref="B25:B26" location="'12'!A1" display="معدلات الإصابة لبعض الأمراض المستهدفة بالتحصين (لكل مائة ألف من السكان) في الأعوام الخمسة الأخيرة."/>
    <hyperlink ref="B27:B28" location="'13'!A1" display="مؤشرات مختارة لأهداف التنمية المستدامة ومؤشرات منظمة الصحة العالمية بالمملكة العربية السعودية"/>
    <hyperlink ref="B17:B18" location="'8'!A1" display="المؤشرات الاقتصادية  "/>
    <hyperlink ref="B13:B14" location="'6'!A1" display="مؤشرات الوفيات"/>
    <hyperlink ref="B21:B22" location="'10'!A1" display="مؤشرات مختارة عن الموارد المتاحة بمستشفيات وزارة الصحة حسب المنطقة الصحية لعام 2023 م."/>
    <hyperlink ref="B23:B24" location="'11'!A1" display="النسبة المئوية للتغطية بالتحصينات الأساسية في الأعوام الخمسة الأخيرة."/>
    <hyperlink ref="B15:B16" location="'7'!A1" display="الإصابات والوفيات نتيجة الحوادث المرورية في الأعوام العشرة الأخيرة"/>
    <hyperlink ref="B7:B8" location="'3'!A1" display=" السكان حسب الجنسية والجنس والفئات العمرية لعام 2022م"/>
    <hyperlink ref="B5:B6" location="'2'!A1" display="عدد السكان بالمناطق الصحية حسب الجنسية لعام 2022م. "/>
    <hyperlink ref="B9:B10" location="'4'!A1" display="تقديرات عدد السكان بالمناطق الإدارية للأعوام 2010-2021  بناء على تعداد عام 2022م. "/>
    <hyperlink ref="B11:B12" location="'5'!A1" display="تقديرات معدل الخصوبة الكلي للأعوام 2011-2022م"/>
    <hyperlink ref="B3:B4" location="'1'!A1" display="المؤشرات السكانية "/>
  </hyperlinks>
  <pageMargins left="0.7" right="0.7" top="0.75" bottom="0.75" header="0.3" footer="0.3"/>
  <pageSetup paperSize="9" scale="66"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8"/>
  <sheetViews>
    <sheetView rightToLeft="1" topLeftCell="A10" zoomScaleNormal="100" workbookViewId="0">
      <selection activeCell="G13" sqref="G13"/>
    </sheetView>
  </sheetViews>
  <sheetFormatPr defaultColWidth="8.7109375" defaultRowHeight="25.35" customHeight="1"/>
  <cols>
    <col min="1" max="1" width="33.7109375" style="31" customWidth="1"/>
    <col min="2" max="3" width="13.7109375" style="140" customWidth="1"/>
    <col min="4" max="6" width="13.7109375" style="31" customWidth="1"/>
    <col min="7" max="7" width="33.7109375" style="31" customWidth="1"/>
    <col min="8" max="8" width="8.7109375" style="31" customWidth="1"/>
    <col min="9" max="9" width="14" style="31" customWidth="1"/>
    <col min="10" max="10" width="8.7109375" style="31" customWidth="1"/>
    <col min="11" max="13" width="8.7109375" style="31"/>
    <col min="14" max="17" width="8.7109375" style="31" customWidth="1"/>
    <col min="18" max="16384" width="8.7109375" style="31"/>
  </cols>
  <sheetData>
    <row r="1" spans="1:10" ht="33" customHeight="1">
      <c r="A1" s="1956" t="s">
        <v>215</v>
      </c>
      <c r="B1" s="1956"/>
      <c r="C1" s="1956"/>
      <c r="D1" s="1956"/>
      <c r="E1" s="1956"/>
      <c r="F1" s="1956"/>
      <c r="G1" s="1956"/>
      <c r="H1" s="30"/>
    </row>
    <row r="2" spans="1:10" ht="33" customHeight="1">
      <c r="A2" s="1957" t="s">
        <v>216</v>
      </c>
      <c r="B2" s="1957"/>
      <c r="C2" s="1957"/>
      <c r="D2" s="1957"/>
      <c r="E2" s="1957"/>
      <c r="F2" s="1957"/>
      <c r="G2" s="1957"/>
      <c r="H2" s="30"/>
    </row>
    <row r="3" spans="1:10" ht="33" customHeight="1">
      <c r="A3" s="115" t="s">
        <v>217</v>
      </c>
      <c r="B3" s="1958" t="s">
        <v>218</v>
      </c>
      <c r="C3" s="1958"/>
      <c r="D3" s="1958"/>
      <c r="E3" s="1958"/>
      <c r="F3" s="1958"/>
      <c r="G3" s="1958"/>
      <c r="H3" s="30"/>
    </row>
    <row r="4" spans="1:10" ht="54.95" customHeight="1">
      <c r="A4" s="126" t="s">
        <v>49</v>
      </c>
      <c r="B4" s="126" t="s">
        <v>219</v>
      </c>
      <c r="C4" s="153" t="s">
        <v>220</v>
      </c>
      <c r="D4" s="153" t="s">
        <v>178</v>
      </c>
      <c r="E4" s="153" t="s">
        <v>179</v>
      </c>
      <c r="F4" s="153" t="s">
        <v>221</v>
      </c>
      <c r="G4" s="154" t="s">
        <v>52</v>
      </c>
      <c r="H4" s="30"/>
    </row>
    <row r="5" spans="1:10" ht="42.95" customHeight="1">
      <c r="A5" s="37" t="s">
        <v>222</v>
      </c>
      <c r="B5" s="155">
        <v>37.6</v>
      </c>
      <c r="C5" s="49">
        <v>36.4</v>
      </c>
      <c r="D5" s="49">
        <v>39.799999999999997</v>
      </c>
      <c r="E5" s="49">
        <v>40.1</v>
      </c>
      <c r="F5" s="49">
        <v>41.398800174383496</v>
      </c>
      <c r="G5" s="37" t="s">
        <v>223</v>
      </c>
      <c r="H5" s="30"/>
      <c r="I5" s="148"/>
      <c r="J5" s="119"/>
    </row>
    <row r="6" spans="1:10" ht="42.95" customHeight="1">
      <c r="A6" s="37" t="s">
        <v>224</v>
      </c>
      <c r="B6" s="156">
        <v>31.4</v>
      </c>
      <c r="C6" s="157">
        <v>30.2</v>
      </c>
      <c r="D6" s="157">
        <v>32.4</v>
      </c>
      <c r="E6" s="157">
        <v>32.700000000000003</v>
      </c>
      <c r="F6" s="157">
        <v>33.661645772860368</v>
      </c>
      <c r="G6" s="37" t="s">
        <v>225</v>
      </c>
      <c r="H6" s="30"/>
      <c r="I6" s="148"/>
      <c r="J6" s="119"/>
    </row>
    <row r="7" spans="1:10" ht="42.95" customHeight="1">
      <c r="A7" s="37" t="s">
        <v>226</v>
      </c>
      <c r="B7" s="155">
        <v>6.3</v>
      </c>
      <c r="C7" s="158">
        <v>6.2</v>
      </c>
      <c r="D7" s="158">
        <v>7.4</v>
      </c>
      <c r="E7" s="158">
        <v>7.4</v>
      </c>
      <c r="F7" s="158">
        <v>7.7371544015231288</v>
      </c>
      <c r="G7" s="37" t="s">
        <v>227</v>
      </c>
      <c r="H7" s="30"/>
      <c r="I7" s="148"/>
      <c r="J7" s="119"/>
    </row>
    <row r="8" spans="1:10" ht="42.95" customHeight="1">
      <c r="A8" s="45" t="s">
        <v>228</v>
      </c>
      <c r="B8" s="159">
        <v>10.6</v>
      </c>
      <c r="C8" s="160">
        <v>8.6999999999999993</v>
      </c>
      <c r="D8" s="160">
        <v>10</v>
      </c>
      <c r="E8" s="160">
        <v>10.6</v>
      </c>
      <c r="F8" s="160">
        <v>10.852112667071403</v>
      </c>
      <c r="G8" s="45" t="s">
        <v>229</v>
      </c>
      <c r="H8" s="30"/>
      <c r="I8" s="148"/>
      <c r="J8" s="119"/>
    </row>
    <row r="9" spans="1:10" ht="42.95" customHeight="1">
      <c r="A9" s="45" t="s">
        <v>230</v>
      </c>
      <c r="B9" s="161">
        <v>66.2</v>
      </c>
      <c r="C9" s="158">
        <v>62.3</v>
      </c>
      <c r="D9" s="158">
        <v>65.400000000000006</v>
      </c>
      <c r="E9" s="158">
        <v>62.4</v>
      </c>
      <c r="F9" s="158">
        <v>64.71074590364799</v>
      </c>
      <c r="G9" s="45" t="s">
        <v>231</v>
      </c>
      <c r="H9" s="30"/>
      <c r="I9" s="148"/>
      <c r="J9" s="119"/>
    </row>
    <row r="10" spans="1:10" ht="42.95" customHeight="1">
      <c r="A10" s="45" t="s">
        <v>232</v>
      </c>
      <c r="B10" s="159">
        <v>64.8</v>
      </c>
      <c r="C10" s="160">
        <v>60.9</v>
      </c>
      <c r="D10" s="160">
        <v>63.9</v>
      </c>
      <c r="E10" s="160">
        <v>60.9</v>
      </c>
      <c r="F10" s="160">
        <v>63.203508033221404</v>
      </c>
      <c r="G10" s="45" t="s">
        <v>233</v>
      </c>
      <c r="H10" s="30"/>
      <c r="I10" s="148"/>
      <c r="J10" s="119"/>
    </row>
    <row r="11" spans="1:10" ht="42.95" customHeight="1">
      <c r="A11" s="45" t="s">
        <v>234</v>
      </c>
      <c r="B11" s="161">
        <v>1.4</v>
      </c>
      <c r="C11" s="158">
        <v>1.4</v>
      </c>
      <c r="D11" s="158">
        <v>1.5</v>
      </c>
      <c r="E11" s="158">
        <v>1.5</v>
      </c>
      <c r="F11" s="158">
        <v>1.5072378704265836</v>
      </c>
      <c r="G11" s="45" t="s">
        <v>235</v>
      </c>
      <c r="H11" s="30"/>
      <c r="I11" s="148"/>
      <c r="J11" s="119"/>
    </row>
    <row r="12" spans="1:10" ht="42.95" customHeight="1">
      <c r="A12" s="45" t="s">
        <v>236</v>
      </c>
      <c r="B12" s="159">
        <v>41.1</v>
      </c>
      <c r="C12" s="160">
        <v>39.299999999999997</v>
      </c>
      <c r="D12" s="160">
        <v>42.6</v>
      </c>
      <c r="E12" s="160">
        <v>43</v>
      </c>
      <c r="F12" s="160">
        <v>45.619066211577923</v>
      </c>
      <c r="G12" s="45" t="s">
        <v>237</v>
      </c>
      <c r="H12" s="30"/>
      <c r="I12" s="148"/>
      <c r="J12" s="119"/>
    </row>
    <row r="13" spans="1:10" ht="42.95" customHeight="1">
      <c r="A13" s="45" t="s">
        <v>238</v>
      </c>
      <c r="B13" s="162">
        <v>0.75</v>
      </c>
      <c r="C13" s="163">
        <v>0.72</v>
      </c>
      <c r="D13" s="163">
        <v>0.69</v>
      </c>
      <c r="E13" s="163">
        <v>0.66</v>
      </c>
      <c r="F13" s="163">
        <v>0.63303990557916512</v>
      </c>
      <c r="G13" s="45" t="s">
        <v>239</v>
      </c>
      <c r="H13" s="30"/>
      <c r="I13" s="148"/>
      <c r="J13" s="119"/>
    </row>
    <row r="14" spans="1:10" ht="42.95" customHeight="1">
      <c r="A14" s="45" t="s">
        <v>240</v>
      </c>
      <c r="B14" s="159">
        <v>25.7</v>
      </c>
      <c r="C14" s="160">
        <v>24.9</v>
      </c>
      <c r="D14" s="160">
        <v>25</v>
      </c>
      <c r="E14" s="160">
        <v>24.3</v>
      </c>
      <c r="F14" s="160">
        <v>23.713875828044916</v>
      </c>
      <c r="G14" s="45" t="s">
        <v>241</v>
      </c>
      <c r="H14" s="30"/>
      <c r="I14" s="148"/>
      <c r="J14" s="119"/>
    </row>
    <row r="15" spans="1:10" ht="42.95" customHeight="1">
      <c r="A15" s="45" t="s">
        <v>242</v>
      </c>
      <c r="B15" s="161">
        <v>14.9</v>
      </c>
      <c r="C15" s="158">
        <v>14.3</v>
      </c>
      <c r="D15" s="158">
        <v>14.7</v>
      </c>
      <c r="E15" s="158">
        <v>14.131991746195768</v>
      </c>
      <c r="F15" s="158">
        <v>14.06755345731478</v>
      </c>
      <c r="G15" s="45" t="s">
        <v>243</v>
      </c>
      <c r="H15" s="30"/>
      <c r="I15" s="148"/>
      <c r="J15" s="119"/>
    </row>
    <row r="16" spans="1:10" ht="42.95" customHeight="1">
      <c r="A16" s="45" t="s">
        <v>244</v>
      </c>
      <c r="B16" s="159">
        <v>4.4000000000000004</v>
      </c>
      <c r="C16" s="160">
        <v>4.4000000000000004</v>
      </c>
      <c r="D16" s="160">
        <v>4.5</v>
      </c>
      <c r="E16" s="160">
        <v>4.7107675147809385</v>
      </c>
      <c r="F16" s="160">
        <v>4.3207485618895394</v>
      </c>
      <c r="G16" s="45" t="s">
        <v>245</v>
      </c>
      <c r="H16" s="30"/>
      <c r="I16" s="148"/>
      <c r="J16" s="119"/>
    </row>
    <row r="17" spans="1:10" ht="42.95" customHeight="1">
      <c r="A17" s="45" t="s">
        <v>246</v>
      </c>
      <c r="B17" s="161">
        <v>6.4</v>
      </c>
      <c r="C17" s="158">
        <v>6.2</v>
      </c>
      <c r="D17" s="158">
        <v>5.8</v>
      </c>
      <c r="E17" s="158">
        <v>5.5</v>
      </c>
      <c r="F17" s="158">
        <v>5.3255738088405948</v>
      </c>
      <c r="G17" s="45" t="s">
        <v>247</v>
      </c>
      <c r="H17" s="30"/>
      <c r="I17" s="148"/>
      <c r="J17" s="119"/>
    </row>
    <row r="18" spans="1:10" ht="25.35" customHeight="1">
      <c r="A18" s="120"/>
      <c r="B18" s="164"/>
      <c r="C18" s="164"/>
      <c r="D18" s="120"/>
      <c r="E18" s="120"/>
      <c r="F18" s="120"/>
      <c r="G18" s="120"/>
    </row>
  </sheetData>
  <mergeCells count="3">
    <mergeCell ref="A1:G1"/>
    <mergeCell ref="A2:G2"/>
    <mergeCell ref="B3:G3"/>
  </mergeCells>
  <pageMargins left="0.7" right="0.7" top="0.75" bottom="0.75" header="0.3" footer="0.3"/>
  <pageSetup paperSize="9" scale="64"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48"/>
  <sheetViews>
    <sheetView showGridLines="0" rightToLeft="1" zoomScale="120" zoomScaleNormal="120" zoomScaleSheetLayoutView="75" workbookViewId="0">
      <selection activeCell="H16" sqref="H16"/>
    </sheetView>
  </sheetViews>
  <sheetFormatPr defaultColWidth="7.7109375" defaultRowHeight="15"/>
  <cols>
    <col min="1" max="1" width="23.7109375" style="1096" customWidth="1"/>
    <col min="2" max="3" width="10.7109375" style="1096" hidden="1" customWidth="1"/>
    <col min="4" max="4" width="11.7109375" style="1096" hidden="1" customWidth="1"/>
    <col min="5" max="5" width="10.7109375" style="1096" hidden="1" customWidth="1"/>
    <col min="6" max="6" width="9.85546875" style="1096" bestFit="1" customWidth="1"/>
    <col min="7" max="7" width="10.7109375" style="1096" customWidth="1"/>
    <col min="8" max="8" width="11.28515625" style="1096" customWidth="1"/>
    <col min="9" max="15" width="10.7109375" style="1096" customWidth="1"/>
    <col min="16" max="16" width="23.7109375" style="1096" customWidth="1"/>
    <col min="17" max="17" width="7.7109375" style="380"/>
    <col min="18" max="18" width="17.85546875" style="1096" hidden="1" customWidth="1"/>
    <col min="19" max="19" width="19.7109375" style="1096" customWidth="1"/>
    <col min="20" max="21" width="17.28515625" style="1096" customWidth="1"/>
    <col min="22" max="22" width="15.7109375" style="1096" customWidth="1"/>
    <col min="23" max="23" width="14.85546875" style="1096" customWidth="1"/>
    <col min="24" max="259" width="7.7109375" style="1096"/>
    <col min="260" max="260" width="14.85546875" style="1096" customWidth="1"/>
    <col min="261" max="261" width="18.42578125" style="1096" customWidth="1"/>
    <col min="262" max="263" width="10.7109375" style="1096" customWidth="1"/>
    <col min="264" max="264" width="11.7109375" style="1096" customWidth="1"/>
    <col min="265" max="267" width="10.7109375" style="1096" customWidth="1"/>
    <col min="268" max="268" width="11.28515625" style="1096" customWidth="1"/>
    <col min="269" max="271" width="10.7109375" style="1096" customWidth="1"/>
    <col min="272" max="272" width="7.7109375" style="1096" customWidth="1"/>
    <col min="273" max="273" width="17.85546875" style="1096" customWidth="1"/>
    <col min="274" max="274" width="16.85546875" style="1096" customWidth="1"/>
    <col min="275" max="275" width="19.7109375" style="1096" customWidth="1"/>
    <col min="276" max="277" width="17.28515625" style="1096" customWidth="1"/>
    <col min="278" max="278" width="15.7109375" style="1096" customWidth="1"/>
    <col min="279" max="279" width="14.85546875" style="1096" customWidth="1"/>
    <col min="280" max="515" width="7.7109375" style="1096"/>
    <col min="516" max="516" width="14.85546875" style="1096" customWidth="1"/>
    <col min="517" max="517" width="18.42578125" style="1096" customWidth="1"/>
    <col min="518" max="519" width="10.7109375" style="1096" customWidth="1"/>
    <col min="520" max="520" width="11.7109375" style="1096" customWidth="1"/>
    <col min="521" max="523" width="10.7109375" style="1096" customWidth="1"/>
    <col min="524" max="524" width="11.28515625" style="1096" customWidth="1"/>
    <col min="525" max="527" width="10.7109375" style="1096" customWidth="1"/>
    <col min="528" max="528" width="7.7109375" style="1096" customWidth="1"/>
    <col min="529" max="529" width="17.85546875" style="1096" customWidth="1"/>
    <col min="530" max="530" width="16.85546875" style="1096" customWidth="1"/>
    <col min="531" max="531" width="19.7109375" style="1096" customWidth="1"/>
    <col min="532" max="533" width="17.28515625" style="1096" customWidth="1"/>
    <col min="534" max="534" width="15.7109375" style="1096" customWidth="1"/>
    <col min="535" max="535" width="14.85546875" style="1096" customWidth="1"/>
    <col min="536" max="771" width="7.7109375" style="1096"/>
    <col min="772" max="772" width="14.85546875" style="1096" customWidth="1"/>
    <col min="773" max="773" width="18.42578125" style="1096" customWidth="1"/>
    <col min="774" max="775" width="10.7109375" style="1096" customWidth="1"/>
    <col min="776" max="776" width="11.7109375" style="1096" customWidth="1"/>
    <col min="777" max="779" width="10.7109375" style="1096" customWidth="1"/>
    <col min="780" max="780" width="11.28515625" style="1096" customWidth="1"/>
    <col min="781" max="783" width="10.7109375" style="1096" customWidth="1"/>
    <col min="784" max="784" width="7.7109375" style="1096" customWidth="1"/>
    <col min="785" max="785" width="17.85546875" style="1096" customWidth="1"/>
    <col min="786" max="786" width="16.85546875" style="1096" customWidth="1"/>
    <col min="787" max="787" width="19.7109375" style="1096" customWidth="1"/>
    <col min="788" max="789" width="17.28515625" style="1096" customWidth="1"/>
    <col min="790" max="790" width="15.7109375" style="1096" customWidth="1"/>
    <col min="791" max="791" width="14.85546875" style="1096" customWidth="1"/>
    <col min="792" max="1027" width="7.7109375" style="1096"/>
    <col min="1028" max="1028" width="14.85546875" style="1096" customWidth="1"/>
    <col min="1029" max="1029" width="18.42578125" style="1096" customWidth="1"/>
    <col min="1030" max="1031" width="10.7109375" style="1096" customWidth="1"/>
    <col min="1032" max="1032" width="11.7109375" style="1096" customWidth="1"/>
    <col min="1033" max="1035" width="10.7109375" style="1096" customWidth="1"/>
    <col min="1036" max="1036" width="11.28515625" style="1096" customWidth="1"/>
    <col min="1037" max="1039" width="10.7109375" style="1096" customWidth="1"/>
    <col min="1040" max="1040" width="7.7109375" style="1096" customWidth="1"/>
    <col min="1041" max="1041" width="17.85546875" style="1096" customWidth="1"/>
    <col min="1042" max="1042" width="16.85546875" style="1096" customWidth="1"/>
    <col min="1043" max="1043" width="19.7109375" style="1096" customWidth="1"/>
    <col min="1044" max="1045" width="17.28515625" style="1096" customWidth="1"/>
    <col min="1046" max="1046" width="15.7109375" style="1096" customWidth="1"/>
    <col min="1047" max="1047" width="14.85546875" style="1096" customWidth="1"/>
    <col min="1048" max="1283" width="7.7109375" style="1096"/>
    <col min="1284" max="1284" width="14.85546875" style="1096" customWidth="1"/>
    <col min="1285" max="1285" width="18.42578125" style="1096" customWidth="1"/>
    <col min="1286" max="1287" width="10.7109375" style="1096" customWidth="1"/>
    <col min="1288" max="1288" width="11.7109375" style="1096" customWidth="1"/>
    <col min="1289" max="1291" width="10.7109375" style="1096" customWidth="1"/>
    <col min="1292" max="1292" width="11.28515625" style="1096" customWidth="1"/>
    <col min="1293" max="1295" width="10.7109375" style="1096" customWidth="1"/>
    <col min="1296" max="1296" width="7.7109375" style="1096" customWidth="1"/>
    <col min="1297" max="1297" width="17.85546875" style="1096" customWidth="1"/>
    <col min="1298" max="1298" width="16.85546875" style="1096" customWidth="1"/>
    <col min="1299" max="1299" width="19.7109375" style="1096" customWidth="1"/>
    <col min="1300" max="1301" width="17.28515625" style="1096" customWidth="1"/>
    <col min="1302" max="1302" width="15.7109375" style="1096" customWidth="1"/>
    <col min="1303" max="1303" width="14.85546875" style="1096" customWidth="1"/>
    <col min="1304" max="1539" width="7.7109375" style="1096"/>
    <col min="1540" max="1540" width="14.85546875" style="1096" customWidth="1"/>
    <col min="1541" max="1541" width="18.42578125" style="1096" customWidth="1"/>
    <col min="1542" max="1543" width="10.7109375" style="1096" customWidth="1"/>
    <col min="1544" max="1544" width="11.7109375" style="1096" customWidth="1"/>
    <col min="1545" max="1547" width="10.7109375" style="1096" customWidth="1"/>
    <col min="1548" max="1548" width="11.28515625" style="1096" customWidth="1"/>
    <col min="1549" max="1551" width="10.7109375" style="1096" customWidth="1"/>
    <col min="1552" max="1552" width="7.7109375" style="1096" customWidth="1"/>
    <col min="1553" max="1553" width="17.85546875" style="1096" customWidth="1"/>
    <col min="1554" max="1554" width="16.85546875" style="1096" customWidth="1"/>
    <col min="1555" max="1555" width="19.7109375" style="1096" customWidth="1"/>
    <col min="1556" max="1557" width="17.28515625" style="1096" customWidth="1"/>
    <col min="1558" max="1558" width="15.7109375" style="1096" customWidth="1"/>
    <col min="1559" max="1559" width="14.85546875" style="1096" customWidth="1"/>
    <col min="1560" max="1795" width="7.7109375" style="1096"/>
    <col min="1796" max="1796" width="14.85546875" style="1096" customWidth="1"/>
    <col min="1797" max="1797" width="18.42578125" style="1096" customWidth="1"/>
    <col min="1798" max="1799" width="10.7109375" style="1096" customWidth="1"/>
    <col min="1800" max="1800" width="11.7109375" style="1096" customWidth="1"/>
    <col min="1801" max="1803" width="10.7109375" style="1096" customWidth="1"/>
    <col min="1804" max="1804" width="11.28515625" style="1096" customWidth="1"/>
    <col min="1805" max="1807" width="10.7109375" style="1096" customWidth="1"/>
    <col min="1808" max="1808" width="7.7109375" style="1096" customWidth="1"/>
    <col min="1809" max="1809" width="17.85546875" style="1096" customWidth="1"/>
    <col min="1810" max="1810" width="16.85546875" style="1096" customWidth="1"/>
    <col min="1811" max="1811" width="19.7109375" style="1096" customWidth="1"/>
    <col min="1812" max="1813" width="17.28515625" style="1096" customWidth="1"/>
    <col min="1814" max="1814" width="15.7109375" style="1096" customWidth="1"/>
    <col min="1815" max="1815" width="14.85546875" style="1096" customWidth="1"/>
    <col min="1816" max="2051" width="7.7109375" style="1096"/>
    <col min="2052" max="2052" width="14.85546875" style="1096" customWidth="1"/>
    <col min="2053" max="2053" width="18.42578125" style="1096" customWidth="1"/>
    <col min="2054" max="2055" width="10.7109375" style="1096" customWidth="1"/>
    <col min="2056" max="2056" width="11.7109375" style="1096" customWidth="1"/>
    <col min="2057" max="2059" width="10.7109375" style="1096" customWidth="1"/>
    <col min="2060" max="2060" width="11.28515625" style="1096" customWidth="1"/>
    <col min="2061" max="2063" width="10.7109375" style="1096" customWidth="1"/>
    <col min="2064" max="2064" width="7.7109375" style="1096" customWidth="1"/>
    <col min="2065" max="2065" width="17.85546875" style="1096" customWidth="1"/>
    <col min="2066" max="2066" width="16.85546875" style="1096" customWidth="1"/>
    <col min="2067" max="2067" width="19.7109375" style="1096" customWidth="1"/>
    <col min="2068" max="2069" width="17.28515625" style="1096" customWidth="1"/>
    <col min="2070" max="2070" width="15.7109375" style="1096" customWidth="1"/>
    <col min="2071" max="2071" width="14.85546875" style="1096" customWidth="1"/>
    <col min="2072" max="2307" width="7.7109375" style="1096"/>
    <col min="2308" max="2308" width="14.85546875" style="1096" customWidth="1"/>
    <col min="2309" max="2309" width="18.42578125" style="1096" customWidth="1"/>
    <col min="2310" max="2311" width="10.7109375" style="1096" customWidth="1"/>
    <col min="2312" max="2312" width="11.7109375" style="1096" customWidth="1"/>
    <col min="2313" max="2315" width="10.7109375" style="1096" customWidth="1"/>
    <col min="2316" max="2316" width="11.28515625" style="1096" customWidth="1"/>
    <col min="2317" max="2319" width="10.7109375" style="1096" customWidth="1"/>
    <col min="2320" max="2320" width="7.7109375" style="1096" customWidth="1"/>
    <col min="2321" max="2321" width="17.85546875" style="1096" customWidth="1"/>
    <col min="2322" max="2322" width="16.85546875" style="1096" customWidth="1"/>
    <col min="2323" max="2323" width="19.7109375" style="1096" customWidth="1"/>
    <col min="2324" max="2325" width="17.28515625" style="1096" customWidth="1"/>
    <col min="2326" max="2326" width="15.7109375" style="1096" customWidth="1"/>
    <col min="2327" max="2327" width="14.85546875" style="1096" customWidth="1"/>
    <col min="2328" max="2563" width="7.7109375" style="1096"/>
    <col min="2564" max="2564" width="14.85546875" style="1096" customWidth="1"/>
    <col min="2565" max="2565" width="18.42578125" style="1096" customWidth="1"/>
    <col min="2566" max="2567" width="10.7109375" style="1096" customWidth="1"/>
    <col min="2568" max="2568" width="11.7109375" style="1096" customWidth="1"/>
    <col min="2569" max="2571" width="10.7109375" style="1096" customWidth="1"/>
    <col min="2572" max="2572" width="11.28515625" style="1096" customWidth="1"/>
    <col min="2573" max="2575" width="10.7109375" style="1096" customWidth="1"/>
    <col min="2576" max="2576" width="7.7109375" style="1096" customWidth="1"/>
    <col min="2577" max="2577" width="17.85546875" style="1096" customWidth="1"/>
    <col min="2578" max="2578" width="16.85546875" style="1096" customWidth="1"/>
    <col min="2579" max="2579" width="19.7109375" style="1096" customWidth="1"/>
    <col min="2580" max="2581" width="17.28515625" style="1096" customWidth="1"/>
    <col min="2582" max="2582" width="15.7109375" style="1096" customWidth="1"/>
    <col min="2583" max="2583" width="14.85546875" style="1096" customWidth="1"/>
    <col min="2584" max="2819" width="7.7109375" style="1096"/>
    <col min="2820" max="2820" width="14.85546875" style="1096" customWidth="1"/>
    <col min="2821" max="2821" width="18.42578125" style="1096" customWidth="1"/>
    <col min="2822" max="2823" width="10.7109375" style="1096" customWidth="1"/>
    <col min="2824" max="2824" width="11.7109375" style="1096" customWidth="1"/>
    <col min="2825" max="2827" width="10.7109375" style="1096" customWidth="1"/>
    <col min="2828" max="2828" width="11.28515625" style="1096" customWidth="1"/>
    <col min="2829" max="2831" width="10.7109375" style="1096" customWidth="1"/>
    <col min="2832" max="2832" width="7.7109375" style="1096" customWidth="1"/>
    <col min="2833" max="2833" width="17.85546875" style="1096" customWidth="1"/>
    <col min="2834" max="2834" width="16.85546875" style="1096" customWidth="1"/>
    <col min="2835" max="2835" width="19.7109375" style="1096" customWidth="1"/>
    <col min="2836" max="2837" width="17.28515625" style="1096" customWidth="1"/>
    <col min="2838" max="2838" width="15.7109375" style="1096" customWidth="1"/>
    <col min="2839" max="2839" width="14.85546875" style="1096" customWidth="1"/>
    <col min="2840" max="3075" width="7.7109375" style="1096"/>
    <col min="3076" max="3076" width="14.85546875" style="1096" customWidth="1"/>
    <col min="3077" max="3077" width="18.42578125" style="1096" customWidth="1"/>
    <col min="3078" max="3079" width="10.7109375" style="1096" customWidth="1"/>
    <col min="3080" max="3080" width="11.7109375" style="1096" customWidth="1"/>
    <col min="3081" max="3083" width="10.7109375" style="1096" customWidth="1"/>
    <col min="3084" max="3084" width="11.28515625" style="1096" customWidth="1"/>
    <col min="3085" max="3087" width="10.7109375" style="1096" customWidth="1"/>
    <col min="3088" max="3088" width="7.7109375" style="1096" customWidth="1"/>
    <col min="3089" max="3089" width="17.85546875" style="1096" customWidth="1"/>
    <col min="3090" max="3090" width="16.85546875" style="1096" customWidth="1"/>
    <col min="3091" max="3091" width="19.7109375" style="1096" customWidth="1"/>
    <col min="3092" max="3093" width="17.28515625" style="1096" customWidth="1"/>
    <col min="3094" max="3094" width="15.7109375" style="1096" customWidth="1"/>
    <col min="3095" max="3095" width="14.85546875" style="1096" customWidth="1"/>
    <col min="3096" max="3331" width="7.7109375" style="1096"/>
    <col min="3332" max="3332" width="14.85546875" style="1096" customWidth="1"/>
    <col min="3333" max="3333" width="18.42578125" style="1096" customWidth="1"/>
    <col min="3334" max="3335" width="10.7109375" style="1096" customWidth="1"/>
    <col min="3336" max="3336" width="11.7109375" style="1096" customWidth="1"/>
    <col min="3337" max="3339" width="10.7109375" style="1096" customWidth="1"/>
    <col min="3340" max="3340" width="11.28515625" style="1096" customWidth="1"/>
    <col min="3341" max="3343" width="10.7109375" style="1096" customWidth="1"/>
    <col min="3344" max="3344" width="7.7109375" style="1096" customWidth="1"/>
    <col min="3345" max="3345" width="17.85546875" style="1096" customWidth="1"/>
    <col min="3346" max="3346" width="16.85546875" style="1096" customWidth="1"/>
    <col min="3347" max="3347" width="19.7109375" style="1096" customWidth="1"/>
    <col min="3348" max="3349" width="17.28515625" style="1096" customWidth="1"/>
    <col min="3350" max="3350" width="15.7109375" style="1096" customWidth="1"/>
    <col min="3351" max="3351" width="14.85546875" style="1096" customWidth="1"/>
    <col min="3352" max="3587" width="7.7109375" style="1096"/>
    <col min="3588" max="3588" width="14.85546875" style="1096" customWidth="1"/>
    <col min="3589" max="3589" width="18.42578125" style="1096" customWidth="1"/>
    <col min="3590" max="3591" width="10.7109375" style="1096" customWidth="1"/>
    <col min="3592" max="3592" width="11.7109375" style="1096" customWidth="1"/>
    <col min="3593" max="3595" width="10.7109375" style="1096" customWidth="1"/>
    <col min="3596" max="3596" width="11.28515625" style="1096" customWidth="1"/>
    <col min="3597" max="3599" width="10.7109375" style="1096" customWidth="1"/>
    <col min="3600" max="3600" width="7.7109375" style="1096" customWidth="1"/>
    <col min="3601" max="3601" width="17.85546875" style="1096" customWidth="1"/>
    <col min="3602" max="3602" width="16.85546875" style="1096" customWidth="1"/>
    <col min="3603" max="3603" width="19.7109375" style="1096" customWidth="1"/>
    <col min="3604" max="3605" width="17.28515625" style="1096" customWidth="1"/>
    <col min="3606" max="3606" width="15.7109375" style="1096" customWidth="1"/>
    <col min="3607" max="3607" width="14.85546875" style="1096" customWidth="1"/>
    <col min="3608" max="3843" width="7.7109375" style="1096"/>
    <col min="3844" max="3844" width="14.85546875" style="1096" customWidth="1"/>
    <col min="3845" max="3845" width="18.42578125" style="1096" customWidth="1"/>
    <col min="3846" max="3847" width="10.7109375" style="1096" customWidth="1"/>
    <col min="3848" max="3848" width="11.7109375" style="1096" customWidth="1"/>
    <col min="3849" max="3851" width="10.7109375" style="1096" customWidth="1"/>
    <col min="3852" max="3852" width="11.28515625" style="1096" customWidth="1"/>
    <col min="3853" max="3855" width="10.7109375" style="1096" customWidth="1"/>
    <col min="3856" max="3856" width="7.7109375" style="1096" customWidth="1"/>
    <col min="3857" max="3857" width="17.85546875" style="1096" customWidth="1"/>
    <col min="3858" max="3858" width="16.85546875" style="1096" customWidth="1"/>
    <col min="3859" max="3859" width="19.7109375" style="1096" customWidth="1"/>
    <col min="3860" max="3861" width="17.28515625" style="1096" customWidth="1"/>
    <col min="3862" max="3862" width="15.7109375" style="1096" customWidth="1"/>
    <col min="3863" max="3863" width="14.85546875" style="1096" customWidth="1"/>
    <col min="3864" max="4099" width="7.7109375" style="1096"/>
    <col min="4100" max="4100" width="14.85546875" style="1096" customWidth="1"/>
    <col min="4101" max="4101" width="18.42578125" style="1096" customWidth="1"/>
    <col min="4102" max="4103" width="10.7109375" style="1096" customWidth="1"/>
    <col min="4104" max="4104" width="11.7109375" style="1096" customWidth="1"/>
    <col min="4105" max="4107" width="10.7109375" style="1096" customWidth="1"/>
    <col min="4108" max="4108" width="11.28515625" style="1096" customWidth="1"/>
    <col min="4109" max="4111" width="10.7109375" style="1096" customWidth="1"/>
    <col min="4112" max="4112" width="7.7109375" style="1096" customWidth="1"/>
    <col min="4113" max="4113" width="17.85546875" style="1096" customWidth="1"/>
    <col min="4114" max="4114" width="16.85546875" style="1096" customWidth="1"/>
    <col min="4115" max="4115" width="19.7109375" style="1096" customWidth="1"/>
    <col min="4116" max="4117" width="17.28515625" style="1096" customWidth="1"/>
    <col min="4118" max="4118" width="15.7109375" style="1096" customWidth="1"/>
    <col min="4119" max="4119" width="14.85546875" style="1096" customWidth="1"/>
    <col min="4120" max="4355" width="7.7109375" style="1096"/>
    <col min="4356" max="4356" width="14.85546875" style="1096" customWidth="1"/>
    <col min="4357" max="4357" width="18.42578125" style="1096" customWidth="1"/>
    <col min="4358" max="4359" width="10.7109375" style="1096" customWidth="1"/>
    <col min="4360" max="4360" width="11.7109375" style="1096" customWidth="1"/>
    <col min="4361" max="4363" width="10.7109375" style="1096" customWidth="1"/>
    <col min="4364" max="4364" width="11.28515625" style="1096" customWidth="1"/>
    <col min="4365" max="4367" width="10.7109375" style="1096" customWidth="1"/>
    <col min="4368" max="4368" width="7.7109375" style="1096" customWidth="1"/>
    <col min="4369" max="4369" width="17.85546875" style="1096" customWidth="1"/>
    <col min="4370" max="4370" width="16.85546875" style="1096" customWidth="1"/>
    <col min="4371" max="4371" width="19.7109375" style="1096" customWidth="1"/>
    <col min="4372" max="4373" width="17.28515625" style="1096" customWidth="1"/>
    <col min="4374" max="4374" width="15.7109375" style="1096" customWidth="1"/>
    <col min="4375" max="4375" width="14.85546875" style="1096" customWidth="1"/>
    <col min="4376" max="4611" width="7.7109375" style="1096"/>
    <col min="4612" max="4612" width="14.85546875" style="1096" customWidth="1"/>
    <col min="4613" max="4613" width="18.42578125" style="1096" customWidth="1"/>
    <col min="4614" max="4615" width="10.7109375" style="1096" customWidth="1"/>
    <col min="4616" max="4616" width="11.7109375" style="1096" customWidth="1"/>
    <col min="4617" max="4619" width="10.7109375" style="1096" customWidth="1"/>
    <col min="4620" max="4620" width="11.28515625" style="1096" customWidth="1"/>
    <col min="4621" max="4623" width="10.7109375" style="1096" customWidth="1"/>
    <col min="4624" max="4624" width="7.7109375" style="1096" customWidth="1"/>
    <col min="4625" max="4625" width="17.85546875" style="1096" customWidth="1"/>
    <col min="4626" max="4626" width="16.85546875" style="1096" customWidth="1"/>
    <col min="4627" max="4627" width="19.7109375" style="1096" customWidth="1"/>
    <col min="4628" max="4629" width="17.28515625" style="1096" customWidth="1"/>
    <col min="4630" max="4630" width="15.7109375" style="1096" customWidth="1"/>
    <col min="4631" max="4631" width="14.85546875" style="1096" customWidth="1"/>
    <col min="4632" max="4867" width="7.7109375" style="1096"/>
    <col min="4868" max="4868" width="14.85546875" style="1096" customWidth="1"/>
    <col min="4869" max="4869" width="18.42578125" style="1096" customWidth="1"/>
    <col min="4870" max="4871" width="10.7109375" style="1096" customWidth="1"/>
    <col min="4872" max="4872" width="11.7109375" style="1096" customWidth="1"/>
    <col min="4873" max="4875" width="10.7109375" style="1096" customWidth="1"/>
    <col min="4876" max="4876" width="11.28515625" style="1096" customWidth="1"/>
    <col min="4877" max="4879" width="10.7109375" style="1096" customWidth="1"/>
    <col min="4880" max="4880" width="7.7109375" style="1096" customWidth="1"/>
    <col min="4881" max="4881" width="17.85546875" style="1096" customWidth="1"/>
    <col min="4882" max="4882" width="16.85546875" style="1096" customWidth="1"/>
    <col min="4883" max="4883" width="19.7109375" style="1096" customWidth="1"/>
    <col min="4884" max="4885" width="17.28515625" style="1096" customWidth="1"/>
    <col min="4886" max="4886" width="15.7109375" style="1096" customWidth="1"/>
    <col min="4887" max="4887" width="14.85546875" style="1096" customWidth="1"/>
    <col min="4888" max="5123" width="7.7109375" style="1096"/>
    <col min="5124" max="5124" width="14.85546875" style="1096" customWidth="1"/>
    <col min="5125" max="5125" width="18.42578125" style="1096" customWidth="1"/>
    <col min="5126" max="5127" width="10.7109375" style="1096" customWidth="1"/>
    <col min="5128" max="5128" width="11.7109375" style="1096" customWidth="1"/>
    <col min="5129" max="5131" width="10.7109375" style="1096" customWidth="1"/>
    <col min="5132" max="5132" width="11.28515625" style="1096" customWidth="1"/>
    <col min="5133" max="5135" width="10.7109375" style="1096" customWidth="1"/>
    <col min="5136" max="5136" width="7.7109375" style="1096" customWidth="1"/>
    <col min="5137" max="5137" width="17.85546875" style="1096" customWidth="1"/>
    <col min="5138" max="5138" width="16.85546875" style="1096" customWidth="1"/>
    <col min="5139" max="5139" width="19.7109375" style="1096" customWidth="1"/>
    <col min="5140" max="5141" width="17.28515625" style="1096" customWidth="1"/>
    <col min="5142" max="5142" width="15.7109375" style="1096" customWidth="1"/>
    <col min="5143" max="5143" width="14.85546875" style="1096" customWidth="1"/>
    <col min="5144" max="5379" width="7.7109375" style="1096"/>
    <col min="5380" max="5380" width="14.85546875" style="1096" customWidth="1"/>
    <col min="5381" max="5381" width="18.42578125" style="1096" customWidth="1"/>
    <col min="5382" max="5383" width="10.7109375" style="1096" customWidth="1"/>
    <col min="5384" max="5384" width="11.7109375" style="1096" customWidth="1"/>
    <col min="5385" max="5387" width="10.7109375" style="1096" customWidth="1"/>
    <col min="5388" max="5388" width="11.28515625" style="1096" customWidth="1"/>
    <col min="5389" max="5391" width="10.7109375" style="1096" customWidth="1"/>
    <col min="5392" max="5392" width="7.7109375" style="1096" customWidth="1"/>
    <col min="5393" max="5393" width="17.85546875" style="1096" customWidth="1"/>
    <col min="5394" max="5394" width="16.85546875" style="1096" customWidth="1"/>
    <col min="5395" max="5395" width="19.7109375" style="1096" customWidth="1"/>
    <col min="5396" max="5397" width="17.28515625" style="1096" customWidth="1"/>
    <col min="5398" max="5398" width="15.7109375" style="1096" customWidth="1"/>
    <col min="5399" max="5399" width="14.85546875" style="1096" customWidth="1"/>
    <col min="5400" max="5635" width="7.7109375" style="1096"/>
    <col min="5636" max="5636" width="14.85546875" style="1096" customWidth="1"/>
    <col min="5637" max="5637" width="18.42578125" style="1096" customWidth="1"/>
    <col min="5638" max="5639" width="10.7109375" style="1096" customWidth="1"/>
    <col min="5640" max="5640" width="11.7109375" style="1096" customWidth="1"/>
    <col min="5641" max="5643" width="10.7109375" style="1096" customWidth="1"/>
    <col min="5644" max="5644" width="11.28515625" style="1096" customWidth="1"/>
    <col min="5645" max="5647" width="10.7109375" style="1096" customWidth="1"/>
    <col min="5648" max="5648" width="7.7109375" style="1096" customWidth="1"/>
    <col min="5649" max="5649" width="17.85546875" style="1096" customWidth="1"/>
    <col min="5650" max="5650" width="16.85546875" style="1096" customWidth="1"/>
    <col min="5651" max="5651" width="19.7109375" style="1096" customWidth="1"/>
    <col min="5652" max="5653" width="17.28515625" style="1096" customWidth="1"/>
    <col min="5654" max="5654" width="15.7109375" style="1096" customWidth="1"/>
    <col min="5655" max="5655" width="14.85546875" style="1096" customWidth="1"/>
    <col min="5656" max="5891" width="7.7109375" style="1096"/>
    <col min="5892" max="5892" width="14.85546875" style="1096" customWidth="1"/>
    <col min="5893" max="5893" width="18.42578125" style="1096" customWidth="1"/>
    <col min="5894" max="5895" width="10.7109375" style="1096" customWidth="1"/>
    <col min="5896" max="5896" width="11.7109375" style="1096" customWidth="1"/>
    <col min="5897" max="5899" width="10.7109375" style="1096" customWidth="1"/>
    <col min="5900" max="5900" width="11.28515625" style="1096" customWidth="1"/>
    <col min="5901" max="5903" width="10.7109375" style="1096" customWidth="1"/>
    <col min="5904" max="5904" width="7.7109375" style="1096" customWidth="1"/>
    <col min="5905" max="5905" width="17.85546875" style="1096" customWidth="1"/>
    <col min="5906" max="5906" width="16.85546875" style="1096" customWidth="1"/>
    <col min="5907" max="5907" width="19.7109375" style="1096" customWidth="1"/>
    <col min="5908" max="5909" width="17.28515625" style="1096" customWidth="1"/>
    <col min="5910" max="5910" width="15.7109375" style="1096" customWidth="1"/>
    <col min="5911" max="5911" width="14.85546875" style="1096" customWidth="1"/>
    <col min="5912" max="6147" width="7.7109375" style="1096"/>
    <col min="6148" max="6148" width="14.85546875" style="1096" customWidth="1"/>
    <col min="6149" max="6149" width="18.42578125" style="1096" customWidth="1"/>
    <col min="6150" max="6151" width="10.7109375" style="1096" customWidth="1"/>
    <col min="6152" max="6152" width="11.7109375" style="1096" customWidth="1"/>
    <col min="6153" max="6155" width="10.7109375" style="1096" customWidth="1"/>
    <col min="6156" max="6156" width="11.28515625" style="1096" customWidth="1"/>
    <col min="6157" max="6159" width="10.7109375" style="1096" customWidth="1"/>
    <col min="6160" max="6160" width="7.7109375" style="1096" customWidth="1"/>
    <col min="6161" max="6161" width="17.85546875" style="1096" customWidth="1"/>
    <col min="6162" max="6162" width="16.85546875" style="1096" customWidth="1"/>
    <col min="6163" max="6163" width="19.7109375" style="1096" customWidth="1"/>
    <col min="6164" max="6165" width="17.28515625" style="1096" customWidth="1"/>
    <col min="6166" max="6166" width="15.7109375" style="1096" customWidth="1"/>
    <col min="6167" max="6167" width="14.85546875" style="1096" customWidth="1"/>
    <col min="6168" max="6403" width="7.7109375" style="1096"/>
    <col min="6404" max="6404" width="14.85546875" style="1096" customWidth="1"/>
    <col min="6405" max="6405" width="18.42578125" style="1096" customWidth="1"/>
    <col min="6406" max="6407" width="10.7109375" style="1096" customWidth="1"/>
    <col min="6408" max="6408" width="11.7109375" style="1096" customWidth="1"/>
    <col min="6409" max="6411" width="10.7109375" style="1096" customWidth="1"/>
    <col min="6412" max="6412" width="11.28515625" style="1096" customWidth="1"/>
    <col min="6413" max="6415" width="10.7109375" style="1096" customWidth="1"/>
    <col min="6416" max="6416" width="7.7109375" style="1096" customWidth="1"/>
    <col min="6417" max="6417" width="17.85546875" style="1096" customWidth="1"/>
    <col min="6418" max="6418" width="16.85546875" style="1096" customWidth="1"/>
    <col min="6419" max="6419" width="19.7109375" style="1096" customWidth="1"/>
    <col min="6420" max="6421" width="17.28515625" style="1096" customWidth="1"/>
    <col min="6422" max="6422" width="15.7109375" style="1096" customWidth="1"/>
    <col min="6423" max="6423" width="14.85546875" style="1096" customWidth="1"/>
    <col min="6424" max="6659" width="7.7109375" style="1096"/>
    <col min="6660" max="6660" width="14.85546875" style="1096" customWidth="1"/>
    <col min="6661" max="6661" width="18.42578125" style="1096" customWidth="1"/>
    <col min="6662" max="6663" width="10.7109375" style="1096" customWidth="1"/>
    <col min="6664" max="6664" width="11.7109375" style="1096" customWidth="1"/>
    <col min="6665" max="6667" width="10.7109375" style="1096" customWidth="1"/>
    <col min="6668" max="6668" width="11.28515625" style="1096" customWidth="1"/>
    <col min="6669" max="6671" width="10.7109375" style="1096" customWidth="1"/>
    <col min="6672" max="6672" width="7.7109375" style="1096" customWidth="1"/>
    <col min="6673" max="6673" width="17.85546875" style="1096" customWidth="1"/>
    <col min="6674" max="6674" width="16.85546875" style="1096" customWidth="1"/>
    <col min="6675" max="6675" width="19.7109375" style="1096" customWidth="1"/>
    <col min="6676" max="6677" width="17.28515625" style="1096" customWidth="1"/>
    <col min="6678" max="6678" width="15.7109375" style="1096" customWidth="1"/>
    <col min="6679" max="6679" width="14.85546875" style="1096" customWidth="1"/>
    <col min="6680" max="6915" width="7.7109375" style="1096"/>
    <col min="6916" max="6916" width="14.85546875" style="1096" customWidth="1"/>
    <col min="6917" max="6917" width="18.42578125" style="1096" customWidth="1"/>
    <col min="6918" max="6919" width="10.7109375" style="1096" customWidth="1"/>
    <col min="6920" max="6920" width="11.7109375" style="1096" customWidth="1"/>
    <col min="6921" max="6923" width="10.7109375" style="1096" customWidth="1"/>
    <col min="6924" max="6924" width="11.28515625" style="1096" customWidth="1"/>
    <col min="6925" max="6927" width="10.7109375" style="1096" customWidth="1"/>
    <col min="6928" max="6928" width="7.7109375" style="1096" customWidth="1"/>
    <col min="6929" max="6929" width="17.85546875" style="1096" customWidth="1"/>
    <col min="6930" max="6930" width="16.85546875" style="1096" customWidth="1"/>
    <col min="6931" max="6931" width="19.7109375" style="1096" customWidth="1"/>
    <col min="6932" max="6933" width="17.28515625" style="1096" customWidth="1"/>
    <col min="6934" max="6934" width="15.7109375" style="1096" customWidth="1"/>
    <col min="6935" max="6935" width="14.85546875" style="1096" customWidth="1"/>
    <col min="6936" max="7171" width="7.7109375" style="1096"/>
    <col min="7172" max="7172" width="14.85546875" style="1096" customWidth="1"/>
    <col min="7173" max="7173" width="18.42578125" style="1096" customWidth="1"/>
    <col min="7174" max="7175" width="10.7109375" style="1096" customWidth="1"/>
    <col min="7176" max="7176" width="11.7109375" style="1096" customWidth="1"/>
    <col min="7177" max="7179" width="10.7109375" style="1096" customWidth="1"/>
    <col min="7180" max="7180" width="11.28515625" style="1096" customWidth="1"/>
    <col min="7181" max="7183" width="10.7109375" style="1096" customWidth="1"/>
    <col min="7184" max="7184" width="7.7109375" style="1096" customWidth="1"/>
    <col min="7185" max="7185" width="17.85546875" style="1096" customWidth="1"/>
    <col min="7186" max="7186" width="16.85546875" style="1096" customWidth="1"/>
    <col min="7187" max="7187" width="19.7109375" style="1096" customWidth="1"/>
    <col min="7188" max="7189" width="17.28515625" style="1096" customWidth="1"/>
    <col min="7190" max="7190" width="15.7109375" style="1096" customWidth="1"/>
    <col min="7191" max="7191" width="14.85546875" style="1096" customWidth="1"/>
    <col min="7192" max="7427" width="7.7109375" style="1096"/>
    <col min="7428" max="7428" width="14.85546875" style="1096" customWidth="1"/>
    <col min="7429" max="7429" width="18.42578125" style="1096" customWidth="1"/>
    <col min="7430" max="7431" width="10.7109375" style="1096" customWidth="1"/>
    <col min="7432" max="7432" width="11.7109375" style="1096" customWidth="1"/>
    <col min="7433" max="7435" width="10.7109375" style="1096" customWidth="1"/>
    <col min="7436" max="7436" width="11.28515625" style="1096" customWidth="1"/>
    <col min="7437" max="7439" width="10.7109375" style="1096" customWidth="1"/>
    <col min="7440" max="7440" width="7.7109375" style="1096" customWidth="1"/>
    <col min="7441" max="7441" width="17.85546875" style="1096" customWidth="1"/>
    <col min="7442" max="7442" width="16.85546875" style="1096" customWidth="1"/>
    <col min="7443" max="7443" width="19.7109375" style="1096" customWidth="1"/>
    <col min="7444" max="7445" width="17.28515625" style="1096" customWidth="1"/>
    <col min="7446" max="7446" width="15.7109375" style="1096" customWidth="1"/>
    <col min="7447" max="7447" width="14.85546875" style="1096" customWidth="1"/>
    <col min="7448" max="7683" width="7.7109375" style="1096"/>
    <col min="7684" max="7684" width="14.85546875" style="1096" customWidth="1"/>
    <col min="7685" max="7685" width="18.42578125" style="1096" customWidth="1"/>
    <col min="7686" max="7687" width="10.7109375" style="1096" customWidth="1"/>
    <col min="7688" max="7688" width="11.7109375" style="1096" customWidth="1"/>
    <col min="7689" max="7691" width="10.7109375" style="1096" customWidth="1"/>
    <col min="7692" max="7692" width="11.28515625" style="1096" customWidth="1"/>
    <col min="7693" max="7695" width="10.7109375" style="1096" customWidth="1"/>
    <col min="7696" max="7696" width="7.7109375" style="1096" customWidth="1"/>
    <col min="7697" max="7697" width="17.85546875" style="1096" customWidth="1"/>
    <col min="7698" max="7698" width="16.85546875" style="1096" customWidth="1"/>
    <col min="7699" max="7699" width="19.7109375" style="1096" customWidth="1"/>
    <col min="7700" max="7701" width="17.28515625" style="1096" customWidth="1"/>
    <col min="7702" max="7702" width="15.7109375" style="1096" customWidth="1"/>
    <col min="7703" max="7703" width="14.85546875" style="1096" customWidth="1"/>
    <col min="7704" max="7939" width="7.7109375" style="1096"/>
    <col min="7940" max="7940" width="14.85546875" style="1096" customWidth="1"/>
    <col min="7941" max="7941" width="18.42578125" style="1096" customWidth="1"/>
    <col min="7942" max="7943" width="10.7109375" style="1096" customWidth="1"/>
    <col min="7944" max="7944" width="11.7109375" style="1096" customWidth="1"/>
    <col min="7945" max="7947" width="10.7109375" style="1096" customWidth="1"/>
    <col min="7948" max="7948" width="11.28515625" style="1096" customWidth="1"/>
    <col min="7949" max="7951" width="10.7109375" style="1096" customWidth="1"/>
    <col min="7952" max="7952" width="7.7109375" style="1096" customWidth="1"/>
    <col min="7953" max="7953" width="17.85546875" style="1096" customWidth="1"/>
    <col min="7954" max="7954" width="16.85546875" style="1096" customWidth="1"/>
    <col min="7955" max="7955" width="19.7109375" style="1096" customWidth="1"/>
    <col min="7956" max="7957" width="17.28515625" style="1096" customWidth="1"/>
    <col min="7958" max="7958" width="15.7109375" style="1096" customWidth="1"/>
    <col min="7959" max="7959" width="14.85546875" style="1096" customWidth="1"/>
    <col min="7960" max="8195" width="7.7109375" style="1096"/>
    <col min="8196" max="8196" width="14.85546875" style="1096" customWidth="1"/>
    <col min="8197" max="8197" width="18.42578125" style="1096" customWidth="1"/>
    <col min="8198" max="8199" width="10.7109375" style="1096" customWidth="1"/>
    <col min="8200" max="8200" width="11.7109375" style="1096" customWidth="1"/>
    <col min="8201" max="8203" width="10.7109375" style="1096" customWidth="1"/>
    <col min="8204" max="8204" width="11.28515625" style="1096" customWidth="1"/>
    <col min="8205" max="8207" width="10.7109375" style="1096" customWidth="1"/>
    <col min="8208" max="8208" width="7.7109375" style="1096" customWidth="1"/>
    <col min="8209" max="8209" width="17.85546875" style="1096" customWidth="1"/>
    <col min="8210" max="8210" width="16.85546875" style="1096" customWidth="1"/>
    <col min="8211" max="8211" width="19.7109375" style="1096" customWidth="1"/>
    <col min="8212" max="8213" width="17.28515625" style="1096" customWidth="1"/>
    <col min="8214" max="8214" width="15.7109375" style="1096" customWidth="1"/>
    <col min="8215" max="8215" width="14.85546875" style="1096" customWidth="1"/>
    <col min="8216" max="8451" width="7.7109375" style="1096"/>
    <col min="8452" max="8452" width="14.85546875" style="1096" customWidth="1"/>
    <col min="8453" max="8453" width="18.42578125" style="1096" customWidth="1"/>
    <col min="8454" max="8455" width="10.7109375" style="1096" customWidth="1"/>
    <col min="8456" max="8456" width="11.7109375" style="1096" customWidth="1"/>
    <col min="8457" max="8459" width="10.7109375" style="1096" customWidth="1"/>
    <col min="8460" max="8460" width="11.28515625" style="1096" customWidth="1"/>
    <col min="8461" max="8463" width="10.7109375" style="1096" customWidth="1"/>
    <col min="8464" max="8464" width="7.7109375" style="1096" customWidth="1"/>
    <col min="8465" max="8465" width="17.85546875" style="1096" customWidth="1"/>
    <col min="8466" max="8466" width="16.85546875" style="1096" customWidth="1"/>
    <col min="8467" max="8467" width="19.7109375" style="1096" customWidth="1"/>
    <col min="8468" max="8469" width="17.28515625" style="1096" customWidth="1"/>
    <col min="8470" max="8470" width="15.7109375" style="1096" customWidth="1"/>
    <col min="8471" max="8471" width="14.85546875" style="1096" customWidth="1"/>
    <col min="8472" max="8707" width="7.7109375" style="1096"/>
    <col min="8708" max="8708" width="14.85546875" style="1096" customWidth="1"/>
    <col min="8709" max="8709" width="18.42578125" style="1096" customWidth="1"/>
    <col min="8710" max="8711" width="10.7109375" style="1096" customWidth="1"/>
    <col min="8712" max="8712" width="11.7109375" style="1096" customWidth="1"/>
    <col min="8713" max="8715" width="10.7109375" style="1096" customWidth="1"/>
    <col min="8716" max="8716" width="11.28515625" style="1096" customWidth="1"/>
    <col min="8717" max="8719" width="10.7109375" style="1096" customWidth="1"/>
    <col min="8720" max="8720" width="7.7109375" style="1096" customWidth="1"/>
    <col min="8721" max="8721" width="17.85546875" style="1096" customWidth="1"/>
    <col min="8722" max="8722" width="16.85546875" style="1096" customWidth="1"/>
    <col min="8723" max="8723" width="19.7109375" style="1096" customWidth="1"/>
    <col min="8724" max="8725" width="17.28515625" style="1096" customWidth="1"/>
    <col min="8726" max="8726" width="15.7109375" style="1096" customWidth="1"/>
    <col min="8727" max="8727" width="14.85546875" style="1096" customWidth="1"/>
    <col min="8728" max="8963" width="7.7109375" style="1096"/>
    <col min="8964" max="8964" width="14.85546875" style="1096" customWidth="1"/>
    <col min="8965" max="8965" width="18.42578125" style="1096" customWidth="1"/>
    <col min="8966" max="8967" width="10.7109375" style="1096" customWidth="1"/>
    <col min="8968" max="8968" width="11.7109375" style="1096" customWidth="1"/>
    <col min="8969" max="8971" width="10.7109375" style="1096" customWidth="1"/>
    <col min="8972" max="8972" width="11.28515625" style="1096" customWidth="1"/>
    <col min="8973" max="8975" width="10.7109375" style="1096" customWidth="1"/>
    <col min="8976" max="8976" width="7.7109375" style="1096" customWidth="1"/>
    <col min="8977" max="8977" width="17.85546875" style="1096" customWidth="1"/>
    <col min="8978" max="8978" width="16.85546875" style="1096" customWidth="1"/>
    <col min="8979" max="8979" width="19.7109375" style="1096" customWidth="1"/>
    <col min="8980" max="8981" width="17.28515625" style="1096" customWidth="1"/>
    <col min="8982" max="8982" width="15.7109375" style="1096" customWidth="1"/>
    <col min="8983" max="8983" width="14.85546875" style="1096" customWidth="1"/>
    <col min="8984" max="9219" width="7.7109375" style="1096"/>
    <col min="9220" max="9220" width="14.85546875" style="1096" customWidth="1"/>
    <col min="9221" max="9221" width="18.42578125" style="1096" customWidth="1"/>
    <col min="9222" max="9223" width="10.7109375" style="1096" customWidth="1"/>
    <col min="9224" max="9224" width="11.7109375" style="1096" customWidth="1"/>
    <col min="9225" max="9227" width="10.7109375" style="1096" customWidth="1"/>
    <col min="9228" max="9228" width="11.28515625" style="1096" customWidth="1"/>
    <col min="9229" max="9231" width="10.7109375" style="1096" customWidth="1"/>
    <col min="9232" max="9232" width="7.7109375" style="1096" customWidth="1"/>
    <col min="9233" max="9233" width="17.85546875" style="1096" customWidth="1"/>
    <col min="9234" max="9234" width="16.85546875" style="1096" customWidth="1"/>
    <col min="9235" max="9235" width="19.7109375" style="1096" customWidth="1"/>
    <col min="9236" max="9237" width="17.28515625" style="1096" customWidth="1"/>
    <col min="9238" max="9238" width="15.7109375" style="1096" customWidth="1"/>
    <col min="9239" max="9239" width="14.85546875" style="1096" customWidth="1"/>
    <col min="9240" max="9475" width="7.7109375" style="1096"/>
    <col min="9476" max="9476" width="14.85546875" style="1096" customWidth="1"/>
    <col min="9477" max="9477" width="18.42578125" style="1096" customWidth="1"/>
    <col min="9478" max="9479" width="10.7109375" style="1096" customWidth="1"/>
    <col min="9480" max="9480" width="11.7109375" style="1096" customWidth="1"/>
    <col min="9481" max="9483" width="10.7109375" style="1096" customWidth="1"/>
    <col min="9484" max="9484" width="11.28515625" style="1096" customWidth="1"/>
    <col min="9485" max="9487" width="10.7109375" style="1096" customWidth="1"/>
    <col min="9488" max="9488" width="7.7109375" style="1096" customWidth="1"/>
    <col min="9489" max="9489" width="17.85546875" style="1096" customWidth="1"/>
    <col min="9490" max="9490" width="16.85546875" style="1096" customWidth="1"/>
    <col min="9491" max="9491" width="19.7109375" style="1096" customWidth="1"/>
    <col min="9492" max="9493" width="17.28515625" style="1096" customWidth="1"/>
    <col min="9494" max="9494" width="15.7109375" style="1096" customWidth="1"/>
    <col min="9495" max="9495" width="14.85546875" style="1096" customWidth="1"/>
    <col min="9496" max="9731" width="7.7109375" style="1096"/>
    <col min="9732" max="9732" width="14.85546875" style="1096" customWidth="1"/>
    <col min="9733" max="9733" width="18.42578125" style="1096" customWidth="1"/>
    <col min="9734" max="9735" width="10.7109375" style="1096" customWidth="1"/>
    <col min="9736" max="9736" width="11.7109375" style="1096" customWidth="1"/>
    <col min="9737" max="9739" width="10.7109375" style="1096" customWidth="1"/>
    <col min="9740" max="9740" width="11.28515625" style="1096" customWidth="1"/>
    <col min="9741" max="9743" width="10.7109375" style="1096" customWidth="1"/>
    <col min="9744" max="9744" width="7.7109375" style="1096" customWidth="1"/>
    <col min="9745" max="9745" width="17.85546875" style="1096" customWidth="1"/>
    <col min="9746" max="9746" width="16.85546875" style="1096" customWidth="1"/>
    <col min="9747" max="9747" width="19.7109375" style="1096" customWidth="1"/>
    <col min="9748" max="9749" width="17.28515625" style="1096" customWidth="1"/>
    <col min="9750" max="9750" width="15.7109375" style="1096" customWidth="1"/>
    <col min="9751" max="9751" width="14.85546875" style="1096" customWidth="1"/>
    <col min="9752" max="9987" width="7.7109375" style="1096"/>
    <col min="9988" max="9988" width="14.85546875" style="1096" customWidth="1"/>
    <col min="9989" max="9989" width="18.42578125" style="1096" customWidth="1"/>
    <col min="9990" max="9991" width="10.7109375" style="1096" customWidth="1"/>
    <col min="9992" max="9992" width="11.7109375" style="1096" customWidth="1"/>
    <col min="9993" max="9995" width="10.7109375" style="1096" customWidth="1"/>
    <col min="9996" max="9996" width="11.28515625" style="1096" customWidth="1"/>
    <col min="9997" max="9999" width="10.7109375" style="1096" customWidth="1"/>
    <col min="10000" max="10000" width="7.7109375" style="1096" customWidth="1"/>
    <col min="10001" max="10001" width="17.85546875" style="1096" customWidth="1"/>
    <col min="10002" max="10002" width="16.85546875" style="1096" customWidth="1"/>
    <col min="10003" max="10003" width="19.7109375" style="1096" customWidth="1"/>
    <col min="10004" max="10005" width="17.28515625" style="1096" customWidth="1"/>
    <col min="10006" max="10006" width="15.7109375" style="1096" customWidth="1"/>
    <col min="10007" max="10007" width="14.85546875" style="1096" customWidth="1"/>
    <col min="10008" max="10243" width="7.7109375" style="1096"/>
    <col min="10244" max="10244" width="14.85546875" style="1096" customWidth="1"/>
    <col min="10245" max="10245" width="18.42578125" style="1096" customWidth="1"/>
    <col min="10246" max="10247" width="10.7109375" style="1096" customWidth="1"/>
    <col min="10248" max="10248" width="11.7109375" style="1096" customWidth="1"/>
    <col min="10249" max="10251" width="10.7109375" style="1096" customWidth="1"/>
    <col min="10252" max="10252" width="11.28515625" style="1096" customWidth="1"/>
    <col min="10253" max="10255" width="10.7109375" style="1096" customWidth="1"/>
    <col min="10256" max="10256" width="7.7109375" style="1096" customWidth="1"/>
    <col min="10257" max="10257" width="17.85546875" style="1096" customWidth="1"/>
    <col min="10258" max="10258" width="16.85546875" style="1096" customWidth="1"/>
    <col min="10259" max="10259" width="19.7109375" style="1096" customWidth="1"/>
    <col min="10260" max="10261" width="17.28515625" style="1096" customWidth="1"/>
    <col min="10262" max="10262" width="15.7109375" style="1096" customWidth="1"/>
    <col min="10263" max="10263" width="14.85546875" style="1096" customWidth="1"/>
    <col min="10264" max="10499" width="7.7109375" style="1096"/>
    <col min="10500" max="10500" width="14.85546875" style="1096" customWidth="1"/>
    <col min="10501" max="10501" width="18.42578125" style="1096" customWidth="1"/>
    <col min="10502" max="10503" width="10.7109375" style="1096" customWidth="1"/>
    <col min="10504" max="10504" width="11.7109375" style="1096" customWidth="1"/>
    <col min="10505" max="10507" width="10.7109375" style="1096" customWidth="1"/>
    <col min="10508" max="10508" width="11.28515625" style="1096" customWidth="1"/>
    <col min="10509" max="10511" width="10.7109375" style="1096" customWidth="1"/>
    <col min="10512" max="10512" width="7.7109375" style="1096" customWidth="1"/>
    <col min="10513" max="10513" width="17.85546875" style="1096" customWidth="1"/>
    <col min="10514" max="10514" width="16.85546875" style="1096" customWidth="1"/>
    <col min="10515" max="10515" width="19.7109375" style="1096" customWidth="1"/>
    <col min="10516" max="10517" width="17.28515625" style="1096" customWidth="1"/>
    <col min="10518" max="10518" width="15.7109375" style="1096" customWidth="1"/>
    <col min="10519" max="10519" width="14.85546875" style="1096" customWidth="1"/>
    <col min="10520" max="10755" width="7.7109375" style="1096"/>
    <col min="10756" max="10756" width="14.85546875" style="1096" customWidth="1"/>
    <col min="10757" max="10757" width="18.42578125" style="1096" customWidth="1"/>
    <col min="10758" max="10759" width="10.7109375" style="1096" customWidth="1"/>
    <col min="10760" max="10760" width="11.7109375" style="1096" customWidth="1"/>
    <col min="10761" max="10763" width="10.7109375" style="1096" customWidth="1"/>
    <col min="10764" max="10764" width="11.28515625" style="1096" customWidth="1"/>
    <col min="10765" max="10767" width="10.7109375" style="1096" customWidth="1"/>
    <col min="10768" max="10768" width="7.7109375" style="1096" customWidth="1"/>
    <col min="10769" max="10769" width="17.85546875" style="1096" customWidth="1"/>
    <col min="10770" max="10770" width="16.85546875" style="1096" customWidth="1"/>
    <col min="10771" max="10771" width="19.7109375" style="1096" customWidth="1"/>
    <col min="10772" max="10773" width="17.28515625" style="1096" customWidth="1"/>
    <col min="10774" max="10774" width="15.7109375" style="1096" customWidth="1"/>
    <col min="10775" max="10775" width="14.85546875" style="1096" customWidth="1"/>
    <col min="10776" max="11011" width="7.7109375" style="1096"/>
    <col min="11012" max="11012" width="14.85546875" style="1096" customWidth="1"/>
    <col min="11013" max="11013" width="18.42578125" style="1096" customWidth="1"/>
    <col min="11014" max="11015" width="10.7109375" style="1096" customWidth="1"/>
    <col min="11016" max="11016" width="11.7109375" style="1096" customWidth="1"/>
    <col min="11017" max="11019" width="10.7109375" style="1096" customWidth="1"/>
    <col min="11020" max="11020" width="11.28515625" style="1096" customWidth="1"/>
    <col min="11021" max="11023" width="10.7109375" style="1096" customWidth="1"/>
    <col min="11024" max="11024" width="7.7109375" style="1096" customWidth="1"/>
    <col min="11025" max="11025" width="17.85546875" style="1096" customWidth="1"/>
    <col min="11026" max="11026" width="16.85546875" style="1096" customWidth="1"/>
    <col min="11027" max="11027" width="19.7109375" style="1096" customWidth="1"/>
    <col min="11028" max="11029" width="17.28515625" style="1096" customWidth="1"/>
    <col min="11030" max="11030" width="15.7109375" style="1096" customWidth="1"/>
    <col min="11031" max="11031" width="14.85546875" style="1096" customWidth="1"/>
    <col min="11032" max="11267" width="7.7109375" style="1096"/>
    <col min="11268" max="11268" width="14.85546875" style="1096" customWidth="1"/>
    <col min="11269" max="11269" width="18.42578125" style="1096" customWidth="1"/>
    <col min="11270" max="11271" width="10.7109375" style="1096" customWidth="1"/>
    <col min="11272" max="11272" width="11.7109375" style="1096" customWidth="1"/>
    <col min="11273" max="11275" width="10.7109375" style="1096" customWidth="1"/>
    <col min="11276" max="11276" width="11.28515625" style="1096" customWidth="1"/>
    <col min="11277" max="11279" width="10.7109375" style="1096" customWidth="1"/>
    <col min="11280" max="11280" width="7.7109375" style="1096" customWidth="1"/>
    <col min="11281" max="11281" width="17.85546875" style="1096" customWidth="1"/>
    <col min="11282" max="11282" width="16.85546875" style="1096" customWidth="1"/>
    <col min="11283" max="11283" width="19.7109375" style="1096" customWidth="1"/>
    <col min="11284" max="11285" width="17.28515625" style="1096" customWidth="1"/>
    <col min="11286" max="11286" width="15.7109375" style="1096" customWidth="1"/>
    <col min="11287" max="11287" width="14.85546875" style="1096" customWidth="1"/>
    <col min="11288" max="11523" width="7.7109375" style="1096"/>
    <col min="11524" max="11524" width="14.85546875" style="1096" customWidth="1"/>
    <col min="11525" max="11525" width="18.42578125" style="1096" customWidth="1"/>
    <col min="11526" max="11527" width="10.7109375" style="1096" customWidth="1"/>
    <col min="11528" max="11528" width="11.7109375" style="1096" customWidth="1"/>
    <col min="11529" max="11531" width="10.7109375" style="1096" customWidth="1"/>
    <col min="11532" max="11532" width="11.28515625" style="1096" customWidth="1"/>
    <col min="11533" max="11535" width="10.7109375" style="1096" customWidth="1"/>
    <col min="11536" max="11536" width="7.7109375" style="1096" customWidth="1"/>
    <col min="11537" max="11537" width="17.85546875" style="1096" customWidth="1"/>
    <col min="11538" max="11538" width="16.85546875" style="1096" customWidth="1"/>
    <col min="11539" max="11539" width="19.7109375" style="1096" customWidth="1"/>
    <col min="11540" max="11541" width="17.28515625" style="1096" customWidth="1"/>
    <col min="11542" max="11542" width="15.7109375" style="1096" customWidth="1"/>
    <col min="11543" max="11543" width="14.85546875" style="1096" customWidth="1"/>
    <col min="11544" max="11779" width="7.7109375" style="1096"/>
    <col min="11780" max="11780" width="14.85546875" style="1096" customWidth="1"/>
    <col min="11781" max="11781" width="18.42578125" style="1096" customWidth="1"/>
    <col min="11782" max="11783" width="10.7109375" style="1096" customWidth="1"/>
    <col min="11784" max="11784" width="11.7109375" style="1096" customWidth="1"/>
    <col min="11785" max="11787" width="10.7109375" style="1096" customWidth="1"/>
    <col min="11788" max="11788" width="11.28515625" style="1096" customWidth="1"/>
    <col min="11789" max="11791" width="10.7109375" style="1096" customWidth="1"/>
    <col min="11792" max="11792" width="7.7109375" style="1096" customWidth="1"/>
    <col min="11793" max="11793" width="17.85546875" style="1096" customWidth="1"/>
    <col min="11794" max="11794" width="16.85546875" style="1096" customWidth="1"/>
    <col min="11795" max="11795" width="19.7109375" style="1096" customWidth="1"/>
    <col min="11796" max="11797" width="17.28515625" style="1096" customWidth="1"/>
    <col min="11798" max="11798" width="15.7109375" style="1096" customWidth="1"/>
    <col min="11799" max="11799" width="14.85546875" style="1096" customWidth="1"/>
    <col min="11800" max="12035" width="7.7109375" style="1096"/>
    <col min="12036" max="12036" width="14.85546875" style="1096" customWidth="1"/>
    <col min="12037" max="12037" width="18.42578125" style="1096" customWidth="1"/>
    <col min="12038" max="12039" width="10.7109375" style="1096" customWidth="1"/>
    <col min="12040" max="12040" width="11.7109375" style="1096" customWidth="1"/>
    <col min="12041" max="12043" width="10.7109375" style="1096" customWidth="1"/>
    <col min="12044" max="12044" width="11.28515625" style="1096" customWidth="1"/>
    <col min="12045" max="12047" width="10.7109375" style="1096" customWidth="1"/>
    <col min="12048" max="12048" width="7.7109375" style="1096" customWidth="1"/>
    <col min="12049" max="12049" width="17.85546875" style="1096" customWidth="1"/>
    <col min="12050" max="12050" width="16.85546875" style="1096" customWidth="1"/>
    <col min="12051" max="12051" width="19.7109375" style="1096" customWidth="1"/>
    <col min="12052" max="12053" width="17.28515625" style="1096" customWidth="1"/>
    <col min="12054" max="12054" width="15.7109375" style="1096" customWidth="1"/>
    <col min="12055" max="12055" width="14.85546875" style="1096" customWidth="1"/>
    <col min="12056" max="12291" width="7.7109375" style="1096"/>
    <col min="12292" max="12292" width="14.85546875" style="1096" customWidth="1"/>
    <col min="12293" max="12293" width="18.42578125" style="1096" customWidth="1"/>
    <col min="12294" max="12295" width="10.7109375" style="1096" customWidth="1"/>
    <col min="12296" max="12296" width="11.7109375" style="1096" customWidth="1"/>
    <col min="12297" max="12299" width="10.7109375" style="1096" customWidth="1"/>
    <col min="12300" max="12300" width="11.28515625" style="1096" customWidth="1"/>
    <col min="12301" max="12303" width="10.7109375" style="1096" customWidth="1"/>
    <col min="12304" max="12304" width="7.7109375" style="1096" customWidth="1"/>
    <col min="12305" max="12305" width="17.85546875" style="1096" customWidth="1"/>
    <col min="12306" max="12306" width="16.85546875" style="1096" customWidth="1"/>
    <col min="12307" max="12307" width="19.7109375" style="1096" customWidth="1"/>
    <col min="12308" max="12309" width="17.28515625" style="1096" customWidth="1"/>
    <col min="12310" max="12310" width="15.7109375" style="1096" customWidth="1"/>
    <col min="12311" max="12311" width="14.85546875" style="1096" customWidth="1"/>
    <col min="12312" max="12547" width="7.7109375" style="1096"/>
    <col min="12548" max="12548" width="14.85546875" style="1096" customWidth="1"/>
    <col min="12549" max="12549" width="18.42578125" style="1096" customWidth="1"/>
    <col min="12550" max="12551" width="10.7109375" style="1096" customWidth="1"/>
    <col min="12552" max="12552" width="11.7109375" style="1096" customWidth="1"/>
    <col min="12553" max="12555" width="10.7109375" style="1096" customWidth="1"/>
    <col min="12556" max="12556" width="11.28515625" style="1096" customWidth="1"/>
    <col min="12557" max="12559" width="10.7109375" style="1096" customWidth="1"/>
    <col min="12560" max="12560" width="7.7109375" style="1096" customWidth="1"/>
    <col min="12561" max="12561" width="17.85546875" style="1096" customWidth="1"/>
    <col min="12562" max="12562" width="16.85546875" style="1096" customWidth="1"/>
    <col min="12563" max="12563" width="19.7109375" style="1096" customWidth="1"/>
    <col min="12564" max="12565" width="17.28515625" style="1096" customWidth="1"/>
    <col min="12566" max="12566" width="15.7109375" style="1096" customWidth="1"/>
    <col min="12567" max="12567" width="14.85546875" style="1096" customWidth="1"/>
    <col min="12568" max="12803" width="7.7109375" style="1096"/>
    <col min="12804" max="12804" width="14.85546875" style="1096" customWidth="1"/>
    <col min="12805" max="12805" width="18.42578125" style="1096" customWidth="1"/>
    <col min="12806" max="12807" width="10.7109375" style="1096" customWidth="1"/>
    <col min="12808" max="12808" width="11.7109375" style="1096" customWidth="1"/>
    <col min="12809" max="12811" width="10.7109375" style="1096" customWidth="1"/>
    <col min="12812" max="12812" width="11.28515625" style="1096" customWidth="1"/>
    <col min="12813" max="12815" width="10.7109375" style="1096" customWidth="1"/>
    <col min="12816" max="12816" width="7.7109375" style="1096" customWidth="1"/>
    <col min="12817" max="12817" width="17.85546875" style="1096" customWidth="1"/>
    <col min="12818" max="12818" width="16.85546875" style="1096" customWidth="1"/>
    <col min="12819" max="12819" width="19.7109375" style="1096" customWidth="1"/>
    <col min="12820" max="12821" width="17.28515625" style="1096" customWidth="1"/>
    <col min="12822" max="12822" width="15.7109375" style="1096" customWidth="1"/>
    <col min="12823" max="12823" width="14.85546875" style="1096" customWidth="1"/>
    <col min="12824" max="13059" width="7.7109375" style="1096"/>
    <col min="13060" max="13060" width="14.85546875" style="1096" customWidth="1"/>
    <col min="13061" max="13061" width="18.42578125" style="1096" customWidth="1"/>
    <col min="13062" max="13063" width="10.7109375" style="1096" customWidth="1"/>
    <col min="13064" max="13064" width="11.7109375" style="1096" customWidth="1"/>
    <col min="13065" max="13067" width="10.7109375" style="1096" customWidth="1"/>
    <col min="13068" max="13068" width="11.28515625" style="1096" customWidth="1"/>
    <col min="13069" max="13071" width="10.7109375" style="1096" customWidth="1"/>
    <col min="13072" max="13072" width="7.7109375" style="1096" customWidth="1"/>
    <col min="13073" max="13073" width="17.85546875" style="1096" customWidth="1"/>
    <col min="13074" max="13074" width="16.85546875" style="1096" customWidth="1"/>
    <col min="13075" max="13075" width="19.7109375" style="1096" customWidth="1"/>
    <col min="13076" max="13077" width="17.28515625" style="1096" customWidth="1"/>
    <col min="13078" max="13078" width="15.7109375" style="1096" customWidth="1"/>
    <col min="13079" max="13079" width="14.85546875" style="1096" customWidth="1"/>
    <col min="13080" max="13315" width="7.7109375" style="1096"/>
    <col min="13316" max="13316" width="14.85546875" style="1096" customWidth="1"/>
    <col min="13317" max="13317" width="18.42578125" style="1096" customWidth="1"/>
    <col min="13318" max="13319" width="10.7109375" style="1096" customWidth="1"/>
    <col min="13320" max="13320" width="11.7109375" style="1096" customWidth="1"/>
    <col min="13321" max="13323" width="10.7109375" style="1096" customWidth="1"/>
    <col min="13324" max="13324" width="11.28515625" style="1096" customWidth="1"/>
    <col min="13325" max="13327" width="10.7109375" style="1096" customWidth="1"/>
    <col min="13328" max="13328" width="7.7109375" style="1096" customWidth="1"/>
    <col min="13329" max="13329" width="17.85546875" style="1096" customWidth="1"/>
    <col min="13330" max="13330" width="16.85546875" style="1096" customWidth="1"/>
    <col min="13331" max="13331" width="19.7109375" style="1096" customWidth="1"/>
    <col min="13332" max="13333" width="17.28515625" style="1096" customWidth="1"/>
    <col min="13334" max="13334" width="15.7109375" style="1096" customWidth="1"/>
    <col min="13335" max="13335" width="14.85546875" style="1096" customWidth="1"/>
    <col min="13336" max="13571" width="7.7109375" style="1096"/>
    <col min="13572" max="13572" width="14.85546875" style="1096" customWidth="1"/>
    <col min="13573" max="13573" width="18.42578125" style="1096" customWidth="1"/>
    <col min="13574" max="13575" width="10.7109375" style="1096" customWidth="1"/>
    <col min="13576" max="13576" width="11.7109375" style="1096" customWidth="1"/>
    <col min="13577" max="13579" width="10.7109375" style="1096" customWidth="1"/>
    <col min="13580" max="13580" width="11.28515625" style="1096" customWidth="1"/>
    <col min="13581" max="13583" width="10.7109375" style="1096" customWidth="1"/>
    <col min="13584" max="13584" width="7.7109375" style="1096" customWidth="1"/>
    <col min="13585" max="13585" width="17.85546875" style="1096" customWidth="1"/>
    <col min="13586" max="13586" width="16.85546875" style="1096" customWidth="1"/>
    <col min="13587" max="13587" width="19.7109375" style="1096" customWidth="1"/>
    <col min="13588" max="13589" width="17.28515625" style="1096" customWidth="1"/>
    <col min="13590" max="13590" width="15.7109375" style="1096" customWidth="1"/>
    <col min="13591" max="13591" width="14.85546875" style="1096" customWidth="1"/>
    <col min="13592" max="13827" width="7.7109375" style="1096"/>
    <col min="13828" max="13828" width="14.85546875" style="1096" customWidth="1"/>
    <col min="13829" max="13829" width="18.42578125" style="1096" customWidth="1"/>
    <col min="13830" max="13831" width="10.7109375" style="1096" customWidth="1"/>
    <col min="13832" max="13832" width="11.7109375" style="1096" customWidth="1"/>
    <col min="13833" max="13835" width="10.7109375" style="1096" customWidth="1"/>
    <col min="13836" max="13836" width="11.28515625" style="1096" customWidth="1"/>
    <col min="13837" max="13839" width="10.7109375" style="1096" customWidth="1"/>
    <col min="13840" max="13840" width="7.7109375" style="1096" customWidth="1"/>
    <col min="13841" max="13841" width="17.85546875" style="1096" customWidth="1"/>
    <col min="13842" max="13842" width="16.85546875" style="1096" customWidth="1"/>
    <col min="13843" max="13843" width="19.7109375" style="1096" customWidth="1"/>
    <col min="13844" max="13845" width="17.28515625" style="1096" customWidth="1"/>
    <col min="13846" max="13846" width="15.7109375" style="1096" customWidth="1"/>
    <col min="13847" max="13847" width="14.85546875" style="1096" customWidth="1"/>
    <col min="13848" max="14083" width="7.7109375" style="1096"/>
    <col min="14084" max="14084" width="14.85546875" style="1096" customWidth="1"/>
    <col min="14085" max="14085" width="18.42578125" style="1096" customWidth="1"/>
    <col min="14086" max="14087" width="10.7109375" style="1096" customWidth="1"/>
    <col min="14088" max="14088" width="11.7109375" style="1096" customWidth="1"/>
    <col min="14089" max="14091" width="10.7109375" style="1096" customWidth="1"/>
    <col min="14092" max="14092" width="11.28515625" style="1096" customWidth="1"/>
    <col min="14093" max="14095" width="10.7109375" style="1096" customWidth="1"/>
    <col min="14096" max="14096" width="7.7109375" style="1096" customWidth="1"/>
    <col min="14097" max="14097" width="17.85546875" style="1096" customWidth="1"/>
    <col min="14098" max="14098" width="16.85546875" style="1096" customWidth="1"/>
    <col min="14099" max="14099" width="19.7109375" style="1096" customWidth="1"/>
    <col min="14100" max="14101" width="17.28515625" style="1096" customWidth="1"/>
    <col min="14102" max="14102" width="15.7109375" style="1096" customWidth="1"/>
    <col min="14103" max="14103" width="14.85546875" style="1096" customWidth="1"/>
    <col min="14104" max="14339" width="7.7109375" style="1096"/>
    <col min="14340" max="14340" width="14.85546875" style="1096" customWidth="1"/>
    <col min="14341" max="14341" width="18.42578125" style="1096" customWidth="1"/>
    <col min="14342" max="14343" width="10.7109375" style="1096" customWidth="1"/>
    <col min="14344" max="14344" width="11.7109375" style="1096" customWidth="1"/>
    <col min="14345" max="14347" width="10.7109375" style="1096" customWidth="1"/>
    <col min="14348" max="14348" width="11.28515625" style="1096" customWidth="1"/>
    <col min="14349" max="14351" width="10.7109375" style="1096" customWidth="1"/>
    <col min="14352" max="14352" width="7.7109375" style="1096" customWidth="1"/>
    <col min="14353" max="14353" width="17.85546875" style="1096" customWidth="1"/>
    <col min="14354" max="14354" width="16.85546875" style="1096" customWidth="1"/>
    <col min="14355" max="14355" width="19.7109375" style="1096" customWidth="1"/>
    <col min="14356" max="14357" width="17.28515625" style="1096" customWidth="1"/>
    <col min="14358" max="14358" width="15.7109375" style="1096" customWidth="1"/>
    <col min="14359" max="14359" width="14.85546875" style="1096" customWidth="1"/>
    <col min="14360" max="14595" width="7.7109375" style="1096"/>
    <col min="14596" max="14596" width="14.85546875" style="1096" customWidth="1"/>
    <col min="14597" max="14597" width="18.42578125" style="1096" customWidth="1"/>
    <col min="14598" max="14599" width="10.7109375" style="1096" customWidth="1"/>
    <col min="14600" max="14600" width="11.7109375" style="1096" customWidth="1"/>
    <col min="14601" max="14603" width="10.7109375" style="1096" customWidth="1"/>
    <col min="14604" max="14604" width="11.28515625" style="1096" customWidth="1"/>
    <col min="14605" max="14607" width="10.7109375" style="1096" customWidth="1"/>
    <col min="14608" max="14608" width="7.7109375" style="1096" customWidth="1"/>
    <col min="14609" max="14609" width="17.85546875" style="1096" customWidth="1"/>
    <col min="14610" max="14610" width="16.85546875" style="1096" customWidth="1"/>
    <col min="14611" max="14611" width="19.7109375" style="1096" customWidth="1"/>
    <col min="14612" max="14613" width="17.28515625" style="1096" customWidth="1"/>
    <col min="14614" max="14614" width="15.7109375" style="1096" customWidth="1"/>
    <col min="14615" max="14615" width="14.85546875" style="1096" customWidth="1"/>
    <col min="14616" max="14851" width="7.7109375" style="1096"/>
    <col min="14852" max="14852" width="14.85546875" style="1096" customWidth="1"/>
    <col min="14853" max="14853" width="18.42578125" style="1096" customWidth="1"/>
    <col min="14854" max="14855" width="10.7109375" style="1096" customWidth="1"/>
    <col min="14856" max="14856" width="11.7109375" style="1096" customWidth="1"/>
    <col min="14857" max="14859" width="10.7109375" style="1096" customWidth="1"/>
    <col min="14860" max="14860" width="11.28515625" style="1096" customWidth="1"/>
    <col min="14861" max="14863" width="10.7109375" style="1096" customWidth="1"/>
    <col min="14864" max="14864" width="7.7109375" style="1096" customWidth="1"/>
    <col min="14865" max="14865" width="17.85546875" style="1096" customWidth="1"/>
    <col min="14866" max="14866" width="16.85546875" style="1096" customWidth="1"/>
    <col min="14867" max="14867" width="19.7109375" style="1096" customWidth="1"/>
    <col min="14868" max="14869" width="17.28515625" style="1096" customWidth="1"/>
    <col min="14870" max="14870" width="15.7109375" style="1096" customWidth="1"/>
    <col min="14871" max="14871" width="14.85546875" style="1096" customWidth="1"/>
    <col min="14872" max="15107" width="7.7109375" style="1096"/>
    <col min="15108" max="15108" width="14.85546875" style="1096" customWidth="1"/>
    <col min="15109" max="15109" width="18.42578125" style="1096" customWidth="1"/>
    <col min="15110" max="15111" width="10.7109375" style="1096" customWidth="1"/>
    <col min="15112" max="15112" width="11.7109375" style="1096" customWidth="1"/>
    <col min="15113" max="15115" width="10.7109375" style="1096" customWidth="1"/>
    <col min="15116" max="15116" width="11.28515625" style="1096" customWidth="1"/>
    <col min="15117" max="15119" width="10.7109375" style="1096" customWidth="1"/>
    <col min="15120" max="15120" width="7.7109375" style="1096" customWidth="1"/>
    <col min="15121" max="15121" width="17.85546875" style="1096" customWidth="1"/>
    <col min="15122" max="15122" width="16.85546875" style="1096" customWidth="1"/>
    <col min="15123" max="15123" width="19.7109375" style="1096" customWidth="1"/>
    <col min="15124" max="15125" width="17.28515625" style="1096" customWidth="1"/>
    <col min="15126" max="15126" width="15.7109375" style="1096" customWidth="1"/>
    <col min="15127" max="15127" width="14.85546875" style="1096" customWidth="1"/>
    <col min="15128" max="15363" width="7.7109375" style="1096"/>
    <col min="15364" max="15364" width="14.85546875" style="1096" customWidth="1"/>
    <col min="15365" max="15365" width="18.42578125" style="1096" customWidth="1"/>
    <col min="15366" max="15367" width="10.7109375" style="1096" customWidth="1"/>
    <col min="15368" max="15368" width="11.7109375" style="1096" customWidth="1"/>
    <col min="15369" max="15371" width="10.7109375" style="1096" customWidth="1"/>
    <col min="15372" max="15372" width="11.28515625" style="1096" customWidth="1"/>
    <col min="15373" max="15375" width="10.7109375" style="1096" customWidth="1"/>
    <col min="15376" max="15376" width="7.7109375" style="1096" customWidth="1"/>
    <col min="15377" max="15377" width="17.85546875" style="1096" customWidth="1"/>
    <col min="15378" max="15378" width="16.85546875" style="1096" customWidth="1"/>
    <col min="15379" max="15379" width="19.7109375" style="1096" customWidth="1"/>
    <col min="15380" max="15381" width="17.28515625" style="1096" customWidth="1"/>
    <col min="15382" max="15382" width="15.7109375" style="1096" customWidth="1"/>
    <col min="15383" max="15383" width="14.85546875" style="1096" customWidth="1"/>
    <col min="15384" max="15619" width="7.7109375" style="1096"/>
    <col min="15620" max="15620" width="14.85546875" style="1096" customWidth="1"/>
    <col min="15621" max="15621" width="18.42578125" style="1096" customWidth="1"/>
    <col min="15622" max="15623" width="10.7109375" style="1096" customWidth="1"/>
    <col min="15624" max="15624" width="11.7109375" style="1096" customWidth="1"/>
    <col min="15625" max="15627" width="10.7109375" style="1096" customWidth="1"/>
    <col min="15628" max="15628" width="11.28515625" style="1096" customWidth="1"/>
    <col min="15629" max="15631" width="10.7109375" style="1096" customWidth="1"/>
    <col min="15632" max="15632" width="7.7109375" style="1096" customWidth="1"/>
    <col min="15633" max="15633" width="17.85546875" style="1096" customWidth="1"/>
    <col min="15634" max="15634" width="16.85546875" style="1096" customWidth="1"/>
    <col min="15635" max="15635" width="19.7109375" style="1096" customWidth="1"/>
    <col min="15636" max="15637" width="17.28515625" style="1096" customWidth="1"/>
    <col min="15638" max="15638" width="15.7109375" style="1096" customWidth="1"/>
    <col min="15639" max="15639" width="14.85546875" style="1096" customWidth="1"/>
    <col min="15640" max="15875" width="7.7109375" style="1096"/>
    <col min="15876" max="15876" width="14.85546875" style="1096" customWidth="1"/>
    <col min="15877" max="15877" width="18.42578125" style="1096" customWidth="1"/>
    <col min="15878" max="15879" width="10.7109375" style="1096" customWidth="1"/>
    <col min="15880" max="15880" width="11.7109375" style="1096" customWidth="1"/>
    <col min="15881" max="15883" width="10.7109375" style="1096" customWidth="1"/>
    <col min="15884" max="15884" width="11.28515625" style="1096" customWidth="1"/>
    <col min="15885" max="15887" width="10.7109375" style="1096" customWidth="1"/>
    <col min="15888" max="15888" width="7.7109375" style="1096" customWidth="1"/>
    <col min="15889" max="15889" width="17.85546875" style="1096" customWidth="1"/>
    <col min="15890" max="15890" width="16.85546875" style="1096" customWidth="1"/>
    <col min="15891" max="15891" width="19.7109375" style="1096" customWidth="1"/>
    <col min="15892" max="15893" width="17.28515625" style="1096" customWidth="1"/>
    <col min="15894" max="15894" width="15.7109375" style="1096" customWidth="1"/>
    <col min="15895" max="15895" width="14.85546875" style="1096" customWidth="1"/>
    <col min="15896" max="16131" width="7.7109375" style="1096"/>
    <col min="16132" max="16132" width="14.85546875" style="1096" customWidth="1"/>
    <col min="16133" max="16133" width="18.42578125" style="1096" customWidth="1"/>
    <col min="16134" max="16135" width="10.7109375" style="1096" customWidth="1"/>
    <col min="16136" max="16136" width="11.7109375" style="1096" customWidth="1"/>
    <col min="16137" max="16139" width="10.7109375" style="1096" customWidth="1"/>
    <col min="16140" max="16140" width="11.28515625" style="1096" customWidth="1"/>
    <col min="16141" max="16143" width="10.7109375" style="1096" customWidth="1"/>
    <col min="16144" max="16144" width="7.7109375" style="1096" customWidth="1"/>
    <col min="16145" max="16145" width="17.85546875" style="1096" customWidth="1"/>
    <col min="16146" max="16146" width="16.85546875" style="1096" customWidth="1"/>
    <col min="16147" max="16147" width="19.7109375" style="1096" customWidth="1"/>
    <col min="16148" max="16149" width="17.28515625" style="1096" customWidth="1"/>
    <col min="16150" max="16150" width="15.7109375" style="1096" customWidth="1"/>
    <col min="16151" max="16151" width="14.85546875" style="1096" customWidth="1"/>
    <col min="16152" max="16384" width="7.7109375" style="1096"/>
  </cols>
  <sheetData>
    <row r="1" spans="1:25" s="1095" customFormat="1" ht="20.100000000000001" customHeight="1">
      <c r="A1" s="1923" t="s">
        <v>2468</v>
      </c>
      <c r="B1" s="1924"/>
      <c r="C1" s="1924"/>
      <c r="D1" s="1924"/>
      <c r="E1" s="1924"/>
      <c r="F1" s="1924"/>
      <c r="G1" s="1924"/>
      <c r="H1" s="1924"/>
      <c r="I1" s="1924"/>
      <c r="J1" s="1924"/>
      <c r="K1" s="1924"/>
      <c r="L1" s="1924"/>
      <c r="M1" s="1924"/>
      <c r="N1" s="1924"/>
      <c r="O1" s="1924"/>
      <c r="P1" s="1925"/>
    </row>
    <row r="2" spans="1:25" s="1095" customFormat="1" ht="20.100000000000001" customHeight="1">
      <c r="A2" s="2447" t="s">
        <v>2664</v>
      </c>
      <c r="B2" s="2448"/>
      <c r="C2" s="2448"/>
      <c r="D2" s="2448"/>
      <c r="E2" s="2448"/>
      <c r="F2" s="2448"/>
      <c r="G2" s="2448"/>
      <c r="H2" s="2448"/>
      <c r="I2" s="2448"/>
      <c r="J2" s="2448"/>
      <c r="K2" s="2448"/>
      <c r="L2" s="2448"/>
      <c r="M2" s="2448"/>
      <c r="N2" s="2448"/>
      <c r="O2" s="2448"/>
      <c r="P2" s="2449"/>
    </row>
    <row r="3" spans="1:25" ht="15.75">
      <c r="A3" s="2427" t="s">
        <v>2665</v>
      </c>
      <c r="B3" s="2428"/>
      <c r="C3" s="2428"/>
      <c r="D3" s="2428"/>
      <c r="E3" s="2428" t="s">
        <v>662</v>
      </c>
      <c r="F3" s="2428"/>
      <c r="G3" s="2429" t="s">
        <v>2666</v>
      </c>
      <c r="H3" s="2429"/>
      <c r="I3" s="2429"/>
      <c r="J3" s="2429"/>
      <c r="K3" s="2429"/>
      <c r="L3" s="2429"/>
      <c r="M3" s="2429"/>
      <c r="N3" s="2429"/>
      <c r="O3" s="2429"/>
      <c r="P3" s="2430"/>
      <c r="Q3" s="1095"/>
      <c r="R3" s="1095"/>
      <c r="S3" s="1095"/>
      <c r="T3" s="1095"/>
      <c r="U3" s="1095"/>
      <c r="V3" s="1095"/>
      <c r="W3" s="1095"/>
      <c r="X3" s="1095"/>
    </row>
    <row r="4" spans="1:25" ht="37.5" customHeight="1">
      <c r="A4" s="2436" t="s">
        <v>83</v>
      </c>
      <c r="B4" s="2451" t="s">
        <v>518</v>
      </c>
      <c r="C4" s="2452"/>
      <c r="D4" s="2451" t="s">
        <v>519</v>
      </c>
      <c r="E4" s="2452"/>
      <c r="F4" s="2451" t="s">
        <v>219</v>
      </c>
      <c r="G4" s="2452"/>
      <c r="H4" s="2451" t="s">
        <v>220</v>
      </c>
      <c r="I4" s="2452"/>
      <c r="J4" s="2451" t="s">
        <v>178</v>
      </c>
      <c r="K4" s="2452"/>
      <c r="L4" s="2451" t="s">
        <v>179</v>
      </c>
      <c r="M4" s="2452"/>
      <c r="N4" s="2451" t="s">
        <v>221</v>
      </c>
      <c r="O4" s="2452"/>
      <c r="P4" s="2436" t="s">
        <v>87</v>
      </c>
      <c r="Q4" s="1095"/>
      <c r="R4" s="1095"/>
      <c r="S4" s="1095"/>
      <c r="T4" s="1095"/>
      <c r="U4" s="1095"/>
      <c r="V4" s="1095"/>
      <c r="W4" s="1095"/>
      <c r="X4" s="1095"/>
    </row>
    <row r="5" spans="1:25" ht="36" customHeight="1">
      <c r="A5" s="2450"/>
      <c r="B5" s="1097" t="s">
        <v>2667</v>
      </c>
      <c r="C5" s="1097" t="s">
        <v>2668</v>
      </c>
      <c r="D5" s="1097" t="s">
        <v>2667</v>
      </c>
      <c r="E5" s="1097" t="s">
        <v>2668</v>
      </c>
      <c r="F5" s="1097" t="s">
        <v>2667</v>
      </c>
      <c r="G5" s="1098" t="s">
        <v>2668</v>
      </c>
      <c r="H5" s="1097" t="s">
        <v>2667</v>
      </c>
      <c r="I5" s="1097" t="s">
        <v>2668</v>
      </c>
      <c r="J5" s="1097" t="s">
        <v>2667</v>
      </c>
      <c r="K5" s="1097" t="s">
        <v>2668</v>
      </c>
      <c r="L5" s="1097" t="s">
        <v>2667</v>
      </c>
      <c r="M5" s="1097" t="s">
        <v>2668</v>
      </c>
      <c r="N5" s="1097" t="s">
        <v>2667</v>
      </c>
      <c r="O5" s="1097" t="s">
        <v>2668</v>
      </c>
      <c r="P5" s="2450"/>
      <c r="Q5" s="1095"/>
      <c r="R5" s="1095"/>
      <c r="S5" s="1095"/>
      <c r="T5" s="1095"/>
      <c r="U5" s="1095"/>
      <c r="V5" s="1095"/>
      <c r="W5" s="1095"/>
      <c r="X5" s="1095"/>
    </row>
    <row r="6" spans="1:25" ht="16.5" customHeight="1">
      <c r="A6" s="2437"/>
      <c r="B6" s="1099" t="s">
        <v>750</v>
      </c>
      <c r="C6" s="1100" t="s">
        <v>2669</v>
      </c>
      <c r="D6" s="1099" t="s">
        <v>750</v>
      </c>
      <c r="E6" s="1100" t="s">
        <v>2669</v>
      </c>
      <c r="F6" s="1101" t="s">
        <v>750</v>
      </c>
      <c r="G6" s="1101" t="s">
        <v>2669</v>
      </c>
      <c r="H6" s="1099" t="s">
        <v>750</v>
      </c>
      <c r="I6" s="1100" t="s">
        <v>2669</v>
      </c>
      <c r="J6" s="1099" t="s">
        <v>750</v>
      </c>
      <c r="K6" s="1100" t="s">
        <v>2669</v>
      </c>
      <c r="L6" s="1099" t="s">
        <v>750</v>
      </c>
      <c r="M6" s="1100" t="s">
        <v>2669</v>
      </c>
      <c r="N6" s="1099" t="s">
        <v>750</v>
      </c>
      <c r="O6" s="1100" t="s">
        <v>2669</v>
      </c>
      <c r="P6" s="2437"/>
      <c r="Q6" s="1095"/>
      <c r="R6" s="1095"/>
      <c r="S6" s="1095"/>
      <c r="T6" s="1095"/>
      <c r="U6" s="1095"/>
      <c r="V6" s="1095"/>
      <c r="W6" s="1095"/>
      <c r="X6" s="1095"/>
    </row>
    <row r="7" spans="1:25" s="1104" customFormat="1" ht="18" customHeight="1">
      <c r="A7" s="312" t="s">
        <v>818</v>
      </c>
      <c r="B7" s="1102">
        <v>6500432</v>
      </c>
      <c r="C7" s="1102">
        <v>1775771</v>
      </c>
      <c r="D7" s="1102">
        <v>7624086</v>
      </c>
      <c r="E7" s="1102">
        <v>2426647</v>
      </c>
      <c r="F7" s="1102">
        <v>8886831</v>
      </c>
      <c r="G7" s="1102">
        <v>2426647</v>
      </c>
      <c r="H7" s="1102">
        <v>4459971</v>
      </c>
      <c r="I7" s="1102">
        <v>1686021</v>
      </c>
      <c r="J7" s="1102">
        <v>6685120</v>
      </c>
      <c r="K7" s="1102">
        <v>2071765</v>
      </c>
      <c r="L7" s="1102">
        <v>7966093</v>
      </c>
      <c r="M7" s="1102">
        <v>2359706</v>
      </c>
      <c r="N7" s="1102">
        <v>6983443</v>
      </c>
      <c r="O7" s="1102">
        <v>2723293</v>
      </c>
      <c r="P7" s="312" t="s">
        <v>89</v>
      </c>
      <c r="Q7" s="1095"/>
      <c r="R7" s="1095"/>
      <c r="S7" s="1095"/>
      <c r="T7" s="1095"/>
      <c r="U7" s="1095"/>
      <c r="V7" s="1095"/>
      <c r="W7" s="1095"/>
      <c r="X7" s="1095"/>
      <c r="Y7" s="1103"/>
    </row>
    <row r="8" spans="1:25" s="1104" customFormat="1" ht="18" customHeight="1">
      <c r="A8" s="312" t="s">
        <v>1007</v>
      </c>
      <c r="B8" s="1105">
        <v>4125817</v>
      </c>
      <c r="C8" s="1105">
        <v>1058538</v>
      </c>
      <c r="D8" s="1105">
        <v>3235223</v>
      </c>
      <c r="E8" s="1105">
        <v>1058538</v>
      </c>
      <c r="F8" s="1105">
        <v>3554356</v>
      </c>
      <c r="G8" s="1105">
        <v>948006</v>
      </c>
      <c r="H8" s="1105">
        <v>2863439</v>
      </c>
      <c r="I8" s="1105">
        <v>587621</v>
      </c>
      <c r="J8" s="1105">
        <v>4748415</v>
      </c>
      <c r="K8" s="1105">
        <v>660776</v>
      </c>
      <c r="L8" s="1105">
        <v>2415077</v>
      </c>
      <c r="M8" s="1105">
        <v>865220</v>
      </c>
      <c r="N8" s="1105">
        <v>2287907</v>
      </c>
      <c r="O8" s="1105">
        <v>1229168</v>
      </c>
      <c r="P8" s="312" t="s">
        <v>91</v>
      </c>
      <c r="Q8" s="1095"/>
      <c r="R8" s="1095"/>
      <c r="S8" s="1095"/>
      <c r="T8" s="1095"/>
      <c r="U8" s="1095"/>
      <c r="V8" s="1095"/>
      <c r="W8" s="1095"/>
      <c r="X8" s="1095"/>
      <c r="Y8" s="1103"/>
    </row>
    <row r="9" spans="1:25" s="1104" customFormat="1" ht="18" customHeight="1">
      <c r="A9" s="312" t="s">
        <v>1008</v>
      </c>
      <c r="B9" s="1102">
        <v>2695220</v>
      </c>
      <c r="C9" s="1102">
        <v>670306</v>
      </c>
      <c r="D9" s="1102">
        <v>3262169</v>
      </c>
      <c r="E9" s="1102">
        <v>681262</v>
      </c>
      <c r="F9" s="1102">
        <v>3929855</v>
      </c>
      <c r="G9" s="1102">
        <v>672031</v>
      </c>
      <c r="H9" s="1102">
        <v>1508227</v>
      </c>
      <c r="I9" s="1102">
        <v>570210</v>
      </c>
      <c r="J9" s="1102">
        <v>3149054</v>
      </c>
      <c r="K9" s="1102">
        <v>911262</v>
      </c>
      <c r="L9" s="1102">
        <v>3689528</v>
      </c>
      <c r="M9" s="1102">
        <v>984021</v>
      </c>
      <c r="N9" s="1102">
        <v>3798980</v>
      </c>
      <c r="O9" s="1102">
        <v>1361127</v>
      </c>
      <c r="P9" s="312" t="s">
        <v>93</v>
      </c>
      <c r="Q9" s="1095"/>
      <c r="R9" s="1095"/>
      <c r="S9" s="1095"/>
      <c r="T9" s="1095"/>
      <c r="U9" s="1095"/>
      <c r="V9" s="1095"/>
      <c r="W9" s="1095"/>
      <c r="X9" s="1095"/>
      <c r="Y9" s="1103"/>
    </row>
    <row r="10" spans="1:25" s="1104" customFormat="1" ht="18" customHeight="1">
      <c r="A10" s="312" t="s">
        <v>2044</v>
      </c>
      <c r="B10" s="1105">
        <v>2113658</v>
      </c>
      <c r="C10" s="1105">
        <v>528123</v>
      </c>
      <c r="D10" s="1105">
        <v>2047850</v>
      </c>
      <c r="E10" s="1105">
        <v>632655</v>
      </c>
      <c r="F10" s="1105">
        <v>3188287</v>
      </c>
      <c r="G10" s="1105">
        <v>610065</v>
      </c>
      <c r="H10" s="1105">
        <v>1069512</v>
      </c>
      <c r="I10" s="1105">
        <v>330761</v>
      </c>
      <c r="J10" s="1105">
        <v>1645059</v>
      </c>
      <c r="K10" s="1105">
        <v>456429</v>
      </c>
      <c r="L10" s="1105">
        <v>1712145</v>
      </c>
      <c r="M10" s="1105">
        <v>484117</v>
      </c>
      <c r="N10" s="1105">
        <v>1000946</v>
      </c>
      <c r="O10" s="1105">
        <v>623525</v>
      </c>
      <c r="P10" s="312" t="s">
        <v>95</v>
      </c>
      <c r="Q10" s="1095"/>
      <c r="R10" s="1095"/>
      <c r="S10" s="1095"/>
      <c r="T10" s="1095"/>
      <c r="U10" s="1095"/>
      <c r="V10" s="1095"/>
      <c r="W10" s="1095"/>
      <c r="X10" s="1095"/>
      <c r="Y10" s="1103"/>
    </row>
    <row r="11" spans="1:25" s="1104" customFormat="1" ht="18" customHeight="1">
      <c r="A11" s="312" t="s">
        <v>820</v>
      </c>
      <c r="B11" s="1102">
        <v>5305155</v>
      </c>
      <c r="C11" s="1102">
        <v>799660</v>
      </c>
      <c r="D11" s="1102">
        <v>5448687</v>
      </c>
      <c r="E11" s="1102">
        <v>795643</v>
      </c>
      <c r="F11" s="1102">
        <v>5113946</v>
      </c>
      <c r="G11" s="1102">
        <v>754840</v>
      </c>
      <c r="H11" s="1102">
        <v>2659134</v>
      </c>
      <c r="I11" s="1102">
        <v>531374</v>
      </c>
      <c r="J11" s="1102">
        <v>3659708</v>
      </c>
      <c r="K11" s="1102">
        <v>800895</v>
      </c>
      <c r="L11" s="1102">
        <v>3045111</v>
      </c>
      <c r="M11" s="1102">
        <v>923808</v>
      </c>
      <c r="N11" s="1102">
        <v>2932101</v>
      </c>
      <c r="O11" s="1102">
        <v>1052654</v>
      </c>
      <c r="P11" s="312" t="s">
        <v>97</v>
      </c>
      <c r="Q11" s="1095"/>
      <c r="R11" s="1095"/>
      <c r="S11" s="1095"/>
      <c r="T11" s="1095"/>
      <c r="U11" s="1095"/>
      <c r="V11" s="1095"/>
      <c r="W11" s="1095"/>
      <c r="X11" s="1095"/>
      <c r="Y11" s="1103"/>
    </row>
    <row r="12" spans="1:25" s="1104" customFormat="1" ht="18" customHeight="1">
      <c r="A12" s="312" t="s">
        <v>2045</v>
      </c>
      <c r="B12" s="1105">
        <v>3468306</v>
      </c>
      <c r="C12" s="1105">
        <v>1133098</v>
      </c>
      <c r="D12" s="1105">
        <v>3517693</v>
      </c>
      <c r="E12" s="1105">
        <v>1191846</v>
      </c>
      <c r="F12" s="1105">
        <v>2962419</v>
      </c>
      <c r="G12" s="1105">
        <v>1208885</v>
      </c>
      <c r="H12" s="1105">
        <v>2529012</v>
      </c>
      <c r="I12" s="1105">
        <v>755186</v>
      </c>
      <c r="J12" s="1105">
        <v>4760222</v>
      </c>
      <c r="K12" s="1105">
        <v>1012830</v>
      </c>
      <c r="L12" s="1105">
        <v>4955482</v>
      </c>
      <c r="M12" s="1105">
        <v>1144543</v>
      </c>
      <c r="N12" s="1105">
        <v>4686743</v>
      </c>
      <c r="O12" s="1105">
        <v>1123505</v>
      </c>
      <c r="P12" s="312" t="s">
        <v>99</v>
      </c>
      <c r="Q12" s="1095"/>
      <c r="R12" s="1095"/>
      <c r="S12" s="1095"/>
      <c r="T12" s="1095"/>
      <c r="U12" s="1095"/>
      <c r="V12" s="1095"/>
      <c r="W12" s="1095"/>
      <c r="X12" s="1095"/>
      <c r="Y12" s="1103"/>
    </row>
    <row r="13" spans="1:25" s="1104" customFormat="1" ht="18" customHeight="1">
      <c r="A13" s="312" t="s">
        <v>821</v>
      </c>
      <c r="B13" s="1102">
        <v>2933696</v>
      </c>
      <c r="C13" s="1102">
        <v>1276321</v>
      </c>
      <c r="D13" s="1102">
        <v>3195355</v>
      </c>
      <c r="E13" s="1102">
        <v>1428198</v>
      </c>
      <c r="F13" s="1102">
        <v>2383374</v>
      </c>
      <c r="G13" s="1102">
        <v>1040130</v>
      </c>
      <c r="H13" s="1102">
        <v>2911206</v>
      </c>
      <c r="I13" s="1102">
        <v>655608</v>
      </c>
      <c r="J13" s="1102">
        <v>2948818</v>
      </c>
      <c r="K13" s="1102">
        <v>1042726.9999999999</v>
      </c>
      <c r="L13" s="1102">
        <v>3110378</v>
      </c>
      <c r="M13" s="1102">
        <v>1222224</v>
      </c>
      <c r="N13" s="1102">
        <v>4001840</v>
      </c>
      <c r="O13" s="1102">
        <v>1535399</v>
      </c>
      <c r="P13" s="312" t="s">
        <v>101</v>
      </c>
      <c r="Q13" s="1095"/>
      <c r="R13" s="1095"/>
      <c r="S13" s="1095"/>
      <c r="T13" s="1095"/>
      <c r="U13" s="1095"/>
      <c r="V13" s="1095"/>
      <c r="W13" s="1095"/>
      <c r="X13" s="1095"/>
      <c r="Y13" s="1103"/>
    </row>
    <row r="14" spans="1:25" s="1104" customFormat="1" ht="18" customHeight="1">
      <c r="A14" s="312" t="s">
        <v>2046</v>
      </c>
      <c r="B14" s="1105">
        <v>3216333</v>
      </c>
      <c r="C14" s="1105">
        <v>421089</v>
      </c>
      <c r="D14" s="1105">
        <v>3300629</v>
      </c>
      <c r="E14" s="1105">
        <v>450529</v>
      </c>
      <c r="F14" s="1105">
        <v>3704890</v>
      </c>
      <c r="G14" s="1105">
        <v>509234</v>
      </c>
      <c r="H14" s="1105">
        <v>1993962</v>
      </c>
      <c r="I14" s="1105">
        <v>319098</v>
      </c>
      <c r="J14" s="1105">
        <v>1906145</v>
      </c>
      <c r="K14" s="1105">
        <v>490961</v>
      </c>
      <c r="L14" s="1105">
        <v>2816324</v>
      </c>
      <c r="M14" s="1105">
        <v>640589</v>
      </c>
      <c r="N14" s="1105">
        <v>2352057</v>
      </c>
      <c r="O14" s="1105">
        <v>779749</v>
      </c>
      <c r="P14" s="312" t="s">
        <v>103</v>
      </c>
      <c r="Q14" s="1095"/>
      <c r="R14" s="1095"/>
      <c r="S14" s="1095"/>
      <c r="T14" s="1095"/>
      <c r="U14" s="1095"/>
      <c r="V14" s="1095"/>
      <c r="W14" s="1095"/>
      <c r="X14" s="1095"/>
      <c r="Y14" s="1103"/>
    </row>
    <row r="15" spans="1:25" s="1104" customFormat="1" ht="18" customHeight="1">
      <c r="A15" s="312" t="s">
        <v>2047</v>
      </c>
      <c r="B15" s="1102">
        <v>895784</v>
      </c>
      <c r="C15" s="1102">
        <v>169472</v>
      </c>
      <c r="D15" s="1102">
        <v>954542</v>
      </c>
      <c r="E15" s="1102">
        <v>249443</v>
      </c>
      <c r="F15" s="1102">
        <v>1217461</v>
      </c>
      <c r="G15" s="1102">
        <v>230087</v>
      </c>
      <c r="H15" s="1102">
        <v>1094616</v>
      </c>
      <c r="I15" s="1102">
        <v>115941</v>
      </c>
      <c r="J15" s="1102">
        <v>1257944</v>
      </c>
      <c r="K15" s="1102">
        <v>219426</v>
      </c>
      <c r="L15" s="1102">
        <v>1144147</v>
      </c>
      <c r="M15" s="1102">
        <v>229873</v>
      </c>
      <c r="N15" s="1102">
        <v>888868</v>
      </c>
      <c r="O15" s="1102">
        <v>260377</v>
      </c>
      <c r="P15" s="312" t="s">
        <v>105</v>
      </c>
      <c r="Q15" s="1095"/>
      <c r="R15" s="1095"/>
      <c r="S15" s="1095"/>
      <c r="T15" s="1095"/>
      <c r="U15" s="1095"/>
      <c r="V15" s="1095"/>
      <c r="W15" s="1095"/>
      <c r="X15" s="1095"/>
      <c r="Y15" s="1103"/>
    </row>
    <row r="16" spans="1:25" s="1104" customFormat="1" ht="18" customHeight="1">
      <c r="A16" s="312" t="s">
        <v>2048</v>
      </c>
      <c r="B16" s="1105">
        <v>3600921</v>
      </c>
      <c r="C16" s="1105">
        <v>973472</v>
      </c>
      <c r="D16" s="1105">
        <v>3727489</v>
      </c>
      <c r="E16" s="1105">
        <v>663509</v>
      </c>
      <c r="F16" s="1105">
        <v>3520711</v>
      </c>
      <c r="G16" s="1105">
        <v>740023</v>
      </c>
      <c r="H16" s="1105">
        <v>2584408</v>
      </c>
      <c r="I16" s="1105">
        <v>440517</v>
      </c>
      <c r="J16" s="1105">
        <v>3941531</v>
      </c>
      <c r="K16" s="1105">
        <v>654931</v>
      </c>
      <c r="L16" s="1105">
        <v>4120877</v>
      </c>
      <c r="M16" s="1105">
        <v>674807</v>
      </c>
      <c r="N16" s="1105">
        <v>4560861</v>
      </c>
      <c r="O16" s="1105">
        <v>712481</v>
      </c>
      <c r="P16" s="312" t="s">
        <v>107</v>
      </c>
      <c r="R16" s="1103"/>
      <c r="S16" s="1103"/>
      <c r="T16" s="1103"/>
      <c r="U16" s="1103"/>
      <c r="V16" s="1103"/>
      <c r="W16" s="1103"/>
      <c r="X16" s="1103"/>
      <c r="Y16" s="1103"/>
    </row>
    <row r="17" spans="1:25" s="1104" customFormat="1" ht="18" customHeight="1">
      <c r="A17" s="312" t="s">
        <v>259</v>
      </c>
      <c r="B17" s="1102">
        <v>1216095</v>
      </c>
      <c r="C17" s="1102">
        <v>272051</v>
      </c>
      <c r="D17" s="1102">
        <v>1216468</v>
      </c>
      <c r="E17" s="1102">
        <v>214773</v>
      </c>
      <c r="F17" s="1102">
        <v>1410452</v>
      </c>
      <c r="G17" s="1102">
        <v>161464</v>
      </c>
      <c r="H17" s="1102">
        <v>1062399</v>
      </c>
      <c r="I17" s="1102">
        <v>107236</v>
      </c>
      <c r="J17" s="1102">
        <v>1240794</v>
      </c>
      <c r="K17" s="1102">
        <v>110338</v>
      </c>
      <c r="L17" s="1102">
        <v>1526567</v>
      </c>
      <c r="M17" s="1102">
        <v>158620</v>
      </c>
      <c r="N17" s="1102">
        <v>1433828</v>
      </c>
      <c r="O17" s="1102">
        <v>233776</v>
      </c>
      <c r="P17" s="312" t="s">
        <v>109</v>
      </c>
      <c r="R17" s="1103"/>
      <c r="S17" s="1103"/>
      <c r="T17" s="1103"/>
      <c r="U17" s="1103"/>
      <c r="V17" s="1103"/>
      <c r="W17" s="1103"/>
      <c r="X17" s="1103"/>
      <c r="Y17" s="1103"/>
    </row>
    <row r="18" spans="1:25" s="1104" customFormat="1" ht="18" customHeight="1">
      <c r="A18" s="312" t="s">
        <v>1009</v>
      </c>
      <c r="B18" s="1105">
        <v>1489661</v>
      </c>
      <c r="C18" s="1105">
        <v>471536</v>
      </c>
      <c r="D18" s="1105">
        <v>1502303</v>
      </c>
      <c r="E18" s="1105">
        <v>323327</v>
      </c>
      <c r="F18" s="1105">
        <v>1725435</v>
      </c>
      <c r="G18" s="1105">
        <v>351164</v>
      </c>
      <c r="H18" s="1105">
        <v>1209050</v>
      </c>
      <c r="I18" s="1105">
        <v>227795</v>
      </c>
      <c r="J18" s="1105">
        <v>2237204</v>
      </c>
      <c r="K18" s="1105">
        <v>284912</v>
      </c>
      <c r="L18" s="1105">
        <v>2648773</v>
      </c>
      <c r="M18" s="1105">
        <v>344089</v>
      </c>
      <c r="N18" s="1105">
        <v>2239758</v>
      </c>
      <c r="O18" s="1105">
        <v>370159</v>
      </c>
      <c r="P18" s="312" t="s">
        <v>111</v>
      </c>
      <c r="R18" s="1103"/>
      <c r="S18" s="1103"/>
      <c r="T18" s="1103"/>
      <c r="U18" s="1103"/>
      <c r="V18" s="1103"/>
      <c r="W18" s="1103"/>
      <c r="X18" s="1103"/>
      <c r="Y18" s="1103"/>
    </row>
    <row r="19" spans="1:25" s="1104" customFormat="1" ht="18" customHeight="1">
      <c r="A19" s="312" t="s">
        <v>112</v>
      </c>
      <c r="B19" s="1102">
        <v>1924418</v>
      </c>
      <c r="C19" s="1102">
        <v>253205</v>
      </c>
      <c r="D19" s="1102">
        <v>1897250</v>
      </c>
      <c r="E19" s="1102">
        <v>311966</v>
      </c>
      <c r="F19" s="1102">
        <v>2205118</v>
      </c>
      <c r="G19" s="1102">
        <v>313053</v>
      </c>
      <c r="H19" s="1102">
        <v>1291419</v>
      </c>
      <c r="I19" s="1102">
        <v>205674</v>
      </c>
      <c r="J19" s="1102">
        <v>1792003</v>
      </c>
      <c r="K19" s="1102">
        <v>341619</v>
      </c>
      <c r="L19" s="1102">
        <v>1635582</v>
      </c>
      <c r="M19" s="1102">
        <v>332161</v>
      </c>
      <c r="N19" s="1102">
        <v>1040867</v>
      </c>
      <c r="O19" s="1102">
        <v>356294</v>
      </c>
      <c r="P19" s="312" t="s">
        <v>113</v>
      </c>
      <c r="R19" s="1103"/>
      <c r="S19" s="1103"/>
      <c r="T19" s="1103"/>
      <c r="U19" s="1103"/>
      <c r="V19" s="1103"/>
      <c r="W19" s="1103"/>
      <c r="X19" s="1103"/>
      <c r="Y19" s="1103"/>
    </row>
    <row r="20" spans="1:25" s="1104" customFormat="1" ht="18" customHeight="1">
      <c r="A20" s="312" t="s">
        <v>2049</v>
      </c>
      <c r="B20" s="1105">
        <v>982427</v>
      </c>
      <c r="C20" s="1105">
        <v>319540</v>
      </c>
      <c r="D20" s="1105">
        <v>1060549</v>
      </c>
      <c r="E20" s="1105">
        <v>318788</v>
      </c>
      <c r="F20" s="1105">
        <v>997557</v>
      </c>
      <c r="G20" s="1105">
        <v>268087</v>
      </c>
      <c r="H20" s="1105">
        <v>1143237</v>
      </c>
      <c r="I20" s="1105">
        <v>152650</v>
      </c>
      <c r="J20" s="1105">
        <v>1117993</v>
      </c>
      <c r="K20" s="1105">
        <v>310048</v>
      </c>
      <c r="L20" s="1105">
        <v>909738</v>
      </c>
      <c r="M20" s="1105">
        <v>325838</v>
      </c>
      <c r="N20" s="1105">
        <v>612819</v>
      </c>
      <c r="O20" s="1105">
        <v>315368</v>
      </c>
      <c r="P20" s="312" t="s">
        <v>261</v>
      </c>
      <c r="T20" s="1106"/>
      <c r="U20" s="1106"/>
    </row>
    <row r="21" spans="1:25" s="1104" customFormat="1" ht="18" customHeight="1">
      <c r="A21" s="312" t="s">
        <v>116</v>
      </c>
      <c r="B21" s="1102">
        <v>4743445</v>
      </c>
      <c r="C21" s="1102">
        <v>731912</v>
      </c>
      <c r="D21" s="1102">
        <v>4507225</v>
      </c>
      <c r="E21" s="1102">
        <v>905202</v>
      </c>
      <c r="F21" s="1102">
        <v>3695506</v>
      </c>
      <c r="G21" s="1102">
        <v>937096</v>
      </c>
      <c r="H21" s="1102">
        <v>3510921</v>
      </c>
      <c r="I21" s="1102">
        <v>417314</v>
      </c>
      <c r="J21" s="1102">
        <v>3926702</v>
      </c>
      <c r="K21" s="1102">
        <v>653301</v>
      </c>
      <c r="L21" s="1102">
        <v>3136928</v>
      </c>
      <c r="M21" s="1102">
        <v>843412</v>
      </c>
      <c r="N21" s="1102">
        <v>3228991</v>
      </c>
      <c r="O21" s="1102">
        <v>897927</v>
      </c>
      <c r="P21" s="312" t="s">
        <v>117</v>
      </c>
      <c r="T21" s="1106"/>
      <c r="U21" s="1106"/>
    </row>
    <row r="22" spans="1:25" s="1104" customFormat="1" ht="18" customHeight="1">
      <c r="A22" s="312" t="s">
        <v>2051</v>
      </c>
      <c r="B22" s="1105">
        <v>1149262</v>
      </c>
      <c r="C22" s="1105">
        <v>245485</v>
      </c>
      <c r="D22" s="1105">
        <v>1505813</v>
      </c>
      <c r="E22" s="1105">
        <v>427409</v>
      </c>
      <c r="F22" s="1105">
        <v>1690979</v>
      </c>
      <c r="G22" s="1105">
        <v>468738</v>
      </c>
      <c r="H22" s="1105">
        <v>1359009</v>
      </c>
      <c r="I22" s="1105">
        <v>285895</v>
      </c>
      <c r="J22" s="1105">
        <v>1461445</v>
      </c>
      <c r="K22" s="1105">
        <v>411436</v>
      </c>
      <c r="L22" s="1105">
        <v>1655454</v>
      </c>
      <c r="M22" s="1105">
        <v>474590</v>
      </c>
      <c r="N22" s="1105">
        <v>1634297</v>
      </c>
      <c r="O22" s="1105">
        <v>565764</v>
      </c>
      <c r="P22" s="312" t="s">
        <v>2096</v>
      </c>
      <c r="T22" s="1107"/>
      <c r="U22" s="1106"/>
    </row>
    <row r="23" spans="1:25" s="1104" customFormat="1" ht="18" customHeight="1">
      <c r="A23" s="312" t="s">
        <v>2052</v>
      </c>
      <c r="B23" s="1102">
        <v>1463944</v>
      </c>
      <c r="C23" s="1102">
        <v>300742</v>
      </c>
      <c r="D23" s="1102">
        <v>1617888</v>
      </c>
      <c r="E23" s="1102">
        <v>358124</v>
      </c>
      <c r="F23" s="1102">
        <v>1405552</v>
      </c>
      <c r="G23" s="1102">
        <v>339008</v>
      </c>
      <c r="H23" s="1102">
        <v>1133503</v>
      </c>
      <c r="I23" s="1102">
        <v>126761</v>
      </c>
      <c r="J23" s="1102">
        <v>1698948</v>
      </c>
      <c r="K23" s="1102">
        <v>281806</v>
      </c>
      <c r="L23" s="1102">
        <v>1705805</v>
      </c>
      <c r="M23" s="1102">
        <v>384320</v>
      </c>
      <c r="N23" s="1102">
        <v>1347111</v>
      </c>
      <c r="O23" s="1102">
        <v>402507</v>
      </c>
      <c r="P23" s="312" t="s">
        <v>2663</v>
      </c>
      <c r="T23" s="1106"/>
      <c r="U23" s="1106"/>
    </row>
    <row r="24" spans="1:25" s="1104" customFormat="1" ht="18" customHeight="1">
      <c r="A24" s="312" t="s">
        <v>2053</v>
      </c>
      <c r="B24" s="1105">
        <v>1023587</v>
      </c>
      <c r="C24" s="1105">
        <v>271202</v>
      </c>
      <c r="D24" s="1105">
        <v>1035068</v>
      </c>
      <c r="E24" s="1105">
        <v>236898</v>
      </c>
      <c r="F24" s="1105">
        <v>970196</v>
      </c>
      <c r="G24" s="1105">
        <v>202697</v>
      </c>
      <c r="H24" s="1105">
        <v>783935</v>
      </c>
      <c r="I24" s="1105">
        <v>127798</v>
      </c>
      <c r="J24" s="1105">
        <v>1233808</v>
      </c>
      <c r="K24" s="1105">
        <v>254763</v>
      </c>
      <c r="L24" s="1105">
        <v>1323355</v>
      </c>
      <c r="M24" s="1105">
        <v>278450</v>
      </c>
      <c r="N24" s="1105">
        <v>1760871</v>
      </c>
      <c r="O24" s="1105">
        <v>311252</v>
      </c>
      <c r="P24" s="312" t="s">
        <v>123</v>
      </c>
      <c r="T24" s="1106"/>
      <c r="U24" s="1106"/>
    </row>
    <row r="25" spans="1:25" s="1104" customFormat="1" ht="18" customHeight="1">
      <c r="A25" s="312" t="s">
        <v>2054</v>
      </c>
      <c r="B25" s="1102">
        <v>280195</v>
      </c>
      <c r="C25" s="1102">
        <v>178640</v>
      </c>
      <c r="D25" s="1102">
        <v>294253</v>
      </c>
      <c r="E25" s="1102">
        <v>193921</v>
      </c>
      <c r="F25" s="1102">
        <v>685888</v>
      </c>
      <c r="G25" s="1102">
        <v>193927</v>
      </c>
      <c r="H25" s="1102">
        <v>581923</v>
      </c>
      <c r="I25" s="1102">
        <v>102685</v>
      </c>
      <c r="J25" s="1102">
        <v>842524</v>
      </c>
      <c r="K25" s="1102">
        <v>115128</v>
      </c>
      <c r="L25" s="1102">
        <v>703708</v>
      </c>
      <c r="M25" s="1102">
        <v>101213</v>
      </c>
      <c r="N25" s="1102">
        <v>185691</v>
      </c>
      <c r="O25" s="1102">
        <v>120938</v>
      </c>
      <c r="P25" s="312" t="s">
        <v>125</v>
      </c>
      <c r="S25" s="1108"/>
      <c r="T25" s="1106"/>
      <c r="U25" s="1106"/>
    </row>
    <row r="26" spans="1:25" s="1104" customFormat="1" ht="18" customHeight="1">
      <c r="A26" s="312" t="s">
        <v>2670</v>
      </c>
      <c r="B26" s="1105">
        <v>1086506</v>
      </c>
      <c r="C26" s="1105">
        <v>65781</v>
      </c>
      <c r="D26" s="1105">
        <v>997493</v>
      </c>
      <c r="E26" s="1105">
        <v>116911</v>
      </c>
      <c r="F26" s="1105">
        <v>1094930</v>
      </c>
      <c r="G26" s="1105">
        <v>164256</v>
      </c>
      <c r="H26" s="1105">
        <v>430536</v>
      </c>
      <c r="I26" s="1105">
        <v>41833</v>
      </c>
      <c r="J26" s="1105">
        <v>577826</v>
      </c>
      <c r="K26" s="1105">
        <v>74603</v>
      </c>
      <c r="L26" s="1105">
        <v>859403</v>
      </c>
      <c r="M26" s="1105">
        <v>103810</v>
      </c>
      <c r="N26" s="1105">
        <v>857290</v>
      </c>
      <c r="O26" s="1105">
        <v>134105</v>
      </c>
      <c r="P26" s="312" t="s">
        <v>127</v>
      </c>
      <c r="S26" s="1108"/>
      <c r="T26" s="1106"/>
      <c r="U26" s="1106"/>
    </row>
    <row r="27" spans="1:25" s="1104" customFormat="1" ht="18" customHeight="1">
      <c r="A27" s="312" t="s">
        <v>533</v>
      </c>
      <c r="B27" s="1102">
        <f t="shared" ref="B27:G27" si="0">SUM(B7:B26)</f>
        <v>50214862</v>
      </c>
      <c r="C27" s="1102">
        <f t="shared" si="0"/>
        <v>11915944</v>
      </c>
      <c r="D27" s="1102">
        <f t="shared" si="0"/>
        <v>51948033</v>
      </c>
      <c r="E27" s="1102">
        <f t="shared" si="0"/>
        <v>12985589</v>
      </c>
      <c r="F27" s="1102">
        <f t="shared" si="0"/>
        <v>54343743</v>
      </c>
      <c r="G27" s="1102">
        <f t="shared" si="0"/>
        <v>12539438</v>
      </c>
      <c r="H27" s="1102">
        <v>43499174</v>
      </c>
      <c r="I27" s="1102">
        <f t="shared" ref="I27:O27" si="1">SUM(I7:I26)</f>
        <v>7787978</v>
      </c>
      <c r="J27" s="1102">
        <f t="shared" si="1"/>
        <v>50831263</v>
      </c>
      <c r="K27" s="1102">
        <f t="shared" si="1"/>
        <v>11159956</v>
      </c>
      <c r="L27" s="1102">
        <f t="shared" si="1"/>
        <v>51080475</v>
      </c>
      <c r="M27" s="1102">
        <f t="shared" si="1"/>
        <v>12875411</v>
      </c>
      <c r="N27" s="1102">
        <f t="shared" si="1"/>
        <v>47835269</v>
      </c>
      <c r="O27" s="1102">
        <f t="shared" si="1"/>
        <v>15109368</v>
      </c>
      <c r="P27" s="312" t="s">
        <v>129</v>
      </c>
      <c r="T27" s="1106"/>
      <c r="U27" s="1106"/>
    </row>
    <row r="28" spans="1:25" s="1104" customFormat="1" ht="18" customHeight="1">
      <c r="A28" s="1109" t="s">
        <v>2671</v>
      </c>
      <c r="B28" s="2438">
        <f>B27+C27</f>
        <v>62130806</v>
      </c>
      <c r="C28" s="2439"/>
      <c r="D28" s="2438">
        <f>D27+E27</f>
        <v>64933622</v>
      </c>
      <c r="E28" s="2439"/>
      <c r="F28" s="2438">
        <f>F27+G27</f>
        <v>66883181</v>
      </c>
      <c r="G28" s="2439"/>
      <c r="H28" s="2438">
        <f>I27+H27</f>
        <v>51287152</v>
      </c>
      <c r="I28" s="2439"/>
      <c r="J28" s="2438">
        <f>J27+K27</f>
        <v>61991219</v>
      </c>
      <c r="K28" s="2439"/>
      <c r="L28" s="2438">
        <f>L27+M27</f>
        <v>63955886</v>
      </c>
      <c r="M28" s="2439"/>
      <c r="N28" s="2438">
        <f>N27+O27</f>
        <v>62944637</v>
      </c>
      <c r="O28" s="2439"/>
      <c r="P28" s="1109" t="s">
        <v>2672</v>
      </c>
      <c r="T28" s="2440"/>
      <c r="U28" s="2440"/>
    </row>
    <row r="29" spans="1:25" s="1104" customFormat="1" ht="39" customHeight="1">
      <c r="A29" s="1097" t="s">
        <v>2673</v>
      </c>
      <c r="B29" s="2441">
        <v>1.9</v>
      </c>
      <c r="C29" s="2442"/>
      <c r="D29" s="2443">
        <v>2.2000000000000002</v>
      </c>
      <c r="E29" s="2444"/>
      <c r="F29" s="2445">
        <v>2.2000000000000002</v>
      </c>
      <c r="G29" s="2446"/>
      <c r="H29" s="2445">
        <v>1.6</v>
      </c>
      <c r="I29" s="2446"/>
      <c r="J29" s="2445">
        <v>2</v>
      </c>
      <c r="K29" s="2446"/>
      <c r="L29" s="2445">
        <v>2</v>
      </c>
      <c r="M29" s="2446"/>
      <c r="N29" s="2445">
        <v>1.9</v>
      </c>
      <c r="O29" s="2446"/>
      <c r="P29" s="1097" t="s">
        <v>2674</v>
      </c>
      <c r="R29" s="1104">
        <v>35495936</v>
      </c>
    </row>
    <row r="30" spans="1:25" ht="12.75" customHeight="1">
      <c r="A30" s="1110"/>
      <c r="E30" s="1111"/>
      <c r="F30" s="1111"/>
      <c r="G30" s="1111"/>
      <c r="H30" s="1111"/>
      <c r="I30" s="1111"/>
      <c r="J30" s="1111"/>
      <c r="K30" s="1112"/>
      <c r="L30" s="1111"/>
      <c r="M30" s="1112"/>
      <c r="N30" s="1112"/>
      <c r="O30" s="1112"/>
    </row>
    <row r="31" spans="1:25" ht="12.75" customHeight="1">
      <c r="K31" s="1112"/>
      <c r="M31" s="1112"/>
      <c r="N31" s="1112"/>
      <c r="O31" s="1112"/>
    </row>
    <row r="32" spans="1:25">
      <c r="B32" s="1111"/>
      <c r="C32" s="1111"/>
      <c r="D32" s="1111"/>
      <c r="E32" s="1111"/>
      <c r="F32" s="1111"/>
      <c r="G32" s="1111"/>
      <c r="H32" s="1111"/>
      <c r="I32" s="1111"/>
    </row>
    <row r="33" spans="2:9">
      <c r="B33" s="1111"/>
      <c r="C33" s="1111"/>
      <c r="D33" s="1111"/>
      <c r="E33" s="1111"/>
      <c r="F33" s="1111"/>
      <c r="G33" s="1111"/>
      <c r="H33" s="1111"/>
      <c r="I33" s="1111"/>
    </row>
    <row r="34" spans="2:9">
      <c r="B34" s="1111"/>
      <c r="C34" s="1111"/>
      <c r="D34" s="1111">
        <v>2018</v>
      </c>
      <c r="E34" s="1111">
        <v>30196281</v>
      </c>
      <c r="F34" s="1111"/>
      <c r="G34" s="1111"/>
      <c r="H34" s="1111"/>
      <c r="I34" s="1111"/>
    </row>
    <row r="35" spans="2:9">
      <c r="B35" s="1111"/>
      <c r="C35" s="1111"/>
      <c r="D35" s="1111">
        <v>2019</v>
      </c>
      <c r="E35" s="1111">
        <v>30063799</v>
      </c>
      <c r="F35" s="1111"/>
      <c r="G35" s="1111"/>
      <c r="H35" s="1111"/>
      <c r="I35" s="1111"/>
    </row>
    <row r="36" spans="2:9">
      <c r="B36" s="1111"/>
      <c r="C36" s="1111"/>
      <c r="D36" s="1111">
        <v>2020</v>
      </c>
      <c r="E36" s="1111">
        <v>31552510</v>
      </c>
      <c r="F36" s="1111"/>
      <c r="G36" s="1111"/>
      <c r="H36" s="1111"/>
      <c r="I36" s="1111"/>
    </row>
    <row r="37" spans="2:9">
      <c r="B37" s="1111"/>
      <c r="C37" s="1111"/>
      <c r="D37" s="1111">
        <v>2021</v>
      </c>
      <c r="E37" s="1111">
        <v>30784383</v>
      </c>
      <c r="F37" s="1111"/>
      <c r="G37" s="1111"/>
      <c r="H37" s="1111"/>
      <c r="I37" s="1111"/>
    </row>
    <row r="38" spans="2:9">
      <c r="B38" s="1111"/>
      <c r="C38" s="1111"/>
      <c r="D38" s="1111">
        <v>2022</v>
      </c>
      <c r="E38" s="1111">
        <v>32175224</v>
      </c>
      <c r="F38" s="1111"/>
      <c r="G38" s="1111"/>
      <c r="H38" s="1111"/>
      <c r="I38" s="1111"/>
    </row>
    <row r="39" spans="2:9">
      <c r="B39" s="1111"/>
      <c r="C39" s="1111"/>
      <c r="D39" s="1111"/>
      <c r="E39" s="1111"/>
      <c r="F39" s="1111"/>
      <c r="G39" s="1111"/>
      <c r="H39" s="1111"/>
      <c r="I39" s="1111"/>
    </row>
    <row r="40" spans="2:9">
      <c r="B40" s="1111"/>
      <c r="C40" s="1111"/>
      <c r="D40" s="1111"/>
      <c r="E40" s="1111"/>
      <c r="F40" s="1111"/>
      <c r="G40" s="1111"/>
      <c r="H40" s="1111"/>
      <c r="I40" s="1111"/>
    </row>
    <row r="41" spans="2:9">
      <c r="B41" s="1111"/>
      <c r="C41" s="1111"/>
      <c r="D41" s="1111"/>
      <c r="E41" s="1111"/>
      <c r="F41" s="1111"/>
      <c r="G41" s="1111"/>
      <c r="H41" s="1111"/>
      <c r="I41" s="1111"/>
    </row>
    <row r="42" spans="2:9">
      <c r="B42" s="1111"/>
      <c r="C42" s="1111"/>
      <c r="D42" s="1111"/>
      <c r="E42" s="1111"/>
      <c r="F42" s="1111"/>
      <c r="G42" s="1111"/>
      <c r="H42" s="1111"/>
      <c r="I42" s="1111"/>
    </row>
    <row r="43" spans="2:9">
      <c r="B43" s="1111"/>
      <c r="C43" s="1111"/>
      <c r="D43" s="1111"/>
      <c r="E43" s="1111"/>
      <c r="F43" s="1111"/>
      <c r="G43" s="1111"/>
      <c r="H43" s="1111"/>
      <c r="I43" s="1111"/>
    </row>
    <row r="44" spans="2:9">
      <c r="B44" s="1111"/>
      <c r="C44" s="1111"/>
      <c r="D44" s="1111"/>
      <c r="E44" s="1111"/>
      <c r="F44" s="1111"/>
      <c r="G44" s="1111"/>
      <c r="H44" s="1111"/>
      <c r="I44" s="1111"/>
    </row>
    <row r="45" spans="2:9">
      <c r="B45" s="1111"/>
      <c r="C45" s="1111"/>
      <c r="D45" s="1111"/>
      <c r="E45" s="1111"/>
      <c r="F45" s="1111"/>
      <c r="G45" s="1111"/>
      <c r="H45" s="1111"/>
      <c r="I45" s="1111"/>
    </row>
    <row r="46" spans="2:9">
      <c r="B46" s="1111"/>
      <c r="C46" s="1111"/>
      <c r="D46" s="1111"/>
      <c r="E46" s="1111"/>
      <c r="F46" s="1111"/>
      <c r="G46" s="1111"/>
      <c r="H46" s="1111"/>
      <c r="I46" s="1111"/>
    </row>
    <row r="47" spans="2:9">
      <c r="B47" s="1111"/>
      <c r="C47" s="1111"/>
      <c r="D47" s="1111"/>
      <c r="E47" s="1111"/>
      <c r="F47" s="1111"/>
      <c r="G47" s="1111"/>
      <c r="H47" s="1111"/>
      <c r="I47" s="1111"/>
    </row>
    <row r="48" spans="2:9">
      <c r="B48" s="1111"/>
      <c r="C48" s="1111"/>
      <c r="D48" s="1111"/>
      <c r="E48" s="1111"/>
      <c r="F48" s="1111"/>
      <c r="G48" s="1111"/>
      <c r="H48" s="1111"/>
      <c r="I48" s="1111"/>
    </row>
  </sheetData>
  <mergeCells count="28">
    <mergeCell ref="A1:P1"/>
    <mergeCell ref="A2:P2"/>
    <mergeCell ref="A3:F3"/>
    <mergeCell ref="G3:P3"/>
    <mergeCell ref="A4:A6"/>
    <mergeCell ref="B4:C4"/>
    <mergeCell ref="D4:E4"/>
    <mergeCell ref="F4:G4"/>
    <mergeCell ref="H4:I4"/>
    <mergeCell ref="J4:K4"/>
    <mergeCell ref="L4:M4"/>
    <mergeCell ref="N4:O4"/>
    <mergeCell ref="P4:P6"/>
    <mergeCell ref="L28:M28"/>
    <mergeCell ref="N28:O28"/>
    <mergeCell ref="T28:U28"/>
    <mergeCell ref="B29:C29"/>
    <mergeCell ref="D29:E29"/>
    <mergeCell ref="F29:G29"/>
    <mergeCell ref="H29:I29"/>
    <mergeCell ref="J29:K29"/>
    <mergeCell ref="L29:M29"/>
    <mergeCell ref="N29:O29"/>
    <mergeCell ref="B28:C28"/>
    <mergeCell ref="D28:E28"/>
    <mergeCell ref="F28:G28"/>
    <mergeCell ref="H28:I28"/>
    <mergeCell ref="J28:K28"/>
  </mergeCells>
  <printOptions horizontalCentered="1" verticalCentered="1"/>
  <pageMargins left="0.25" right="0.25" top="0.75" bottom="0.75" header="0.3" footer="0.3"/>
  <pageSetup paperSize="9" scale="66" orientation="landscape"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26"/>
  <sheetViews>
    <sheetView showGridLines="0" rightToLeft="1" zoomScale="110" zoomScaleNormal="110" workbookViewId="0">
      <selection activeCell="D18" sqref="D18"/>
    </sheetView>
  </sheetViews>
  <sheetFormatPr defaultColWidth="8.85546875" defaultRowHeight="15.75"/>
  <cols>
    <col min="1" max="1" width="23.7109375" style="1114" customWidth="1"/>
    <col min="2" max="6" width="15.7109375" style="1113" customWidth="1"/>
    <col min="7" max="7" width="23.7109375" style="1113" customWidth="1"/>
    <col min="8" max="213" width="8.85546875" style="1113"/>
    <col min="214" max="214" width="13.7109375" style="1113" customWidth="1"/>
    <col min="215" max="215" width="16.28515625" style="1113" customWidth="1"/>
    <col min="216" max="216" width="14.7109375" style="1113" customWidth="1"/>
    <col min="217" max="217" width="15.7109375" style="1113" bestFit="1" customWidth="1"/>
    <col min="218" max="218" width="24" style="1113" bestFit="1" customWidth="1"/>
    <col min="219" max="219" width="20.28515625" style="1113" bestFit="1" customWidth="1"/>
    <col min="220" max="220" width="16.85546875" style="1113" customWidth="1"/>
    <col min="221" max="469" width="8.85546875" style="1113"/>
    <col min="470" max="470" width="13.7109375" style="1113" customWidth="1"/>
    <col min="471" max="471" width="16.28515625" style="1113" customWidth="1"/>
    <col min="472" max="472" width="14.7109375" style="1113" customWidth="1"/>
    <col min="473" max="473" width="15.7109375" style="1113" bestFit="1" customWidth="1"/>
    <col min="474" max="474" width="24" style="1113" bestFit="1" customWidth="1"/>
    <col min="475" max="475" width="20.28515625" style="1113" bestFit="1" customWidth="1"/>
    <col min="476" max="476" width="16.85546875" style="1113" customWidth="1"/>
    <col min="477" max="725" width="8.85546875" style="1113"/>
    <col min="726" max="726" width="13.7109375" style="1113" customWidth="1"/>
    <col min="727" max="727" width="16.28515625" style="1113" customWidth="1"/>
    <col min="728" max="728" width="14.7109375" style="1113" customWidth="1"/>
    <col min="729" max="729" width="15.7109375" style="1113" bestFit="1" customWidth="1"/>
    <col min="730" max="730" width="24" style="1113" bestFit="1" customWidth="1"/>
    <col min="731" max="731" width="20.28515625" style="1113" bestFit="1" customWidth="1"/>
    <col min="732" max="732" width="16.85546875" style="1113" customWidth="1"/>
    <col min="733" max="981" width="8.85546875" style="1113"/>
    <col min="982" max="982" width="13.7109375" style="1113" customWidth="1"/>
    <col min="983" max="983" width="16.28515625" style="1113" customWidth="1"/>
    <col min="984" max="984" width="14.7109375" style="1113" customWidth="1"/>
    <col min="985" max="985" width="15.7109375" style="1113" bestFit="1" customWidth="1"/>
    <col min="986" max="986" width="24" style="1113" bestFit="1" customWidth="1"/>
    <col min="987" max="987" width="20.28515625" style="1113" bestFit="1" customWidth="1"/>
    <col min="988" max="988" width="16.85546875" style="1113" customWidth="1"/>
    <col min="989" max="1237" width="8.85546875" style="1113"/>
    <col min="1238" max="1238" width="13.7109375" style="1113" customWidth="1"/>
    <col min="1239" max="1239" width="16.28515625" style="1113" customWidth="1"/>
    <col min="1240" max="1240" width="14.7109375" style="1113" customWidth="1"/>
    <col min="1241" max="1241" width="15.7109375" style="1113" bestFit="1" customWidth="1"/>
    <col min="1242" max="1242" width="24" style="1113" bestFit="1" customWidth="1"/>
    <col min="1243" max="1243" width="20.28515625" style="1113" bestFit="1" customWidth="1"/>
    <col min="1244" max="1244" width="16.85546875" style="1113" customWidth="1"/>
    <col min="1245" max="1493" width="8.85546875" style="1113"/>
    <col min="1494" max="1494" width="13.7109375" style="1113" customWidth="1"/>
    <col min="1495" max="1495" width="16.28515625" style="1113" customWidth="1"/>
    <col min="1496" max="1496" width="14.7109375" style="1113" customWidth="1"/>
    <col min="1497" max="1497" width="15.7109375" style="1113" bestFit="1" customWidth="1"/>
    <col min="1498" max="1498" width="24" style="1113" bestFit="1" customWidth="1"/>
    <col min="1499" max="1499" width="20.28515625" style="1113" bestFit="1" customWidth="1"/>
    <col min="1500" max="1500" width="16.85546875" style="1113" customWidth="1"/>
    <col min="1501" max="1749" width="8.85546875" style="1113"/>
    <col min="1750" max="1750" width="13.7109375" style="1113" customWidth="1"/>
    <col min="1751" max="1751" width="16.28515625" style="1113" customWidth="1"/>
    <col min="1752" max="1752" width="14.7109375" style="1113" customWidth="1"/>
    <col min="1753" max="1753" width="15.7109375" style="1113" bestFit="1" customWidth="1"/>
    <col min="1754" max="1754" width="24" style="1113" bestFit="1" customWidth="1"/>
    <col min="1755" max="1755" width="20.28515625" style="1113" bestFit="1" customWidth="1"/>
    <col min="1756" max="1756" width="16.85546875" style="1113" customWidth="1"/>
    <col min="1757" max="2005" width="8.85546875" style="1113"/>
    <col min="2006" max="2006" width="13.7109375" style="1113" customWidth="1"/>
    <col min="2007" max="2007" width="16.28515625" style="1113" customWidth="1"/>
    <col min="2008" max="2008" width="14.7109375" style="1113" customWidth="1"/>
    <col min="2009" max="2009" width="15.7109375" style="1113" bestFit="1" customWidth="1"/>
    <col min="2010" max="2010" width="24" style="1113" bestFit="1" customWidth="1"/>
    <col min="2011" max="2011" width="20.28515625" style="1113" bestFit="1" customWidth="1"/>
    <col min="2012" max="2012" width="16.85546875" style="1113" customWidth="1"/>
    <col min="2013" max="2261" width="8.85546875" style="1113"/>
    <col min="2262" max="2262" width="13.7109375" style="1113" customWidth="1"/>
    <col min="2263" max="2263" width="16.28515625" style="1113" customWidth="1"/>
    <col min="2264" max="2264" width="14.7109375" style="1113" customWidth="1"/>
    <col min="2265" max="2265" width="15.7109375" style="1113" bestFit="1" customWidth="1"/>
    <col min="2266" max="2266" width="24" style="1113" bestFit="1" customWidth="1"/>
    <col min="2267" max="2267" width="20.28515625" style="1113" bestFit="1" customWidth="1"/>
    <col min="2268" max="2268" width="16.85546875" style="1113" customWidth="1"/>
    <col min="2269" max="2517" width="8.85546875" style="1113"/>
    <col min="2518" max="2518" width="13.7109375" style="1113" customWidth="1"/>
    <col min="2519" max="2519" width="16.28515625" style="1113" customWidth="1"/>
    <col min="2520" max="2520" width="14.7109375" style="1113" customWidth="1"/>
    <col min="2521" max="2521" width="15.7109375" style="1113" bestFit="1" customWidth="1"/>
    <col min="2522" max="2522" width="24" style="1113" bestFit="1" customWidth="1"/>
    <col min="2523" max="2523" width="20.28515625" style="1113" bestFit="1" customWidth="1"/>
    <col min="2524" max="2524" width="16.85546875" style="1113" customWidth="1"/>
    <col min="2525" max="2773" width="8.85546875" style="1113"/>
    <col min="2774" max="2774" width="13.7109375" style="1113" customWidth="1"/>
    <col min="2775" max="2775" width="16.28515625" style="1113" customWidth="1"/>
    <col min="2776" max="2776" width="14.7109375" style="1113" customWidth="1"/>
    <col min="2777" max="2777" width="15.7109375" style="1113" bestFit="1" customWidth="1"/>
    <col min="2778" max="2778" width="24" style="1113" bestFit="1" customWidth="1"/>
    <col min="2779" max="2779" width="20.28515625" style="1113" bestFit="1" customWidth="1"/>
    <col min="2780" max="2780" width="16.85546875" style="1113" customWidth="1"/>
    <col min="2781" max="3029" width="8.85546875" style="1113"/>
    <col min="3030" max="3030" width="13.7109375" style="1113" customWidth="1"/>
    <col min="3031" max="3031" width="16.28515625" style="1113" customWidth="1"/>
    <col min="3032" max="3032" width="14.7109375" style="1113" customWidth="1"/>
    <col min="3033" max="3033" width="15.7109375" style="1113" bestFit="1" customWidth="1"/>
    <col min="3034" max="3034" width="24" style="1113" bestFit="1" customWidth="1"/>
    <col min="3035" max="3035" width="20.28515625" style="1113" bestFit="1" customWidth="1"/>
    <col min="3036" max="3036" width="16.85546875" style="1113" customWidth="1"/>
    <col min="3037" max="3285" width="8.85546875" style="1113"/>
    <col min="3286" max="3286" width="13.7109375" style="1113" customWidth="1"/>
    <col min="3287" max="3287" width="16.28515625" style="1113" customWidth="1"/>
    <col min="3288" max="3288" width="14.7109375" style="1113" customWidth="1"/>
    <col min="3289" max="3289" width="15.7109375" style="1113" bestFit="1" customWidth="1"/>
    <col min="3290" max="3290" width="24" style="1113" bestFit="1" customWidth="1"/>
    <col min="3291" max="3291" width="20.28515625" style="1113" bestFit="1" customWidth="1"/>
    <col min="3292" max="3292" width="16.85546875" style="1113" customWidth="1"/>
    <col min="3293" max="3541" width="8.85546875" style="1113"/>
    <col min="3542" max="3542" width="13.7109375" style="1113" customWidth="1"/>
    <col min="3543" max="3543" width="16.28515625" style="1113" customWidth="1"/>
    <col min="3544" max="3544" width="14.7109375" style="1113" customWidth="1"/>
    <col min="3545" max="3545" width="15.7109375" style="1113" bestFit="1" customWidth="1"/>
    <col min="3546" max="3546" width="24" style="1113" bestFit="1" customWidth="1"/>
    <col min="3547" max="3547" width="20.28515625" style="1113" bestFit="1" customWidth="1"/>
    <col min="3548" max="3548" width="16.85546875" style="1113" customWidth="1"/>
    <col min="3549" max="3797" width="8.85546875" style="1113"/>
    <col min="3798" max="3798" width="13.7109375" style="1113" customWidth="1"/>
    <col min="3799" max="3799" width="16.28515625" style="1113" customWidth="1"/>
    <col min="3800" max="3800" width="14.7109375" style="1113" customWidth="1"/>
    <col min="3801" max="3801" width="15.7109375" style="1113" bestFit="1" customWidth="1"/>
    <col min="3802" max="3802" width="24" style="1113" bestFit="1" customWidth="1"/>
    <col min="3803" max="3803" width="20.28515625" style="1113" bestFit="1" customWidth="1"/>
    <col min="3804" max="3804" width="16.85546875" style="1113" customWidth="1"/>
    <col min="3805" max="4053" width="8.85546875" style="1113"/>
    <col min="4054" max="4054" width="13.7109375" style="1113" customWidth="1"/>
    <col min="4055" max="4055" width="16.28515625" style="1113" customWidth="1"/>
    <col min="4056" max="4056" width="14.7109375" style="1113" customWidth="1"/>
    <col min="4057" max="4057" width="15.7109375" style="1113" bestFit="1" customWidth="1"/>
    <col min="4058" max="4058" width="24" style="1113" bestFit="1" customWidth="1"/>
    <col min="4059" max="4059" width="20.28515625" style="1113" bestFit="1" customWidth="1"/>
    <col min="4060" max="4060" width="16.85546875" style="1113" customWidth="1"/>
    <col min="4061" max="4309" width="8.85546875" style="1113"/>
    <col min="4310" max="4310" width="13.7109375" style="1113" customWidth="1"/>
    <col min="4311" max="4311" width="16.28515625" style="1113" customWidth="1"/>
    <col min="4312" max="4312" width="14.7109375" style="1113" customWidth="1"/>
    <col min="4313" max="4313" width="15.7109375" style="1113" bestFit="1" customWidth="1"/>
    <col min="4314" max="4314" width="24" style="1113" bestFit="1" customWidth="1"/>
    <col min="4315" max="4315" width="20.28515625" style="1113" bestFit="1" customWidth="1"/>
    <col min="4316" max="4316" width="16.85546875" style="1113" customWidth="1"/>
    <col min="4317" max="4565" width="8.85546875" style="1113"/>
    <col min="4566" max="4566" width="13.7109375" style="1113" customWidth="1"/>
    <col min="4567" max="4567" width="16.28515625" style="1113" customWidth="1"/>
    <col min="4568" max="4568" width="14.7109375" style="1113" customWidth="1"/>
    <col min="4569" max="4569" width="15.7109375" style="1113" bestFit="1" customWidth="1"/>
    <col min="4570" max="4570" width="24" style="1113" bestFit="1" customWidth="1"/>
    <col min="4571" max="4571" width="20.28515625" style="1113" bestFit="1" customWidth="1"/>
    <col min="4572" max="4572" width="16.85546875" style="1113" customWidth="1"/>
    <col min="4573" max="4821" width="8.85546875" style="1113"/>
    <col min="4822" max="4822" width="13.7109375" style="1113" customWidth="1"/>
    <col min="4823" max="4823" width="16.28515625" style="1113" customWidth="1"/>
    <col min="4824" max="4824" width="14.7109375" style="1113" customWidth="1"/>
    <col min="4825" max="4825" width="15.7109375" style="1113" bestFit="1" customWidth="1"/>
    <col min="4826" max="4826" width="24" style="1113" bestFit="1" customWidth="1"/>
    <col min="4827" max="4827" width="20.28515625" style="1113" bestFit="1" customWidth="1"/>
    <col min="4828" max="4828" width="16.85546875" style="1113" customWidth="1"/>
    <col min="4829" max="5077" width="8.85546875" style="1113"/>
    <col min="5078" max="5078" width="13.7109375" style="1113" customWidth="1"/>
    <col min="5079" max="5079" width="16.28515625" style="1113" customWidth="1"/>
    <col min="5080" max="5080" width="14.7109375" style="1113" customWidth="1"/>
    <col min="5081" max="5081" width="15.7109375" style="1113" bestFit="1" customWidth="1"/>
    <col min="5082" max="5082" width="24" style="1113" bestFit="1" customWidth="1"/>
    <col min="5083" max="5083" width="20.28515625" style="1113" bestFit="1" customWidth="1"/>
    <col min="5084" max="5084" width="16.85546875" style="1113" customWidth="1"/>
    <col min="5085" max="5333" width="8.85546875" style="1113"/>
    <col min="5334" max="5334" width="13.7109375" style="1113" customWidth="1"/>
    <col min="5335" max="5335" width="16.28515625" style="1113" customWidth="1"/>
    <col min="5336" max="5336" width="14.7109375" style="1113" customWidth="1"/>
    <col min="5337" max="5337" width="15.7109375" style="1113" bestFit="1" customWidth="1"/>
    <col min="5338" max="5338" width="24" style="1113" bestFit="1" customWidth="1"/>
    <col min="5339" max="5339" width="20.28515625" style="1113" bestFit="1" customWidth="1"/>
    <col min="5340" max="5340" width="16.85546875" style="1113" customWidth="1"/>
    <col min="5341" max="5589" width="8.85546875" style="1113"/>
    <col min="5590" max="5590" width="13.7109375" style="1113" customWidth="1"/>
    <col min="5591" max="5591" width="16.28515625" style="1113" customWidth="1"/>
    <col min="5592" max="5592" width="14.7109375" style="1113" customWidth="1"/>
    <col min="5593" max="5593" width="15.7109375" style="1113" bestFit="1" customWidth="1"/>
    <col min="5594" max="5594" width="24" style="1113" bestFit="1" customWidth="1"/>
    <col min="5595" max="5595" width="20.28515625" style="1113" bestFit="1" customWidth="1"/>
    <col min="5596" max="5596" width="16.85546875" style="1113" customWidth="1"/>
    <col min="5597" max="5845" width="8.85546875" style="1113"/>
    <col min="5846" max="5846" width="13.7109375" style="1113" customWidth="1"/>
    <col min="5847" max="5847" width="16.28515625" style="1113" customWidth="1"/>
    <col min="5848" max="5848" width="14.7109375" style="1113" customWidth="1"/>
    <col min="5849" max="5849" width="15.7109375" style="1113" bestFit="1" customWidth="1"/>
    <col min="5850" max="5850" width="24" style="1113" bestFit="1" customWidth="1"/>
    <col min="5851" max="5851" width="20.28515625" style="1113" bestFit="1" customWidth="1"/>
    <col min="5852" max="5852" width="16.85546875" style="1113" customWidth="1"/>
    <col min="5853" max="6101" width="8.85546875" style="1113"/>
    <col min="6102" max="6102" width="13.7109375" style="1113" customWidth="1"/>
    <col min="6103" max="6103" width="16.28515625" style="1113" customWidth="1"/>
    <col min="6104" max="6104" width="14.7109375" style="1113" customWidth="1"/>
    <col min="6105" max="6105" width="15.7109375" style="1113" bestFit="1" customWidth="1"/>
    <col min="6106" max="6106" width="24" style="1113" bestFit="1" customWidth="1"/>
    <col min="6107" max="6107" width="20.28515625" style="1113" bestFit="1" customWidth="1"/>
    <col min="6108" max="6108" width="16.85546875" style="1113" customWidth="1"/>
    <col min="6109" max="6357" width="8.85546875" style="1113"/>
    <col min="6358" max="6358" width="13.7109375" style="1113" customWidth="1"/>
    <col min="6359" max="6359" width="16.28515625" style="1113" customWidth="1"/>
    <col min="6360" max="6360" width="14.7109375" style="1113" customWidth="1"/>
    <col min="6361" max="6361" width="15.7109375" style="1113" bestFit="1" customWidth="1"/>
    <col min="6362" max="6362" width="24" style="1113" bestFit="1" customWidth="1"/>
    <col min="6363" max="6363" width="20.28515625" style="1113" bestFit="1" customWidth="1"/>
    <col min="6364" max="6364" width="16.85546875" style="1113" customWidth="1"/>
    <col min="6365" max="6613" width="8.85546875" style="1113"/>
    <col min="6614" max="6614" width="13.7109375" style="1113" customWidth="1"/>
    <col min="6615" max="6615" width="16.28515625" style="1113" customWidth="1"/>
    <col min="6616" max="6616" width="14.7109375" style="1113" customWidth="1"/>
    <col min="6617" max="6617" width="15.7109375" style="1113" bestFit="1" customWidth="1"/>
    <col min="6618" max="6618" width="24" style="1113" bestFit="1" customWidth="1"/>
    <col min="6619" max="6619" width="20.28515625" style="1113" bestFit="1" customWidth="1"/>
    <col min="6620" max="6620" width="16.85546875" style="1113" customWidth="1"/>
    <col min="6621" max="6869" width="8.85546875" style="1113"/>
    <col min="6870" max="6870" width="13.7109375" style="1113" customWidth="1"/>
    <col min="6871" max="6871" width="16.28515625" style="1113" customWidth="1"/>
    <col min="6872" max="6872" width="14.7109375" style="1113" customWidth="1"/>
    <col min="6873" max="6873" width="15.7109375" style="1113" bestFit="1" customWidth="1"/>
    <col min="6874" max="6874" width="24" style="1113" bestFit="1" customWidth="1"/>
    <col min="6875" max="6875" width="20.28515625" style="1113" bestFit="1" customWidth="1"/>
    <col min="6876" max="6876" width="16.85546875" style="1113" customWidth="1"/>
    <col min="6877" max="7125" width="8.85546875" style="1113"/>
    <col min="7126" max="7126" width="13.7109375" style="1113" customWidth="1"/>
    <col min="7127" max="7127" width="16.28515625" style="1113" customWidth="1"/>
    <col min="7128" max="7128" width="14.7109375" style="1113" customWidth="1"/>
    <col min="7129" max="7129" width="15.7109375" style="1113" bestFit="1" customWidth="1"/>
    <col min="7130" max="7130" width="24" style="1113" bestFit="1" customWidth="1"/>
    <col min="7131" max="7131" width="20.28515625" style="1113" bestFit="1" customWidth="1"/>
    <col min="7132" max="7132" width="16.85546875" style="1113" customWidth="1"/>
    <col min="7133" max="7381" width="8.85546875" style="1113"/>
    <col min="7382" max="7382" width="13.7109375" style="1113" customWidth="1"/>
    <col min="7383" max="7383" width="16.28515625" style="1113" customWidth="1"/>
    <col min="7384" max="7384" width="14.7109375" style="1113" customWidth="1"/>
    <col min="7385" max="7385" width="15.7109375" style="1113" bestFit="1" customWidth="1"/>
    <col min="7386" max="7386" width="24" style="1113" bestFit="1" customWidth="1"/>
    <col min="7387" max="7387" width="20.28515625" style="1113" bestFit="1" customWidth="1"/>
    <col min="7388" max="7388" width="16.85546875" style="1113" customWidth="1"/>
    <col min="7389" max="7637" width="8.85546875" style="1113"/>
    <col min="7638" max="7638" width="13.7109375" style="1113" customWidth="1"/>
    <col min="7639" max="7639" width="16.28515625" style="1113" customWidth="1"/>
    <col min="7640" max="7640" width="14.7109375" style="1113" customWidth="1"/>
    <col min="7641" max="7641" width="15.7109375" style="1113" bestFit="1" customWidth="1"/>
    <col min="7642" max="7642" width="24" style="1113" bestFit="1" customWidth="1"/>
    <col min="7643" max="7643" width="20.28515625" style="1113" bestFit="1" customWidth="1"/>
    <col min="7644" max="7644" width="16.85546875" style="1113" customWidth="1"/>
    <col min="7645" max="7893" width="8.85546875" style="1113"/>
    <col min="7894" max="7894" width="13.7109375" style="1113" customWidth="1"/>
    <col min="7895" max="7895" width="16.28515625" style="1113" customWidth="1"/>
    <col min="7896" max="7896" width="14.7109375" style="1113" customWidth="1"/>
    <col min="7897" max="7897" width="15.7109375" style="1113" bestFit="1" customWidth="1"/>
    <col min="7898" max="7898" width="24" style="1113" bestFit="1" customWidth="1"/>
    <col min="7899" max="7899" width="20.28515625" style="1113" bestFit="1" customWidth="1"/>
    <col min="7900" max="7900" width="16.85546875" style="1113" customWidth="1"/>
    <col min="7901" max="8149" width="8.85546875" style="1113"/>
    <col min="8150" max="8150" width="13.7109375" style="1113" customWidth="1"/>
    <col min="8151" max="8151" width="16.28515625" style="1113" customWidth="1"/>
    <col min="8152" max="8152" width="14.7109375" style="1113" customWidth="1"/>
    <col min="8153" max="8153" width="15.7109375" style="1113" bestFit="1" customWidth="1"/>
    <col min="8154" max="8154" width="24" style="1113" bestFit="1" customWidth="1"/>
    <col min="8155" max="8155" width="20.28515625" style="1113" bestFit="1" customWidth="1"/>
    <col min="8156" max="8156" width="16.85546875" style="1113" customWidth="1"/>
    <col min="8157" max="8405" width="8.85546875" style="1113"/>
    <col min="8406" max="8406" width="13.7109375" style="1113" customWidth="1"/>
    <col min="8407" max="8407" width="16.28515625" style="1113" customWidth="1"/>
    <col min="8408" max="8408" width="14.7109375" style="1113" customWidth="1"/>
    <col min="8409" max="8409" width="15.7109375" style="1113" bestFit="1" customWidth="1"/>
    <col min="8410" max="8410" width="24" style="1113" bestFit="1" customWidth="1"/>
    <col min="8411" max="8411" width="20.28515625" style="1113" bestFit="1" customWidth="1"/>
    <col min="8412" max="8412" width="16.85546875" style="1113" customWidth="1"/>
    <col min="8413" max="8661" width="8.85546875" style="1113"/>
    <col min="8662" max="8662" width="13.7109375" style="1113" customWidth="1"/>
    <col min="8663" max="8663" width="16.28515625" style="1113" customWidth="1"/>
    <col min="8664" max="8664" width="14.7109375" style="1113" customWidth="1"/>
    <col min="8665" max="8665" width="15.7109375" style="1113" bestFit="1" customWidth="1"/>
    <col min="8666" max="8666" width="24" style="1113" bestFit="1" customWidth="1"/>
    <col min="8667" max="8667" width="20.28515625" style="1113" bestFit="1" customWidth="1"/>
    <col min="8668" max="8668" width="16.85546875" style="1113" customWidth="1"/>
    <col min="8669" max="8917" width="8.85546875" style="1113"/>
    <col min="8918" max="8918" width="13.7109375" style="1113" customWidth="1"/>
    <col min="8919" max="8919" width="16.28515625" style="1113" customWidth="1"/>
    <col min="8920" max="8920" width="14.7109375" style="1113" customWidth="1"/>
    <col min="8921" max="8921" width="15.7109375" style="1113" bestFit="1" customWidth="1"/>
    <col min="8922" max="8922" width="24" style="1113" bestFit="1" customWidth="1"/>
    <col min="8923" max="8923" width="20.28515625" style="1113" bestFit="1" customWidth="1"/>
    <col min="8924" max="8924" width="16.85546875" style="1113" customWidth="1"/>
    <col min="8925" max="9173" width="8.85546875" style="1113"/>
    <col min="9174" max="9174" width="13.7109375" style="1113" customWidth="1"/>
    <col min="9175" max="9175" width="16.28515625" style="1113" customWidth="1"/>
    <col min="9176" max="9176" width="14.7109375" style="1113" customWidth="1"/>
    <col min="9177" max="9177" width="15.7109375" style="1113" bestFit="1" customWidth="1"/>
    <col min="9178" max="9178" width="24" style="1113" bestFit="1" customWidth="1"/>
    <col min="9179" max="9179" width="20.28515625" style="1113" bestFit="1" customWidth="1"/>
    <col min="9180" max="9180" width="16.85546875" style="1113" customWidth="1"/>
    <col min="9181" max="9429" width="8.85546875" style="1113"/>
    <col min="9430" max="9430" width="13.7109375" style="1113" customWidth="1"/>
    <col min="9431" max="9431" width="16.28515625" style="1113" customWidth="1"/>
    <col min="9432" max="9432" width="14.7109375" style="1113" customWidth="1"/>
    <col min="9433" max="9433" width="15.7109375" style="1113" bestFit="1" customWidth="1"/>
    <col min="9434" max="9434" width="24" style="1113" bestFit="1" customWidth="1"/>
    <col min="9435" max="9435" width="20.28515625" style="1113" bestFit="1" customWidth="1"/>
    <col min="9436" max="9436" width="16.85546875" style="1113" customWidth="1"/>
    <col min="9437" max="9685" width="8.85546875" style="1113"/>
    <col min="9686" max="9686" width="13.7109375" style="1113" customWidth="1"/>
    <col min="9687" max="9687" width="16.28515625" style="1113" customWidth="1"/>
    <col min="9688" max="9688" width="14.7109375" style="1113" customWidth="1"/>
    <col min="9689" max="9689" width="15.7109375" style="1113" bestFit="1" customWidth="1"/>
    <col min="9690" max="9690" width="24" style="1113" bestFit="1" customWidth="1"/>
    <col min="9691" max="9691" width="20.28515625" style="1113" bestFit="1" customWidth="1"/>
    <col min="9692" max="9692" width="16.85546875" style="1113" customWidth="1"/>
    <col min="9693" max="9941" width="8.85546875" style="1113"/>
    <col min="9942" max="9942" width="13.7109375" style="1113" customWidth="1"/>
    <col min="9943" max="9943" width="16.28515625" style="1113" customWidth="1"/>
    <col min="9944" max="9944" width="14.7109375" style="1113" customWidth="1"/>
    <col min="9945" max="9945" width="15.7109375" style="1113" bestFit="1" customWidth="1"/>
    <col min="9946" max="9946" width="24" style="1113" bestFit="1" customWidth="1"/>
    <col min="9947" max="9947" width="20.28515625" style="1113" bestFit="1" customWidth="1"/>
    <col min="9948" max="9948" width="16.85546875" style="1113" customWidth="1"/>
    <col min="9949" max="10197" width="8.85546875" style="1113"/>
    <col min="10198" max="10198" width="13.7109375" style="1113" customWidth="1"/>
    <col min="10199" max="10199" width="16.28515625" style="1113" customWidth="1"/>
    <col min="10200" max="10200" width="14.7109375" style="1113" customWidth="1"/>
    <col min="10201" max="10201" width="15.7109375" style="1113" bestFit="1" customWidth="1"/>
    <col min="10202" max="10202" width="24" style="1113" bestFit="1" customWidth="1"/>
    <col min="10203" max="10203" width="20.28515625" style="1113" bestFit="1" customWidth="1"/>
    <col min="10204" max="10204" width="16.85546875" style="1113" customWidth="1"/>
    <col min="10205" max="10453" width="8.85546875" style="1113"/>
    <col min="10454" max="10454" width="13.7109375" style="1113" customWidth="1"/>
    <col min="10455" max="10455" width="16.28515625" style="1113" customWidth="1"/>
    <col min="10456" max="10456" width="14.7109375" style="1113" customWidth="1"/>
    <col min="10457" max="10457" width="15.7109375" style="1113" bestFit="1" customWidth="1"/>
    <col min="10458" max="10458" width="24" style="1113" bestFit="1" customWidth="1"/>
    <col min="10459" max="10459" width="20.28515625" style="1113" bestFit="1" customWidth="1"/>
    <col min="10460" max="10460" width="16.85546875" style="1113" customWidth="1"/>
    <col min="10461" max="10709" width="8.85546875" style="1113"/>
    <col min="10710" max="10710" width="13.7109375" style="1113" customWidth="1"/>
    <col min="10711" max="10711" width="16.28515625" style="1113" customWidth="1"/>
    <col min="10712" max="10712" width="14.7109375" style="1113" customWidth="1"/>
    <col min="10713" max="10713" width="15.7109375" style="1113" bestFit="1" customWidth="1"/>
    <col min="10714" max="10714" width="24" style="1113" bestFit="1" customWidth="1"/>
    <col min="10715" max="10715" width="20.28515625" style="1113" bestFit="1" customWidth="1"/>
    <col min="10716" max="10716" width="16.85546875" style="1113" customWidth="1"/>
    <col min="10717" max="10965" width="8.85546875" style="1113"/>
    <col min="10966" max="10966" width="13.7109375" style="1113" customWidth="1"/>
    <col min="10967" max="10967" width="16.28515625" style="1113" customWidth="1"/>
    <col min="10968" max="10968" width="14.7109375" style="1113" customWidth="1"/>
    <col min="10969" max="10969" width="15.7109375" style="1113" bestFit="1" customWidth="1"/>
    <col min="10970" max="10970" width="24" style="1113" bestFit="1" customWidth="1"/>
    <col min="10971" max="10971" width="20.28515625" style="1113" bestFit="1" customWidth="1"/>
    <col min="10972" max="10972" width="16.85546875" style="1113" customWidth="1"/>
    <col min="10973" max="11221" width="8.85546875" style="1113"/>
    <col min="11222" max="11222" width="13.7109375" style="1113" customWidth="1"/>
    <col min="11223" max="11223" width="16.28515625" style="1113" customWidth="1"/>
    <col min="11224" max="11224" width="14.7109375" style="1113" customWidth="1"/>
    <col min="11225" max="11225" width="15.7109375" style="1113" bestFit="1" customWidth="1"/>
    <col min="11226" max="11226" width="24" style="1113" bestFit="1" customWidth="1"/>
    <col min="11227" max="11227" width="20.28515625" style="1113" bestFit="1" customWidth="1"/>
    <col min="11228" max="11228" width="16.85546875" style="1113" customWidth="1"/>
    <col min="11229" max="11477" width="8.85546875" style="1113"/>
    <col min="11478" max="11478" width="13.7109375" style="1113" customWidth="1"/>
    <col min="11479" max="11479" width="16.28515625" style="1113" customWidth="1"/>
    <col min="11480" max="11480" width="14.7109375" style="1113" customWidth="1"/>
    <col min="11481" max="11481" width="15.7109375" style="1113" bestFit="1" customWidth="1"/>
    <col min="11482" max="11482" width="24" style="1113" bestFit="1" customWidth="1"/>
    <col min="11483" max="11483" width="20.28515625" style="1113" bestFit="1" customWidth="1"/>
    <col min="11484" max="11484" width="16.85546875" style="1113" customWidth="1"/>
    <col min="11485" max="11733" width="8.85546875" style="1113"/>
    <col min="11734" max="11734" width="13.7109375" style="1113" customWidth="1"/>
    <col min="11735" max="11735" width="16.28515625" style="1113" customWidth="1"/>
    <col min="11736" max="11736" width="14.7109375" style="1113" customWidth="1"/>
    <col min="11737" max="11737" width="15.7109375" style="1113" bestFit="1" customWidth="1"/>
    <col min="11738" max="11738" width="24" style="1113" bestFit="1" customWidth="1"/>
    <col min="11739" max="11739" width="20.28515625" style="1113" bestFit="1" customWidth="1"/>
    <col min="11740" max="11740" width="16.85546875" style="1113" customWidth="1"/>
    <col min="11741" max="11989" width="8.85546875" style="1113"/>
    <col min="11990" max="11990" width="13.7109375" style="1113" customWidth="1"/>
    <col min="11991" max="11991" width="16.28515625" style="1113" customWidth="1"/>
    <col min="11992" max="11992" width="14.7109375" style="1113" customWidth="1"/>
    <col min="11993" max="11993" width="15.7109375" style="1113" bestFit="1" customWidth="1"/>
    <col min="11994" max="11994" width="24" style="1113" bestFit="1" customWidth="1"/>
    <col min="11995" max="11995" width="20.28515625" style="1113" bestFit="1" customWidth="1"/>
    <col min="11996" max="11996" width="16.85546875" style="1113" customWidth="1"/>
    <col min="11997" max="12245" width="8.85546875" style="1113"/>
    <col min="12246" max="12246" width="13.7109375" style="1113" customWidth="1"/>
    <col min="12247" max="12247" width="16.28515625" style="1113" customWidth="1"/>
    <col min="12248" max="12248" width="14.7109375" style="1113" customWidth="1"/>
    <col min="12249" max="12249" width="15.7109375" style="1113" bestFit="1" customWidth="1"/>
    <col min="12250" max="12250" width="24" style="1113" bestFit="1" customWidth="1"/>
    <col min="12251" max="12251" width="20.28515625" style="1113" bestFit="1" customWidth="1"/>
    <col min="12252" max="12252" width="16.85546875" style="1113" customWidth="1"/>
    <col min="12253" max="12501" width="8.85546875" style="1113"/>
    <col min="12502" max="12502" width="13.7109375" style="1113" customWidth="1"/>
    <col min="12503" max="12503" width="16.28515625" style="1113" customWidth="1"/>
    <col min="12504" max="12504" width="14.7109375" style="1113" customWidth="1"/>
    <col min="12505" max="12505" width="15.7109375" style="1113" bestFit="1" customWidth="1"/>
    <col min="12506" max="12506" width="24" style="1113" bestFit="1" customWidth="1"/>
    <col min="12507" max="12507" width="20.28515625" style="1113" bestFit="1" customWidth="1"/>
    <col min="12508" max="12508" width="16.85546875" style="1113" customWidth="1"/>
    <col min="12509" max="12757" width="8.85546875" style="1113"/>
    <col min="12758" max="12758" width="13.7109375" style="1113" customWidth="1"/>
    <col min="12759" max="12759" width="16.28515625" style="1113" customWidth="1"/>
    <col min="12760" max="12760" width="14.7109375" style="1113" customWidth="1"/>
    <col min="12761" max="12761" width="15.7109375" style="1113" bestFit="1" customWidth="1"/>
    <col min="12762" max="12762" width="24" style="1113" bestFit="1" customWidth="1"/>
    <col min="12763" max="12763" width="20.28515625" style="1113" bestFit="1" customWidth="1"/>
    <col min="12764" max="12764" width="16.85546875" style="1113" customWidth="1"/>
    <col min="12765" max="13013" width="8.85546875" style="1113"/>
    <col min="13014" max="13014" width="13.7109375" style="1113" customWidth="1"/>
    <col min="13015" max="13015" width="16.28515625" style="1113" customWidth="1"/>
    <col min="13016" max="13016" width="14.7109375" style="1113" customWidth="1"/>
    <col min="13017" max="13017" width="15.7109375" style="1113" bestFit="1" customWidth="1"/>
    <col min="13018" max="13018" width="24" style="1113" bestFit="1" customWidth="1"/>
    <col min="13019" max="13019" width="20.28515625" style="1113" bestFit="1" customWidth="1"/>
    <col min="13020" max="13020" width="16.85546875" style="1113" customWidth="1"/>
    <col min="13021" max="13269" width="8.85546875" style="1113"/>
    <col min="13270" max="13270" width="13.7109375" style="1113" customWidth="1"/>
    <col min="13271" max="13271" width="16.28515625" style="1113" customWidth="1"/>
    <col min="13272" max="13272" width="14.7109375" style="1113" customWidth="1"/>
    <col min="13273" max="13273" width="15.7109375" style="1113" bestFit="1" customWidth="1"/>
    <col min="13274" max="13274" width="24" style="1113" bestFit="1" customWidth="1"/>
    <col min="13275" max="13275" width="20.28515625" style="1113" bestFit="1" customWidth="1"/>
    <col min="13276" max="13276" width="16.85546875" style="1113" customWidth="1"/>
    <col min="13277" max="13525" width="8.85546875" style="1113"/>
    <col min="13526" max="13526" width="13.7109375" style="1113" customWidth="1"/>
    <col min="13527" max="13527" width="16.28515625" style="1113" customWidth="1"/>
    <col min="13528" max="13528" width="14.7109375" style="1113" customWidth="1"/>
    <col min="13529" max="13529" width="15.7109375" style="1113" bestFit="1" customWidth="1"/>
    <col min="13530" max="13530" width="24" style="1113" bestFit="1" customWidth="1"/>
    <col min="13531" max="13531" width="20.28515625" style="1113" bestFit="1" customWidth="1"/>
    <col min="13532" max="13532" width="16.85546875" style="1113" customWidth="1"/>
    <col min="13533" max="13781" width="8.85546875" style="1113"/>
    <col min="13782" max="13782" width="13.7109375" style="1113" customWidth="1"/>
    <col min="13783" max="13783" width="16.28515625" style="1113" customWidth="1"/>
    <col min="13784" max="13784" width="14.7109375" style="1113" customWidth="1"/>
    <col min="13785" max="13785" width="15.7109375" style="1113" bestFit="1" customWidth="1"/>
    <col min="13786" max="13786" width="24" style="1113" bestFit="1" customWidth="1"/>
    <col min="13787" max="13787" width="20.28515625" style="1113" bestFit="1" customWidth="1"/>
    <col min="13788" max="13788" width="16.85546875" style="1113" customWidth="1"/>
    <col min="13789" max="14037" width="8.85546875" style="1113"/>
    <col min="14038" max="14038" width="13.7109375" style="1113" customWidth="1"/>
    <col min="14039" max="14039" width="16.28515625" style="1113" customWidth="1"/>
    <col min="14040" max="14040" width="14.7109375" style="1113" customWidth="1"/>
    <col min="14041" max="14041" width="15.7109375" style="1113" bestFit="1" customWidth="1"/>
    <col min="14042" max="14042" width="24" style="1113" bestFit="1" customWidth="1"/>
    <col min="14043" max="14043" width="20.28515625" style="1113" bestFit="1" customWidth="1"/>
    <col min="14044" max="14044" width="16.85546875" style="1113" customWidth="1"/>
    <col min="14045" max="14293" width="8.85546875" style="1113"/>
    <col min="14294" max="14294" width="13.7109375" style="1113" customWidth="1"/>
    <col min="14295" max="14295" width="16.28515625" style="1113" customWidth="1"/>
    <col min="14296" max="14296" width="14.7109375" style="1113" customWidth="1"/>
    <col min="14297" max="14297" width="15.7109375" style="1113" bestFit="1" customWidth="1"/>
    <col min="14298" max="14298" width="24" style="1113" bestFit="1" customWidth="1"/>
    <col min="14299" max="14299" width="20.28515625" style="1113" bestFit="1" customWidth="1"/>
    <col min="14300" max="14300" width="16.85546875" style="1113" customWidth="1"/>
    <col min="14301" max="14549" width="8.85546875" style="1113"/>
    <col min="14550" max="14550" width="13.7109375" style="1113" customWidth="1"/>
    <col min="14551" max="14551" width="16.28515625" style="1113" customWidth="1"/>
    <col min="14552" max="14552" width="14.7109375" style="1113" customWidth="1"/>
    <col min="14553" max="14553" width="15.7109375" style="1113" bestFit="1" customWidth="1"/>
    <col min="14554" max="14554" width="24" style="1113" bestFit="1" customWidth="1"/>
    <col min="14555" max="14555" width="20.28515625" style="1113" bestFit="1" customWidth="1"/>
    <col min="14556" max="14556" width="16.85546875" style="1113" customWidth="1"/>
    <col min="14557" max="14805" width="8.85546875" style="1113"/>
    <col min="14806" max="14806" width="13.7109375" style="1113" customWidth="1"/>
    <col min="14807" max="14807" width="16.28515625" style="1113" customWidth="1"/>
    <col min="14808" max="14808" width="14.7109375" style="1113" customWidth="1"/>
    <col min="14809" max="14809" width="15.7109375" style="1113" bestFit="1" customWidth="1"/>
    <col min="14810" max="14810" width="24" style="1113" bestFit="1" customWidth="1"/>
    <col min="14811" max="14811" width="20.28515625" style="1113" bestFit="1" customWidth="1"/>
    <col min="14812" max="14812" width="16.85546875" style="1113" customWidth="1"/>
    <col min="14813" max="15061" width="8.85546875" style="1113"/>
    <col min="15062" max="15062" width="13.7109375" style="1113" customWidth="1"/>
    <col min="15063" max="15063" width="16.28515625" style="1113" customWidth="1"/>
    <col min="15064" max="15064" width="14.7109375" style="1113" customWidth="1"/>
    <col min="15065" max="15065" width="15.7109375" style="1113" bestFit="1" customWidth="1"/>
    <col min="15066" max="15066" width="24" style="1113" bestFit="1" customWidth="1"/>
    <col min="15067" max="15067" width="20.28515625" style="1113" bestFit="1" customWidth="1"/>
    <col min="15068" max="15068" width="16.85546875" style="1113" customWidth="1"/>
    <col min="15069" max="15317" width="8.85546875" style="1113"/>
    <col min="15318" max="15318" width="13.7109375" style="1113" customWidth="1"/>
    <col min="15319" max="15319" width="16.28515625" style="1113" customWidth="1"/>
    <col min="15320" max="15320" width="14.7109375" style="1113" customWidth="1"/>
    <col min="15321" max="15321" width="15.7109375" style="1113" bestFit="1" customWidth="1"/>
    <col min="15322" max="15322" width="24" style="1113" bestFit="1" customWidth="1"/>
    <col min="15323" max="15323" width="20.28515625" style="1113" bestFit="1" customWidth="1"/>
    <col min="15324" max="15324" width="16.85546875" style="1113" customWidth="1"/>
    <col min="15325" max="15573" width="8.85546875" style="1113"/>
    <col min="15574" max="15574" width="13.7109375" style="1113" customWidth="1"/>
    <col min="15575" max="15575" width="16.28515625" style="1113" customWidth="1"/>
    <col min="15576" max="15576" width="14.7109375" style="1113" customWidth="1"/>
    <col min="15577" max="15577" width="15.7109375" style="1113" bestFit="1" customWidth="1"/>
    <col min="15578" max="15578" width="24" style="1113" bestFit="1" customWidth="1"/>
    <col min="15579" max="15579" width="20.28515625" style="1113" bestFit="1" customWidth="1"/>
    <col min="15580" max="15580" width="16.85546875" style="1113" customWidth="1"/>
    <col min="15581" max="15829" width="8.85546875" style="1113"/>
    <col min="15830" max="15830" width="13.7109375" style="1113" customWidth="1"/>
    <col min="15831" max="15831" width="16.28515625" style="1113" customWidth="1"/>
    <col min="15832" max="15832" width="14.7109375" style="1113" customWidth="1"/>
    <col min="15833" max="15833" width="15.7109375" style="1113" bestFit="1" customWidth="1"/>
    <col min="15834" max="15834" width="24" style="1113" bestFit="1" customWidth="1"/>
    <col min="15835" max="15835" width="20.28515625" style="1113" bestFit="1" customWidth="1"/>
    <col min="15836" max="15836" width="16.85546875" style="1113" customWidth="1"/>
    <col min="15837" max="16085" width="8.85546875" style="1113"/>
    <col min="16086" max="16086" width="13.7109375" style="1113" customWidth="1"/>
    <col min="16087" max="16087" width="16.28515625" style="1113" customWidth="1"/>
    <col min="16088" max="16088" width="14.7109375" style="1113" customWidth="1"/>
    <col min="16089" max="16089" width="15.7109375" style="1113" bestFit="1" customWidth="1"/>
    <col min="16090" max="16090" width="24" style="1113" bestFit="1" customWidth="1"/>
    <col min="16091" max="16091" width="20.28515625" style="1113" bestFit="1" customWidth="1"/>
    <col min="16092" max="16092" width="16.85546875" style="1113" customWidth="1"/>
    <col min="16093" max="16384" width="8.85546875" style="1113"/>
  </cols>
  <sheetData>
    <row r="1" spans="1:7" ht="23.1" customHeight="1">
      <c r="A1" s="1923" t="s">
        <v>2471</v>
      </c>
      <c r="B1" s="1924"/>
      <c r="C1" s="1924"/>
      <c r="D1" s="1924"/>
      <c r="E1" s="1924"/>
      <c r="F1" s="1924"/>
      <c r="G1" s="1924"/>
    </row>
    <row r="2" spans="1:7" s="1114" customFormat="1" ht="23.1" customHeight="1">
      <c r="A2" s="2457" t="s">
        <v>2472</v>
      </c>
      <c r="B2" s="2458"/>
      <c r="C2" s="2458"/>
      <c r="D2" s="2458"/>
      <c r="E2" s="2458"/>
      <c r="F2" s="2458"/>
      <c r="G2" s="2458"/>
    </row>
    <row r="3" spans="1:7" s="1114" customFormat="1" ht="22.5" customHeight="1">
      <c r="A3" s="2427" t="s">
        <v>2675</v>
      </c>
      <c r="B3" s="2428"/>
      <c r="C3" s="2428"/>
      <c r="D3" s="2429" t="s">
        <v>2676</v>
      </c>
      <c r="E3" s="2429"/>
      <c r="F3" s="2429"/>
      <c r="G3" s="2430"/>
    </row>
    <row r="4" spans="1:7" ht="24.95" customHeight="1">
      <c r="A4" s="2436" t="s">
        <v>143</v>
      </c>
      <c r="B4" s="2455" t="s">
        <v>2677</v>
      </c>
      <c r="C4" s="2453" t="s">
        <v>2678</v>
      </c>
      <c r="D4" s="2454"/>
      <c r="E4" s="2453" t="s">
        <v>2679</v>
      </c>
      <c r="F4" s="2454"/>
      <c r="G4" s="2436" t="s">
        <v>144</v>
      </c>
    </row>
    <row r="5" spans="1:7" ht="39" customHeight="1">
      <c r="A5" s="2450"/>
      <c r="B5" s="2456"/>
      <c r="C5" s="2453" t="s">
        <v>2680</v>
      </c>
      <c r="D5" s="2454"/>
      <c r="E5" s="2453" t="s">
        <v>2681</v>
      </c>
      <c r="F5" s="2454"/>
      <c r="G5" s="2450"/>
    </row>
    <row r="6" spans="1:7" ht="33" customHeight="1">
      <c r="A6" s="2450"/>
      <c r="B6" s="2455" t="s">
        <v>2682</v>
      </c>
      <c r="C6" s="1115" t="s">
        <v>2683</v>
      </c>
      <c r="D6" s="1115" t="s">
        <v>2684</v>
      </c>
      <c r="E6" s="1115" t="s">
        <v>2685</v>
      </c>
      <c r="F6" s="1115" t="s">
        <v>2686</v>
      </c>
      <c r="G6" s="2450"/>
    </row>
    <row r="7" spans="1:7" ht="48.75" customHeight="1">
      <c r="A7" s="2437"/>
      <c r="B7" s="2456"/>
      <c r="C7" s="1115" t="s">
        <v>2687</v>
      </c>
      <c r="D7" s="1115" t="s">
        <v>2688</v>
      </c>
      <c r="E7" s="1115" t="s">
        <v>2689</v>
      </c>
      <c r="F7" s="1115" t="s">
        <v>2690</v>
      </c>
      <c r="G7" s="2437"/>
    </row>
    <row r="8" spans="1:7" ht="21.95" customHeight="1">
      <c r="A8" s="312" t="s">
        <v>818</v>
      </c>
      <c r="B8" s="1116">
        <v>134740</v>
      </c>
      <c r="C8" s="1117">
        <v>102</v>
      </c>
      <c r="D8" s="1118">
        <v>1757</v>
      </c>
      <c r="E8" s="1117">
        <v>291</v>
      </c>
      <c r="F8" s="1118">
        <v>1130</v>
      </c>
      <c r="G8" s="312" t="s">
        <v>89</v>
      </c>
    </row>
    <row r="9" spans="1:7" ht="21.95" customHeight="1">
      <c r="A9" s="312" t="s">
        <v>145</v>
      </c>
      <c r="B9" s="1119">
        <v>176675</v>
      </c>
      <c r="C9" s="1120">
        <v>106</v>
      </c>
      <c r="D9" s="1121">
        <v>1413</v>
      </c>
      <c r="E9" s="1120">
        <v>264</v>
      </c>
      <c r="F9" s="1121">
        <v>904</v>
      </c>
      <c r="G9" s="312" t="s">
        <v>146</v>
      </c>
    </row>
    <row r="10" spans="1:7" ht="21.95" customHeight="1">
      <c r="A10" s="312" t="s">
        <v>820</v>
      </c>
      <c r="B10" s="1116">
        <v>53988</v>
      </c>
      <c r="C10" s="1117">
        <v>38</v>
      </c>
      <c r="D10" s="1118">
        <v>1596</v>
      </c>
      <c r="E10" s="1117">
        <v>92</v>
      </c>
      <c r="F10" s="1118">
        <v>1123</v>
      </c>
      <c r="G10" s="312" t="s">
        <v>97</v>
      </c>
    </row>
    <row r="11" spans="1:7" ht="21.95" customHeight="1">
      <c r="A11" s="312" t="s">
        <v>2045</v>
      </c>
      <c r="B11" s="1119">
        <v>26209</v>
      </c>
      <c r="C11" s="1120">
        <v>30</v>
      </c>
      <c r="D11" s="1121">
        <v>1049</v>
      </c>
      <c r="E11" s="1120">
        <v>77</v>
      </c>
      <c r="F11" s="1121">
        <v>791</v>
      </c>
      <c r="G11" s="312" t="s">
        <v>99</v>
      </c>
    </row>
    <row r="12" spans="1:7" ht="21.95" customHeight="1">
      <c r="A12" s="312" t="s">
        <v>821</v>
      </c>
      <c r="B12" s="1116">
        <v>63967</v>
      </c>
      <c r="C12" s="1117">
        <v>66</v>
      </c>
      <c r="D12" s="1118">
        <v>1279</v>
      </c>
      <c r="E12" s="1117">
        <v>185</v>
      </c>
      <c r="F12" s="1118">
        <v>900</v>
      </c>
      <c r="G12" s="312" t="s">
        <v>101</v>
      </c>
    </row>
    <row r="13" spans="1:7" ht="21.95" customHeight="1">
      <c r="A13" s="312" t="s">
        <v>106</v>
      </c>
      <c r="B13" s="1119">
        <v>45989</v>
      </c>
      <c r="C13" s="1120">
        <v>44</v>
      </c>
      <c r="D13" s="1121">
        <v>1123</v>
      </c>
      <c r="E13" s="1120">
        <v>104</v>
      </c>
      <c r="F13" s="1121">
        <v>797</v>
      </c>
      <c r="G13" s="312" t="s">
        <v>107</v>
      </c>
    </row>
    <row r="14" spans="1:7" ht="21.95" customHeight="1">
      <c r="A14" s="312" t="s">
        <v>1009</v>
      </c>
      <c r="B14" s="1116">
        <v>18015</v>
      </c>
      <c r="C14" s="1117">
        <v>26</v>
      </c>
      <c r="D14" s="1118">
        <v>727</v>
      </c>
      <c r="E14" s="1117">
        <v>62</v>
      </c>
      <c r="F14" s="1118">
        <v>556</v>
      </c>
      <c r="G14" s="312" t="s">
        <v>111</v>
      </c>
    </row>
    <row r="15" spans="1:7" ht="21.95" customHeight="1">
      <c r="A15" s="312" t="s">
        <v>112</v>
      </c>
      <c r="B15" s="1119">
        <v>12831</v>
      </c>
      <c r="C15" s="1120">
        <v>17</v>
      </c>
      <c r="D15" s="1121">
        <v>867</v>
      </c>
      <c r="E15" s="1120">
        <v>51</v>
      </c>
      <c r="F15" s="1121">
        <v>639</v>
      </c>
      <c r="G15" s="312" t="s">
        <v>2095</v>
      </c>
    </row>
    <row r="16" spans="1:7" ht="21.95" customHeight="1">
      <c r="A16" s="312" t="s">
        <v>2049</v>
      </c>
      <c r="B16" s="1116">
        <v>5642</v>
      </c>
      <c r="C16" s="1117">
        <v>14</v>
      </c>
      <c r="D16" s="1118">
        <v>409</v>
      </c>
      <c r="E16" s="1117">
        <v>36</v>
      </c>
      <c r="F16" s="1118">
        <v>451</v>
      </c>
      <c r="G16" s="312" t="s">
        <v>261</v>
      </c>
    </row>
    <row r="17" spans="1:7" ht="21.95" customHeight="1">
      <c r="A17" s="312" t="s">
        <v>116</v>
      </c>
      <c r="B17" s="1119">
        <v>19115</v>
      </c>
      <c r="C17" s="1120">
        <v>24</v>
      </c>
      <c r="D17" s="1121">
        <v>936</v>
      </c>
      <c r="E17" s="1120">
        <v>54</v>
      </c>
      <c r="F17" s="1121">
        <v>730</v>
      </c>
      <c r="G17" s="312" t="s">
        <v>2691</v>
      </c>
    </row>
    <row r="18" spans="1:7" ht="21.95" customHeight="1">
      <c r="A18" s="312" t="s">
        <v>118</v>
      </c>
      <c r="B18" s="1116">
        <v>7414</v>
      </c>
      <c r="C18" s="1117">
        <v>17</v>
      </c>
      <c r="D18" s="1118">
        <v>500</v>
      </c>
      <c r="E18" s="1117">
        <v>48</v>
      </c>
      <c r="F18" s="1118">
        <v>387</v>
      </c>
      <c r="G18" s="312" t="s">
        <v>119</v>
      </c>
    </row>
    <row r="19" spans="1:7" ht="21.95" customHeight="1">
      <c r="A19" s="312" t="s">
        <v>149</v>
      </c>
      <c r="B19" s="1119">
        <v>8061</v>
      </c>
      <c r="C19" s="1120">
        <v>16</v>
      </c>
      <c r="D19" s="1121">
        <v>693</v>
      </c>
      <c r="E19" s="1120">
        <v>34</v>
      </c>
      <c r="F19" s="1121">
        <v>503</v>
      </c>
      <c r="G19" s="312" t="s">
        <v>121</v>
      </c>
    </row>
    <row r="20" spans="1:7" ht="21.95" customHeight="1">
      <c r="A20" s="312" t="s">
        <v>122</v>
      </c>
      <c r="B20" s="1116">
        <v>8311</v>
      </c>
      <c r="C20" s="1117">
        <v>14</v>
      </c>
      <c r="D20" s="1118">
        <v>561</v>
      </c>
      <c r="E20" s="1117">
        <v>36</v>
      </c>
      <c r="F20" s="1118">
        <v>487</v>
      </c>
      <c r="G20" s="312" t="s">
        <v>123</v>
      </c>
    </row>
    <row r="21" spans="1:7" ht="21.95" customHeight="1">
      <c r="A21" s="1109" t="s">
        <v>533</v>
      </c>
      <c r="B21" s="1122">
        <f>SUM(B8:B20)</f>
        <v>580957</v>
      </c>
      <c r="C21" s="1123">
        <f>SUM(C8:C20)</f>
        <v>514</v>
      </c>
      <c r="D21" s="1122">
        <f>B21/C21</f>
        <v>1130.2665369649806</v>
      </c>
      <c r="E21" s="1123">
        <f>SUM(E8:E20)</f>
        <v>1334</v>
      </c>
      <c r="F21" s="1122">
        <f>B21/E21</f>
        <v>435.5</v>
      </c>
      <c r="G21" s="1124" t="s">
        <v>129</v>
      </c>
    </row>
    <row r="22" spans="1:7" ht="15">
      <c r="A22" s="1125"/>
      <c r="B22"/>
      <c r="C22"/>
      <c r="D22"/>
      <c r="E22"/>
      <c r="F22"/>
      <c r="G22" s="1126"/>
    </row>
    <row r="23" spans="1:7">
      <c r="A23" s="1127"/>
      <c r="B23"/>
      <c r="C23"/>
      <c r="D23"/>
      <c r="E23"/>
      <c r="F23"/>
      <c r="G23" s="1128"/>
    </row>
    <row r="24" spans="1:7">
      <c r="A24" s="1129"/>
      <c r="B24"/>
      <c r="C24"/>
      <c r="D24"/>
      <c r="E24"/>
      <c r="F24"/>
      <c r="G24" s="1128"/>
    </row>
    <row r="25" spans="1:7">
      <c r="A25" s="1129"/>
      <c r="B25"/>
      <c r="C25"/>
      <c r="D25"/>
      <c r="E25"/>
      <c r="F25"/>
      <c r="G25" s="1128"/>
    </row>
    <row r="26" spans="1:7">
      <c r="A26" s="1129"/>
      <c r="B26"/>
      <c r="C26"/>
      <c r="D26"/>
      <c r="E26"/>
      <c r="F26"/>
      <c r="G26" s="1128"/>
    </row>
  </sheetData>
  <mergeCells count="12">
    <mergeCell ref="E5:F5"/>
    <mergeCell ref="B6:B7"/>
    <mergeCell ref="A1:G1"/>
    <mergeCell ref="A2:G2"/>
    <mergeCell ref="A3:C3"/>
    <mergeCell ref="D3:G3"/>
    <mergeCell ref="A4:A7"/>
    <mergeCell ref="B4:B5"/>
    <mergeCell ref="C4:D4"/>
    <mergeCell ref="E4:F4"/>
    <mergeCell ref="G4:G7"/>
    <mergeCell ref="C5:D5"/>
  </mergeCells>
  <printOptions horizontalCentered="1" verticalCentered="1"/>
  <pageMargins left="0.70866141732283472" right="0.70866141732283472" top="0.23622047244094491" bottom="0.39370078740157483" header="0.51181102362204722" footer="0.51181102362204722"/>
  <pageSetup paperSize="9" scale="71"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1"/>
  <sheetViews>
    <sheetView rightToLeft="1" zoomScaleNormal="100" workbookViewId="0">
      <selection activeCell="G13" sqref="G13"/>
    </sheetView>
  </sheetViews>
  <sheetFormatPr defaultColWidth="8.85546875" defaultRowHeight="12.75"/>
  <cols>
    <col min="1" max="1" width="21.7109375" style="1130" customWidth="1"/>
    <col min="2" max="9" width="13.7109375" style="1130" customWidth="1"/>
    <col min="10" max="10" width="21.7109375" style="1130" customWidth="1"/>
    <col min="11" max="209" width="8.85546875" style="1130"/>
    <col min="210" max="211" width="14.7109375" style="1130" customWidth="1"/>
    <col min="212" max="219" width="12.7109375" style="1130" customWidth="1"/>
    <col min="220" max="465" width="8.85546875" style="1130"/>
    <col min="466" max="467" width="14.7109375" style="1130" customWidth="1"/>
    <col min="468" max="475" width="12.7109375" style="1130" customWidth="1"/>
    <col min="476" max="721" width="8.85546875" style="1130"/>
    <col min="722" max="723" width="14.7109375" style="1130" customWidth="1"/>
    <col min="724" max="731" width="12.7109375" style="1130" customWidth="1"/>
    <col min="732" max="977" width="8.85546875" style="1130"/>
    <col min="978" max="979" width="14.7109375" style="1130" customWidth="1"/>
    <col min="980" max="987" width="12.7109375" style="1130" customWidth="1"/>
    <col min="988" max="1233" width="8.85546875" style="1130"/>
    <col min="1234" max="1235" width="14.7109375" style="1130" customWidth="1"/>
    <col min="1236" max="1243" width="12.7109375" style="1130" customWidth="1"/>
    <col min="1244" max="1489" width="8.85546875" style="1130"/>
    <col min="1490" max="1491" width="14.7109375" style="1130" customWidth="1"/>
    <col min="1492" max="1499" width="12.7109375" style="1130" customWidth="1"/>
    <col min="1500" max="1745" width="8.85546875" style="1130"/>
    <col min="1746" max="1747" width="14.7109375" style="1130" customWidth="1"/>
    <col min="1748" max="1755" width="12.7109375" style="1130" customWidth="1"/>
    <col min="1756" max="2001" width="8.85546875" style="1130"/>
    <col min="2002" max="2003" width="14.7109375" style="1130" customWidth="1"/>
    <col min="2004" max="2011" width="12.7109375" style="1130" customWidth="1"/>
    <col min="2012" max="2257" width="8.85546875" style="1130"/>
    <col min="2258" max="2259" width="14.7109375" style="1130" customWidth="1"/>
    <col min="2260" max="2267" width="12.7109375" style="1130" customWidth="1"/>
    <col min="2268" max="2513" width="8.85546875" style="1130"/>
    <col min="2514" max="2515" width="14.7109375" style="1130" customWidth="1"/>
    <col min="2516" max="2523" width="12.7109375" style="1130" customWidth="1"/>
    <col min="2524" max="2769" width="8.85546875" style="1130"/>
    <col min="2770" max="2771" width="14.7109375" style="1130" customWidth="1"/>
    <col min="2772" max="2779" width="12.7109375" style="1130" customWidth="1"/>
    <col min="2780" max="3025" width="8.85546875" style="1130"/>
    <col min="3026" max="3027" width="14.7109375" style="1130" customWidth="1"/>
    <col min="3028" max="3035" width="12.7109375" style="1130" customWidth="1"/>
    <col min="3036" max="3281" width="8.85546875" style="1130"/>
    <col min="3282" max="3283" width="14.7109375" style="1130" customWidth="1"/>
    <col min="3284" max="3291" width="12.7109375" style="1130" customWidth="1"/>
    <col min="3292" max="3537" width="8.85546875" style="1130"/>
    <col min="3538" max="3539" width="14.7109375" style="1130" customWidth="1"/>
    <col min="3540" max="3547" width="12.7109375" style="1130" customWidth="1"/>
    <col min="3548" max="3793" width="8.85546875" style="1130"/>
    <col min="3794" max="3795" width="14.7109375" style="1130" customWidth="1"/>
    <col min="3796" max="3803" width="12.7109375" style="1130" customWidth="1"/>
    <col min="3804" max="4049" width="8.85546875" style="1130"/>
    <col min="4050" max="4051" width="14.7109375" style="1130" customWidth="1"/>
    <col min="4052" max="4059" width="12.7109375" style="1130" customWidth="1"/>
    <col min="4060" max="4305" width="8.85546875" style="1130"/>
    <col min="4306" max="4307" width="14.7109375" style="1130" customWidth="1"/>
    <col min="4308" max="4315" width="12.7109375" style="1130" customWidth="1"/>
    <col min="4316" max="4561" width="8.85546875" style="1130"/>
    <col min="4562" max="4563" width="14.7109375" style="1130" customWidth="1"/>
    <col min="4564" max="4571" width="12.7109375" style="1130" customWidth="1"/>
    <col min="4572" max="4817" width="8.85546875" style="1130"/>
    <col min="4818" max="4819" width="14.7109375" style="1130" customWidth="1"/>
    <col min="4820" max="4827" width="12.7109375" style="1130" customWidth="1"/>
    <col min="4828" max="5073" width="8.85546875" style="1130"/>
    <col min="5074" max="5075" width="14.7109375" style="1130" customWidth="1"/>
    <col min="5076" max="5083" width="12.7109375" style="1130" customWidth="1"/>
    <col min="5084" max="5329" width="8.85546875" style="1130"/>
    <col min="5330" max="5331" width="14.7109375" style="1130" customWidth="1"/>
    <col min="5332" max="5339" width="12.7109375" style="1130" customWidth="1"/>
    <col min="5340" max="5585" width="8.85546875" style="1130"/>
    <col min="5586" max="5587" width="14.7109375" style="1130" customWidth="1"/>
    <col min="5588" max="5595" width="12.7109375" style="1130" customWidth="1"/>
    <col min="5596" max="5841" width="8.85546875" style="1130"/>
    <col min="5842" max="5843" width="14.7109375" style="1130" customWidth="1"/>
    <col min="5844" max="5851" width="12.7109375" style="1130" customWidth="1"/>
    <col min="5852" max="6097" width="8.85546875" style="1130"/>
    <col min="6098" max="6099" width="14.7109375" style="1130" customWidth="1"/>
    <col min="6100" max="6107" width="12.7109375" style="1130" customWidth="1"/>
    <col min="6108" max="6353" width="8.85546875" style="1130"/>
    <col min="6354" max="6355" width="14.7109375" style="1130" customWidth="1"/>
    <col min="6356" max="6363" width="12.7109375" style="1130" customWidth="1"/>
    <col min="6364" max="6609" width="8.85546875" style="1130"/>
    <col min="6610" max="6611" width="14.7109375" style="1130" customWidth="1"/>
    <col min="6612" max="6619" width="12.7109375" style="1130" customWidth="1"/>
    <col min="6620" max="6865" width="8.85546875" style="1130"/>
    <col min="6866" max="6867" width="14.7109375" style="1130" customWidth="1"/>
    <col min="6868" max="6875" width="12.7109375" style="1130" customWidth="1"/>
    <col min="6876" max="7121" width="8.85546875" style="1130"/>
    <col min="7122" max="7123" width="14.7109375" style="1130" customWidth="1"/>
    <col min="7124" max="7131" width="12.7109375" style="1130" customWidth="1"/>
    <col min="7132" max="7377" width="8.85546875" style="1130"/>
    <col min="7378" max="7379" width="14.7109375" style="1130" customWidth="1"/>
    <col min="7380" max="7387" width="12.7109375" style="1130" customWidth="1"/>
    <col min="7388" max="7633" width="8.85546875" style="1130"/>
    <col min="7634" max="7635" width="14.7109375" style="1130" customWidth="1"/>
    <col min="7636" max="7643" width="12.7109375" style="1130" customWidth="1"/>
    <col min="7644" max="7889" width="8.85546875" style="1130"/>
    <col min="7890" max="7891" width="14.7109375" style="1130" customWidth="1"/>
    <col min="7892" max="7899" width="12.7109375" style="1130" customWidth="1"/>
    <col min="7900" max="8145" width="8.85546875" style="1130"/>
    <col min="8146" max="8147" width="14.7109375" style="1130" customWidth="1"/>
    <col min="8148" max="8155" width="12.7109375" style="1130" customWidth="1"/>
    <col min="8156" max="8401" width="8.85546875" style="1130"/>
    <col min="8402" max="8403" width="14.7109375" style="1130" customWidth="1"/>
    <col min="8404" max="8411" width="12.7109375" style="1130" customWidth="1"/>
    <col min="8412" max="8657" width="8.85546875" style="1130"/>
    <col min="8658" max="8659" width="14.7109375" style="1130" customWidth="1"/>
    <col min="8660" max="8667" width="12.7109375" style="1130" customWidth="1"/>
    <col min="8668" max="8913" width="8.85546875" style="1130"/>
    <col min="8914" max="8915" width="14.7109375" style="1130" customWidth="1"/>
    <col min="8916" max="8923" width="12.7109375" style="1130" customWidth="1"/>
    <col min="8924" max="9169" width="8.85546875" style="1130"/>
    <col min="9170" max="9171" width="14.7109375" style="1130" customWidth="1"/>
    <col min="9172" max="9179" width="12.7109375" style="1130" customWidth="1"/>
    <col min="9180" max="9425" width="8.85546875" style="1130"/>
    <col min="9426" max="9427" width="14.7109375" style="1130" customWidth="1"/>
    <col min="9428" max="9435" width="12.7109375" style="1130" customWidth="1"/>
    <col min="9436" max="9681" width="8.85546875" style="1130"/>
    <col min="9682" max="9683" width="14.7109375" style="1130" customWidth="1"/>
    <col min="9684" max="9691" width="12.7109375" style="1130" customWidth="1"/>
    <col min="9692" max="9937" width="8.85546875" style="1130"/>
    <col min="9938" max="9939" width="14.7109375" style="1130" customWidth="1"/>
    <col min="9940" max="9947" width="12.7109375" style="1130" customWidth="1"/>
    <col min="9948" max="10193" width="8.85546875" style="1130"/>
    <col min="10194" max="10195" width="14.7109375" style="1130" customWidth="1"/>
    <col min="10196" max="10203" width="12.7109375" style="1130" customWidth="1"/>
    <col min="10204" max="10449" width="8.85546875" style="1130"/>
    <col min="10450" max="10451" width="14.7109375" style="1130" customWidth="1"/>
    <col min="10452" max="10459" width="12.7109375" style="1130" customWidth="1"/>
    <col min="10460" max="10705" width="8.85546875" style="1130"/>
    <col min="10706" max="10707" width="14.7109375" style="1130" customWidth="1"/>
    <col min="10708" max="10715" width="12.7109375" style="1130" customWidth="1"/>
    <col min="10716" max="10961" width="8.85546875" style="1130"/>
    <col min="10962" max="10963" width="14.7109375" style="1130" customWidth="1"/>
    <col min="10964" max="10971" width="12.7109375" style="1130" customWidth="1"/>
    <col min="10972" max="11217" width="8.85546875" style="1130"/>
    <col min="11218" max="11219" width="14.7109375" style="1130" customWidth="1"/>
    <col min="11220" max="11227" width="12.7109375" style="1130" customWidth="1"/>
    <col min="11228" max="11473" width="8.85546875" style="1130"/>
    <col min="11474" max="11475" width="14.7109375" style="1130" customWidth="1"/>
    <col min="11476" max="11483" width="12.7109375" style="1130" customWidth="1"/>
    <col min="11484" max="11729" width="8.85546875" style="1130"/>
    <col min="11730" max="11731" width="14.7109375" style="1130" customWidth="1"/>
    <col min="11732" max="11739" width="12.7109375" style="1130" customWidth="1"/>
    <col min="11740" max="11985" width="8.85546875" style="1130"/>
    <col min="11986" max="11987" width="14.7109375" style="1130" customWidth="1"/>
    <col min="11988" max="11995" width="12.7109375" style="1130" customWidth="1"/>
    <col min="11996" max="12241" width="8.85546875" style="1130"/>
    <col min="12242" max="12243" width="14.7109375" style="1130" customWidth="1"/>
    <col min="12244" max="12251" width="12.7109375" style="1130" customWidth="1"/>
    <col min="12252" max="12497" width="8.85546875" style="1130"/>
    <col min="12498" max="12499" width="14.7109375" style="1130" customWidth="1"/>
    <col min="12500" max="12507" width="12.7109375" style="1130" customWidth="1"/>
    <col min="12508" max="12753" width="8.85546875" style="1130"/>
    <col min="12754" max="12755" width="14.7109375" style="1130" customWidth="1"/>
    <col min="12756" max="12763" width="12.7109375" style="1130" customWidth="1"/>
    <col min="12764" max="13009" width="8.85546875" style="1130"/>
    <col min="13010" max="13011" width="14.7109375" style="1130" customWidth="1"/>
    <col min="13012" max="13019" width="12.7109375" style="1130" customWidth="1"/>
    <col min="13020" max="13265" width="8.85546875" style="1130"/>
    <col min="13266" max="13267" width="14.7109375" style="1130" customWidth="1"/>
    <col min="13268" max="13275" width="12.7109375" style="1130" customWidth="1"/>
    <col min="13276" max="13521" width="8.85546875" style="1130"/>
    <col min="13522" max="13523" width="14.7109375" style="1130" customWidth="1"/>
    <col min="13524" max="13531" width="12.7109375" style="1130" customWidth="1"/>
    <col min="13532" max="13777" width="8.85546875" style="1130"/>
    <col min="13778" max="13779" width="14.7109375" style="1130" customWidth="1"/>
    <col min="13780" max="13787" width="12.7109375" style="1130" customWidth="1"/>
    <col min="13788" max="14033" width="8.85546875" style="1130"/>
    <col min="14034" max="14035" width="14.7109375" style="1130" customWidth="1"/>
    <col min="14036" max="14043" width="12.7109375" style="1130" customWidth="1"/>
    <col min="14044" max="14289" width="8.85546875" style="1130"/>
    <col min="14290" max="14291" width="14.7109375" style="1130" customWidth="1"/>
    <col min="14292" max="14299" width="12.7109375" style="1130" customWidth="1"/>
    <col min="14300" max="14545" width="8.85546875" style="1130"/>
    <col min="14546" max="14547" width="14.7109375" style="1130" customWidth="1"/>
    <col min="14548" max="14555" width="12.7109375" style="1130" customWidth="1"/>
    <col min="14556" max="14801" width="8.85546875" style="1130"/>
    <col min="14802" max="14803" width="14.7109375" style="1130" customWidth="1"/>
    <col min="14804" max="14811" width="12.7109375" style="1130" customWidth="1"/>
    <col min="14812" max="15057" width="8.85546875" style="1130"/>
    <col min="15058" max="15059" width="14.7109375" style="1130" customWidth="1"/>
    <col min="15060" max="15067" width="12.7109375" style="1130" customWidth="1"/>
    <col min="15068" max="15313" width="8.85546875" style="1130"/>
    <col min="15314" max="15315" width="14.7109375" style="1130" customWidth="1"/>
    <col min="15316" max="15323" width="12.7109375" style="1130" customWidth="1"/>
    <col min="15324" max="15569" width="8.85546875" style="1130"/>
    <col min="15570" max="15571" width="14.7109375" style="1130" customWidth="1"/>
    <col min="15572" max="15579" width="12.7109375" style="1130" customWidth="1"/>
    <col min="15580" max="15825" width="8.85546875" style="1130"/>
    <col min="15826" max="15827" width="14.7109375" style="1130" customWidth="1"/>
    <col min="15828" max="15835" width="12.7109375" style="1130" customWidth="1"/>
    <col min="15836" max="16081" width="8.85546875" style="1130"/>
    <col min="16082" max="16083" width="14.7109375" style="1130" customWidth="1"/>
    <col min="16084" max="16091" width="12.7109375" style="1130" customWidth="1"/>
    <col min="16092" max="16384" width="8.85546875" style="1130"/>
  </cols>
  <sheetData>
    <row r="1" spans="1:10" ht="24.95" customHeight="1">
      <c r="A1" s="2459" t="s">
        <v>2474</v>
      </c>
      <c r="B1" s="2459"/>
      <c r="C1" s="2459"/>
      <c r="D1" s="2459"/>
      <c r="E1" s="2459"/>
      <c r="F1" s="2459"/>
      <c r="G1" s="2459"/>
      <c r="H1" s="2459"/>
      <c r="I1" s="2459"/>
      <c r="J1" s="2459"/>
    </row>
    <row r="2" spans="1:10" s="1131" customFormat="1" ht="42" customHeight="1">
      <c r="A2" s="1973" t="s">
        <v>2692</v>
      </c>
      <c r="B2" s="1973"/>
      <c r="C2" s="1973"/>
      <c r="D2" s="1973"/>
      <c r="E2" s="1973"/>
      <c r="F2" s="1973"/>
      <c r="G2" s="1973"/>
      <c r="H2" s="1973"/>
      <c r="I2" s="1973"/>
      <c r="J2" s="1973"/>
    </row>
    <row r="3" spans="1:10" s="1132" customFormat="1" ht="15" customHeight="1">
      <c r="A3" s="2431" t="s">
        <v>2693</v>
      </c>
      <c r="B3" s="2431"/>
      <c r="C3" s="2431"/>
      <c r="D3" s="2431"/>
      <c r="E3" s="2427"/>
      <c r="F3" s="2429" t="s">
        <v>2694</v>
      </c>
      <c r="G3" s="2429"/>
      <c r="H3" s="2429"/>
      <c r="I3" s="2429"/>
      <c r="J3" s="2430"/>
    </row>
    <row r="4" spans="1:10" ht="24.95" customHeight="1">
      <c r="A4" s="2179" t="s">
        <v>2695</v>
      </c>
      <c r="B4" s="1099" t="s">
        <v>2696</v>
      </c>
      <c r="C4" s="1133"/>
      <c r="D4" s="1133"/>
      <c r="E4" s="1133"/>
      <c r="F4" s="1133"/>
      <c r="G4" s="1133"/>
      <c r="H4" s="2460" t="s">
        <v>2697</v>
      </c>
      <c r="I4" s="2461"/>
      <c r="J4" s="2179" t="s">
        <v>144</v>
      </c>
    </row>
    <row r="5" spans="1:10" ht="24.95" customHeight="1">
      <c r="A5" s="2179"/>
      <c r="B5" s="1097" t="s">
        <v>2698</v>
      </c>
      <c r="C5" s="1097" t="s">
        <v>2699</v>
      </c>
      <c r="D5" s="1097" t="s">
        <v>2700</v>
      </c>
      <c r="E5" s="1097" t="s">
        <v>2701</v>
      </c>
      <c r="F5" s="1097" t="s">
        <v>2702</v>
      </c>
      <c r="G5" s="1097" t="s">
        <v>2703</v>
      </c>
      <c r="H5" s="1097" t="s">
        <v>2704</v>
      </c>
      <c r="I5" s="1097" t="s">
        <v>533</v>
      </c>
      <c r="J5" s="2179"/>
    </row>
    <row r="6" spans="1:10" ht="36.75" customHeight="1">
      <c r="A6" s="2179"/>
      <c r="B6" s="1097" t="s">
        <v>2705</v>
      </c>
      <c r="C6" s="1097" t="s">
        <v>2706</v>
      </c>
      <c r="D6" s="1097" t="s">
        <v>2707</v>
      </c>
      <c r="E6" s="1097" t="s">
        <v>2708</v>
      </c>
      <c r="F6" s="1097" t="s">
        <v>2709</v>
      </c>
      <c r="G6" s="1097" t="s">
        <v>2710</v>
      </c>
      <c r="H6" s="1097" t="s">
        <v>2711</v>
      </c>
      <c r="I6" s="1097" t="s">
        <v>129</v>
      </c>
      <c r="J6" s="2179"/>
    </row>
    <row r="7" spans="1:10" ht="24.95" customHeight="1">
      <c r="A7" s="312" t="s">
        <v>818</v>
      </c>
      <c r="B7" s="1134">
        <v>34849</v>
      </c>
      <c r="C7" s="1134">
        <v>6821</v>
      </c>
      <c r="D7" s="1134">
        <v>10000</v>
      </c>
      <c r="E7" s="1134">
        <v>3060</v>
      </c>
      <c r="F7" s="1134">
        <v>230</v>
      </c>
      <c r="G7" s="1134">
        <v>52825</v>
      </c>
      <c r="H7" s="1134">
        <v>98279</v>
      </c>
      <c r="I7" s="1135">
        <f>SUM(B7:H7)</f>
        <v>206064</v>
      </c>
      <c r="J7" s="312" t="s">
        <v>89</v>
      </c>
    </row>
    <row r="8" spans="1:10" ht="24.95" customHeight="1">
      <c r="A8" s="312" t="s">
        <v>145</v>
      </c>
      <c r="B8" s="1136">
        <v>32824</v>
      </c>
      <c r="C8" s="1136">
        <v>9238</v>
      </c>
      <c r="D8" s="1136">
        <v>13688</v>
      </c>
      <c r="E8" s="1136">
        <v>2680</v>
      </c>
      <c r="F8" s="1136">
        <v>274</v>
      </c>
      <c r="G8" s="1136">
        <v>62091</v>
      </c>
      <c r="H8" s="1136">
        <v>154861</v>
      </c>
      <c r="I8" s="1135">
        <f t="shared" ref="I8:I20" si="0">SUM(B8:H8)</f>
        <v>275656</v>
      </c>
      <c r="J8" s="312" t="s">
        <v>146</v>
      </c>
    </row>
    <row r="9" spans="1:10" ht="24.95" customHeight="1">
      <c r="A9" s="312" t="s">
        <v>820</v>
      </c>
      <c r="B9" s="1134">
        <v>8175</v>
      </c>
      <c r="C9" s="1134">
        <v>1502</v>
      </c>
      <c r="D9" s="1134">
        <v>4381</v>
      </c>
      <c r="E9" s="1134">
        <v>454</v>
      </c>
      <c r="F9" s="1134">
        <v>58</v>
      </c>
      <c r="G9" s="1134">
        <v>16579</v>
      </c>
      <c r="H9" s="1134">
        <v>45508</v>
      </c>
      <c r="I9" s="1135">
        <f t="shared" si="0"/>
        <v>76657</v>
      </c>
      <c r="J9" s="312" t="s">
        <v>97</v>
      </c>
    </row>
    <row r="10" spans="1:10" ht="24.95" customHeight="1">
      <c r="A10" s="312" t="s">
        <v>2045</v>
      </c>
      <c r="B10" s="1136">
        <v>5576</v>
      </c>
      <c r="C10" s="1136">
        <v>735</v>
      </c>
      <c r="D10" s="1136">
        <v>2172</v>
      </c>
      <c r="E10" s="1136">
        <v>316</v>
      </c>
      <c r="F10" s="1136">
        <v>58</v>
      </c>
      <c r="G10" s="1136">
        <v>6904</v>
      </c>
      <c r="H10" s="1136">
        <v>18878</v>
      </c>
      <c r="I10" s="1135">
        <f t="shared" si="0"/>
        <v>34639</v>
      </c>
      <c r="J10" s="312" t="s">
        <v>99</v>
      </c>
    </row>
    <row r="11" spans="1:10" ht="24.95" customHeight="1">
      <c r="A11" s="312" t="s">
        <v>821</v>
      </c>
      <c r="B11" s="1134">
        <v>14087</v>
      </c>
      <c r="C11" s="1134">
        <v>3279</v>
      </c>
      <c r="D11" s="1134">
        <v>5077</v>
      </c>
      <c r="E11" s="1134">
        <v>490</v>
      </c>
      <c r="F11" s="1134">
        <v>105</v>
      </c>
      <c r="G11" s="1134">
        <v>20025</v>
      </c>
      <c r="H11" s="1134">
        <v>47785</v>
      </c>
      <c r="I11" s="1135">
        <f t="shared" si="0"/>
        <v>90848</v>
      </c>
      <c r="J11" s="312" t="s">
        <v>101</v>
      </c>
    </row>
    <row r="12" spans="1:10" ht="24.95" customHeight="1">
      <c r="A12" s="312" t="s">
        <v>2712</v>
      </c>
      <c r="B12" s="1136">
        <v>8980</v>
      </c>
      <c r="C12" s="1136">
        <v>1345</v>
      </c>
      <c r="D12" s="1136">
        <v>2629</v>
      </c>
      <c r="E12" s="1136">
        <v>225</v>
      </c>
      <c r="F12" s="1136">
        <v>35</v>
      </c>
      <c r="G12" s="1136">
        <v>11260</v>
      </c>
      <c r="H12" s="1136">
        <v>26101</v>
      </c>
      <c r="I12" s="1135">
        <f t="shared" si="0"/>
        <v>50575</v>
      </c>
      <c r="J12" s="312" t="s">
        <v>107</v>
      </c>
    </row>
    <row r="13" spans="1:10" ht="24.95" customHeight="1">
      <c r="A13" s="312" t="s">
        <v>1009</v>
      </c>
      <c r="B13" s="1134">
        <v>3862</v>
      </c>
      <c r="C13" s="1134">
        <v>955</v>
      </c>
      <c r="D13" s="1134">
        <v>1005</v>
      </c>
      <c r="E13" s="1134">
        <v>137</v>
      </c>
      <c r="F13" s="1134">
        <v>28</v>
      </c>
      <c r="G13" s="1134">
        <v>4150</v>
      </c>
      <c r="H13" s="1134">
        <v>13143</v>
      </c>
      <c r="I13" s="1135">
        <f t="shared" si="0"/>
        <v>23280</v>
      </c>
      <c r="J13" s="312" t="s">
        <v>111</v>
      </c>
    </row>
    <row r="14" spans="1:10" ht="24.95" customHeight="1">
      <c r="A14" s="312" t="s">
        <v>112</v>
      </c>
      <c r="B14" s="1136">
        <v>2757</v>
      </c>
      <c r="C14" s="1136">
        <v>44</v>
      </c>
      <c r="D14" s="1136">
        <v>5077</v>
      </c>
      <c r="E14" s="1136">
        <v>147</v>
      </c>
      <c r="F14" s="1136">
        <v>27</v>
      </c>
      <c r="G14" s="1136">
        <v>4486</v>
      </c>
      <c r="H14" s="1136">
        <v>8904</v>
      </c>
      <c r="I14" s="1135">
        <f t="shared" si="0"/>
        <v>21442</v>
      </c>
      <c r="J14" s="312" t="s">
        <v>2095</v>
      </c>
    </row>
    <row r="15" spans="1:10" ht="24.95" customHeight="1">
      <c r="A15" s="312" t="s">
        <v>2049</v>
      </c>
      <c r="B15" s="1134">
        <v>1017</v>
      </c>
      <c r="C15" s="1134">
        <v>160</v>
      </c>
      <c r="D15" s="1134">
        <v>263</v>
      </c>
      <c r="E15" s="1134">
        <v>61</v>
      </c>
      <c r="F15" s="1134">
        <v>9</v>
      </c>
      <c r="G15" s="1134">
        <v>1622</v>
      </c>
      <c r="H15" s="1134">
        <v>3428</v>
      </c>
      <c r="I15" s="1135">
        <f t="shared" si="0"/>
        <v>6560</v>
      </c>
      <c r="J15" s="312" t="s">
        <v>261</v>
      </c>
    </row>
    <row r="16" spans="1:10" ht="24.95" customHeight="1">
      <c r="A16" s="312" t="s">
        <v>116</v>
      </c>
      <c r="B16" s="1136">
        <v>4468</v>
      </c>
      <c r="C16" s="1136">
        <v>455</v>
      </c>
      <c r="D16" s="1136">
        <v>1712</v>
      </c>
      <c r="E16" s="1136">
        <v>160</v>
      </c>
      <c r="F16" s="1136">
        <v>46</v>
      </c>
      <c r="G16" s="1136">
        <v>4631</v>
      </c>
      <c r="H16" s="1136">
        <v>12898</v>
      </c>
      <c r="I16" s="1135">
        <f t="shared" si="0"/>
        <v>24370</v>
      </c>
      <c r="J16" s="312" t="s">
        <v>117</v>
      </c>
    </row>
    <row r="17" spans="1:10" ht="24.95" customHeight="1">
      <c r="A17" s="312" t="s">
        <v>118</v>
      </c>
      <c r="B17" s="1134">
        <v>1525</v>
      </c>
      <c r="C17" s="1134">
        <v>384</v>
      </c>
      <c r="D17" s="1134">
        <v>580</v>
      </c>
      <c r="E17" s="1134">
        <v>45</v>
      </c>
      <c r="F17" s="1134">
        <v>35</v>
      </c>
      <c r="G17" s="1134">
        <v>1578</v>
      </c>
      <c r="H17" s="1134">
        <v>5394</v>
      </c>
      <c r="I17" s="1135">
        <f t="shared" si="0"/>
        <v>9541</v>
      </c>
      <c r="J17" s="312" t="s">
        <v>119</v>
      </c>
    </row>
    <row r="18" spans="1:10" ht="24.95" customHeight="1">
      <c r="A18" s="312" t="s">
        <v>149</v>
      </c>
      <c r="B18" s="1136">
        <v>1913</v>
      </c>
      <c r="C18" s="1136">
        <v>207</v>
      </c>
      <c r="D18" s="1136">
        <v>725</v>
      </c>
      <c r="E18" s="1136">
        <v>91</v>
      </c>
      <c r="F18" s="1136">
        <v>24</v>
      </c>
      <c r="G18" s="1136">
        <v>1983</v>
      </c>
      <c r="H18" s="1136">
        <v>6176</v>
      </c>
      <c r="I18" s="1135">
        <f t="shared" si="0"/>
        <v>11119</v>
      </c>
      <c r="J18" s="312" t="s">
        <v>2713</v>
      </c>
    </row>
    <row r="19" spans="1:10" ht="24.95" customHeight="1">
      <c r="A19" s="312" t="s">
        <v>122</v>
      </c>
      <c r="B19" s="1134">
        <v>1667</v>
      </c>
      <c r="C19" s="1134">
        <v>161</v>
      </c>
      <c r="D19" s="1134">
        <v>480</v>
      </c>
      <c r="E19" s="1134">
        <v>67</v>
      </c>
      <c r="F19" s="1134">
        <v>25</v>
      </c>
      <c r="G19" s="1134">
        <v>2524</v>
      </c>
      <c r="H19" s="1134">
        <v>4637</v>
      </c>
      <c r="I19" s="1135">
        <f t="shared" si="0"/>
        <v>9561</v>
      </c>
      <c r="J19" s="312" t="s">
        <v>123</v>
      </c>
    </row>
    <row r="20" spans="1:10" ht="24.95" customHeight="1">
      <c r="A20" s="1109" t="s">
        <v>533</v>
      </c>
      <c r="B20" s="1124">
        <f>SUM(B7:B19)</f>
        <v>121700</v>
      </c>
      <c r="C20" s="1124">
        <f t="shared" ref="C20:H20" si="1">SUM(C7:C19)</f>
        <v>25286</v>
      </c>
      <c r="D20" s="1124">
        <f t="shared" si="1"/>
        <v>47789</v>
      </c>
      <c r="E20" s="1124">
        <f t="shared" si="1"/>
        <v>7933</v>
      </c>
      <c r="F20" s="1124">
        <f t="shared" si="1"/>
        <v>954</v>
      </c>
      <c r="G20" s="1124">
        <f t="shared" si="1"/>
        <v>190658</v>
      </c>
      <c r="H20" s="1124">
        <f t="shared" si="1"/>
        <v>445992</v>
      </c>
      <c r="I20" s="1124">
        <f t="shared" si="0"/>
        <v>840312</v>
      </c>
      <c r="J20" s="1109" t="s">
        <v>129</v>
      </c>
    </row>
    <row r="21" spans="1:10" ht="15">
      <c r="A21" s="1137"/>
      <c r="B21" s="1138"/>
      <c r="C21" s="1138"/>
      <c r="D21" s="1138"/>
      <c r="E21" s="1138"/>
      <c r="F21" s="1138"/>
      <c r="G21" s="1138"/>
      <c r="H21" s="1138"/>
      <c r="I21" s="1139"/>
      <c r="J21" s="1140"/>
    </row>
  </sheetData>
  <mergeCells count="7">
    <mergeCell ref="A1:J1"/>
    <mergeCell ref="A2:J2"/>
    <mergeCell ref="A3:E3"/>
    <mergeCell ref="F3:J3"/>
    <mergeCell ref="A4:A6"/>
    <mergeCell ref="H4:I4"/>
    <mergeCell ref="J4:J6"/>
  </mergeCells>
  <pageMargins left="0.7" right="0.7" top="0.75" bottom="0.75" header="0.3" footer="0.3"/>
  <pageSetup paperSize="9" scale="84" orientation="landscape"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2"/>
  <sheetViews>
    <sheetView showGridLines="0" rightToLeft="1" zoomScaleNormal="100" zoomScaleSheetLayoutView="70" workbookViewId="0">
      <selection activeCell="G15" sqref="G15"/>
    </sheetView>
  </sheetViews>
  <sheetFormatPr defaultColWidth="8.85546875" defaultRowHeight="14.25"/>
  <cols>
    <col min="1" max="1" width="27.7109375" style="1142" customWidth="1"/>
    <col min="2" max="3" width="13.7109375" style="1142" hidden="1" customWidth="1"/>
    <col min="4" max="8" width="13.7109375" style="1142" customWidth="1"/>
    <col min="9" max="9" width="27.7109375" style="1156" customWidth="1"/>
    <col min="10" max="12" width="11.140625" style="1142" customWidth="1"/>
    <col min="13" max="258" width="8.85546875" style="1142"/>
    <col min="259" max="259" width="10.28515625" style="1142" customWidth="1"/>
    <col min="260" max="260" width="14.85546875" style="1142" customWidth="1"/>
    <col min="261" max="268" width="11.140625" style="1142" customWidth="1"/>
    <col min="269" max="514" width="8.85546875" style="1142"/>
    <col min="515" max="515" width="10.28515625" style="1142" customWidth="1"/>
    <col min="516" max="516" width="14.85546875" style="1142" customWidth="1"/>
    <col min="517" max="524" width="11.140625" style="1142" customWidth="1"/>
    <col min="525" max="770" width="8.85546875" style="1142"/>
    <col min="771" max="771" width="10.28515625" style="1142" customWidth="1"/>
    <col min="772" max="772" width="14.85546875" style="1142" customWidth="1"/>
    <col min="773" max="780" width="11.140625" style="1142" customWidth="1"/>
    <col min="781" max="1026" width="8.85546875" style="1142"/>
    <col min="1027" max="1027" width="10.28515625" style="1142" customWidth="1"/>
    <col min="1028" max="1028" width="14.85546875" style="1142" customWidth="1"/>
    <col min="1029" max="1036" width="11.140625" style="1142" customWidth="1"/>
    <col min="1037" max="1282" width="8.85546875" style="1142"/>
    <col min="1283" max="1283" width="10.28515625" style="1142" customWidth="1"/>
    <col min="1284" max="1284" width="14.85546875" style="1142" customWidth="1"/>
    <col min="1285" max="1292" width="11.140625" style="1142" customWidth="1"/>
    <col min="1293" max="1538" width="8.85546875" style="1142"/>
    <col min="1539" max="1539" width="10.28515625" style="1142" customWidth="1"/>
    <col min="1540" max="1540" width="14.85546875" style="1142" customWidth="1"/>
    <col min="1541" max="1548" width="11.140625" style="1142" customWidth="1"/>
    <col min="1549" max="1794" width="8.85546875" style="1142"/>
    <col min="1795" max="1795" width="10.28515625" style="1142" customWidth="1"/>
    <col min="1796" max="1796" width="14.85546875" style="1142" customWidth="1"/>
    <col min="1797" max="1804" width="11.140625" style="1142" customWidth="1"/>
    <col min="1805" max="2050" width="8.85546875" style="1142"/>
    <col min="2051" max="2051" width="10.28515625" style="1142" customWidth="1"/>
    <col min="2052" max="2052" width="14.85546875" style="1142" customWidth="1"/>
    <col min="2053" max="2060" width="11.140625" style="1142" customWidth="1"/>
    <col min="2061" max="2306" width="8.85546875" style="1142"/>
    <col min="2307" max="2307" width="10.28515625" style="1142" customWidth="1"/>
    <col min="2308" max="2308" width="14.85546875" style="1142" customWidth="1"/>
    <col min="2309" max="2316" width="11.140625" style="1142" customWidth="1"/>
    <col min="2317" max="2562" width="8.85546875" style="1142"/>
    <col min="2563" max="2563" width="10.28515625" style="1142" customWidth="1"/>
    <col min="2564" max="2564" width="14.85546875" style="1142" customWidth="1"/>
    <col min="2565" max="2572" width="11.140625" style="1142" customWidth="1"/>
    <col min="2573" max="2818" width="8.85546875" style="1142"/>
    <col min="2819" max="2819" width="10.28515625" style="1142" customWidth="1"/>
    <col min="2820" max="2820" width="14.85546875" style="1142" customWidth="1"/>
    <col min="2821" max="2828" width="11.140625" style="1142" customWidth="1"/>
    <col min="2829" max="3074" width="8.85546875" style="1142"/>
    <col min="3075" max="3075" width="10.28515625" style="1142" customWidth="1"/>
    <col min="3076" max="3076" width="14.85546875" style="1142" customWidth="1"/>
    <col min="3077" max="3084" width="11.140625" style="1142" customWidth="1"/>
    <col min="3085" max="3330" width="8.85546875" style="1142"/>
    <col min="3331" max="3331" width="10.28515625" style="1142" customWidth="1"/>
    <col min="3332" max="3332" width="14.85546875" style="1142" customWidth="1"/>
    <col min="3333" max="3340" width="11.140625" style="1142" customWidth="1"/>
    <col min="3341" max="3586" width="8.85546875" style="1142"/>
    <col min="3587" max="3587" width="10.28515625" style="1142" customWidth="1"/>
    <col min="3588" max="3588" width="14.85546875" style="1142" customWidth="1"/>
    <col min="3589" max="3596" width="11.140625" style="1142" customWidth="1"/>
    <col min="3597" max="3842" width="8.85546875" style="1142"/>
    <col min="3843" max="3843" width="10.28515625" style="1142" customWidth="1"/>
    <col min="3844" max="3844" width="14.85546875" style="1142" customWidth="1"/>
    <col min="3845" max="3852" width="11.140625" style="1142" customWidth="1"/>
    <col min="3853" max="4098" width="8.85546875" style="1142"/>
    <col min="4099" max="4099" width="10.28515625" style="1142" customWidth="1"/>
    <col min="4100" max="4100" width="14.85546875" style="1142" customWidth="1"/>
    <col min="4101" max="4108" width="11.140625" style="1142" customWidth="1"/>
    <col min="4109" max="4354" width="8.85546875" style="1142"/>
    <col min="4355" max="4355" width="10.28515625" style="1142" customWidth="1"/>
    <col min="4356" max="4356" width="14.85546875" style="1142" customWidth="1"/>
    <col min="4357" max="4364" width="11.140625" style="1142" customWidth="1"/>
    <col min="4365" max="4610" width="8.85546875" style="1142"/>
    <col min="4611" max="4611" width="10.28515625" style="1142" customWidth="1"/>
    <col min="4612" max="4612" width="14.85546875" style="1142" customWidth="1"/>
    <col min="4613" max="4620" width="11.140625" style="1142" customWidth="1"/>
    <col min="4621" max="4866" width="8.85546875" style="1142"/>
    <col min="4867" max="4867" width="10.28515625" style="1142" customWidth="1"/>
    <col min="4868" max="4868" width="14.85546875" style="1142" customWidth="1"/>
    <col min="4869" max="4876" width="11.140625" style="1142" customWidth="1"/>
    <col min="4877" max="5122" width="8.85546875" style="1142"/>
    <col min="5123" max="5123" width="10.28515625" style="1142" customWidth="1"/>
    <col min="5124" max="5124" width="14.85546875" style="1142" customWidth="1"/>
    <col min="5125" max="5132" width="11.140625" style="1142" customWidth="1"/>
    <col min="5133" max="5378" width="8.85546875" style="1142"/>
    <col min="5379" max="5379" width="10.28515625" style="1142" customWidth="1"/>
    <col min="5380" max="5380" width="14.85546875" style="1142" customWidth="1"/>
    <col min="5381" max="5388" width="11.140625" style="1142" customWidth="1"/>
    <col min="5389" max="5634" width="8.85546875" style="1142"/>
    <col min="5635" max="5635" width="10.28515625" style="1142" customWidth="1"/>
    <col min="5636" max="5636" width="14.85546875" style="1142" customWidth="1"/>
    <col min="5637" max="5644" width="11.140625" style="1142" customWidth="1"/>
    <col min="5645" max="5890" width="8.85546875" style="1142"/>
    <col min="5891" max="5891" width="10.28515625" style="1142" customWidth="1"/>
    <col min="5892" max="5892" width="14.85546875" style="1142" customWidth="1"/>
    <col min="5893" max="5900" width="11.140625" style="1142" customWidth="1"/>
    <col min="5901" max="6146" width="8.85546875" style="1142"/>
    <col min="6147" max="6147" width="10.28515625" style="1142" customWidth="1"/>
    <col min="6148" max="6148" width="14.85546875" style="1142" customWidth="1"/>
    <col min="6149" max="6156" width="11.140625" style="1142" customWidth="1"/>
    <col min="6157" max="6402" width="8.85546875" style="1142"/>
    <col min="6403" max="6403" width="10.28515625" style="1142" customWidth="1"/>
    <col min="6404" max="6404" width="14.85546875" style="1142" customWidth="1"/>
    <col min="6405" max="6412" width="11.140625" style="1142" customWidth="1"/>
    <col min="6413" max="6658" width="8.85546875" style="1142"/>
    <col min="6659" max="6659" width="10.28515625" style="1142" customWidth="1"/>
    <col min="6660" max="6660" width="14.85546875" style="1142" customWidth="1"/>
    <col min="6661" max="6668" width="11.140625" style="1142" customWidth="1"/>
    <col min="6669" max="6914" width="8.85546875" style="1142"/>
    <col min="6915" max="6915" width="10.28515625" style="1142" customWidth="1"/>
    <col min="6916" max="6916" width="14.85546875" style="1142" customWidth="1"/>
    <col min="6917" max="6924" width="11.140625" style="1142" customWidth="1"/>
    <col min="6925" max="7170" width="8.85546875" style="1142"/>
    <col min="7171" max="7171" width="10.28515625" style="1142" customWidth="1"/>
    <col min="7172" max="7172" width="14.85546875" style="1142" customWidth="1"/>
    <col min="7173" max="7180" width="11.140625" style="1142" customWidth="1"/>
    <col min="7181" max="7426" width="8.85546875" style="1142"/>
    <col min="7427" max="7427" width="10.28515625" style="1142" customWidth="1"/>
    <col min="7428" max="7428" width="14.85546875" style="1142" customWidth="1"/>
    <col min="7429" max="7436" width="11.140625" style="1142" customWidth="1"/>
    <col min="7437" max="7682" width="8.85546875" style="1142"/>
    <col min="7683" max="7683" width="10.28515625" style="1142" customWidth="1"/>
    <col min="7684" max="7684" width="14.85546875" style="1142" customWidth="1"/>
    <col min="7685" max="7692" width="11.140625" style="1142" customWidth="1"/>
    <col min="7693" max="7938" width="8.85546875" style="1142"/>
    <col min="7939" max="7939" width="10.28515625" style="1142" customWidth="1"/>
    <col min="7940" max="7940" width="14.85546875" style="1142" customWidth="1"/>
    <col min="7941" max="7948" width="11.140625" style="1142" customWidth="1"/>
    <col min="7949" max="8194" width="8.85546875" style="1142"/>
    <col min="8195" max="8195" width="10.28515625" style="1142" customWidth="1"/>
    <col min="8196" max="8196" width="14.85546875" style="1142" customWidth="1"/>
    <col min="8197" max="8204" width="11.140625" style="1142" customWidth="1"/>
    <col min="8205" max="8450" width="8.85546875" style="1142"/>
    <col min="8451" max="8451" width="10.28515625" style="1142" customWidth="1"/>
    <col min="8452" max="8452" width="14.85546875" style="1142" customWidth="1"/>
    <col min="8453" max="8460" width="11.140625" style="1142" customWidth="1"/>
    <col min="8461" max="8706" width="8.85546875" style="1142"/>
    <col min="8707" max="8707" width="10.28515625" style="1142" customWidth="1"/>
    <col min="8708" max="8708" width="14.85546875" style="1142" customWidth="1"/>
    <col min="8709" max="8716" width="11.140625" style="1142" customWidth="1"/>
    <col min="8717" max="8962" width="8.85546875" style="1142"/>
    <col min="8963" max="8963" width="10.28515625" style="1142" customWidth="1"/>
    <col min="8964" max="8964" width="14.85546875" style="1142" customWidth="1"/>
    <col min="8965" max="8972" width="11.140625" style="1142" customWidth="1"/>
    <col min="8973" max="9218" width="8.85546875" style="1142"/>
    <col min="9219" max="9219" width="10.28515625" style="1142" customWidth="1"/>
    <col min="9220" max="9220" width="14.85546875" style="1142" customWidth="1"/>
    <col min="9221" max="9228" width="11.140625" style="1142" customWidth="1"/>
    <col min="9229" max="9474" width="8.85546875" style="1142"/>
    <col min="9475" max="9475" width="10.28515625" style="1142" customWidth="1"/>
    <col min="9476" max="9476" width="14.85546875" style="1142" customWidth="1"/>
    <col min="9477" max="9484" width="11.140625" style="1142" customWidth="1"/>
    <col min="9485" max="9730" width="8.85546875" style="1142"/>
    <col min="9731" max="9731" width="10.28515625" style="1142" customWidth="1"/>
    <col min="9732" max="9732" width="14.85546875" style="1142" customWidth="1"/>
    <col min="9733" max="9740" width="11.140625" style="1142" customWidth="1"/>
    <col min="9741" max="9986" width="8.85546875" style="1142"/>
    <col min="9987" max="9987" width="10.28515625" style="1142" customWidth="1"/>
    <col min="9988" max="9988" width="14.85546875" style="1142" customWidth="1"/>
    <col min="9989" max="9996" width="11.140625" style="1142" customWidth="1"/>
    <col min="9997" max="10242" width="8.85546875" style="1142"/>
    <col min="10243" max="10243" width="10.28515625" style="1142" customWidth="1"/>
    <col min="10244" max="10244" width="14.85546875" style="1142" customWidth="1"/>
    <col min="10245" max="10252" width="11.140625" style="1142" customWidth="1"/>
    <col min="10253" max="10498" width="8.85546875" style="1142"/>
    <col min="10499" max="10499" width="10.28515625" style="1142" customWidth="1"/>
    <col min="10500" max="10500" width="14.85546875" style="1142" customWidth="1"/>
    <col min="10501" max="10508" width="11.140625" style="1142" customWidth="1"/>
    <col min="10509" max="10754" width="8.85546875" style="1142"/>
    <col min="10755" max="10755" width="10.28515625" style="1142" customWidth="1"/>
    <col min="10756" max="10756" width="14.85546875" style="1142" customWidth="1"/>
    <col min="10757" max="10764" width="11.140625" style="1142" customWidth="1"/>
    <col min="10765" max="11010" width="8.85546875" style="1142"/>
    <col min="11011" max="11011" width="10.28515625" style="1142" customWidth="1"/>
    <col min="11012" max="11012" width="14.85546875" style="1142" customWidth="1"/>
    <col min="11013" max="11020" width="11.140625" style="1142" customWidth="1"/>
    <col min="11021" max="11266" width="8.85546875" style="1142"/>
    <col min="11267" max="11267" width="10.28515625" style="1142" customWidth="1"/>
    <col min="11268" max="11268" width="14.85546875" style="1142" customWidth="1"/>
    <col min="11269" max="11276" width="11.140625" style="1142" customWidth="1"/>
    <col min="11277" max="11522" width="8.85546875" style="1142"/>
    <col min="11523" max="11523" width="10.28515625" style="1142" customWidth="1"/>
    <col min="11524" max="11524" width="14.85546875" style="1142" customWidth="1"/>
    <col min="11525" max="11532" width="11.140625" style="1142" customWidth="1"/>
    <col min="11533" max="11778" width="8.85546875" style="1142"/>
    <col min="11779" max="11779" width="10.28515625" style="1142" customWidth="1"/>
    <col min="11780" max="11780" width="14.85546875" style="1142" customWidth="1"/>
    <col min="11781" max="11788" width="11.140625" style="1142" customWidth="1"/>
    <col min="11789" max="12034" width="8.85546875" style="1142"/>
    <col min="12035" max="12035" width="10.28515625" style="1142" customWidth="1"/>
    <col min="12036" max="12036" width="14.85546875" style="1142" customWidth="1"/>
    <col min="12037" max="12044" width="11.140625" style="1142" customWidth="1"/>
    <col min="12045" max="12290" width="8.85546875" style="1142"/>
    <col min="12291" max="12291" width="10.28515625" style="1142" customWidth="1"/>
    <col min="12292" max="12292" width="14.85546875" style="1142" customWidth="1"/>
    <col min="12293" max="12300" width="11.140625" style="1142" customWidth="1"/>
    <col min="12301" max="12546" width="8.85546875" style="1142"/>
    <col min="12547" max="12547" width="10.28515625" style="1142" customWidth="1"/>
    <col min="12548" max="12548" width="14.85546875" style="1142" customWidth="1"/>
    <col min="12549" max="12556" width="11.140625" style="1142" customWidth="1"/>
    <col min="12557" max="12802" width="8.85546875" style="1142"/>
    <col min="12803" max="12803" width="10.28515625" style="1142" customWidth="1"/>
    <col min="12804" max="12804" width="14.85546875" style="1142" customWidth="1"/>
    <col min="12805" max="12812" width="11.140625" style="1142" customWidth="1"/>
    <col min="12813" max="13058" width="8.85546875" style="1142"/>
    <col min="13059" max="13059" width="10.28515625" style="1142" customWidth="1"/>
    <col min="13060" max="13060" width="14.85546875" style="1142" customWidth="1"/>
    <col min="13061" max="13068" width="11.140625" style="1142" customWidth="1"/>
    <col min="13069" max="13314" width="8.85546875" style="1142"/>
    <col min="13315" max="13315" width="10.28515625" style="1142" customWidth="1"/>
    <col min="13316" max="13316" width="14.85546875" style="1142" customWidth="1"/>
    <col min="13317" max="13324" width="11.140625" style="1142" customWidth="1"/>
    <col min="13325" max="13570" width="8.85546875" style="1142"/>
    <col min="13571" max="13571" width="10.28515625" style="1142" customWidth="1"/>
    <col min="13572" max="13572" width="14.85546875" style="1142" customWidth="1"/>
    <col min="13573" max="13580" width="11.140625" style="1142" customWidth="1"/>
    <col min="13581" max="13826" width="8.85546875" style="1142"/>
    <col min="13827" max="13827" width="10.28515625" style="1142" customWidth="1"/>
    <col min="13828" max="13828" width="14.85546875" style="1142" customWidth="1"/>
    <col min="13829" max="13836" width="11.140625" style="1142" customWidth="1"/>
    <col min="13837" max="14082" width="8.85546875" style="1142"/>
    <col min="14083" max="14083" width="10.28515625" style="1142" customWidth="1"/>
    <col min="14084" max="14084" width="14.85546875" style="1142" customWidth="1"/>
    <col min="14085" max="14092" width="11.140625" style="1142" customWidth="1"/>
    <col min="14093" max="14338" width="8.85546875" style="1142"/>
    <col min="14339" max="14339" width="10.28515625" style="1142" customWidth="1"/>
    <col min="14340" max="14340" width="14.85546875" style="1142" customWidth="1"/>
    <col min="14341" max="14348" width="11.140625" style="1142" customWidth="1"/>
    <col min="14349" max="14594" width="8.85546875" style="1142"/>
    <col min="14595" max="14595" width="10.28515625" style="1142" customWidth="1"/>
    <col min="14596" max="14596" width="14.85546875" style="1142" customWidth="1"/>
    <col min="14597" max="14604" width="11.140625" style="1142" customWidth="1"/>
    <col min="14605" max="14850" width="8.85546875" style="1142"/>
    <col min="14851" max="14851" width="10.28515625" style="1142" customWidth="1"/>
    <col min="14852" max="14852" width="14.85546875" style="1142" customWidth="1"/>
    <col min="14853" max="14860" width="11.140625" style="1142" customWidth="1"/>
    <col min="14861" max="15106" width="8.85546875" style="1142"/>
    <col min="15107" max="15107" width="10.28515625" style="1142" customWidth="1"/>
    <col min="15108" max="15108" width="14.85546875" style="1142" customWidth="1"/>
    <col min="15109" max="15116" width="11.140625" style="1142" customWidth="1"/>
    <col min="15117" max="15362" width="8.85546875" style="1142"/>
    <col min="15363" max="15363" width="10.28515625" style="1142" customWidth="1"/>
    <col min="15364" max="15364" width="14.85546875" style="1142" customWidth="1"/>
    <col min="15365" max="15372" width="11.140625" style="1142" customWidth="1"/>
    <col min="15373" max="15618" width="8.85546875" style="1142"/>
    <col min="15619" max="15619" width="10.28515625" style="1142" customWidth="1"/>
    <col min="15620" max="15620" width="14.85546875" style="1142" customWidth="1"/>
    <col min="15621" max="15628" width="11.140625" style="1142" customWidth="1"/>
    <col min="15629" max="15874" width="8.85546875" style="1142"/>
    <col min="15875" max="15875" width="10.28515625" style="1142" customWidth="1"/>
    <col min="15876" max="15876" width="14.85546875" style="1142" customWidth="1"/>
    <col min="15877" max="15884" width="11.140625" style="1142" customWidth="1"/>
    <col min="15885" max="16130" width="8.85546875" style="1142"/>
    <col min="16131" max="16131" width="10.28515625" style="1142" customWidth="1"/>
    <col min="16132" max="16132" width="14.85546875" style="1142" customWidth="1"/>
    <col min="16133" max="16140" width="11.140625" style="1142" customWidth="1"/>
    <col min="16141" max="16384" width="8.85546875" style="1142"/>
  </cols>
  <sheetData>
    <row r="1" spans="1:14" ht="33" customHeight="1">
      <c r="A1" s="1923" t="s">
        <v>2477</v>
      </c>
      <c r="B1" s="1924"/>
      <c r="C1" s="1924"/>
      <c r="D1" s="1924"/>
      <c r="E1" s="1924"/>
      <c r="F1" s="1924"/>
      <c r="G1" s="1924"/>
      <c r="H1" s="1924"/>
      <c r="I1" s="1924"/>
      <c r="J1" s="1141"/>
      <c r="K1" s="1141"/>
      <c r="L1" s="1141"/>
    </row>
    <row r="2" spans="1:14" ht="33" customHeight="1">
      <c r="A2" s="2463" t="s">
        <v>2478</v>
      </c>
      <c r="B2" s="2464"/>
      <c r="C2" s="2464"/>
      <c r="D2" s="2464"/>
      <c r="E2" s="2464"/>
      <c r="F2" s="2464"/>
      <c r="G2" s="2464"/>
      <c r="H2" s="2464"/>
      <c r="I2" s="2464"/>
      <c r="J2" s="1141"/>
      <c r="K2" s="1141"/>
      <c r="L2" s="1141"/>
    </row>
    <row r="3" spans="1:14" ht="16.5" customHeight="1">
      <c r="A3" s="2427" t="s">
        <v>2714</v>
      </c>
      <c r="B3" s="2428"/>
      <c r="C3" s="2428"/>
      <c r="D3" s="2429" t="s">
        <v>2715</v>
      </c>
      <c r="E3" s="2429"/>
      <c r="F3" s="2429"/>
      <c r="G3" s="2429"/>
      <c r="H3" s="2429"/>
      <c r="I3" s="2430"/>
      <c r="J3" s="1143"/>
      <c r="K3" s="1143"/>
    </row>
    <row r="4" spans="1:14" ht="35.1" customHeight="1">
      <c r="A4" s="2436" t="s">
        <v>2716</v>
      </c>
      <c r="B4" s="1133"/>
      <c r="C4" s="1144" t="s">
        <v>156</v>
      </c>
      <c r="D4" s="1144" t="s">
        <v>156</v>
      </c>
      <c r="E4" s="1144"/>
      <c r="F4" s="1144"/>
      <c r="G4" s="1144"/>
      <c r="H4" s="1144" t="s">
        <v>2717</v>
      </c>
      <c r="I4" s="2436" t="s">
        <v>144</v>
      </c>
      <c r="J4" s="1145"/>
      <c r="K4" s="1145"/>
    </row>
    <row r="5" spans="1:14" ht="35.1" customHeight="1">
      <c r="A5" s="2437"/>
      <c r="B5" s="1099" t="s">
        <v>518</v>
      </c>
      <c r="C5" s="1146" t="s">
        <v>519</v>
      </c>
      <c r="D5" s="1146" t="s">
        <v>219</v>
      </c>
      <c r="E5" s="1146" t="s">
        <v>220</v>
      </c>
      <c r="F5" s="1146" t="s">
        <v>178</v>
      </c>
      <c r="G5" s="1146" t="s">
        <v>179</v>
      </c>
      <c r="H5" s="1146" t="s">
        <v>221</v>
      </c>
      <c r="I5" s="2437"/>
      <c r="K5" s="1145"/>
    </row>
    <row r="6" spans="1:14" ht="27.95" customHeight="1">
      <c r="A6" s="312" t="s">
        <v>818</v>
      </c>
      <c r="B6" s="1147">
        <v>51928</v>
      </c>
      <c r="C6" s="1147">
        <v>62382</v>
      </c>
      <c r="D6" s="1147">
        <v>71656</v>
      </c>
      <c r="E6" s="1147">
        <v>84249</v>
      </c>
      <c r="F6" s="1147">
        <v>113204</v>
      </c>
      <c r="G6" s="1147">
        <v>128710</v>
      </c>
      <c r="H6" s="1148">
        <v>206064</v>
      </c>
      <c r="I6" s="312" t="s">
        <v>89</v>
      </c>
      <c r="K6" s="1149"/>
    </row>
    <row r="7" spans="1:14" ht="27.95" customHeight="1">
      <c r="A7" s="312" t="s">
        <v>145</v>
      </c>
      <c r="B7" s="1150">
        <v>84671</v>
      </c>
      <c r="C7" s="1151">
        <v>83892</v>
      </c>
      <c r="D7" s="1151">
        <v>110210</v>
      </c>
      <c r="E7" s="1151">
        <v>113799</v>
      </c>
      <c r="F7" s="1151">
        <v>130593</v>
      </c>
      <c r="G7" s="1151">
        <v>160658</v>
      </c>
      <c r="H7" s="1152">
        <v>275656</v>
      </c>
      <c r="I7" s="312" t="s">
        <v>146</v>
      </c>
      <c r="K7" s="1149"/>
    </row>
    <row r="8" spans="1:14" ht="27.95" customHeight="1">
      <c r="A8" s="312" t="s">
        <v>820</v>
      </c>
      <c r="B8" s="1147">
        <v>19606</v>
      </c>
      <c r="C8" s="1147">
        <v>38253</v>
      </c>
      <c r="D8" s="1147">
        <v>41229</v>
      </c>
      <c r="E8" s="1147">
        <v>34858</v>
      </c>
      <c r="F8" s="1147">
        <v>35443</v>
      </c>
      <c r="G8" s="1147">
        <v>48787</v>
      </c>
      <c r="H8" s="1148">
        <v>76657</v>
      </c>
      <c r="I8" s="312" t="s">
        <v>97</v>
      </c>
      <c r="K8" s="1149"/>
    </row>
    <row r="9" spans="1:14" ht="27.95" customHeight="1">
      <c r="A9" s="312" t="s">
        <v>2045</v>
      </c>
      <c r="B9" s="1150">
        <v>9834</v>
      </c>
      <c r="C9" s="1151">
        <v>16206</v>
      </c>
      <c r="D9" s="1151">
        <v>17843</v>
      </c>
      <c r="E9" s="1151">
        <v>23840</v>
      </c>
      <c r="F9" s="1151">
        <v>23188</v>
      </c>
      <c r="G9" s="1151">
        <v>26199</v>
      </c>
      <c r="H9" s="1152">
        <v>34639</v>
      </c>
      <c r="I9" s="312" t="s">
        <v>99</v>
      </c>
      <c r="K9" s="1149"/>
    </row>
    <row r="10" spans="1:14" ht="27.95" customHeight="1">
      <c r="A10" s="312" t="s">
        <v>821</v>
      </c>
      <c r="B10" s="1147">
        <v>30511</v>
      </c>
      <c r="C10" s="1147">
        <v>35841</v>
      </c>
      <c r="D10" s="1147">
        <v>32438</v>
      </c>
      <c r="E10" s="1147">
        <v>51166</v>
      </c>
      <c r="F10" s="1147">
        <v>52092</v>
      </c>
      <c r="G10" s="1147">
        <v>63833</v>
      </c>
      <c r="H10" s="1148">
        <v>90848</v>
      </c>
      <c r="I10" s="312" t="s">
        <v>101</v>
      </c>
      <c r="K10" s="1149"/>
      <c r="N10" s="1153"/>
    </row>
    <row r="11" spans="1:14" ht="27.95" customHeight="1">
      <c r="A11" s="312" t="s">
        <v>106</v>
      </c>
      <c r="B11" s="1150">
        <v>17007</v>
      </c>
      <c r="C11" s="1151">
        <v>22125</v>
      </c>
      <c r="D11" s="1151">
        <v>26167</v>
      </c>
      <c r="E11" s="1151">
        <v>35578</v>
      </c>
      <c r="F11" s="1151">
        <v>33577</v>
      </c>
      <c r="G11" s="1151">
        <v>32242</v>
      </c>
      <c r="H11" s="1152">
        <v>50575</v>
      </c>
      <c r="I11" s="312" t="s">
        <v>107</v>
      </c>
      <c r="K11" s="1149"/>
      <c r="N11" s="1154"/>
    </row>
    <row r="12" spans="1:14" ht="27.95" customHeight="1">
      <c r="A12" s="312" t="s">
        <v>1009</v>
      </c>
      <c r="B12" s="1147">
        <v>7429</v>
      </c>
      <c r="C12" s="1147">
        <v>11425</v>
      </c>
      <c r="D12" s="1147">
        <v>12688</v>
      </c>
      <c r="E12" s="1147">
        <v>13823</v>
      </c>
      <c r="F12" s="1147">
        <v>14014</v>
      </c>
      <c r="G12" s="1147">
        <v>16683</v>
      </c>
      <c r="H12" s="1148">
        <v>23280</v>
      </c>
      <c r="I12" s="312" t="s">
        <v>111</v>
      </c>
      <c r="K12" s="1149"/>
    </row>
    <row r="13" spans="1:14" ht="27.95" customHeight="1">
      <c r="A13" s="312" t="s">
        <v>112</v>
      </c>
      <c r="B13" s="1150">
        <v>6782</v>
      </c>
      <c r="C13" s="1151">
        <v>8312</v>
      </c>
      <c r="D13" s="1151">
        <v>8638</v>
      </c>
      <c r="E13" s="1151">
        <v>12385</v>
      </c>
      <c r="F13" s="1151">
        <v>12271</v>
      </c>
      <c r="G13" s="1151">
        <v>12638</v>
      </c>
      <c r="H13" s="1152">
        <v>21442</v>
      </c>
      <c r="I13" s="312" t="s">
        <v>2095</v>
      </c>
      <c r="K13" s="1149"/>
    </row>
    <row r="14" spans="1:14" ht="27.95" customHeight="1">
      <c r="A14" s="312" t="s">
        <v>2049</v>
      </c>
      <c r="B14" s="1147">
        <v>2883</v>
      </c>
      <c r="C14" s="1147">
        <v>3131</v>
      </c>
      <c r="D14" s="1147">
        <v>3131</v>
      </c>
      <c r="E14" s="1147">
        <v>5653</v>
      </c>
      <c r="F14" s="1147">
        <v>5338</v>
      </c>
      <c r="G14" s="1147">
        <v>5584</v>
      </c>
      <c r="H14" s="1148">
        <v>6560</v>
      </c>
      <c r="I14" s="312" t="s">
        <v>261</v>
      </c>
      <c r="K14" s="1149"/>
    </row>
    <row r="15" spans="1:14" ht="27.95" customHeight="1">
      <c r="A15" s="312" t="s">
        <v>116</v>
      </c>
      <c r="B15" s="1150">
        <v>10143</v>
      </c>
      <c r="C15" s="1151">
        <v>11903</v>
      </c>
      <c r="D15" s="1151">
        <v>12888</v>
      </c>
      <c r="E15" s="1151">
        <v>18753</v>
      </c>
      <c r="F15" s="1151">
        <v>16447</v>
      </c>
      <c r="G15" s="1151">
        <v>16704</v>
      </c>
      <c r="H15" s="1152">
        <v>24370</v>
      </c>
      <c r="I15" s="312" t="s">
        <v>2718</v>
      </c>
      <c r="K15" s="1149"/>
    </row>
    <row r="16" spans="1:14" ht="27.95" customHeight="1">
      <c r="A16" s="312" t="s">
        <v>118</v>
      </c>
      <c r="B16" s="1147">
        <v>2866</v>
      </c>
      <c r="C16" s="1147">
        <v>4607</v>
      </c>
      <c r="D16" s="1147">
        <v>4981</v>
      </c>
      <c r="E16" s="1147">
        <v>7547</v>
      </c>
      <c r="F16" s="1147">
        <v>6490</v>
      </c>
      <c r="G16" s="1147">
        <v>6924</v>
      </c>
      <c r="H16" s="1148">
        <v>9541</v>
      </c>
      <c r="I16" s="312" t="s">
        <v>119</v>
      </c>
      <c r="K16" s="1149"/>
    </row>
    <row r="17" spans="1:12" ht="27.95" customHeight="1">
      <c r="A17" s="312" t="s">
        <v>2719</v>
      </c>
      <c r="B17" s="1150">
        <v>5251</v>
      </c>
      <c r="C17" s="1151">
        <v>5976</v>
      </c>
      <c r="D17" s="1151">
        <v>6593</v>
      </c>
      <c r="E17" s="1151">
        <v>10535</v>
      </c>
      <c r="F17" s="1151">
        <v>7902</v>
      </c>
      <c r="G17" s="1151">
        <v>7921</v>
      </c>
      <c r="H17" s="1152">
        <v>11119</v>
      </c>
      <c r="I17" s="312" t="s">
        <v>262</v>
      </c>
      <c r="K17" s="1149"/>
    </row>
    <row r="18" spans="1:12" ht="27.95" customHeight="1">
      <c r="A18" s="312" t="s">
        <v>122</v>
      </c>
      <c r="B18" s="1147">
        <v>3492</v>
      </c>
      <c r="C18" s="1147">
        <v>4701</v>
      </c>
      <c r="D18" s="1147">
        <v>5467</v>
      </c>
      <c r="E18" s="1147">
        <v>10687</v>
      </c>
      <c r="F18" s="1147">
        <v>7890</v>
      </c>
      <c r="G18" s="1147">
        <v>8029</v>
      </c>
      <c r="H18" s="1148">
        <v>9561</v>
      </c>
      <c r="I18" s="312" t="s">
        <v>123</v>
      </c>
      <c r="K18" s="1149"/>
    </row>
    <row r="19" spans="1:12" ht="27.95" customHeight="1">
      <c r="A19" s="1109" t="s">
        <v>533</v>
      </c>
      <c r="B19" s="1124">
        <f>SUM(B5:B18)</f>
        <v>252403</v>
      </c>
      <c r="C19" s="1124">
        <f t="shared" ref="C19:H19" si="0">SUM(C6:C18)</f>
        <v>308754</v>
      </c>
      <c r="D19" s="1124">
        <f t="shared" si="0"/>
        <v>353929</v>
      </c>
      <c r="E19" s="1124">
        <f t="shared" si="0"/>
        <v>422873</v>
      </c>
      <c r="F19" s="1124">
        <f t="shared" si="0"/>
        <v>458449</v>
      </c>
      <c r="G19" s="1124">
        <f t="shared" si="0"/>
        <v>534912</v>
      </c>
      <c r="H19" s="1124">
        <f t="shared" si="0"/>
        <v>840312</v>
      </c>
      <c r="I19" s="1109" t="s">
        <v>129</v>
      </c>
      <c r="K19" s="1149"/>
    </row>
    <row r="20" spans="1:12" ht="15">
      <c r="A20" s="2462"/>
      <c r="B20" s="2462"/>
      <c r="C20" s="1143"/>
      <c r="D20" s="1143"/>
      <c r="E20" s="1143"/>
      <c r="F20" s="1143"/>
      <c r="G20" s="1143"/>
      <c r="H20" s="1143"/>
      <c r="I20" s="1143"/>
      <c r="J20" s="1143"/>
      <c r="K20" s="1143"/>
      <c r="L20" s="1155"/>
    </row>
    <row r="21" spans="1:12">
      <c r="L21" s="1157"/>
    </row>
    <row r="23" spans="1:12">
      <c r="B23" s="1158"/>
      <c r="C23" s="1158"/>
      <c r="D23" s="1158"/>
      <c r="E23" s="1158"/>
      <c r="F23" s="1158"/>
      <c r="G23" s="1158"/>
      <c r="H23" s="1158"/>
      <c r="J23" s="1158"/>
      <c r="K23" s="1158"/>
      <c r="L23" s="1158"/>
    </row>
    <row r="24" spans="1:12">
      <c r="B24" s="1158"/>
      <c r="C24" s="1158"/>
      <c r="D24" s="1158"/>
      <c r="E24" s="1158"/>
      <c r="F24" s="1158"/>
      <c r="G24" s="1158"/>
      <c r="H24" s="1158"/>
      <c r="J24" s="1158"/>
      <c r="K24" s="1158"/>
      <c r="L24" s="1158"/>
    </row>
    <row r="25" spans="1:12">
      <c r="B25" s="1158"/>
      <c r="C25" s="1158"/>
      <c r="D25" s="1158"/>
      <c r="E25" s="1158"/>
      <c r="F25" s="1158"/>
      <c r="G25" s="1158"/>
      <c r="H25" s="1158"/>
      <c r="J25" s="1158"/>
      <c r="K25" s="1158"/>
      <c r="L25" s="1158"/>
    </row>
    <row r="26" spans="1:12">
      <c r="B26" s="1158"/>
      <c r="C26" s="1158"/>
      <c r="D26" s="1158"/>
      <c r="E26" s="1158"/>
      <c r="F26" s="1158"/>
      <c r="G26" s="1158"/>
      <c r="H26" s="1158"/>
      <c r="J26" s="1158"/>
      <c r="K26" s="1158"/>
      <c r="L26" s="1158"/>
    </row>
    <row r="27" spans="1:12">
      <c r="B27" s="1158"/>
      <c r="C27" s="1158"/>
      <c r="D27" s="1158"/>
      <c r="E27" s="1158"/>
      <c r="F27" s="1158"/>
      <c r="G27" s="1158"/>
      <c r="H27" s="1158"/>
      <c r="J27" s="1158"/>
      <c r="K27" s="1158"/>
      <c r="L27" s="1158"/>
    </row>
    <row r="28" spans="1:12">
      <c r="B28" s="1158"/>
      <c r="C28" s="1158"/>
      <c r="D28" s="1158"/>
      <c r="E28" s="1158"/>
      <c r="F28" s="1158"/>
      <c r="G28" s="1158"/>
      <c r="H28" s="1158"/>
      <c r="J28" s="1158"/>
      <c r="K28" s="1158"/>
      <c r="L28" s="1158"/>
    </row>
    <row r="29" spans="1:12">
      <c r="B29" s="1158"/>
      <c r="C29" s="1158"/>
      <c r="D29" s="1158"/>
      <c r="E29" s="1158"/>
      <c r="F29" s="1158"/>
      <c r="G29" s="1158"/>
      <c r="H29" s="1158"/>
      <c r="J29" s="1158"/>
      <c r="K29" s="1158"/>
      <c r="L29" s="1158"/>
    </row>
    <row r="30" spans="1:12">
      <c r="B30" s="1158"/>
      <c r="C30" s="1158"/>
      <c r="D30" s="1158"/>
      <c r="E30" s="1158"/>
      <c r="F30" s="1158"/>
      <c r="G30" s="1158"/>
      <c r="H30" s="1158"/>
      <c r="J30" s="1158"/>
      <c r="K30" s="1158"/>
      <c r="L30" s="1158"/>
    </row>
    <row r="31" spans="1:12">
      <c r="B31" s="1158"/>
      <c r="C31" s="1158"/>
      <c r="D31" s="1158"/>
      <c r="E31" s="1158"/>
      <c r="F31" s="1158"/>
      <c r="G31" s="1158"/>
      <c r="H31" s="1158"/>
      <c r="J31" s="1158"/>
      <c r="K31" s="1158"/>
      <c r="L31" s="1158"/>
    </row>
    <row r="32" spans="1:12">
      <c r="B32" s="1158"/>
      <c r="C32" s="1158"/>
      <c r="D32" s="1158"/>
      <c r="E32" s="1158"/>
      <c r="F32" s="1158"/>
      <c r="G32" s="1158"/>
      <c r="H32" s="1158"/>
      <c r="J32" s="1158"/>
      <c r="K32" s="1158"/>
      <c r="L32" s="1158"/>
    </row>
  </sheetData>
  <mergeCells count="7">
    <mergeCell ref="A20:B20"/>
    <mergeCell ref="A1:I1"/>
    <mergeCell ref="A2:I2"/>
    <mergeCell ref="A3:C3"/>
    <mergeCell ref="D3:I3"/>
    <mergeCell ref="A4:A5"/>
    <mergeCell ref="I4:I5"/>
  </mergeCells>
  <printOptions horizontalCentered="1" verticalCentered="1"/>
  <pageMargins left="0.59055118110236227" right="0.59055118110236227" top="0.98425196850393704" bottom="0.78740157480314965" header="0.51181102362204722" footer="0.51181102362204722"/>
  <pageSetup paperSize="9" scale="71" orientation="portrait"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79"/>
  <sheetViews>
    <sheetView showGridLines="0" rightToLeft="1" zoomScale="90" zoomScaleNormal="90" zoomScaleSheetLayoutView="75" workbookViewId="0">
      <selection activeCell="G15" sqref="G15"/>
    </sheetView>
  </sheetViews>
  <sheetFormatPr defaultColWidth="31.140625" defaultRowHeight="33" customHeight="1"/>
  <cols>
    <col min="1" max="1" width="39.7109375" style="1164" customWidth="1"/>
    <col min="2" max="4" width="15.7109375" style="1205" customWidth="1"/>
    <col min="5" max="5" width="15.7109375" style="1164" customWidth="1"/>
    <col min="6" max="6" width="39.7109375" style="1164" customWidth="1"/>
    <col min="7" max="8" width="31.140625" style="1164"/>
    <col min="9" max="13" width="13.7109375" style="1206" customWidth="1"/>
    <col min="14" max="16384" width="31.140625" style="1164"/>
  </cols>
  <sheetData>
    <row r="1" spans="1:15" s="1159" customFormat="1" ht="33" customHeight="1">
      <c r="A1" s="1923" t="s">
        <v>2480</v>
      </c>
      <c r="B1" s="1924"/>
      <c r="C1" s="1924"/>
      <c r="D1" s="1924"/>
      <c r="E1" s="1924"/>
      <c r="F1" s="1924"/>
    </row>
    <row r="2" spans="1:15" s="1160" customFormat="1" ht="33" customHeight="1">
      <c r="A2" s="2457" t="s">
        <v>2481</v>
      </c>
      <c r="B2" s="2458"/>
      <c r="C2" s="2458"/>
      <c r="D2" s="2458"/>
      <c r="E2" s="2458"/>
      <c r="F2" s="2458"/>
      <c r="G2" s="1159"/>
      <c r="H2" s="1159"/>
      <c r="I2" s="1159"/>
      <c r="J2" s="1159"/>
      <c r="K2" s="1159"/>
      <c r="L2" s="1159"/>
      <c r="M2" s="1159"/>
      <c r="N2" s="1159"/>
      <c r="O2" s="1159"/>
    </row>
    <row r="3" spans="1:15" s="1163" customFormat="1" ht="20.25" customHeight="1">
      <c r="A3" s="2427" t="s">
        <v>2720</v>
      </c>
      <c r="B3" s="2428"/>
      <c r="C3" s="2428"/>
      <c r="D3" s="1161"/>
      <c r="E3" s="1161"/>
      <c r="F3" s="1162" t="s">
        <v>2721</v>
      </c>
      <c r="G3" s="1159"/>
      <c r="H3" s="1159"/>
      <c r="I3" s="1159"/>
      <c r="J3" s="1159"/>
      <c r="K3" s="1159"/>
      <c r="L3" s="1159"/>
      <c r="M3" s="1159"/>
      <c r="N3" s="1159"/>
      <c r="O3" s="1159"/>
    </row>
    <row r="4" spans="1:15" ht="33" customHeight="1">
      <c r="A4" s="2173" t="s">
        <v>2722</v>
      </c>
      <c r="B4" s="2176" t="s">
        <v>2723</v>
      </c>
      <c r="C4" s="2177"/>
      <c r="D4" s="2177"/>
      <c r="E4" s="2178"/>
      <c r="F4" s="2173" t="s">
        <v>500</v>
      </c>
      <c r="G4" s="1159"/>
      <c r="H4" s="1159"/>
      <c r="I4" s="1159"/>
      <c r="J4" s="1159"/>
      <c r="K4" s="1159"/>
      <c r="L4" s="1159"/>
      <c r="M4" s="1159"/>
      <c r="N4" s="1159"/>
      <c r="O4" s="1159"/>
    </row>
    <row r="5" spans="1:15" ht="33" customHeight="1">
      <c r="A5" s="2174"/>
      <c r="B5" s="2176" t="s">
        <v>2724</v>
      </c>
      <c r="C5" s="2177"/>
      <c r="D5" s="2177"/>
      <c r="E5" s="2178"/>
      <c r="F5" s="2174"/>
      <c r="G5" s="1159"/>
      <c r="H5" s="1159"/>
      <c r="I5" s="1159"/>
      <c r="J5" s="1159"/>
      <c r="K5" s="1159"/>
      <c r="L5" s="1159"/>
      <c r="M5" s="1159"/>
      <c r="N5" s="1159"/>
      <c r="O5" s="1159"/>
    </row>
    <row r="6" spans="1:15" ht="33" customHeight="1">
      <c r="A6" s="2174"/>
      <c r="B6" s="1099" t="s">
        <v>2725</v>
      </c>
      <c r="C6" s="1099" t="s">
        <v>2726</v>
      </c>
      <c r="D6" s="1099" t="s">
        <v>533</v>
      </c>
      <c r="E6" s="1099" t="s">
        <v>2727</v>
      </c>
      <c r="F6" s="2174"/>
      <c r="G6" s="1159"/>
      <c r="H6" s="1159"/>
      <c r="I6" s="1159"/>
      <c r="J6" s="1159"/>
      <c r="K6" s="1159"/>
      <c r="L6" s="1159"/>
      <c r="M6" s="1159"/>
      <c r="N6" s="1159"/>
      <c r="O6" s="1159"/>
    </row>
    <row r="7" spans="1:15" ht="33" customHeight="1">
      <c r="A7" s="2175"/>
      <c r="B7" s="1099" t="s">
        <v>2728</v>
      </c>
      <c r="C7" s="1099" t="s">
        <v>627</v>
      </c>
      <c r="D7" s="1099" t="s">
        <v>534</v>
      </c>
      <c r="E7" s="1099" t="s">
        <v>2729</v>
      </c>
      <c r="F7" s="2175"/>
      <c r="G7" s="1159"/>
      <c r="H7" s="1159"/>
      <c r="I7" s="1159"/>
      <c r="J7" s="1159"/>
      <c r="K7" s="1159"/>
      <c r="L7" s="1159"/>
      <c r="M7" s="1159"/>
      <c r="N7" s="1159"/>
      <c r="O7" s="1159"/>
    </row>
    <row r="8" spans="1:15" s="1159" customFormat="1" ht="33" customHeight="1">
      <c r="A8" s="1165" t="s">
        <v>906</v>
      </c>
      <c r="B8" s="1166" t="s">
        <v>2730</v>
      </c>
      <c r="C8" s="1166" t="s">
        <v>2730</v>
      </c>
      <c r="D8" s="1167">
        <v>11554261</v>
      </c>
      <c r="E8" s="1168" t="s">
        <v>2730</v>
      </c>
      <c r="F8" s="1169" t="s">
        <v>907</v>
      </c>
    </row>
    <row r="9" spans="1:15" s="1159" customFormat="1" ht="33" customHeight="1">
      <c r="A9" s="1165" t="s">
        <v>908</v>
      </c>
      <c r="B9" s="1170" t="s">
        <v>2730</v>
      </c>
      <c r="C9" s="1170" t="s">
        <v>2730</v>
      </c>
      <c r="D9" s="1167">
        <v>5185861</v>
      </c>
      <c r="E9" s="1171" t="s">
        <v>2730</v>
      </c>
      <c r="F9" s="1169" t="s">
        <v>909</v>
      </c>
    </row>
    <row r="10" spans="1:15" s="1159" customFormat="1" ht="33" customHeight="1">
      <c r="A10" s="1165" t="s">
        <v>910</v>
      </c>
      <c r="B10" s="1166" t="s">
        <v>2730</v>
      </c>
      <c r="C10" s="1166" t="s">
        <v>2730</v>
      </c>
      <c r="D10" s="1167">
        <v>2947229</v>
      </c>
      <c r="E10" s="1168" t="s">
        <v>2730</v>
      </c>
      <c r="F10" s="1169" t="s">
        <v>911</v>
      </c>
    </row>
    <row r="11" spans="1:15" s="1159" customFormat="1" ht="33" customHeight="1">
      <c r="A11" s="1165" t="s">
        <v>912</v>
      </c>
      <c r="B11" s="1170">
        <v>2012661</v>
      </c>
      <c r="C11" s="1170">
        <v>124691</v>
      </c>
      <c r="D11" s="1167">
        <f t="shared" ref="D11:D17" si="0">SUM(B11:C11)</f>
        <v>2137352</v>
      </c>
      <c r="E11" s="1171">
        <f t="shared" ref="E11:E17" si="1">B11/D11*100</f>
        <v>94.166098986035053</v>
      </c>
      <c r="F11" s="1169" t="s">
        <v>926</v>
      </c>
    </row>
    <row r="12" spans="1:15" s="1159" customFormat="1" ht="33" customHeight="1">
      <c r="A12" s="1165" t="s">
        <v>914</v>
      </c>
      <c r="B12" s="1166">
        <v>646234</v>
      </c>
      <c r="C12" s="1166">
        <v>53981</v>
      </c>
      <c r="D12" s="1167">
        <f t="shared" si="0"/>
        <v>700215</v>
      </c>
      <c r="E12" s="1168">
        <f t="shared" si="1"/>
        <v>92.290796398249114</v>
      </c>
      <c r="F12" s="1169" t="s">
        <v>915</v>
      </c>
    </row>
    <row r="13" spans="1:15" s="1159" customFormat="1" ht="33" customHeight="1">
      <c r="A13" s="1165" t="s">
        <v>916</v>
      </c>
      <c r="B13" s="1170">
        <v>1245122</v>
      </c>
      <c r="C13" s="1170">
        <v>191350</v>
      </c>
      <c r="D13" s="1167">
        <f t="shared" si="0"/>
        <v>1436472</v>
      </c>
      <c r="E13" s="1171">
        <f t="shared" si="1"/>
        <v>86.679169520881715</v>
      </c>
      <c r="F13" s="1169" t="s">
        <v>917</v>
      </c>
    </row>
    <row r="14" spans="1:15" s="1159" customFormat="1" ht="33" customHeight="1">
      <c r="A14" s="1165" t="s">
        <v>929</v>
      </c>
      <c r="B14" s="1166">
        <v>3170</v>
      </c>
      <c r="C14" s="1166">
        <v>560</v>
      </c>
      <c r="D14" s="1167">
        <f t="shared" si="0"/>
        <v>3730</v>
      </c>
      <c r="E14" s="1168">
        <f t="shared" si="1"/>
        <v>84.986595174262732</v>
      </c>
      <c r="F14" s="1169" t="s">
        <v>931</v>
      </c>
    </row>
    <row r="15" spans="1:15" s="1159" customFormat="1" ht="33" customHeight="1">
      <c r="A15" s="1165" t="s">
        <v>2731</v>
      </c>
      <c r="B15" s="1170">
        <v>44541</v>
      </c>
      <c r="C15" s="1170">
        <v>2616</v>
      </c>
      <c r="D15" s="1167">
        <f t="shared" si="0"/>
        <v>47157</v>
      </c>
      <c r="E15" s="1171">
        <f t="shared" si="1"/>
        <v>94.452573318913409</v>
      </c>
      <c r="F15" s="1169" t="s">
        <v>937</v>
      </c>
    </row>
    <row r="16" spans="1:15" s="1159" customFormat="1" ht="33" customHeight="1">
      <c r="A16" s="1165" t="s">
        <v>2732</v>
      </c>
      <c r="B16" s="1166">
        <v>456283</v>
      </c>
      <c r="C16" s="1166">
        <v>43631</v>
      </c>
      <c r="D16" s="1167">
        <f t="shared" si="0"/>
        <v>499914</v>
      </c>
      <c r="E16" s="1168">
        <f t="shared" si="1"/>
        <v>91.272298835399695</v>
      </c>
      <c r="F16" s="1169" t="s">
        <v>938</v>
      </c>
    </row>
    <row r="17" spans="1:13" s="1159" customFormat="1" ht="33" customHeight="1">
      <c r="A17" s="1165" t="s">
        <v>918</v>
      </c>
      <c r="B17" s="1170">
        <v>2136894</v>
      </c>
      <c r="C17" s="1170">
        <v>548092</v>
      </c>
      <c r="D17" s="1167">
        <f t="shared" si="0"/>
        <v>2684986</v>
      </c>
      <c r="E17" s="1171">
        <f t="shared" si="1"/>
        <v>79.586783692726897</v>
      </c>
      <c r="F17" s="1169" t="s">
        <v>2733</v>
      </c>
    </row>
    <row r="18" spans="1:13" s="1174" customFormat="1" ht="33" customHeight="1">
      <c r="A18" s="1172" t="s">
        <v>128</v>
      </c>
      <c r="B18" s="1173" t="s">
        <v>2734</v>
      </c>
      <c r="C18" s="1173" t="s">
        <v>2734</v>
      </c>
      <c r="D18" s="1173">
        <f>SUM(D8:D17)</f>
        <v>27197177</v>
      </c>
      <c r="E18" s="1173" t="s">
        <v>2734</v>
      </c>
      <c r="F18" s="1172" t="s">
        <v>129</v>
      </c>
      <c r="I18" s="1175"/>
      <c r="J18" s="1175"/>
      <c r="K18" s="1175"/>
      <c r="L18" s="1175"/>
      <c r="M18" s="1175"/>
    </row>
    <row r="19" spans="1:13" s="1180" customFormat="1" ht="33" customHeight="1">
      <c r="A19" s="1176" t="s">
        <v>2735</v>
      </c>
      <c r="B19" s="1177"/>
      <c r="C19" s="1177"/>
      <c r="D19" s="1177"/>
      <c r="E19" s="1178"/>
      <c r="F19" s="1179" t="s">
        <v>2736</v>
      </c>
      <c r="I19" s="1181"/>
      <c r="J19" s="1181"/>
      <c r="K19" s="1181"/>
      <c r="L19" s="1181"/>
      <c r="M19" s="1181"/>
    </row>
    <row r="20" spans="1:13" s="1184" customFormat="1" ht="33" customHeight="1">
      <c r="A20" s="1182"/>
      <c r="B20" s="1183"/>
      <c r="D20" s="1183"/>
    </row>
    <row r="21" spans="1:13" s="1184" customFormat="1" ht="33" customHeight="1">
      <c r="A21" s="1182"/>
      <c r="B21" s="1183"/>
      <c r="D21" s="1183"/>
    </row>
    <row r="22" spans="1:13" s="1184" customFormat="1" ht="33" customHeight="1">
      <c r="A22" s="1182"/>
      <c r="B22" s="1183"/>
      <c r="D22" s="1183"/>
    </row>
    <row r="23" spans="1:13" s="1159" customFormat="1" ht="33" customHeight="1">
      <c r="B23" s="1185"/>
      <c r="C23" s="1185"/>
      <c r="D23" s="1185"/>
      <c r="I23" s="1186"/>
      <c r="J23" s="1186"/>
      <c r="K23" s="1186"/>
      <c r="L23" s="1186"/>
      <c r="M23" s="1186"/>
    </row>
    <row r="24" spans="1:13" s="1187" customFormat="1" ht="33" customHeight="1">
      <c r="B24" s="1188"/>
      <c r="C24" s="1188"/>
      <c r="D24" s="1188"/>
      <c r="I24" s="1189"/>
      <c r="J24" s="1189"/>
      <c r="K24" s="1189"/>
      <c r="L24" s="1189"/>
      <c r="M24" s="1189"/>
    </row>
    <row r="25" spans="1:13" s="1190" customFormat="1" ht="33" customHeight="1">
      <c r="B25" s="1191"/>
      <c r="C25" s="1191"/>
      <c r="D25" s="1191"/>
      <c r="I25" s="1192"/>
      <c r="J25" s="1192"/>
      <c r="K25" s="1192"/>
      <c r="L25" s="1192"/>
      <c r="M25" s="1192"/>
    </row>
    <row r="26" spans="1:13" s="1187" customFormat="1" ht="33" customHeight="1">
      <c r="B26" s="1188"/>
      <c r="C26" s="1188"/>
      <c r="D26" s="1188"/>
      <c r="I26" s="1189"/>
      <c r="J26" s="1189"/>
      <c r="K26" s="1189"/>
      <c r="L26" s="1189"/>
      <c r="M26" s="1189"/>
    </row>
    <row r="27" spans="1:13" s="1180" customFormat="1" ht="33" customHeight="1">
      <c r="A27" s="1176"/>
      <c r="B27" s="1177"/>
      <c r="C27" s="1177"/>
      <c r="D27" s="1177"/>
      <c r="E27" s="1178"/>
      <c r="F27" s="1179"/>
      <c r="I27" s="1181"/>
      <c r="J27" s="1181"/>
      <c r="K27" s="1181"/>
      <c r="L27" s="1181"/>
      <c r="M27" s="1181"/>
    </row>
    <row r="28" spans="1:13" s="1197" customFormat="1" ht="33" customHeight="1">
      <c r="A28" s="1193"/>
      <c r="B28" s="1194"/>
      <c r="C28" s="1194"/>
      <c r="D28" s="1194"/>
      <c r="E28" s="1195"/>
      <c r="F28" s="1196"/>
      <c r="J28" s="1198"/>
      <c r="K28" s="1198"/>
      <c r="L28" s="1198"/>
      <c r="M28" s="1198"/>
    </row>
    <row r="29" spans="1:13" s="1180" customFormat="1" ht="33" customHeight="1">
      <c r="A29" s="1176"/>
      <c r="B29" s="1177"/>
      <c r="C29" s="1177"/>
      <c r="D29" s="1177"/>
      <c r="E29" s="1178"/>
      <c r="F29" s="1179"/>
      <c r="I29" s="1181"/>
      <c r="J29" s="1181"/>
      <c r="K29" s="1181"/>
      <c r="L29" s="1181"/>
      <c r="M29" s="1181"/>
    </row>
    <row r="30" spans="1:13" s="1180" customFormat="1" ht="33" customHeight="1">
      <c r="A30" s="1176"/>
      <c r="B30" s="1177"/>
      <c r="C30" s="1177"/>
      <c r="D30" s="1177"/>
      <c r="E30" s="1178"/>
      <c r="F30" s="1176"/>
      <c r="I30" s="1181"/>
      <c r="J30" s="1181"/>
      <c r="K30" s="1181"/>
      <c r="L30" s="1181"/>
      <c r="M30" s="1181"/>
    </row>
    <row r="31" spans="1:13" s="1180" customFormat="1" ht="33" customHeight="1">
      <c r="A31" s="1176"/>
      <c r="B31" s="1177"/>
      <c r="C31" s="1177"/>
      <c r="D31" s="1177"/>
      <c r="E31" s="1178"/>
      <c r="F31" s="1176"/>
      <c r="I31" s="1181"/>
      <c r="J31" s="1181"/>
      <c r="K31" s="1181"/>
      <c r="L31" s="1181"/>
      <c r="M31" s="1181"/>
    </row>
    <row r="32" spans="1:13" s="1180" customFormat="1" ht="33" customHeight="1">
      <c r="A32" s="1176"/>
      <c r="B32" s="1177"/>
      <c r="C32" s="1177"/>
      <c r="D32" s="1177"/>
      <c r="E32" s="1178"/>
      <c r="F32" s="1176"/>
      <c r="I32" s="1181"/>
      <c r="J32" s="1181"/>
      <c r="K32" s="1181"/>
      <c r="L32" s="1181"/>
      <c r="M32" s="1181"/>
    </row>
    <row r="33" spans="1:13" s="1180" customFormat="1" ht="33" customHeight="1">
      <c r="A33" s="1176"/>
      <c r="B33" s="1177"/>
      <c r="C33" s="1177"/>
      <c r="D33" s="1177"/>
      <c r="E33" s="1178"/>
      <c r="F33" s="1176"/>
      <c r="I33" s="1181"/>
      <c r="J33" s="1181"/>
      <c r="K33" s="1181"/>
      <c r="L33" s="1181"/>
      <c r="M33" s="1181"/>
    </row>
    <row r="34" spans="1:13" s="1180" customFormat="1" ht="33" customHeight="1">
      <c r="A34" s="1176"/>
      <c r="B34" s="1177"/>
      <c r="C34" s="1177"/>
      <c r="D34" s="1177"/>
      <c r="E34" s="1178"/>
      <c r="F34" s="1176"/>
      <c r="I34" s="1181"/>
      <c r="J34" s="1181"/>
      <c r="K34" s="1181"/>
      <c r="L34" s="1181"/>
      <c r="M34" s="1181"/>
    </row>
    <row r="35" spans="1:13" s="1180" customFormat="1" ht="33" customHeight="1">
      <c r="A35" s="1176"/>
      <c r="B35" s="1177"/>
      <c r="C35" s="1177"/>
      <c r="D35" s="1189"/>
      <c r="E35" s="1178"/>
      <c r="F35" s="1176"/>
      <c r="I35" s="1181"/>
      <c r="J35" s="1181"/>
      <c r="K35" s="1181"/>
      <c r="L35" s="1181"/>
      <c r="M35" s="1181"/>
    </row>
    <row r="36" spans="1:13" s="1180" customFormat="1" ht="33" customHeight="1">
      <c r="A36" s="1176"/>
      <c r="B36" s="1177"/>
      <c r="C36" s="1177"/>
      <c r="D36" s="1177"/>
      <c r="E36" s="1178"/>
      <c r="F36" s="1176"/>
      <c r="I36" s="1181"/>
      <c r="J36" s="1181"/>
      <c r="K36" s="1181"/>
      <c r="L36" s="1181"/>
      <c r="M36" s="1181"/>
    </row>
    <row r="37" spans="1:13" s="1180" customFormat="1" ht="33" customHeight="1">
      <c r="A37" s="1176"/>
      <c r="B37" s="1177"/>
      <c r="C37" s="1177"/>
      <c r="E37" s="1178"/>
      <c r="F37" s="1176"/>
      <c r="I37" s="1181"/>
      <c r="J37" s="1181"/>
      <c r="K37" s="1181"/>
      <c r="L37" s="1181"/>
      <c r="M37" s="1181"/>
    </row>
    <row r="38" spans="1:13" s="1180" customFormat="1" ht="33" customHeight="1">
      <c r="A38" s="1176"/>
      <c r="B38" s="1177"/>
      <c r="C38" s="1177"/>
      <c r="E38" s="1178"/>
      <c r="F38" s="1176"/>
      <c r="I38" s="1181"/>
      <c r="J38" s="1181"/>
      <c r="K38" s="1181"/>
      <c r="L38" s="1181"/>
      <c r="M38" s="1181"/>
    </row>
    <row r="39" spans="1:13" s="1197" customFormat="1" ht="33" customHeight="1">
      <c r="A39" s="1193"/>
      <c r="B39" s="1194"/>
      <c r="C39" s="1194"/>
      <c r="D39" s="1194"/>
      <c r="E39" s="1194"/>
      <c r="F39" s="1193"/>
      <c r="I39" s="1198"/>
      <c r="J39" s="1198"/>
      <c r="K39" s="1198"/>
      <c r="L39" s="1198"/>
      <c r="M39" s="1198"/>
    </row>
    <row r="40" spans="1:13" s="1197" customFormat="1" ht="33" customHeight="1">
      <c r="A40" s="1193"/>
      <c r="B40" s="1194"/>
      <c r="C40" s="1194"/>
      <c r="D40" s="1194"/>
      <c r="E40" s="1194"/>
      <c r="F40" s="1193"/>
      <c r="I40" s="1198"/>
      <c r="J40" s="1198"/>
      <c r="K40" s="1198"/>
      <c r="L40" s="1198"/>
      <c r="M40" s="1198"/>
    </row>
    <row r="41" spans="1:13" s="1180" customFormat="1" ht="33" customHeight="1">
      <c r="A41" s="1176"/>
      <c r="B41" s="1177"/>
      <c r="C41" s="1177"/>
      <c r="D41" s="1177"/>
      <c r="E41" s="1178"/>
      <c r="F41" s="1176"/>
      <c r="I41" s="1181"/>
      <c r="J41" s="1181"/>
      <c r="K41" s="1181"/>
      <c r="L41" s="1181"/>
      <c r="M41" s="1181"/>
    </row>
    <row r="42" spans="1:13" s="1187" customFormat="1" ht="33" customHeight="1">
      <c r="B42" s="1188"/>
      <c r="C42" s="1188"/>
      <c r="D42" s="1188"/>
      <c r="I42" s="1189"/>
      <c r="J42" s="1189"/>
      <c r="K42" s="1189"/>
      <c r="L42" s="1189"/>
      <c r="M42" s="1189"/>
    </row>
    <row r="43" spans="1:13" s="1187" customFormat="1" ht="33" customHeight="1">
      <c r="B43" s="1188"/>
      <c r="C43" s="1188"/>
      <c r="D43" s="1188"/>
      <c r="I43" s="1189"/>
      <c r="J43" s="1189"/>
      <c r="K43" s="1189"/>
      <c r="L43" s="1189"/>
      <c r="M43" s="1189"/>
    </row>
    <row r="44" spans="1:13" s="1187" customFormat="1" ht="33" customHeight="1">
      <c r="B44" s="1188"/>
      <c r="C44" s="1188"/>
      <c r="D44" s="1188"/>
      <c r="I44" s="1189"/>
      <c r="J44" s="1189"/>
      <c r="K44" s="1189"/>
      <c r="L44" s="1189"/>
      <c r="M44" s="1189"/>
    </row>
    <row r="45" spans="1:13" s="1187" customFormat="1" ht="33" customHeight="1">
      <c r="B45" s="1188"/>
      <c r="C45" s="1188"/>
      <c r="D45" s="1188"/>
      <c r="I45" s="1189"/>
      <c r="J45" s="1189"/>
      <c r="K45" s="1189"/>
      <c r="L45" s="1189"/>
      <c r="M45" s="1189"/>
    </row>
    <row r="46" spans="1:13" s="1187" customFormat="1" ht="33" customHeight="1">
      <c r="B46" s="1188"/>
      <c r="C46" s="1188"/>
      <c r="D46" s="1188"/>
      <c r="I46" s="1189"/>
      <c r="J46" s="1189"/>
      <c r="K46" s="1189"/>
      <c r="L46" s="1189"/>
      <c r="M46" s="1189"/>
    </row>
    <row r="47" spans="1:13" s="1187" customFormat="1" ht="33" customHeight="1">
      <c r="B47" s="1188"/>
      <c r="C47" s="1188"/>
      <c r="D47" s="1188"/>
      <c r="I47" s="1189"/>
      <c r="J47" s="1189"/>
      <c r="K47" s="1189"/>
      <c r="L47" s="1189"/>
      <c r="M47" s="1189"/>
    </row>
    <row r="48" spans="1:13" s="1187" customFormat="1" ht="33" customHeight="1">
      <c r="B48" s="1188"/>
      <c r="C48" s="1188"/>
      <c r="D48" s="1188"/>
      <c r="I48" s="1189"/>
      <c r="J48" s="1189"/>
      <c r="K48" s="1189"/>
      <c r="L48" s="1189"/>
      <c r="M48" s="1189"/>
    </row>
    <row r="49" spans="1:15" s="1187" customFormat="1" ht="33" customHeight="1">
      <c r="B49" s="1188"/>
      <c r="C49" s="1188"/>
      <c r="D49" s="1188"/>
      <c r="I49" s="1189"/>
      <c r="J49" s="1189"/>
      <c r="K49" s="1189"/>
      <c r="L49" s="1189"/>
      <c r="M49" s="1189"/>
    </row>
    <row r="50" spans="1:15" s="1187" customFormat="1" ht="33" customHeight="1">
      <c r="B50" s="1188"/>
      <c r="C50" s="1188"/>
      <c r="D50" s="1188"/>
      <c r="I50" s="1189"/>
      <c r="J50" s="1189"/>
      <c r="K50" s="1189"/>
      <c r="L50" s="1189"/>
      <c r="M50" s="1189"/>
    </row>
    <row r="51" spans="1:15" s="1187" customFormat="1" ht="33" customHeight="1">
      <c r="B51" s="1188"/>
      <c r="C51" s="1188"/>
      <c r="D51" s="1188"/>
      <c r="I51" s="1189"/>
      <c r="J51" s="1189"/>
      <c r="K51" s="1189"/>
      <c r="L51" s="1189"/>
      <c r="M51" s="1189"/>
    </row>
    <row r="52" spans="1:15" s="1187" customFormat="1" ht="33" customHeight="1">
      <c r="B52" s="1188"/>
      <c r="C52" s="1188"/>
      <c r="D52" s="1188"/>
      <c r="I52" s="1189"/>
      <c r="J52" s="1189"/>
      <c r="K52" s="1189"/>
      <c r="L52" s="1189"/>
      <c r="M52" s="1189"/>
    </row>
    <row r="53" spans="1:15" s="1187" customFormat="1" ht="33" customHeight="1">
      <c r="B53" s="1188"/>
      <c r="C53" s="1188"/>
      <c r="D53" s="1188"/>
      <c r="I53" s="1189"/>
      <c r="J53" s="1189"/>
      <c r="K53" s="1189"/>
      <c r="L53" s="1189"/>
      <c r="M53" s="1189"/>
    </row>
    <row r="54" spans="1:15" s="1187" customFormat="1" ht="33" customHeight="1">
      <c r="A54" s="1199"/>
      <c r="B54" s="1188"/>
      <c r="C54" s="1188"/>
      <c r="D54" s="1188"/>
      <c r="F54" s="1199"/>
      <c r="I54" s="1189"/>
      <c r="J54" s="1189"/>
      <c r="K54" s="1189"/>
      <c r="L54" s="1189"/>
      <c r="M54" s="1189"/>
    </row>
    <row r="55" spans="1:15" s="1187" customFormat="1" ht="33" customHeight="1">
      <c r="A55" s="1199"/>
      <c r="B55" s="1188"/>
      <c r="C55" s="1188"/>
      <c r="D55" s="1188"/>
      <c r="F55" s="1199"/>
      <c r="I55" s="1189"/>
      <c r="J55" s="1189"/>
      <c r="K55" s="1189"/>
      <c r="L55" s="1189"/>
      <c r="M55" s="1189"/>
    </row>
    <row r="56" spans="1:15" s="1187" customFormat="1" ht="33" customHeight="1">
      <c r="B56" s="1188"/>
      <c r="C56" s="1188"/>
      <c r="D56" s="1188"/>
      <c r="I56" s="1189"/>
      <c r="J56" s="1189"/>
      <c r="K56" s="1189"/>
      <c r="L56" s="1189"/>
      <c r="M56" s="1189"/>
    </row>
    <row r="57" spans="1:15" s="1187" customFormat="1" ht="33" customHeight="1">
      <c r="B57" s="1200"/>
      <c r="C57" s="1200"/>
      <c r="D57" s="1188"/>
      <c r="I57" s="1189"/>
      <c r="J57" s="1189"/>
      <c r="K57" s="1189"/>
      <c r="L57" s="1189"/>
      <c r="M57" s="1189"/>
    </row>
    <row r="58" spans="1:15" s="1187" customFormat="1" ht="33" customHeight="1">
      <c r="B58" s="1201"/>
      <c r="C58" s="1201"/>
      <c r="D58" s="1188"/>
      <c r="I58" s="1189"/>
      <c r="J58" s="1189"/>
      <c r="K58" s="1189"/>
      <c r="L58" s="1189"/>
      <c r="M58" s="1189"/>
    </row>
    <row r="59" spans="1:15" s="1187" customFormat="1" ht="33" customHeight="1">
      <c r="B59" s="1188"/>
      <c r="C59" s="1188"/>
      <c r="D59" s="1188"/>
      <c r="I59" s="1189"/>
      <c r="J59" s="1189"/>
      <c r="K59" s="1189"/>
      <c r="L59" s="1189"/>
      <c r="M59" s="1189"/>
    </row>
    <row r="60" spans="1:15" s="1187" customFormat="1" ht="33" customHeight="1">
      <c r="B60" s="1188"/>
      <c r="C60" s="1188"/>
      <c r="D60" s="1188"/>
      <c r="I60" s="1189"/>
      <c r="J60" s="1189"/>
      <c r="K60" s="1189"/>
      <c r="L60" s="1189"/>
      <c r="M60" s="1189"/>
    </row>
    <row r="61" spans="1:15" s="1187" customFormat="1" ht="33" customHeight="1">
      <c r="B61" s="1188"/>
      <c r="C61" s="1188"/>
      <c r="D61" s="1188"/>
      <c r="I61" s="1189"/>
      <c r="J61" s="1189"/>
      <c r="K61" s="1189"/>
      <c r="L61" s="1189"/>
      <c r="M61" s="1189"/>
    </row>
    <row r="62" spans="1:15" s="1187" customFormat="1" ht="33" customHeight="1">
      <c r="B62" s="1188"/>
      <c r="C62" s="1188"/>
      <c r="D62" s="1188"/>
      <c r="I62" s="1189"/>
      <c r="J62" s="1189"/>
      <c r="K62" s="1189"/>
      <c r="L62" s="1189"/>
      <c r="M62" s="1189"/>
      <c r="O62" s="1202"/>
    </row>
    <row r="63" spans="1:15" s="1187" customFormat="1" ht="33" customHeight="1">
      <c r="B63" s="1188"/>
      <c r="C63" s="1188"/>
      <c r="D63" s="1188"/>
      <c r="I63" s="1189"/>
      <c r="J63" s="1189"/>
      <c r="K63" s="1189"/>
      <c r="L63" s="1189"/>
      <c r="M63" s="1189"/>
      <c r="O63" s="1202"/>
    </row>
    <row r="64" spans="1:15" s="1187" customFormat="1" ht="33" customHeight="1">
      <c r="B64" s="1188"/>
      <c r="C64" s="1188"/>
      <c r="D64" s="1188"/>
      <c r="I64" s="1189"/>
      <c r="J64" s="1189"/>
      <c r="K64" s="1189"/>
      <c r="L64" s="1189"/>
      <c r="M64" s="1189"/>
      <c r="O64" s="1202"/>
    </row>
    <row r="65" spans="2:15" s="1187" customFormat="1" ht="33" customHeight="1">
      <c r="B65" s="1188"/>
      <c r="C65" s="1188"/>
      <c r="D65" s="1188"/>
      <c r="I65" s="1189"/>
      <c r="J65" s="1202"/>
      <c r="K65" s="1202"/>
      <c r="L65" s="1202"/>
      <c r="M65" s="1202"/>
      <c r="N65" s="1203"/>
      <c r="O65" s="1202"/>
    </row>
    <row r="66" spans="2:15" s="1187" customFormat="1" ht="33" customHeight="1">
      <c r="B66" s="1188"/>
      <c r="C66" s="1188"/>
      <c r="D66" s="1188"/>
      <c r="I66" s="1189"/>
      <c r="J66" s="1202"/>
      <c r="K66" s="1202"/>
      <c r="L66" s="1202"/>
      <c r="M66" s="1202"/>
      <c r="N66" s="1203"/>
      <c r="O66" s="1202"/>
    </row>
    <row r="67" spans="2:15" s="1187" customFormat="1" ht="33" customHeight="1">
      <c r="B67" s="1188"/>
      <c r="C67" s="1188"/>
      <c r="D67" s="1188"/>
      <c r="I67" s="1189"/>
      <c r="J67" s="1202"/>
      <c r="K67" s="1202"/>
      <c r="L67" s="1202"/>
      <c r="M67" s="1202"/>
      <c r="N67" s="1203"/>
      <c r="O67" s="1202"/>
    </row>
    <row r="68" spans="2:15" s="1187" customFormat="1" ht="33" customHeight="1">
      <c r="B68" s="1188"/>
      <c r="C68" s="1188"/>
      <c r="D68" s="1188"/>
      <c r="I68" s="1189"/>
      <c r="J68" s="1202"/>
      <c r="K68" s="1202"/>
      <c r="L68" s="1202"/>
      <c r="M68" s="1202"/>
      <c r="O68" s="1203"/>
    </row>
    <row r="69" spans="2:15" s="1187" customFormat="1" ht="33" customHeight="1">
      <c r="B69" s="1188"/>
      <c r="C69" s="1188"/>
      <c r="D69" s="1188"/>
      <c r="I69" s="1189"/>
      <c r="J69" s="1202"/>
      <c r="K69" s="1202"/>
      <c r="L69" s="1202"/>
      <c r="M69" s="1202"/>
    </row>
    <row r="70" spans="2:15" s="1187" customFormat="1" ht="33" customHeight="1">
      <c r="B70" s="1188"/>
      <c r="C70" s="1188"/>
      <c r="D70" s="1188"/>
    </row>
    <row r="71" spans="2:15" s="1187" customFormat="1" ht="33" customHeight="1">
      <c r="B71" s="1204"/>
      <c r="C71" s="1188"/>
      <c r="D71" s="1188"/>
    </row>
    <row r="72" spans="2:15" s="1187" customFormat="1" ht="33" customHeight="1">
      <c r="B72" s="1204"/>
      <c r="C72" s="1204"/>
      <c r="D72" s="1204"/>
    </row>
    <row r="73" spans="2:15" s="1187" customFormat="1" ht="33" customHeight="1">
      <c r="B73" s="1188"/>
      <c r="C73" s="1188"/>
      <c r="D73" s="1188"/>
    </row>
    <row r="74" spans="2:15" s="1187" customFormat="1" ht="33" customHeight="1">
      <c r="B74" s="1188"/>
      <c r="C74" s="1188"/>
      <c r="D74" s="1188"/>
    </row>
    <row r="75" spans="2:15" s="1187" customFormat="1" ht="33" customHeight="1">
      <c r="B75" s="1188"/>
      <c r="C75" s="1188"/>
      <c r="D75" s="1188"/>
    </row>
    <row r="76" spans="2:15" s="1187" customFormat="1" ht="33" customHeight="1">
      <c r="B76" s="1188"/>
      <c r="C76" s="1188"/>
      <c r="D76" s="1188"/>
    </row>
    <row r="77" spans="2:15" s="1187" customFormat="1" ht="33" customHeight="1">
      <c r="B77" s="1188"/>
      <c r="C77" s="1188"/>
      <c r="D77" s="1188"/>
      <c r="I77" s="1189"/>
      <c r="J77" s="1189"/>
      <c r="K77" s="1189"/>
      <c r="L77" s="1189"/>
      <c r="M77" s="1189"/>
    </row>
    <row r="78" spans="2:15" s="1187" customFormat="1" ht="33" customHeight="1">
      <c r="B78" s="1188"/>
      <c r="C78" s="1188"/>
      <c r="D78" s="1188"/>
      <c r="I78" s="1189"/>
      <c r="J78" s="1189"/>
      <c r="K78" s="1189"/>
      <c r="L78" s="1189"/>
      <c r="M78" s="1189"/>
    </row>
    <row r="79" spans="2:15" s="1187" customFormat="1" ht="33" customHeight="1">
      <c r="B79" s="1188"/>
      <c r="C79" s="1188"/>
      <c r="D79" s="1188"/>
      <c r="I79" s="1189"/>
      <c r="J79" s="1189"/>
      <c r="K79" s="1189"/>
      <c r="L79" s="1189"/>
      <c r="M79" s="1189"/>
    </row>
  </sheetData>
  <mergeCells count="7">
    <mergeCell ref="A1:F1"/>
    <mergeCell ref="A2:F2"/>
    <mergeCell ref="A3:C3"/>
    <mergeCell ref="A4:A7"/>
    <mergeCell ref="B4:E4"/>
    <mergeCell ref="F4:F7"/>
    <mergeCell ref="B5:E5"/>
  </mergeCells>
  <printOptions horizontalCentered="1" verticalCentered="1"/>
  <pageMargins left="0" right="0" top="0" bottom="0.11811023622047245" header="0.31496062992125984" footer="0.51181102362204722"/>
  <pageSetup paperSize="9" scale="82" orientation="landscape" r:id="rId1"/>
  <headerFooter alignWithMargins="0">
    <oddFooter xml:space="preserve">&amp;C </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22"/>
  <sheetViews>
    <sheetView showGridLines="0" rightToLeft="1" topLeftCell="A4" zoomScale="80" zoomScaleNormal="80" workbookViewId="0">
      <selection activeCell="G13" sqref="G13"/>
    </sheetView>
  </sheetViews>
  <sheetFormatPr defaultRowHeight="15.75"/>
  <cols>
    <col min="1" max="1" width="25.7109375" style="1214" customWidth="1"/>
    <col min="2" max="8" width="17.7109375" style="1207" customWidth="1"/>
    <col min="9" max="9" width="17.7109375" style="1218" customWidth="1"/>
    <col min="10" max="10" width="25.7109375" style="1214" customWidth="1"/>
    <col min="11" max="12" width="9.140625" style="1214"/>
    <col min="13" max="13" width="10.140625" style="1214" bestFit="1" customWidth="1"/>
    <col min="14" max="189" width="9.140625" style="1214"/>
    <col min="190" max="191" width="12.85546875" style="1214" customWidth="1"/>
    <col min="192" max="192" width="14" style="1214" customWidth="1"/>
    <col min="193" max="193" width="15.28515625" style="1214" customWidth="1"/>
    <col min="194" max="194" width="12.28515625" style="1214" customWidth="1"/>
    <col min="195" max="195" width="11.140625" style="1214" customWidth="1"/>
    <col min="196" max="199" width="9.140625" style="1214" customWidth="1"/>
    <col min="200" max="445" width="9.140625" style="1214"/>
    <col min="446" max="447" width="12.85546875" style="1214" customWidth="1"/>
    <col min="448" max="448" width="14" style="1214" customWidth="1"/>
    <col min="449" max="449" width="15.28515625" style="1214" customWidth="1"/>
    <col min="450" max="450" width="12.28515625" style="1214" customWidth="1"/>
    <col min="451" max="451" width="11.140625" style="1214" customWidth="1"/>
    <col min="452" max="455" width="9.140625" style="1214" customWidth="1"/>
    <col min="456" max="701" width="9.140625" style="1214"/>
    <col min="702" max="703" width="12.85546875" style="1214" customWidth="1"/>
    <col min="704" max="704" width="14" style="1214" customWidth="1"/>
    <col min="705" max="705" width="15.28515625" style="1214" customWidth="1"/>
    <col min="706" max="706" width="12.28515625" style="1214" customWidth="1"/>
    <col min="707" max="707" width="11.140625" style="1214" customWidth="1"/>
    <col min="708" max="711" width="9.140625" style="1214" customWidth="1"/>
    <col min="712" max="957" width="9.140625" style="1214"/>
    <col min="958" max="959" width="12.85546875" style="1214" customWidth="1"/>
    <col min="960" max="960" width="14" style="1214" customWidth="1"/>
    <col min="961" max="961" width="15.28515625" style="1214" customWidth="1"/>
    <col min="962" max="962" width="12.28515625" style="1214" customWidth="1"/>
    <col min="963" max="963" width="11.140625" style="1214" customWidth="1"/>
    <col min="964" max="967" width="9.140625" style="1214" customWidth="1"/>
    <col min="968" max="1213" width="9.140625" style="1214"/>
    <col min="1214" max="1215" width="12.85546875" style="1214" customWidth="1"/>
    <col min="1216" max="1216" width="14" style="1214" customWidth="1"/>
    <col min="1217" max="1217" width="15.28515625" style="1214" customWidth="1"/>
    <col min="1218" max="1218" width="12.28515625" style="1214" customWidth="1"/>
    <col min="1219" max="1219" width="11.140625" style="1214" customWidth="1"/>
    <col min="1220" max="1223" width="9.140625" style="1214" customWidth="1"/>
    <col min="1224" max="1469" width="9.140625" style="1214"/>
    <col min="1470" max="1471" width="12.85546875" style="1214" customWidth="1"/>
    <col min="1472" max="1472" width="14" style="1214" customWidth="1"/>
    <col min="1473" max="1473" width="15.28515625" style="1214" customWidth="1"/>
    <col min="1474" max="1474" width="12.28515625" style="1214" customWidth="1"/>
    <col min="1475" max="1475" width="11.140625" style="1214" customWidth="1"/>
    <col min="1476" max="1479" width="9.140625" style="1214" customWidth="1"/>
    <col min="1480" max="1725" width="9.140625" style="1214"/>
    <col min="1726" max="1727" width="12.85546875" style="1214" customWidth="1"/>
    <col min="1728" max="1728" width="14" style="1214" customWidth="1"/>
    <col min="1729" max="1729" width="15.28515625" style="1214" customWidth="1"/>
    <col min="1730" max="1730" width="12.28515625" style="1214" customWidth="1"/>
    <col min="1731" max="1731" width="11.140625" style="1214" customWidth="1"/>
    <col min="1732" max="1735" width="9.140625" style="1214" customWidth="1"/>
    <col min="1736" max="1981" width="9.140625" style="1214"/>
    <col min="1982" max="1983" width="12.85546875" style="1214" customWidth="1"/>
    <col min="1984" max="1984" width="14" style="1214" customWidth="1"/>
    <col min="1985" max="1985" width="15.28515625" style="1214" customWidth="1"/>
    <col min="1986" max="1986" width="12.28515625" style="1214" customWidth="1"/>
    <col min="1987" max="1987" width="11.140625" style="1214" customWidth="1"/>
    <col min="1988" max="1991" width="9.140625" style="1214" customWidth="1"/>
    <col min="1992" max="2237" width="9.140625" style="1214"/>
    <col min="2238" max="2239" width="12.85546875" style="1214" customWidth="1"/>
    <col min="2240" max="2240" width="14" style="1214" customWidth="1"/>
    <col min="2241" max="2241" width="15.28515625" style="1214" customWidth="1"/>
    <col min="2242" max="2242" width="12.28515625" style="1214" customWidth="1"/>
    <col min="2243" max="2243" width="11.140625" style="1214" customWidth="1"/>
    <col min="2244" max="2247" width="9.140625" style="1214" customWidth="1"/>
    <col min="2248" max="2493" width="9.140625" style="1214"/>
    <col min="2494" max="2495" width="12.85546875" style="1214" customWidth="1"/>
    <col min="2496" max="2496" width="14" style="1214" customWidth="1"/>
    <col min="2497" max="2497" width="15.28515625" style="1214" customWidth="1"/>
    <col min="2498" max="2498" width="12.28515625" style="1214" customWidth="1"/>
    <col min="2499" max="2499" width="11.140625" style="1214" customWidth="1"/>
    <col min="2500" max="2503" width="9.140625" style="1214" customWidth="1"/>
    <col min="2504" max="2749" width="9.140625" style="1214"/>
    <col min="2750" max="2751" width="12.85546875" style="1214" customWidth="1"/>
    <col min="2752" max="2752" width="14" style="1214" customWidth="1"/>
    <col min="2753" max="2753" width="15.28515625" style="1214" customWidth="1"/>
    <col min="2754" max="2754" width="12.28515625" style="1214" customWidth="1"/>
    <col min="2755" max="2755" width="11.140625" style="1214" customWidth="1"/>
    <col min="2756" max="2759" width="9.140625" style="1214" customWidth="1"/>
    <col min="2760" max="3005" width="9.140625" style="1214"/>
    <col min="3006" max="3007" width="12.85546875" style="1214" customWidth="1"/>
    <col min="3008" max="3008" width="14" style="1214" customWidth="1"/>
    <col min="3009" max="3009" width="15.28515625" style="1214" customWidth="1"/>
    <col min="3010" max="3010" width="12.28515625" style="1214" customWidth="1"/>
    <col min="3011" max="3011" width="11.140625" style="1214" customWidth="1"/>
    <col min="3012" max="3015" width="9.140625" style="1214" customWidth="1"/>
    <col min="3016" max="3261" width="9.140625" style="1214"/>
    <col min="3262" max="3263" width="12.85546875" style="1214" customWidth="1"/>
    <col min="3264" max="3264" width="14" style="1214" customWidth="1"/>
    <col min="3265" max="3265" width="15.28515625" style="1214" customWidth="1"/>
    <col min="3266" max="3266" width="12.28515625" style="1214" customWidth="1"/>
    <col min="3267" max="3267" width="11.140625" style="1214" customWidth="1"/>
    <col min="3268" max="3271" width="9.140625" style="1214" customWidth="1"/>
    <col min="3272" max="3517" width="9.140625" style="1214"/>
    <col min="3518" max="3519" width="12.85546875" style="1214" customWidth="1"/>
    <col min="3520" max="3520" width="14" style="1214" customWidth="1"/>
    <col min="3521" max="3521" width="15.28515625" style="1214" customWidth="1"/>
    <col min="3522" max="3522" width="12.28515625" style="1214" customWidth="1"/>
    <col min="3523" max="3523" width="11.140625" style="1214" customWidth="1"/>
    <col min="3524" max="3527" width="9.140625" style="1214" customWidth="1"/>
    <col min="3528" max="3773" width="9.140625" style="1214"/>
    <col min="3774" max="3775" width="12.85546875" style="1214" customWidth="1"/>
    <col min="3776" max="3776" width="14" style="1214" customWidth="1"/>
    <col min="3777" max="3777" width="15.28515625" style="1214" customWidth="1"/>
    <col min="3778" max="3778" width="12.28515625" style="1214" customWidth="1"/>
    <col min="3779" max="3779" width="11.140625" style="1214" customWidth="1"/>
    <col min="3780" max="3783" width="9.140625" style="1214" customWidth="1"/>
    <col min="3784" max="4029" width="9.140625" style="1214"/>
    <col min="4030" max="4031" width="12.85546875" style="1214" customWidth="1"/>
    <col min="4032" max="4032" width="14" style="1214" customWidth="1"/>
    <col min="4033" max="4033" width="15.28515625" style="1214" customWidth="1"/>
    <col min="4034" max="4034" width="12.28515625" style="1214" customWidth="1"/>
    <col min="4035" max="4035" width="11.140625" style="1214" customWidth="1"/>
    <col min="4036" max="4039" width="9.140625" style="1214" customWidth="1"/>
    <col min="4040" max="4285" width="9.140625" style="1214"/>
    <col min="4286" max="4287" width="12.85546875" style="1214" customWidth="1"/>
    <col min="4288" max="4288" width="14" style="1214" customWidth="1"/>
    <col min="4289" max="4289" width="15.28515625" style="1214" customWidth="1"/>
    <col min="4290" max="4290" width="12.28515625" style="1214" customWidth="1"/>
    <col min="4291" max="4291" width="11.140625" style="1214" customWidth="1"/>
    <col min="4292" max="4295" width="9.140625" style="1214" customWidth="1"/>
    <col min="4296" max="4541" width="9.140625" style="1214"/>
    <col min="4542" max="4543" width="12.85546875" style="1214" customWidth="1"/>
    <col min="4544" max="4544" width="14" style="1214" customWidth="1"/>
    <col min="4545" max="4545" width="15.28515625" style="1214" customWidth="1"/>
    <col min="4546" max="4546" width="12.28515625" style="1214" customWidth="1"/>
    <col min="4547" max="4547" width="11.140625" style="1214" customWidth="1"/>
    <col min="4548" max="4551" width="9.140625" style="1214" customWidth="1"/>
    <col min="4552" max="4797" width="9.140625" style="1214"/>
    <col min="4798" max="4799" width="12.85546875" style="1214" customWidth="1"/>
    <col min="4800" max="4800" width="14" style="1214" customWidth="1"/>
    <col min="4801" max="4801" width="15.28515625" style="1214" customWidth="1"/>
    <col min="4802" max="4802" width="12.28515625" style="1214" customWidth="1"/>
    <col min="4803" max="4803" width="11.140625" style="1214" customWidth="1"/>
    <col min="4804" max="4807" width="9.140625" style="1214" customWidth="1"/>
    <col min="4808" max="5053" width="9.140625" style="1214"/>
    <col min="5054" max="5055" width="12.85546875" style="1214" customWidth="1"/>
    <col min="5056" max="5056" width="14" style="1214" customWidth="1"/>
    <col min="5057" max="5057" width="15.28515625" style="1214" customWidth="1"/>
    <col min="5058" max="5058" width="12.28515625" style="1214" customWidth="1"/>
    <col min="5059" max="5059" width="11.140625" style="1214" customWidth="1"/>
    <col min="5060" max="5063" width="9.140625" style="1214" customWidth="1"/>
    <col min="5064" max="5309" width="9.140625" style="1214"/>
    <col min="5310" max="5311" width="12.85546875" style="1214" customWidth="1"/>
    <col min="5312" max="5312" width="14" style="1214" customWidth="1"/>
    <col min="5313" max="5313" width="15.28515625" style="1214" customWidth="1"/>
    <col min="5314" max="5314" width="12.28515625" style="1214" customWidth="1"/>
    <col min="5315" max="5315" width="11.140625" style="1214" customWidth="1"/>
    <col min="5316" max="5319" width="9.140625" style="1214" customWidth="1"/>
    <col min="5320" max="5565" width="9.140625" style="1214"/>
    <col min="5566" max="5567" width="12.85546875" style="1214" customWidth="1"/>
    <col min="5568" max="5568" width="14" style="1214" customWidth="1"/>
    <col min="5569" max="5569" width="15.28515625" style="1214" customWidth="1"/>
    <col min="5570" max="5570" width="12.28515625" style="1214" customWidth="1"/>
    <col min="5571" max="5571" width="11.140625" style="1214" customWidth="1"/>
    <col min="5572" max="5575" width="9.140625" style="1214" customWidth="1"/>
    <col min="5576" max="5821" width="9.140625" style="1214"/>
    <col min="5822" max="5823" width="12.85546875" style="1214" customWidth="1"/>
    <col min="5824" max="5824" width="14" style="1214" customWidth="1"/>
    <col min="5825" max="5825" width="15.28515625" style="1214" customWidth="1"/>
    <col min="5826" max="5826" width="12.28515625" style="1214" customWidth="1"/>
    <col min="5827" max="5827" width="11.140625" style="1214" customWidth="1"/>
    <col min="5828" max="5831" width="9.140625" style="1214" customWidth="1"/>
    <col min="5832" max="6077" width="9.140625" style="1214"/>
    <col min="6078" max="6079" width="12.85546875" style="1214" customWidth="1"/>
    <col min="6080" max="6080" width="14" style="1214" customWidth="1"/>
    <col min="6081" max="6081" width="15.28515625" style="1214" customWidth="1"/>
    <col min="6082" max="6082" width="12.28515625" style="1214" customWidth="1"/>
    <col min="6083" max="6083" width="11.140625" style="1214" customWidth="1"/>
    <col min="6084" max="6087" width="9.140625" style="1214" customWidth="1"/>
    <col min="6088" max="6333" width="9.140625" style="1214"/>
    <col min="6334" max="6335" width="12.85546875" style="1214" customWidth="1"/>
    <col min="6336" max="6336" width="14" style="1214" customWidth="1"/>
    <col min="6337" max="6337" width="15.28515625" style="1214" customWidth="1"/>
    <col min="6338" max="6338" width="12.28515625" style="1214" customWidth="1"/>
    <col min="6339" max="6339" width="11.140625" style="1214" customWidth="1"/>
    <col min="6340" max="6343" width="9.140625" style="1214" customWidth="1"/>
    <col min="6344" max="6589" width="9.140625" style="1214"/>
    <col min="6590" max="6591" width="12.85546875" style="1214" customWidth="1"/>
    <col min="6592" max="6592" width="14" style="1214" customWidth="1"/>
    <col min="6593" max="6593" width="15.28515625" style="1214" customWidth="1"/>
    <col min="6594" max="6594" width="12.28515625" style="1214" customWidth="1"/>
    <col min="6595" max="6595" width="11.140625" style="1214" customWidth="1"/>
    <col min="6596" max="6599" width="9.140625" style="1214" customWidth="1"/>
    <col min="6600" max="6845" width="9.140625" style="1214"/>
    <col min="6846" max="6847" width="12.85546875" style="1214" customWidth="1"/>
    <col min="6848" max="6848" width="14" style="1214" customWidth="1"/>
    <col min="6849" max="6849" width="15.28515625" style="1214" customWidth="1"/>
    <col min="6850" max="6850" width="12.28515625" style="1214" customWidth="1"/>
    <col min="6851" max="6851" width="11.140625" style="1214" customWidth="1"/>
    <col min="6852" max="6855" width="9.140625" style="1214" customWidth="1"/>
    <col min="6856" max="7101" width="9.140625" style="1214"/>
    <col min="7102" max="7103" width="12.85546875" style="1214" customWidth="1"/>
    <col min="7104" max="7104" width="14" style="1214" customWidth="1"/>
    <col min="7105" max="7105" width="15.28515625" style="1214" customWidth="1"/>
    <col min="7106" max="7106" width="12.28515625" style="1214" customWidth="1"/>
    <col min="7107" max="7107" width="11.140625" style="1214" customWidth="1"/>
    <col min="7108" max="7111" width="9.140625" style="1214" customWidth="1"/>
    <col min="7112" max="7357" width="9.140625" style="1214"/>
    <col min="7358" max="7359" width="12.85546875" style="1214" customWidth="1"/>
    <col min="7360" max="7360" width="14" style="1214" customWidth="1"/>
    <col min="7361" max="7361" width="15.28515625" style="1214" customWidth="1"/>
    <col min="7362" max="7362" width="12.28515625" style="1214" customWidth="1"/>
    <col min="7363" max="7363" width="11.140625" style="1214" customWidth="1"/>
    <col min="7364" max="7367" width="9.140625" style="1214" customWidth="1"/>
    <col min="7368" max="7613" width="9.140625" style="1214"/>
    <col min="7614" max="7615" width="12.85546875" style="1214" customWidth="1"/>
    <col min="7616" max="7616" width="14" style="1214" customWidth="1"/>
    <col min="7617" max="7617" width="15.28515625" style="1214" customWidth="1"/>
    <col min="7618" max="7618" width="12.28515625" style="1214" customWidth="1"/>
    <col min="7619" max="7619" width="11.140625" style="1214" customWidth="1"/>
    <col min="7620" max="7623" width="9.140625" style="1214" customWidth="1"/>
    <col min="7624" max="7869" width="9.140625" style="1214"/>
    <col min="7870" max="7871" width="12.85546875" style="1214" customWidth="1"/>
    <col min="7872" max="7872" width="14" style="1214" customWidth="1"/>
    <col min="7873" max="7873" width="15.28515625" style="1214" customWidth="1"/>
    <col min="7874" max="7874" width="12.28515625" style="1214" customWidth="1"/>
    <col min="7875" max="7875" width="11.140625" style="1214" customWidth="1"/>
    <col min="7876" max="7879" width="9.140625" style="1214" customWidth="1"/>
    <col min="7880" max="8125" width="9.140625" style="1214"/>
    <col min="8126" max="8127" width="12.85546875" style="1214" customWidth="1"/>
    <col min="8128" max="8128" width="14" style="1214" customWidth="1"/>
    <col min="8129" max="8129" width="15.28515625" style="1214" customWidth="1"/>
    <col min="8130" max="8130" width="12.28515625" style="1214" customWidth="1"/>
    <col min="8131" max="8131" width="11.140625" style="1214" customWidth="1"/>
    <col min="8132" max="8135" width="9.140625" style="1214" customWidth="1"/>
    <col min="8136" max="8381" width="9.140625" style="1214"/>
    <col min="8382" max="8383" width="12.85546875" style="1214" customWidth="1"/>
    <col min="8384" max="8384" width="14" style="1214" customWidth="1"/>
    <col min="8385" max="8385" width="15.28515625" style="1214" customWidth="1"/>
    <col min="8386" max="8386" width="12.28515625" style="1214" customWidth="1"/>
    <col min="8387" max="8387" width="11.140625" style="1214" customWidth="1"/>
    <col min="8388" max="8391" width="9.140625" style="1214" customWidth="1"/>
    <col min="8392" max="8637" width="9.140625" style="1214"/>
    <col min="8638" max="8639" width="12.85546875" style="1214" customWidth="1"/>
    <col min="8640" max="8640" width="14" style="1214" customWidth="1"/>
    <col min="8641" max="8641" width="15.28515625" style="1214" customWidth="1"/>
    <col min="8642" max="8642" width="12.28515625" style="1214" customWidth="1"/>
    <col min="8643" max="8643" width="11.140625" style="1214" customWidth="1"/>
    <col min="8644" max="8647" width="9.140625" style="1214" customWidth="1"/>
    <col min="8648" max="8893" width="9.140625" style="1214"/>
    <col min="8894" max="8895" width="12.85546875" style="1214" customWidth="1"/>
    <col min="8896" max="8896" width="14" style="1214" customWidth="1"/>
    <col min="8897" max="8897" width="15.28515625" style="1214" customWidth="1"/>
    <col min="8898" max="8898" width="12.28515625" style="1214" customWidth="1"/>
    <col min="8899" max="8899" width="11.140625" style="1214" customWidth="1"/>
    <col min="8900" max="8903" width="9.140625" style="1214" customWidth="1"/>
    <col min="8904" max="9149" width="9.140625" style="1214"/>
    <col min="9150" max="9151" width="12.85546875" style="1214" customWidth="1"/>
    <col min="9152" max="9152" width="14" style="1214" customWidth="1"/>
    <col min="9153" max="9153" width="15.28515625" style="1214" customWidth="1"/>
    <col min="9154" max="9154" width="12.28515625" style="1214" customWidth="1"/>
    <col min="9155" max="9155" width="11.140625" style="1214" customWidth="1"/>
    <col min="9156" max="9159" width="9.140625" style="1214" customWidth="1"/>
    <col min="9160" max="9405" width="9.140625" style="1214"/>
    <col min="9406" max="9407" width="12.85546875" style="1214" customWidth="1"/>
    <col min="9408" max="9408" width="14" style="1214" customWidth="1"/>
    <col min="9409" max="9409" width="15.28515625" style="1214" customWidth="1"/>
    <col min="9410" max="9410" width="12.28515625" style="1214" customWidth="1"/>
    <col min="9411" max="9411" width="11.140625" style="1214" customWidth="1"/>
    <col min="9412" max="9415" width="9.140625" style="1214" customWidth="1"/>
    <col min="9416" max="9661" width="9.140625" style="1214"/>
    <col min="9662" max="9663" width="12.85546875" style="1214" customWidth="1"/>
    <col min="9664" max="9664" width="14" style="1214" customWidth="1"/>
    <col min="9665" max="9665" width="15.28515625" style="1214" customWidth="1"/>
    <col min="9666" max="9666" width="12.28515625" style="1214" customWidth="1"/>
    <col min="9667" max="9667" width="11.140625" style="1214" customWidth="1"/>
    <col min="9668" max="9671" width="9.140625" style="1214" customWidth="1"/>
    <col min="9672" max="9917" width="9.140625" style="1214"/>
    <col min="9918" max="9919" width="12.85546875" style="1214" customWidth="1"/>
    <col min="9920" max="9920" width="14" style="1214" customWidth="1"/>
    <col min="9921" max="9921" width="15.28515625" style="1214" customWidth="1"/>
    <col min="9922" max="9922" width="12.28515625" style="1214" customWidth="1"/>
    <col min="9923" max="9923" width="11.140625" style="1214" customWidth="1"/>
    <col min="9924" max="9927" width="9.140625" style="1214" customWidth="1"/>
    <col min="9928" max="10173" width="9.140625" style="1214"/>
    <col min="10174" max="10175" width="12.85546875" style="1214" customWidth="1"/>
    <col min="10176" max="10176" width="14" style="1214" customWidth="1"/>
    <col min="10177" max="10177" width="15.28515625" style="1214" customWidth="1"/>
    <col min="10178" max="10178" width="12.28515625" style="1214" customWidth="1"/>
    <col min="10179" max="10179" width="11.140625" style="1214" customWidth="1"/>
    <col min="10180" max="10183" width="9.140625" style="1214" customWidth="1"/>
    <col min="10184" max="10429" width="9.140625" style="1214"/>
    <col min="10430" max="10431" width="12.85546875" style="1214" customWidth="1"/>
    <col min="10432" max="10432" width="14" style="1214" customWidth="1"/>
    <col min="10433" max="10433" width="15.28515625" style="1214" customWidth="1"/>
    <col min="10434" max="10434" width="12.28515625" style="1214" customWidth="1"/>
    <col min="10435" max="10435" width="11.140625" style="1214" customWidth="1"/>
    <col min="10436" max="10439" width="9.140625" style="1214" customWidth="1"/>
    <col min="10440" max="10685" width="9.140625" style="1214"/>
    <col min="10686" max="10687" width="12.85546875" style="1214" customWidth="1"/>
    <col min="10688" max="10688" width="14" style="1214" customWidth="1"/>
    <col min="10689" max="10689" width="15.28515625" style="1214" customWidth="1"/>
    <col min="10690" max="10690" width="12.28515625" style="1214" customWidth="1"/>
    <col min="10691" max="10691" width="11.140625" style="1214" customWidth="1"/>
    <col min="10692" max="10695" width="9.140625" style="1214" customWidth="1"/>
    <col min="10696" max="10941" width="9.140625" style="1214"/>
    <col min="10942" max="10943" width="12.85546875" style="1214" customWidth="1"/>
    <col min="10944" max="10944" width="14" style="1214" customWidth="1"/>
    <col min="10945" max="10945" width="15.28515625" style="1214" customWidth="1"/>
    <col min="10946" max="10946" width="12.28515625" style="1214" customWidth="1"/>
    <col min="10947" max="10947" width="11.140625" style="1214" customWidth="1"/>
    <col min="10948" max="10951" width="9.140625" style="1214" customWidth="1"/>
    <col min="10952" max="11197" width="9.140625" style="1214"/>
    <col min="11198" max="11199" width="12.85546875" style="1214" customWidth="1"/>
    <col min="11200" max="11200" width="14" style="1214" customWidth="1"/>
    <col min="11201" max="11201" width="15.28515625" style="1214" customWidth="1"/>
    <col min="11202" max="11202" width="12.28515625" style="1214" customWidth="1"/>
    <col min="11203" max="11203" width="11.140625" style="1214" customWidth="1"/>
    <col min="11204" max="11207" width="9.140625" style="1214" customWidth="1"/>
    <col min="11208" max="11453" width="9.140625" style="1214"/>
    <col min="11454" max="11455" width="12.85546875" style="1214" customWidth="1"/>
    <col min="11456" max="11456" width="14" style="1214" customWidth="1"/>
    <col min="11457" max="11457" width="15.28515625" style="1214" customWidth="1"/>
    <col min="11458" max="11458" width="12.28515625" style="1214" customWidth="1"/>
    <col min="11459" max="11459" width="11.140625" style="1214" customWidth="1"/>
    <col min="11460" max="11463" width="9.140625" style="1214" customWidth="1"/>
    <col min="11464" max="11709" width="9.140625" style="1214"/>
    <col min="11710" max="11711" width="12.85546875" style="1214" customWidth="1"/>
    <col min="11712" max="11712" width="14" style="1214" customWidth="1"/>
    <col min="11713" max="11713" width="15.28515625" style="1214" customWidth="1"/>
    <col min="11714" max="11714" width="12.28515625" style="1214" customWidth="1"/>
    <col min="11715" max="11715" width="11.140625" style="1214" customWidth="1"/>
    <col min="11716" max="11719" width="9.140625" style="1214" customWidth="1"/>
    <col min="11720" max="11965" width="9.140625" style="1214"/>
    <col min="11966" max="11967" width="12.85546875" style="1214" customWidth="1"/>
    <col min="11968" max="11968" width="14" style="1214" customWidth="1"/>
    <col min="11969" max="11969" width="15.28515625" style="1214" customWidth="1"/>
    <col min="11970" max="11970" width="12.28515625" style="1214" customWidth="1"/>
    <col min="11971" max="11971" width="11.140625" style="1214" customWidth="1"/>
    <col min="11972" max="11975" width="9.140625" style="1214" customWidth="1"/>
    <col min="11976" max="12221" width="9.140625" style="1214"/>
    <col min="12222" max="12223" width="12.85546875" style="1214" customWidth="1"/>
    <col min="12224" max="12224" width="14" style="1214" customWidth="1"/>
    <col min="12225" max="12225" width="15.28515625" style="1214" customWidth="1"/>
    <col min="12226" max="12226" width="12.28515625" style="1214" customWidth="1"/>
    <col min="12227" max="12227" width="11.140625" style="1214" customWidth="1"/>
    <col min="12228" max="12231" width="9.140625" style="1214" customWidth="1"/>
    <col min="12232" max="12477" width="9.140625" style="1214"/>
    <col min="12478" max="12479" width="12.85546875" style="1214" customWidth="1"/>
    <col min="12480" max="12480" width="14" style="1214" customWidth="1"/>
    <col min="12481" max="12481" width="15.28515625" style="1214" customWidth="1"/>
    <col min="12482" max="12482" width="12.28515625" style="1214" customWidth="1"/>
    <col min="12483" max="12483" width="11.140625" style="1214" customWidth="1"/>
    <col min="12484" max="12487" width="9.140625" style="1214" customWidth="1"/>
    <col min="12488" max="12733" width="9.140625" style="1214"/>
    <col min="12734" max="12735" width="12.85546875" style="1214" customWidth="1"/>
    <col min="12736" max="12736" width="14" style="1214" customWidth="1"/>
    <col min="12737" max="12737" width="15.28515625" style="1214" customWidth="1"/>
    <col min="12738" max="12738" width="12.28515625" style="1214" customWidth="1"/>
    <col min="12739" max="12739" width="11.140625" style="1214" customWidth="1"/>
    <col min="12740" max="12743" width="9.140625" style="1214" customWidth="1"/>
    <col min="12744" max="12989" width="9.140625" style="1214"/>
    <col min="12990" max="12991" width="12.85546875" style="1214" customWidth="1"/>
    <col min="12992" max="12992" width="14" style="1214" customWidth="1"/>
    <col min="12993" max="12993" width="15.28515625" style="1214" customWidth="1"/>
    <col min="12994" max="12994" width="12.28515625" style="1214" customWidth="1"/>
    <col min="12995" max="12995" width="11.140625" style="1214" customWidth="1"/>
    <col min="12996" max="12999" width="9.140625" style="1214" customWidth="1"/>
    <col min="13000" max="13245" width="9.140625" style="1214"/>
    <col min="13246" max="13247" width="12.85546875" style="1214" customWidth="1"/>
    <col min="13248" max="13248" width="14" style="1214" customWidth="1"/>
    <col min="13249" max="13249" width="15.28515625" style="1214" customWidth="1"/>
    <col min="13250" max="13250" width="12.28515625" style="1214" customWidth="1"/>
    <col min="13251" max="13251" width="11.140625" style="1214" customWidth="1"/>
    <col min="13252" max="13255" width="9.140625" style="1214" customWidth="1"/>
    <col min="13256" max="13501" width="9.140625" style="1214"/>
    <col min="13502" max="13503" width="12.85546875" style="1214" customWidth="1"/>
    <col min="13504" max="13504" width="14" style="1214" customWidth="1"/>
    <col min="13505" max="13505" width="15.28515625" style="1214" customWidth="1"/>
    <col min="13506" max="13506" width="12.28515625" style="1214" customWidth="1"/>
    <col min="13507" max="13507" width="11.140625" style="1214" customWidth="1"/>
    <col min="13508" max="13511" width="9.140625" style="1214" customWidth="1"/>
    <col min="13512" max="13757" width="9.140625" style="1214"/>
    <col min="13758" max="13759" width="12.85546875" style="1214" customWidth="1"/>
    <col min="13760" max="13760" width="14" style="1214" customWidth="1"/>
    <col min="13761" max="13761" width="15.28515625" style="1214" customWidth="1"/>
    <col min="13762" max="13762" width="12.28515625" style="1214" customWidth="1"/>
    <col min="13763" max="13763" width="11.140625" style="1214" customWidth="1"/>
    <col min="13764" max="13767" width="9.140625" style="1214" customWidth="1"/>
    <col min="13768" max="14013" width="9.140625" style="1214"/>
    <col min="14014" max="14015" width="12.85546875" style="1214" customWidth="1"/>
    <col min="14016" max="14016" width="14" style="1214" customWidth="1"/>
    <col min="14017" max="14017" width="15.28515625" style="1214" customWidth="1"/>
    <col min="14018" max="14018" width="12.28515625" style="1214" customWidth="1"/>
    <col min="14019" max="14019" width="11.140625" style="1214" customWidth="1"/>
    <col min="14020" max="14023" width="9.140625" style="1214" customWidth="1"/>
    <col min="14024" max="14269" width="9.140625" style="1214"/>
    <col min="14270" max="14271" width="12.85546875" style="1214" customWidth="1"/>
    <col min="14272" max="14272" width="14" style="1214" customWidth="1"/>
    <col min="14273" max="14273" width="15.28515625" style="1214" customWidth="1"/>
    <col min="14274" max="14274" width="12.28515625" style="1214" customWidth="1"/>
    <col min="14275" max="14275" width="11.140625" style="1214" customWidth="1"/>
    <col min="14276" max="14279" width="9.140625" style="1214" customWidth="1"/>
    <col min="14280" max="14525" width="9.140625" style="1214"/>
    <col min="14526" max="14527" width="12.85546875" style="1214" customWidth="1"/>
    <col min="14528" max="14528" width="14" style="1214" customWidth="1"/>
    <col min="14529" max="14529" width="15.28515625" style="1214" customWidth="1"/>
    <col min="14530" max="14530" width="12.28515625" style="1214" customWidth="1"/>
    <col min="14531" max="14531" width="11.140625" style="1214" customWidth="1"/>
    <col min="14532" max="14535" width="9.140625" style="1214" customWidth="1"/>
    <col min="14536" max="14781" width="9.140625" style="1214"/>
    <col min="14782" max="14783" width="12.85546875" style="1214" customWidth="1"/>
    <col min="14784" max="14784" width="14" style="1214" customWidth="1"/>
    <col min="14785" max="14785" width="15.28515625" style="1214" customWidth="1"/>
    <col min="14786" max="14786" width="12.28515625" style="1214" customWidth="1"/>
    <col min="14787" max="14787" width="11.140625" style="1214" customWidth="1"/>
    <col min="14788" max="14791" width="9.140625" style="1214" customWidth="1"/>
    <col min="14792" max="15037" width="9.140625" style="1214"/>
    <col min="15038" max="15039" width="12.85546875" style="1214" customWidth="1"/>
    <col min="15040" max="15040" width="14" style="1214" customWidth="1"/>
    <col min="15041" max="15041" width="15.28515625" style="1214" customWidth="1"/>
    <col min="15042" max="15042" width="12.28515625" style="1214" customWidth="1"/>
    <col min="15043" max="15043" width="11.140625" style="1214" customWidth="1"/>
    <col min="15044" max="15047" width="9.140625" style="1214" customWidth="1"/>
    <col min="15048" max="15293" width="9.140625" style="1214"/>
    <col min="15294" max="15295" width="12.85546875" style="1214" customWidth="1"/>
    <col min="15296" max="15296" width="14" style="1214" customWidth="1"/>
    <col min="15297" max="15297" width="15.28515625" style="1214" customWidth="1"/>
    <col min="15298" max="15298" width="12.28515625" style="1214" customWidth="1"/>
    <col min="15299" max="15299" width="11.140625" style="1214" customWidth="1"/>
    <col min="15300" max="15303" width="9.140625" style="1214" customWidth="1"/>
    <col min="15304" max="15549" width="9.140625" style="1214"/>
    <col min="15550" max="15551" width="12.85546875" style="1214" customWidth="1"/>
    <col min="15552" max="15552" width="14" style="1214" customWidth="1"/>
    <col min="15553" max="15553" width="15.28515625" style="1214" customWidth="1"/>
    <col min="15554" max="15554" width="12.28515625" style="1214" customWidth="1"/>
    <col min="15555" max="15555" width="11.140625" style="1214" customWidth="1"/>
    <col min="15556" max="15559" width="9.140625" style="1214" customWidth="1"/>
    <col min="15560" max="15805" width="9.140625" style="1214"/>
    <col min="15806" max="15807" width="12.85546875" style="1214" customWidth="1"/>
    <col min="15808" max="15808" width="14" style="1214" customWidth="1"/>
    <col min="15809" max="15809" width="15.28515625" style="1214" customWidth="1"/>
    <col min="15810" max="15810" width="12.28515625" style="1214" customWidth="1"/>
    <col min="15811" max="15811" width="11.140625" style="1214" customWidth="1"/>
    <col min="15812" max="15815" width="9.140625" style="1214" customWidth="1"/>
    <col min="15816" max="16061" width="9.140625" style="1214"/>
    <col min="16062" max="16063" width="12.85546875" style="1214" customWidth="1"/>
    <col min="16064" max="16064" width="14" style="1214" customWidth="1"/>
    <col min="16065" max="16065" width="15.28515625" style="1214" customWidth="1"/>
    <col min="16066" max="16066" width="12.28515625" style="1214" customWidth="1"/>
    <col min="16067" max="16067" width="11.140625" style="1214" customWidth="1"/>
    <col min="16068" max="16071" width="9.140625" style="1214" customWidth="1"/>
    <col min="16072" max="16384" width="9.140625" style="1214"/>
  </cols>
  <sheetData>
    <row r="1" spans="1:13" s="1207" customFormat="1" ht="36" customHeight="1">
      <c r="A1" s="2465" t="s">
        <v>2483</v>
      </c>
      <c r="B1" s="2466"/>
      <c r="C1" s="2466"/>
      <c r="D1" s="2466"/>
      <c r="E1" s="2466"/>
      <c r="F1" s="2466"/>
      <c r="G1" s="2466"/>
      <c r="H1" s="2466"/>
      <c r="I1" s="2466"/>
      <c r="J1" s="2466"/>
    </row>
    <row r="2" spans="1:13" s="1207" customFormat="1" ht="36" customHeight="1">
      <c r="A2" s="2467" t="s">
        <v>2484</v>
      </c>
      <c r="B2" s="2468"/>
      <c r="C2" s="2468"/>
      <c r="D2" s="2468"/>
      <c r="E2" s="2468"/>
      <c r="F2" s="2468"/>
      <c r="G2" s="2468"/>
      <c r="H2" s="2468"/>
      <c r="I2" s="2468"/>
      <c r="J2" s="2468"/>
    </row>
    <row r="3" spans="1:13" s="1208" customFormat="1">
      <c r="A3" s="2469" t="s">
        <v>2737</v>
      </c>
      <c r="B3" s="2470"/>
      <c r="C3" s="2471" t="s">
        <v>2738</v>
      </c>
      <c r="D3" s="2471"/>
      <c r="E3" s="2471"/>
      <c r="F3" s="2471"/>
      <c r="G3" s="2471"/>
      <c r="H3" s="2471"/>
      <c r="I3" s="2471"/>
      <c r="J3" s="2471"/>
    </row>
    <row r="4" spans="1:13" s="1210" customFormat="1" ht="60" customHeight="1">
      <c r="A4" s="2436" t="s">
        <v>2739</v>
      </c>
      <c r="B4" s="1209" t="s">
        <v>644</v>
      </c>
      <c r="C4" s="1209" t="s">
        <v>2740</v>
      </c>
      <c r="D4" s="1209" t="s">
        <v>585</v>
      </c>
      <c r="E4" s="1209" t="s">
        <v>2668</v>
      </c>
      <c r="F4" s="1209" t="s">
        <v>2741</v>
      </c>
      <c r="G4" s="1209" t="s">
        <v>2742</v>
      </c>
      <c r="H4" s="1209" t="s">
        <v>583</v>
      </c>
      <c r="I4" s="1209" t="s">
        <v>617</v>
      </c>
      <c r="J4" s="2436" t="s">
        <v>144</v>
      </c>
    </row>
    <row r="5" spans="1:13" s="1210" customFormat="1" ht="48" customHeight="1">
      <c r="A5" s="2437"/>
      <c r="B5" s="1211" t="s">
        <v>716</v>
      </c>
      <c r="C5" s="1211" t="s">
        <v>2743</v>
      </c>
      <c r="D5" s="1211" t="s">
        <v>586</v>
      </c>
      <c r="E5" s="1211" t="s">
        <v>2744</v>
      </c>
      <c r="F5" s="1211" t="s">
        <v>2745</v>
      </c>
      <c r="G5" s="1211" t="s">
        <v>2746</v>
      </c>
      <c r="H5" s="1211" t="s">
        <v>584</v>
      </c>
      <c r="I5" s="1212" t="s">
        <v>618</v>
      </c>
      <c r="J5" s="2437"/>
    </row>
    <row r="6" spans="1:13" ht="33" customHeight="1">
      <c r="A6" s="312" t="s">
        <v>88</v>
      </c>
      <c r="B6" s="1213">
        <v>1780857</v>
      </c>
      <c r="C6" s="1213">
        <v>656012</v>
      </c>
      <c r="D6" s="1213">
        <v>3296105</v>
      </c>
      <c r="E6" s="1213">
        <v>24212357</v>
      </c>
      <c r="F6" s="1213">
        <v>405312</v>
      </c>
      <c r="G6" s="1213">
        <v>8991233</v>
      </c>
      <c r="H6" s="1213">
        <v>2376302</v>
      </c>
      <c r="I6" s="1213">
        <v>15197515</v>
      </c>
      <c r="J6" s="312" t="s">
        <v>89</v>
      </c>
    </row>
    <row r="7" spans="1:13" ht="33" customHeight="1">
      <c r="A7" s="312" t="s">
        <v>145</v>
      </c>
      <c r="B7" s="1215">
        <v>1006325</v>
      </c>
      <c r="C7" s="1215">
        <v>421442</v>
      </c>
      <c r="D7" s="1215">
        <v>2035082</v>
      </c>
      <c r="E7" s="1215">
        <v>14366583</v>
      </c>
      <c r="F7" s="1215">
        <v>162450</v>
      </c>
      <c r="G7" s="1215">
        <v>4591790</v>
      </c>
      <c r="H7" s="1215">
        <v>1250013</v>
      </c>
      <c r="I7" s="1216">
        <v>8021294</v>
      </c>
      <c r="J7" s="312" t="s">
        <v>146</v>
      </c>
    </row>
    <row r="8" spans="1:13" ht="33" customHeight="1">
      <c r="A8" s="312" t="s">
        <v>96</v>
      </c>
      <c r="B8" s="1213">
        <v>151142</v>
      </c>
      <c r="C8" s="1213">
        <v>58364</v>
      </c>
      <c r="D8" s="1213">
        <v>249944</v>
      </c>
      <c r="E8" s="1213">
        <v>2238655</v>
      </c>
      <c r="F8" s="1213">
        <v>22760</v>
      </c>
      <c r="G8" s="1213">
        <v>764857</v>
      </c>
      <c r="H8" s="1213">
        <v>199746</v>
      </c>
      <c r="I8" s="1213">
        <v>1240275</v>
      </c>
      <c r="J8" s="312" t="s">
        <v>97</v>
      </c>
    </row>
    <row r="9" spans="1:13" ht="33" customHeight="1">
      <c r="A9" s="312" t="s">
        <v>258</v>
      </c>
      <c r="B9" s="1215">
        <v>1239494</v>
      </c>
      <c r="C9" s="1215">
        <v>462247</v>
      </c>
      <c r="D9" s="1215">
        <v>1902813</v>
      </c>
      <c r="E9" s="1215">
        <v>14131797</v>
      </c>
      <c r="F9" s="1215">
        <v>190642</v>
      </c>
      <c r="G9" s="1215">
        <v>5209366</v>
      </c>
      <c r="H9" s="1215">
        <v>1310654</v>
      </c>
      <c r="I9" s="1216">
        <v>8941906</v>
      </c>
      <c r="J9" s="312" t="s">
        <v>101</v>
      </c>
      <c r="M9" s="1217"/>
    </row>
    <row r="10" spans="1:13" ht="33" customHeight="1">
      <c r="A10" s="312" t="s">
        <v>98</v>
      </c>
      <c r="B10" s="1213">
        <v>39484</v>
      </c>
      <c r="C10" s="1213">
        <v>35298</v>
      </c>
      <c r="D10" s="1213">
        <v>110966</v>
      </c>
      <c r="E10" s="1213">
        <v>845192</v>
      </c>
      <c r="F10" s="1213">
        <v>15275</v>
      </c>
      <c r="G10" s="1213">
        <v>285647</v>
      </c>
      <c r="H10" s="1213">
        <v>87359</v>
      </c>
      <c r="I10" s="1213">
        <v>498299</v>
      </c>
      <c r="J10" s="312" t="s">
        <v>2094</v>
      </c>
    </row>
    <row r="11" spans="1:13" ht="33" customHeight="1">
      <c r="A11" s="312" t="s">
        <v>110</v>
      </c>
      <c r="B11" s="1215">
        <v>22578</v>
      </c>
      <c r="C11" s="1215">
        <v>12712</v>
      </c>
      <c r="D11" s="1215">
        <v>33066</v>
      </c>
      <c r="E11" s="1215">
        <v>206301</v>
      </c>
      <c r="F11" s="1215">
        <v>3372</v>
      </c>
      <c r="G11" s="1215">
        <v>94204</v>
      </c>
      <c r="H11" s="1215">
        <v>21111</v>
      </c>
      <c r="I11" s="1216">
        <v>155605</v>
      </c>
      <c r="J11" s="312" t="s">
        <v>111</v>
      </c>
    </row>
    <row r="12" spans="1:13" ht="33" customHeight="1">
      <c r="A12" s="312" t="s">
        <v>112</v>
      </c>
      <c r="B12" s="1213">
        <v>52574</v>
      </c>
      <c r="C12" s="1213">
        <v>15351</v>
      </c>
      <c r="D12" s="1213">
        <v>79868</v>
      </c>
      <c r="E12" s="1213">
        <v>516309</v>
      </c>
      <c r="F12" s="1213">
        <v>6114</v>
      </c>
      <c r="G12" s="1213">
        <v>202502</v>
      </c>
      <c r="H12" s="1213">
        <v>65753</v>
      </c>
      <c r="I12" s="1213">
        <v>371154</v>
      </c>
      <c r="J12" s="312" t="s">
        <v>2095</v>
      </c>
    </row>
    <row r="13" spans="1:13" s="1207" customFormat="1" ht="33" customHeight="1">
      <c r="A13" s="312" t="s">
        <v>106</v>
      </c>
      <c r="B13" s="1215">
        <v>108786</v>
      </c>
      <c r="C13" s="1215">
        <v>56333</v>
      </c>
      <c r="D13" s="1215">
        <v>157452</v>
      </c>
      <c r="E13" s="1215">
        <v>1115523</v>
      </c>
      <c r="F13" s="1215">
        <v>17055</v>
      </c>
      <c r="G13" s="1215">
        <v>359940</v>
      </c>
      <c r="H13" s="1215">
        <v>134161</v>
      </c>
      <c r="I13" s="1216">
        <v>667520</v>
      </c>
      <c r="J13" s="312" t="s">
        <v>107</v>
      </c>
    </row>
    <row r="14" spans="1:13" ht="33" customHeight="1">
      <c r="A14" s="312" t="s">
        <v>116</v>
      </c>
      <c r="B14" s="1213">
        <v>58440</v>
      </c>
      <c r="C14" s="1213">
        <v>28309</v>
      </c>
      <c r="D14" s="1213">
        <v>81156</v>
      </c>
      <c r="E14" s="1213">
        <v>514587</v>
      </c>
      <c r="F14" s="1213">
        <v>10244</v>
      </c>
      <c r="G14" s="1213">
        <v>153374</v>
      </c>
      <c r="H14" s="1213">
        <v>64103</v>
      </c>
      <c r="I14" s="1213">
        <v>339148</v>
      </c>
      <c r="J14" s="312" t="s">
        <v>117</v>
      </c>
    </row>
    <row r="15" spans="1:13" ht="33" customHeight="1">
      <c r="A15" s="312" t="s">
        <v>118</v>
      </c>
      <c r="B15" s="1215">
        <v>20501</v>
      </c>
      <c r="C15" s="1215">
        <v>4121</v>
      </c>
      <c r="D15" s="1215">
        <v>38311</v>
      </c>
      <c r="E15" s="1215">
        <v>184952</v>
      </c>
      <c r="F15" s="1215">
        <v>2037</v>
      </c>
      <c r="G15" s="1215">
        <v>49526</v>
      </c>
      <c r="H15" s="1215">
        <v>27278</v>
      </c>
      <c r="I15" s="1216">
        <v>137181</v>
      </c>
      <c r="J15" s="312" t="s">
        <v>119</v>
      </c>
    </row>
    <row r="16" spans="1:13" ht="33" customHeight="1">
      <c r="A16" s="312" t="s">
        <v>149</v>
      </c>
      <c r="B16" s="1213">
        <v>800</v>
      </c>
      <c r="C16" s="1213">
        <v>0</v>
      </c>
      <c r="D16" s="1213">
        <v>422</v>
      </c>
      <c r="E16" s="1213">
        <v>1208</v>
      </c>
      <c r="F16" s="1213">
        <v>5</v>
      </c>
      <c r="G16" s="1213">
        <v>824</v>
      </c>
      <c r="H16" s="1213">
        <v>126</v>
      </c>
      <c r="I16" s="1213">
        <v>1303</v>
      </c>
      <c r="J16" s="312" t="s">
        <v>262</v>
      </c>
    </row>
    <row r="17" spans="1:10" ht="33" customHeight="1">
      <c r="A17" s="312" t="s">
        <v>122</v>
      </c>
      <c r="B17" s="1215">
        <v>13173</v>
      </c>
      <c r="C17" s="1215">
        <v>0</v>
      </c>
      <c r="D17" s="1215">
        <v>11417</v>
      </c>
      <c r="E17" s="1215">
        <v>46132</v>
      </c>
      <c r="F17" s="1215">
        <v>119</v>
      </c>
      <c r="G17" s="1215">
        <v>23670</v>
      </c>
      <c r="H17" s="1215">
        <v>6654</v>
      </c>
      <c r="I17" s="1216">
        <v>41365</v>
      </c>
      <c r="J17" s="312" t="s">
        <v>123</v>
      </c>
    </row>
    <row r="18" spans="1:10" ht="33" customHeight="1">
      <c r="A18" s="312" t="s">
        <v>148</v>
      </c>
      <c r="B18" s="1213">
        <v>9561</v>
      </c>
      <c r="C18" s="1213">
        <v>0</v>
      </c>
      <c r="D18" s="1213">
        <v>7327</v>
      </c>
      <c r="E18" s="1213">
        <v>31764</v>
      </c>
      <c r="F18" s="1213">
        <v>38</v>
      </c>
      <c r="G18" s="1213">
        <v>10341</v>
      </c>
      <c r="H18" s="1213">
        <v>3703</v>
      </c>
      <c r="I18" s="1213">
        <v>25374</v>
      </c>
      <c r="J18" s="312" t="s">
        <v>261</v>
      </c>
    </row>
    <row r="19" spans="1:10" ht="33" customHeight="1">
      <c r="A19" s="312" t="s">
        <v>2747</v>
      </c>
      <c r="B19" s="1215">
        <v>151826</v>
      </c>
      <c r="C19" s="1215">
        <v>33519</v>
      </c>
      <c r="D19" s="1215">
        <v>230844</v>
      </c>
      <c r="E19" s="1215">
        <v>1493822</v>
      </c>
      <c r="F19" s="1215">
        <v>14461</v>
      </c>
      <c r="G19" s="1215">
        <v>1411449</v>
      </c>
      <c r="H19" s="1215">
        <v>149189</v>
      </c>
      <c r="I19" s="1215">
        <v>1024678</v>
      </c>
      <c r="J19" s="312" t="s">
        <v>2748</v>
      </c>
    </row>
    <row r="20" spans="1:10" ht="43.5" customHeight="1">
      <c r="A20" s="1058" t="s">
        <v>533</v>
      </c>
      <c r="B20" s="1059">
        <f>SUM(B6:B19)</f>
        <v>4655541</v>
      </c>
      <c r="C20" s="1059">
        <f t="shared" ref="C20:I20" si="0">SUM(C6:C19)</f>
        <v>1783708</v>
      </c>
      <c r="D20" s="1059">
        <f t="shared" si="0"/>
        <v>8234773</v>
      </c>
      <c r="E20" s="1059">
        <f t="shared" si="0"/>
        <v>59905182</v>
      </c>
      <c r="F20" s="1059">
        <f t="shared" si="0"/>
        <v>849884</v>
      </c>
      <c r="G20" s="1059">
        <f t="shared" si="0"/>
        <v>22148723</v>
      </c>
      <c r="H20" s="1059">
        <f t="shared" si="0"/>
        <v>5696152</v>
      </c>
      <c r="I20" s="1059">
        <f t="shared" si="0"/>
        <v>36662617</v>
      </c>
      <c r="J20" s="1058" t="s">
        <v>129</v>
      </c>
    </row>
    <row r="21" spans="1:10">
      <c r="A21" s="1214" t="s">
        <v>2749</v>
      </c>
      <c r="J21" s="1214" t="s">
        <v>2750</v>
      </c>
    </row>
    <row r="22" spans="1:10">
      <c r="E22" s="1219"/>
    </row>
  </sheetData>
  <dataConsolidate>
    <dataRefs count="2">
      <dataRef ref="C9:D28" sheet="مستشفي" r:id="rId1"/>
      <dataRef ref="C9:D28" sheet="مستوصف" r:id="rId2"/>
    </dataRefs>
  </dataConsolidate>
  <mergeCells count="6">
    <mergeCell ref="A1:J1"/>
    <mergeCell ref="A2:J2"/>
    <mergeCell ref="A3:B3"/>
    <mergeCell ref="C3:J3"/>
    <mergeCell ref="A4:A5"/>
    <mergeCell ref="J4:J5"/>
  </mergeCells>
  <printOptions horizontalCentered="1" verticalCentered="1"/>
  <pageMargins left="0.70866141732283472" right="0.70866141732283472" top="0.98425196850393704" bottom="0.98425196850393704" header="0.51181102362204722" footer="0.51181102362204722"/>
  <pageSetup paperSize="9" scale="40" orientation="portrait" r:id="rId3"/>
  <headerFooter alignWithMargins="0"/>
  <rowBreaks count="1" manualBreakCount="1">
    <brk id="33" max="65535" man="1"/>
  </rowBreak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5"/>
  <sheetViews>
    <sheetView showGridLines="0" rightToLeft="1" zoomScaleNormal="100" workbookViewId="0">
      <selection activeCell="G13" sqref="G13"/>
    </sheetView>
  </sheetViews>
  <sheetFormatPr defaultColWidth="7.7109375" defaultRowHeight="12.75"/>
  <cols>
    <col min="1" max="1" width="39.5703125" style="1220" customWidth="1"/>
    <col min="2" max="6" width="17.7109375" style="1220" customWidth="1"/>
    <col min="7" max="7" width="39.7109375" style="1220" customWidth="1"/>
    <col min="8" max="252" width="7.7109375" style="1220"/>
    <col min="253" max="253" width="26.7109375" style="1220" customWidth="1"/>
    <col min="254" max="254" width="12" style="1220" customWidth="1"/>
    <col min="255" max="259" width="15.28515625" style="1220" customWidth="1"/>
    <col min="260" max="260" width="7.7109375" style="1220"/>
    <col min="261" max="261" width="7.85546875" style="1220" bestFit="1" customWidth="1"/>
    <col min="262" max="508" width="7.7109375" style="1220"/>
    <col min="509" max="509" width="26.7109375" style="1220" customWidth="1"/>
    <col min="510" max="510" width="12" style="1220" customWidth="1"/>
    <col min="511" max="515" width="15.28515625" style="1220" customWidth="1"/>
    <col min="516" max="516" width="7.7109375" style="1220"/>
    <col min="517" max="517" width="7.85546875" style="1220" bestFit="1" customWidth="1"/>
    <col min="518" max="764" width="7.7109375" style="1220"/>
    <col min="765" max="765" width="26.7109375" style="1220" customWidth="1"/>
    <col min="766" max="766" width="12" style="1220" customWidth="1"/>
    <col min="767" max="771" width="15.28515625" style="1220" customWidth="1"/>
    <col min="772" max="772" width="7.7109375" style="1220"/>
    <col min="773" max="773" width="7.85546875" style="1220" bestFit="1" customWidth="1"/>
    <col min="774" max="1020" width="7.7109375" style="1220"/>
    <col min="1021" max="1021" width="26.7109375" style="1220" customWidth="1"/>
    <col min="1022" max="1022" width="12" style="1220" customWidth="1"/>
    <col min="1023" max="1027" width="15.28515625" style="1220" customWidth="1"/>
    <col min="1028" max="1028" width="7.7109375" style="1220"/>
    <col min="1029" max="1029" width="7.85546875" style="1220" bestFit="1" customWidth="1"/>
    <col min="1030" max="1276" width="7.7109375" style="1220"/>
    <col min="1277" max="1277" width="26.7109375" style="1220" customWidth="1"/>
    <col min="1278" max="1278" width="12" style="1220" customWidth="1"/>
    <col min="1279" max="1283" width="15.28515625" style="1220" customWidth="1"/>
    <col min="1284" max="1284" width="7.7109375" style="1220"/>
    <col min="1285" max="1285" width="7.85546875" style="1220" bestFit="1" customWidth="1"/>
    <col min="1286" max="1532" width="7.7109375" style="1220"/>
    <col min="1533" max="1533" width="26.7109375" style="1220" customWidth="1"/>
    <col min="1534" max="1534" width="12" style="1220" customWidth="1"/>
    <col min="1535" max="1539" width="15.28515625" style="1220" customWidth="1"/>
    <col min="1540" max="1540" width="7.7109375" style="1220"/>
    <col min="1541" max="1541" width="7.85546875" style="1220" bestFit="1" customWidth="1"/>
    <col min="1542" max="1788" width="7.7109375" style="1220"/>
    <col min="1789" max="1789" width="26.7109375" style="1220" customWidth="1"/>
    <col min="1790" max="1790" width="12" style="1220" customWidth="1"/>
    <col min="1791" max="1795" width="15.28515625" style="1220" customWidth="1"/>
    <col min="1796" max="1796" width="7.7109375" style="1220"/>
    <col min="1797" max="1797" width="7.85546875" style="1220" bestFit="1" customWidth="1"/>
    <col min="1798" max="2044" width="7.7109375" style="1220"/>
    <col min="2045" max="2045" width="26.7109375" style="1220" customWidth="1"/>
    <col min="2046" max="2046" width="12" style="1220" customWidth="1"/>
    <col min="2047" max="2051" width="15.28515625" style="1220" customWidth="1"/>
    <col min="2052" max="2052" width="7.7109375" style="1220"/>
    <col min="2053" max="2053" width="7.85546875" style="1220" bestFit="1" customWidth="1"/>
    <col min="2054" max="2300" width="7.7109375" style="1220"/>
    <col min="2301" max="2301" width="26.7109375" style="1220" customWidth="1"/>
    <col min="2302" max="2302" width="12" style="1220" customWidth="1"/>
    <col min="2303" max="2307" width="15.28515625" style="1220" customWidth="1"/>
    <col min="2308" max="2308" width="7.7109375" style="1220"/>
    <col min="2309" max="2309" width="7.85546875" style="1220" bestFit="1" customWidth="1"/>
    <col min="2310" max="2556" width="7.7109375" style="1220"/>
    <col min="2557" max="2557" width="26.7109375" style="1220" customWidth="1"/>
    <col min="2558" max="2558" width="12" style="1220" customWidth="1"/>
    <col min="2559" max="2563" width="15.28515625" style="1220" customWidth="1"/>
    <col min="2564" max="2564" width="7.7109375" style="1220"/>
    <col min="2565" max="2565" width="7.85546875" style="1220" bestFit="1" customWidth="1"/>
    <col min="2566" max="2812" width="7.7109375" style="1220"/>
    <col min="2813" max="2813" width="26.7109375" style="1220" customWidth="1"/>
    <col min="2814" max="2814" width="12" style="1220" customWidth="1"/>
    <col min="2815" max="2819" width="15.28515625" style="1220" customWidth="1"/>
    <col min="2820" max="2820" width="7.7109375" style="1220"/>
    <col min="2821" max="2821" width="7.85546875" style="1220" bestFit="1" customWidth="1"/>
    <col min="2822" max="3068" width="7.7109375" style="1220"/>
    <col min="3069" max="3069" width="26.7109375" style="1220" customWidth="1"/>
    <col min="3070" max="3070" width="12" style="1220" customWidth="1"/>
    <col min="3071" max="3075" width="15.28515625" style="1220" customWidth="1"/>
    <col min="3076" max="3076" width="7.7109375" style="1220"/>
    <col min="3077" max="3077" width="7.85546875" style="1220" bestFit="1" customWidth="1"/>
    <col min="3078" max="3324" width="7.7109375" style="1220"/>
    <col min="3325" max="3325" width="26.7109375" style="1220" customWidth="1"/>
    <col min="3326" max="3326" width="12" style="1220" customWidth="1"/>
    <col min="3327" max="3331" width="15.28515625" style="1220" customWidth="1"/>
    <col min="3332" max="3332" width="7.7109375" style="1220"/>
    <col min="3333" max="3333" width="7.85546875" style="1220" bestFit="1" customWidth="1"/>
    <col min="3334" max="3580" width="7.7109375" style="1220"/>
    <col min="3581" max="3581" width="26.7109375" style="1220" customWidth="1"/>
    <col min="3582" max="3582" width="12" style="1220" customWidth="1"/>
    <col min="3583" max="3587" width="15.28515625" style="1220" customWidth="1"/>
    <col min="3588" max="3588" width="7.7109375" style="1220"/>
    <col min="3589" max="3589" width="7.85546875" style="1220" bestFit="1" customWidth="1"/>
    <col min="3590" max="3836" width="7.7109375" style="1220"/>
    <col min="3837" max="3837" width="26.7109375" style="1220" customWidth="1"/>
    <col min="3838" max="3838" width="12" style="1220" customWidth="1"/>
    <col min="3839" max="3843" width="15.28515625" style="1220" customWidth="1"/>
    <col min="3844" max="3844" width="7.7109375" style="1220"/>
    <col min="3845" max="3845" width="7.85546875" style="1220" bestFit="1" customWidth="1"/>
    <col min="3846" max="4092" width="7.7109375" style="1220"/>
    <col min="4093" max="4093" width="26.7109375" style="1220" customWidth="1"/>
    <col min="4094" max="4094" width="12" style="1220" customWidth="1"/>
    <col min="4095" max="4099" width="15.28515625" style="1220" customWidth="1"/>
    <col min="4100" max="4100" width="7.7109375" style="1220"/>
    <col min="4101" max="4101" width="7.85546875" style="1220" bestFit="1" customWidth="1"/>
    <col min="4102" max="4348" width="7.7109375" style="1220"/>
    <col min="4349" max="4349" width="26.7109375" style="1220" customWidth="1"/>
    <col min="4350" max="4350" width="12" style="1220" customWidth="1"/>
    <col min="4351" max="4355" width="15.28515625" style="1220" customWidth="1"/>
    <col min="4356" max="4356" width="7.7109375" style="1220"/>
    <col min="4357" max="4357" width="7.85546875" style="1220" bestFit="1" customWidth="1"/>
    <col min="4358" max="4604" width="7.7109375" style="1220"/>
    <col min="4605" max="4605" width="26.7109375" style="1220" customWidth="1"/>
    <col min="4606" max="4606" width="12" style="1220" customWidth="1"/>
    <col min="4607" max="4611" width="15.28515625" style="1220" customWidth="1"/>
    <col min="4612" max="4612" width="7.7109375" style="1220"/>
    <col min="4613" max="4613" width="7.85546875" style="1220" bestFit="1" customWidth="1"/>
    <col min="4614" max="4860" width="7.7109375" style="1220"/>
    <col min="4861" max="4861" width="26.7109375" style="1220" customWidth="1"/>
    <col min="4862" max="4862" width="12" style="1220" customWidth="1"/>
    <col min="4863" max="4867" width="15.28515625" style="1220" customWidth="1"/>
    <col min="4868" max="4868" width="7.7109375" style="1220"/>
    <col min="4869" max="4869" width="7.85546875" style="1220" bestFit="1" customWidth="1"/>
    <col min="4870" max="5116" width="7.7109375" style="1220"/>
    <col min="5117" max="5117" width="26.7109375" style="1220" customWidth="1"/>
    <col min="5118" max="5118" width="12" style="1220" customWidth="1"/>
    <col min="5119" max="5123" width="15.28515625" style="1220" customWidth="1"/>
    <col min="5124" max="5124" width="7.7109375" style="1220"/>
    <col min="5125" max="5125" width="7.85546875" style="1220" bestFit="1" customWidth="1"/>
    <col min="5126" max="5372" width="7.7109375" style="1220"/>
    <col min="5373" max="5373" width="26.7109375" style="1220" customWidth="1"/>
    <col min="5374" max="5374" width="12" style="1220" customWidth="1"/>
    <col min="5375" max="5379" width="15.28515625" style="1220" customWidth="1"/>
    <col min="5380" max="5380" width="7.7109375" style="1220"/>
    <col min="5381" max="5381" width="7.85546875" style="1220" bestFit="1" customWidth="1"/>
    <col min="5382" max="5628" width="7.7109375" style="1220"/>
    <col min="5629" max="5629" width="26.7109375" style="1220" customWidth="1"/>
    <col min="5630" max="5630" width="12" style="1220" customWidth="1"/>
    <col min="5631" max="5635" width="15.28515625" style="1220" customWidth="1"/>
    <col min="5636" max="5636" width="7.7109375" style="1220"/>
    <col min="5637" max="5637" width="7.85546875" style="1220" bestFit="1" customWidth="1"/>
    <col min="5638" max="5884" width="7.7109375" style="1220"/>
    <col min="5885" max="5885" width="26.7109375" style="1220" customWidth="1"/>
    <col min="5886" max="5886" width="12" style="1220" customWidth="1"/>
    <col min="5887" max="5891" width="15.28515625" style="1220" customWidth="1"/>
    <col min="5892" max="5892" width="7.7109375" style="1220"/>
    <col min="5893" max="5893" width="7.85546875" style="1220" bestFit="1" customWidth="1"/>
    <col min="5894" max="6140" width="7.7109375" style="1220"/>
    <col min="6141" max="6141" width="26.7109375" style="1220" customWidth="1"/>
    <col min="6142" max="6142" width="12" style="1220" customWidth="1"/>
    <col min="6143" max="6147" width="15.28515625" style="1220" customWidth="1"/>
    <col min="6148" max="6148" width="7.7109375" style="1220"/>
    <col min="6149" max="6149" width="7.85546875" style="1220" bestFit="1" customWidth="1"/>
    <col min="6150" max="6396" width="7.7109375" style="1220"/>
    <col min="6397" max="6397" width="26.7109375" style="1220" customWidth="1"/>
    <col min="6398" max="6398" width="12" style="1220" customWidth="1"/>
    <col min="6399" max="6403" width="15.28515625" style="1220" customWidth="1"/>
    <col min="6404" max="6404" width="7.7109375" style="1220"/>
    <col min="6405" max="6405" width="7.85546875" style="1220" bestFit="1" customWidth="1"/>
    <col min="6406" max="6652" width="7.7109375" style="1220"/>
    <col min="6653" max="6653" width="26.7109375" style="1220" customWidth="1"/>
    <col min="6654" max="6654" width="12" style="1220" customWidth="1"/>
    <col min="6655" max="6659" width="15.28515625" style="1220" customWidth="1"/>
    <col min="6660" max="6660" width="7.7109375" style="1220"/>
    <col min="6661" max="6661" width="7.85546875" style="1220" bestFit="1" customWidth="1"/>
    <col min="6662" max="6908" width="7.7109375" style="1220"/>
    <col min="6909" max="6909" width="26.7109375" style="1220" customWidth="1"/>
    <col min="6910" max="6910" width="12" style="1220" customWidth="1"/>
    <col min="6911" max="6915" width="15.28515625" style="1220" customWidth="1"/>
    <col min="6916" max="6916" width="7.7109375" style="1220"/>
    <col min="6917" max="6917" width="7.85546875" style="1220" bestFit="1" customWidth="1"/>
    <col min="6918" max="7164" width="7.7109375" style="1220"/>
    <col min="7165" max="7165" width="26.7109375" style="1220" customWidth="1"/>
    <col min="7166" max="7166" width="12" style="1220" customWidth="1"/>
    <col min="7167" max="7171" width="15.28515625" style="1220" customWidth="1"/>
    <col min="7172" max="7172" width="7.7109375" style="1220"/>
    <col min="7173" max="7173" width="7.85546875" style="1220" bestFit="1" customWidth="1"/>
    <col min="7174" max="7420" width="7.7109375" style="1220"/>
    <col min="7421" max="7421" width="26.7109375" style="1220" customWidth="1"/>
    <col min="7422" max="7422" width="12" style="1220" customWidth="1"/>
    <col min="7423" max="7427" width="15.28515625" style="1220" customWidth="1"/>
    <col min="7428" max="7428" width="7.7109375" style="1220"/>
    <col min="7429" max="7429" width="7.85546875" style="1220" bestFit="1" customWidth="1"/>
    <col min="7430" max="7676" width="7.7109375" style="1220"/>
    <col min="7677" max="7677" width="26.7109375" style="1220" customWidth="1"/>
    <col min="7678" max="7678" width="12" style="1220" customWidth="1"/>
    <col min="7679" max="7683" width="15.28515625" style="1220" customWidth="1"/>
    <col min="7684" max="7684" width="7.7109375" style="1220"/>
    <col min="7685" max="7685" width="7.85546875" style="1220" bestFit="1" customWidth="1"/>
    <col min="7686" max="7932" width="7.7109375" style="1220"/>
    <col min="7933" max="7933" width="26.7109375" style="1220" customWidth="1"/>
    <col min="7934" max="7934" width="12" style="1220" customWidth="1"/>
    <col min="7935" max="7939" width="15.28515625" style="1220" customWidth="1"/>
    <col min="7940" max="7940" width="7.7109375" style="1220"/>
    <col min="7941" max="7941" width="7.85546875" style="1220" bestFit="1" customWidth="1"/>
    <col min="7942" max="8188" width="7.7109375" style="1220"/>
    <col min="8189" max="8189" width="26.7109375" style="1220" customWidth="1"/>
    <col min="8190" max="8190" width="12" style="1220" customWidth="1"/>
    <col min="8191" max="8195" width="15.28515625" style="1220" customWidth="1"/>
    <col min="8196" max="8196" width="7.7109375" style="1220"/>
    <col min="8197" max="8197" width="7.85546875" style="1220" bestFit="1" customWidth="1"/>
    <col min="8198" max="8444" width="7.7109375" style="1220"/>
    <col min="8445" max="8445" width="26.7109375" style="1220" customWidth="1"/>
    <col min="8446" max="8446" width="12" style="1220" customWidth="1"/>
    <col min="8447" max="8451" width="15.28515625" style="1220" customWidth="1"/>
    <col min="8452" max="8452" width="7.7109375" style="1220"/>
    <col min="8453" max="8453" width="7.85546875" style="1220" bestFit="1" customWidth="1"/>
    <col min="8454" max="8700" width="7.7109375" style="1220"/>
    <col min="8701" max="8701" width="26.7109375" style="1220" customWidth="1"/>
    <col min="8702" max="8702" width="12" style="1220" customWidth="1"/>
    <col min="8703" max="8707" width="15.28515625" style="1220" customWidth="1"/>
    <col min="8708" max="8708" width="7.7109375" style="1220"/>
    <col min="8709" max="8709" width="7.85546875" style="1220" bestFit="1" customWidth="1"/>
    <col min="8710" max="8956" width="7.7109375" style="1220"/>
    <col min="8957" max="8957" width="26.7109375" style="1220" customWidth="1"/>
    <col min="8958" max="8958" width="12" style="1220" customWidth="1"/>
    <col min="8959" max="8963" width="15.28515625" style="1220" customWidth="1"/>
    <col min="8964" max="8964" width="7.7109375" style="1220"/>
    <col min="8965" max="8965" width="7.85546875" style="1220" bestFit="1" customWidth="1"/>
    <col min="8966" max="9212" width="7.7109375" style="1220"/>
    <col min="9213" max="9213" width="26.7109375" style="1220" customWidth="1"/>
    <col min="9214" max="9214" width="12" style="1220" customWidth="1"/>
    <col min="9215" max="9219" width="15.28515625" style="1220" customWidth="1"/>
    <col min="9220" max="9220" width="7.7109375" style="1220"/>
    <col min="9221" max="9221" width="7.85546875" style="1220" bestFit="1" customWidth="1"/>
    <col min="9222" max="9468" width="7.7109375" style="1220"/>
    <col min="9469" max="9469" width="26.7109375" style="1220" customWidth="1"/>
    <col min="9470" max="9470" width="12" style="1220" customWidth="1"/>
    <col min="9471" max="9475" width="15.28515625" style="1220" customWidth="1"/>
    <col min="9476" max="9476" width="7.7109375" style="1220"/>
    <col min="9477" max="9477" width="7.85546875" style="1220" bestFit="1" customWidth="1"/>
    <col min="9478" max="9724" width="7.7109375" style="1220"/>
    <col min="9725" max="9725" width="26.7109375" style="1220" customWidth="1"/>
    <col min="9726" max="9726" width="12" style="1220" customWidth="1"/>
    <col min="9727" max="9731" width="15.28515625" style="1220" customWidth="1"/>
    <col min="9732" max="9732" width="7.7109375" style="1220"/>
    <col min="9733" max="9733" width="7.85546875" style="1220" bestFit="1" customWidth="1"/>
    <col min="9734" max="9980" width="7.7109375" style="1220"/>
    <col min="9981" max="9981" width="26.7109375" style="1220" customWidth="1"/>
    <col min="9982" max="9982" width="12" style="1220" customWidth="1"/>
    <col min="9983" max="9987" width="15.28515625" style="1220" customWidth="1"/>
    <col min="9988" max="9988" width="7.7109375" style="1220"/>
    <col min="9989" max="9989" width="7.85546875" style="1220" bestFit="1" customWidth="1"/>
    <col min="9990" max="10236" width="7.7109375" style="1220"/>
    <col min="10237" max="10237" width="26.7109375" style="1220" customWidth="1"/>
    <col min="10238" max="10238" width="12" style="1220" customWidth="1"/>
    <col min="10239" max="10243" width="15.28515625" style="1220" customWidth="1"/>
    <col min="10244" max="10244" width="7.7109375" style="1220"/>
    <col min="10245" max="10245" width="7.85546875" style="1220" bestFit="1" customWidth="1"/>
    <col min="10246" max="10492" width="7.7109375" style="1220"/>
    <col min="10493" max="10493" width="26.7109375" style="1220" customWidth="1"/>
    <col min="10494" max="10494" width="12" style="1220" customWidth="1"/>
    <col min="10495" max="10499" width="15.28515625" style="1220" customWidth="1"/>
    <col min="10500" max="10500" width="7.7109375" style="1220"/>
    <col min="10501" max="10501" width="7.85546875" style="1220" bestFit="1" customWidth="1"/>
    <col min="10502" max="10748" width="7.7109375" style="1220"/>
    <col min="10749" max="10749" width="26.7109375" style="1220" customWidth="1"/>
    <col min="10750" max="10750" width="12" style="1220" customWidth="1"/>
    <col min="10751" max="10755" width="15.28515625" style="1220" customWidth="1"/>
    <col min="10756" max="10756" width="7.7109375" style="1220"/>
    <col min="10757" max="10757" width="7.85546875" style="1220" bestFit="1" customWidth="1"/>
    <col min="10758" max="11004" width="7.7109375" style="1220"/>
    <col min="11005" max="11005" width="26.7109375" style="1220" customWidth="1"/>
    <col min="11006" max="11006" width="12" style="1220" customWidth="1"/>
    <col min="11007" max="11011" width="15.28515625" style="1220" customWidth="1"/>
    <col min="11012" max="11012" width="7.7109375" style="1220"/>
    <col min="11013" max="11013" width="7.85546875" style="1220" bestFit="1" customWidth="1"/>
    <col min="11014" max="11260" width="7.7109375" style="1220"/>
    <col min="11261" max="11261" width="26.7109375" style="1220" customWidth="1"/>
    <col min="11262" max="11262" width="12" style="1220" customWidth="1"/>
    <col min="11263" max="11267" width="15.28515625" style="1220" customWidth="1"/>
    <col min="11268" max="11268" width="7.7109375" style="1220"/>
    <col min="11269" max="11269" width="7.85546875" style="1220" bestFit="1" customWidth="1"/>
    <col min="11270" max="11516" width="7.7109375" style="1220"/>
    <col min="11517" max="11517" width="26.7109375" style="1220" customWidth="1"/>
    <col min="11518" max="11518" width="12" style="1220" customWidth="1"/>
    <col min="11519" max="11523" width="15.28515625" style="1220" customWidth="1"/>
    <col min="11524" max="11524" width="7.7109375" style="1220"/>
    <col min="11525" max="11525" width="7.85546875" style="1220" bestFit="1" customWidth="1"/>
    <col min="11526" max="11772" width="7.7109375" style="1220"/>
    <col min="11773" max="11773" width="26.7109375" style="1220" customWidth="1"/>
    <col min="11774" max="11774" width="12" style="1220" customWidth="1"/>
    <col min="11775" max="11779" width="15.28515625" style="1220" customWidth="1"/>
    <col min="11780" max="11780" width="7.7109375" style="1220"/>
    <col min="11781" max="11781" width="7.85546875" style="1220" bestFit="1" customWidth="1"/>
    <col min="11782" max="12028" width="7.7109375" style="1220"/>
    <col min="12029" max="12029" width="26.7109375" style="1220" customWidth="1"/>
    <col min="12030" max="12030" width="12" style="1220" customWidth="1"/>
    <col min="12031" max="12035" width="15.28515625" style="1220" customWidth="1"/>
    <col min="12036" max="12036" width="7.7109375" style="1220"/>
    <col min="12037" max="12037" width="7.85546875" style="1220" bestFit="1" customWidth="1"/>
    <col min="12038" max="12284" width="7.7109375" style="1220"/>
    <col min="12285" max="12285" width="26.7109375" style="1220" customWidth="1"/>
    <col min="12286" max="12286" width="12" style="1220" customWidth="1"/>
    <col min="12287" max="12291" width="15.28515625" style="1220" customWidth="1"/>
    <col min="12292" max="12292" width="7.7109375" style="1220"/>
    <col min="12293" max="12293" width="7.85546875" style="1220" bestFit="1" customWidth="1"/>
    <col min="12294" max="12540" width="7.7109375" style="1220"/>
    <col min="12541" max="12541" width="26.7109375" style="1220" customWidth="1"/>
    <col min="12542" max="12542" width="12" style="1220" customWidth="1"/>
    <col min="12543" max="12547" width="15.28515625" style="1220" customWidth="1"/>
    <col min="12548" max="12548" width="7.7109375" style="1220"/>
    <col min="12549" max="12549" width="7.85546875" style="1220" bestFit="1" customWidth="1"/>
    <col min="12550" max="12796" width="7.7109375" style="1220"/>
    <col min="12797" max="12797" width="26.7109375" style="1220" customWidth="1"/>
    <col min="12798" max="12798" width="12" style="1220" customWidth="1"/>
    <col min="12799" max="12803" width="15.28515625" style="1220" customWidth="1"/>
    <col min="12804" max="12804" width="7.7109375" style="1220"/>
    <col min="12805" max="12805" width="7.85546875" style="1220" bestFit="1" customWidth="1"/>
    <col min="12806" max="13052" width="7.7109375" style="1220"/>
    <col min="13053" max="13053" width="26.7109375" style="1220" customWidth="1"/>
    <col min="13054" max="13054" width="12" style="1220" customWidth="1"/>
    <col min="13055" max="13059" width="15.28515625" style="1220" customWidth="1"/>
    <col min="13060" max="13060" width="7.7109375" style="1220"/>
    <col min="13061" max="13061" width="7.85546875" style="1220" bestFit="1" customWidth="1"/>
    <col min="13062" max="13308" width="7.7109375" style="1220"/>
    <col min="13309" max="13309" width="26.7109375" style="1220" customWidth="1"/>
    <col min="13310" max="13310" width="12" style="1220" customWidth="1"/>
    <col min="13311" max="13315" width="15.28515625" style="1220" customWidth="1"/>
    <col min="13316" max="13316" width="7.7109375" style="1220"/>
    <col min="13317" max="13317" width="7.85546875" style="1220" bestFit="1" customWidth="1"/>
    <col min="13318" max="13564" width="7.7109375" style="1220"/>
    <col min="13565" max="13565" width="26.7109375" style="1220" customWidth="1"/>
    <col min="13566" max="13566" width="12" style="1220" customWidth="1"/>
    <col min="13567" max="13571" width="15.28515625" style="1220" customWidth="1"/>
    <col min="13572" max="13572" width="7.7109375" style="1220"/>
    <col min="13573" max="13573" width="7.85546875" style="1220" bestFit="1" customWidth="1"/>
    <col min="13574" max="13820" width="7.7109375" style="1220"/>
    <col min="13821" max="13821" width="26.7109375" style="1220" customWidth="1"/>
    <col min="13822" max="13822" width="12" style="1220" customWidth="1"/>
    <col min="13823" max="13827" width="15.28515625" style="1220" customWidth="1"/>
    <col min="13828" max="13828" width="7.7109375" style="1220"/>
    <col min="13829" max="13829" width="7.85546875" style="1220" bestFit="1" customWidth="1"/>
    <col min="13830" max="14076" width="7.7109375" style="1220"/>
    <col min="14077" max="14077" width="26.7109375" style="1220" customWidth="1"/>
    <col min="14078" max="14078" width="12" style="1220" customWidth="1"/>
    <col min="14079" max="14083" width="15.28515625" style="1220" customWidth="1"/>
    <col min="14084" max="14084" width="7.7109375" style="1220"/>
    <col min="14085" max="14085" width="7.85546875" style="1220" bestFit="1" customWidth="1"/>
    <col min="14086" max="14332" width="7.7109375" style="1220"/>
    <col min="14333" max="14333" width="26.7109375" style="1220" customWidth="1"/>
    <col min="14334" max="14334" width="12" style="1220" customWidth="1"/>
    <col min="14335" max="14339" width="15.28515625" style="1220" customWidth="1"/>
    <col min="14340" max="14340" width="7.7109375" style="1220"/>
    <col min="14341" max="14341" width="7.85546875" style="1220" bestFit="1" customWidth="1"/>
    <col min="14342" max="14588" width="7.7109375" style="1220"/>
    <col min="14589" max="14589" width="26.7109375" style="1220" customWidth="1"/>
    <col min="14590" max="14590" width="12" style="1220" customWidth="1"/>
    <col min="14591" max="14595" width="15.28515625" style="1220" customWidth="1"/>
    <col min="14596" max="14596" width="7.7109375" style="1220"/>
    <col min="14597" max="14597" width="7.85546875" style="1220" bestFit="1" customWidth="1"/>
    <col min="14598" max="14844" width="7.7109375" style="1220"/>
    <col min="14845" max="14845" width="26.7109375" style="1220" customWidth="1"/>
    <col min="14846" max="14846" width="12" style="1220" customWidth="1"/>
    <col min="14847" max="14851" width="15.28515625" style="1220" customWidth="1"/>
    <col min="14852" max="14852" width="7.7109375" style="1220"/>
    <col min="14853" max="14853" width="7.85546875" style="1220" bestFit="1" customWidth="1"/>
    <col min="14854" max="15100" width="7.7109375" style="1220"/>
    <col min="15101" max="15101" width="26.7109375" style="1220" customWidth="1"/>
    <col min="15102" max="15102" width="12" style="1220" customWidth="1"/>
    <col min="15103" max="15107" width="15.28515625" style="1220" customWidth="1"/>
    <col min="15108" max="15108" width="7.7109375" style="1220"/>
    <col min="15109" max="15109" width="7.85546875" style="1220" bestFit="1" customWidth="1"/>
    <col min="15110" max="15356" width="7.7109375" style="1220"/>
    <col min="15357" max="15357" width="26.7109375" style="1220" customWidth="1"/>
    <col min="15358" max="15358" width="12" style="1220" customWidth="1"/>
    <col min="15359" max="15363" width="15.28515625" style="1220" customWidth="1"/>
    <col min="15364" max="15364" width="7.7109375" style="1220"/>
    <col min="15365" max="15365" width="7.85546875" style="1220" bestFit="1" customWidth="1"/>
    <col min="15366" max="15612" width="7.7109375" style="1220"/>
    <col min="15613" max="15613" width="26.7109375" style="1220" customWidth="1"/>
    <col min="15614" max="15614" width="12" style="1220" customWidth="1"/>
    <col min="15615" max="15619" width="15.28515625" style="1220" customWidth="1"/>
    <col min="15620" max="15620" width="7.7109375" style="1220"/>
    <col min="15621" max="15621" width="7.85546875" style="1220" bestFit="1" customWidth="1"/>
    <col min="15622" max="15868" width="7.7109375" style="1220"/>
    <col min="15869" max="15869" width="26.7109375" style="1220" customWidth="1"/>
    <col min="15870" max="15870" width="12" style="1220" customWidth="1"/>
    <col min="15871" max="15875" width="15.28515625" style="1220" customWidth="1"/>
    <col min="15876" max="15876" width="7.7109375" style="1220"/>
    <col min="15877" max="15877" width="7.85546875" style="1220" bestFit="1" customWidth="1"/>
    <col min="15878" max="16124" width="7.7109375" style="1220"/>
    <col min="16125" max="16125" width="26.7109375" style="1220" customWidth="1"/>
    <col min="16126" max="16126" width="12" style="1220" customWidth="1"/>
    <col min="16127" max="16131" width="15.28515625" style="1220" customWidth="1"/>
    <col min="16132" max="16132" width="7.7109375" style="1220"/>
    <col min="16133" max="16133" width="7.85546875" style="1220" bestFit="1" customWidth="1"/>
    <col min="16134" max="16384" width="7.7109375" style="1220"/>
  </cols>
  <sheetData>
    <row r="1" spans="1:9" ht="33" customHeight="1">
      <c r="A1" s="1923" t="s">
        <v>2486</v>
      </c>
      <c r="B1" s="1924"/>
      <c r="C1" s="1924"/>
      <c r="D1" s="1924"/>
      <c r="E1" s="1924"/>
      <c r="F1" s="1924"/>
      <c r="G1" s="1924"/>
    </row>
    <row r="2" spans="1:9" s="1221" customFormat="1" ht="33" customHeight="1">
      <c r="A2" s="2457" t="s">
        <v>2487</v>
      </c>
      <c r="B2" s="2458"/>
      <c r="C2" s="2458"/>
      <c r="D2" s="2458"/>
      <c r="E2" s="2458"/>
      <c r="F2" s="2458"/>
      <c r="G2" s="2458"/>
    </row>
    <row r="3" spans="1:9" s="1221" customFormat="1" ht="15.75">
      <c r="A3" s="2431" t="s">
        <v>2751</v>
      </c>
      <c r="B3" s="2427"/>
      <c r="C3" s="2429" t="s">
        <v>2752</v>
      </c>
      <c r="D3" s="2429"/>
      <c r="E3" s="2429"/>
      <c r="F3" s="2429"/>
      <c r="G3" s="2430"/>
    </row>
    <row r="4" spans="1:9" ht="35.1" customHeight="1">
      <c r="A4" s="2436" t="s">
        <v>2753</v>
      </c>
      <c r="B4" s="2472" t="s">
        <v>156</v>
      </c>
      <c r="C4" s="2473"/>
      <c r="D4" s="1222"/>
      <c r="E4" s="1223"/>
      <c r="F4" s="1223" t="s">
        <v>160</v>
      </c>
      <c r="G4" s="2179" t="s">
        <v>492</v>
      </c>
    </row>
    <row r="5" spans="1:9" ht="35.1" customHeight="1">
      <c r="A5" s="2437"/>
      <c r="B5" s="1224" t="s">
        <v>219</v>
      </c>
      <c r="C5" s="1224" t="s">
        <v>220</v>
      </c>
      <c r="D5" s="1224" t="s">
        <v>178</v>
      </c>
      <c r="E5" s="1224" t="s">
        <v>179</v>
      </c>
      <c r="F5" s="1224" t="s">
        <v>221</v>
      </c>
      <c r="G5" s="2179"/>
    </row>
    <row r="6" spans="1:9" ht="44.1" customHeight="1">
      <c r="A6" s="1225" t="s">
        <v>497</v>
      </c>
      <c r="B6" s="1226">
        <v>85049431</v>
      </c>
      <c r="C6" s="1226">
        <v>61993134</v>
      </c>
      <c r="D6" s="1226">
        <v>75567456</v>
      </c>
      <c r="E6" s="1226">
        <v>81090955</v>
      </c>
      <c r="F6" s="1227">
        <v>79835065</v>
      </c>
      <c r="G6" s="1225" t="s">
        <v>509</v>
      </c>
      <c r="I6" s="1228"/>
    </row>
    <row r="7" spans="1:9" ht="44.1" customHeight="1">
      <c r="A7" s="1225" t="s">
        <v>2722</v>
      </c>
      <c r="B7" s="1229">
        <v>28935494</v>
      </c>
      <c r="C7" s="1229">
        <v>17848213</v>
      </c>
      <c r="D7" s="1229">
        <v>21530715</v>
      </c>
      <c r="E7" s="1229">
        <v>20356013</v>
      </c>
      <c r="F7" s="1230">
        <v>27197177</v>
      </c>
      <c r="G7" s="1225" t="s">
        <v>2754</v>
      </c>
      <c r="I7" s="1231"/>
    </row>
    <row r="8" spans="1:9" ht="44.1" customHeight="1">
      <c r="A8" s="1225" t="s">
        <v>2755</v>
      </c>
      <c r="B8" s="1226">
        <v>57374856</v>
      </c>
      <c r="C8" s="1226">
        <v>48120424</v>
      </c>
      <c r="D8" s="1226">
        <v>63144222.222000003</v>
      </c>
      <c r="E8" s="1226">
        <v>65865130</v>
      </c>
      <c r="F8" s="1227">
        <v>64560723</v>
      </c>
      <c r="G8" s="1225" t="s">
        <v>2756</v>
      </c>
    </row>
    <row r="9" spans="1:9" ht="44.1" customHeight="1">
      <c r="A9" s="312" t="s">
        <v>533</v>
      </c>
      <c r="B9" s="1229">
        <f>B8+B7+B6</f>
        <v>171359781</v>
      </c>
      <c r="C9" s="1229">
        <f>C8+C7+C6</f>
        <v>127961771</v>
      </c>
      <c r="D9" s="1229">
        <f>D8+D7+D6</f>
        <v>160242393.222</v>
      </c>
      <c r="E9" s="1229">
        <f>E8+E7+E6</f>
        <v>167312098</v>
      </c>
      <c r="F9" s="1229">
        <f>SUM(F6:F8)</f>
        <v>171592965</v>
      </c>
      <c r="G9" s="312" t="s">
        <v>534</v>
      </c>
    </row>
    <row r="10" spans="1:9" ht="33" customHeight="1">
      <c r="A10" s="1232" t="s">
        <v>2673</v>
      </c>
      <c r="B10" s="1233">
        <v>5.7</v>
      </c>
      <c r="C10" s="1233">
        <v>4.0999999999999996</v>
      </c>
      <c r="D10" s="1233">
        <v>5.2</v>
      </c>
      <c r="E10" s="1233">
        <v>5.2</v>
      </c>
      <c r="F10" s="1234">
        <v>5.0999999999999996</v>
      </c>
      <c r="G10" s="1235" t="s">
        <v>2757</v>
      </c>
    </row>
    <row r="11" spans="1:9">
      <c r="B11" s="1236"/>
      <c r="C11" s="1236"/>
      <c r="D11" s="1236"/>
      <c r="E11" s="1236"/>
      <c r="F11" s="1236"/>
    </row>
    <row r="12" spans="1:9">
      <c r="B12" s="1236"/>
      <c r="C12" s="1236"/>
      <c r="D12" s="1236"/>
      <c r="E12" s="1236"/>
      <c r="F12" s="1236"/>
    </row>
    <row r="13" spans="1:9">
      <c r="B13" s="1236"/>
      <c r="C13" s="1236"/>
      <c r="D13" s="1237"/>
      <c r="E13" s="1237"/>
      <c r="F13" s="1237"/>
    </row>
    <row r="14" spans="1:9" ht="13.35" customHeight="1">
      <c r="B14" s="1236"/>
      <c r="D14" s="1238"/>
      <c r="E14" s="1238"/>
      <c r="F14" s="1238"/>
    </row>
    <row r="15" spans="1:9" ht="13.35" customHeight="1">
      <c r="B15" s="1236"/>
      <c r="C15" s="1236"/>
      <c r="D15" s="1236"/>
      <c r="E15" s="1236"/>
      <c r="F15" s="1236"/>
    </row>
    <row r="16" spans="1:9">
      <c r="B16" s="1236"/>
      <c r="C16" s="1236"/>
      <c r="D16" s="1236"/>
      <c r="E16" s="1236"/>
      <c r="F16" s="1236"/>
    </row>
    <row r="17" spans="2:6">
      <c r="B17" s="1236"/>
      <c r="C17" s="1236"/>
      <c r="D17" s="1236"/>
      <c r="E17" s="1236"/>
      <c r="F17" s="1236"/>
    </row>
    <row r="18" spans="2:6">
      <c r="B18" s="1236"/>
      <c r="C18" s="1236"/>
      <c r="D18" s="1236"/>
      <c r="E18" s="1236"/>
      <c r="F18" s="1236"/>
    </row>
    <row r="19" spans="2:6" ht="30" customHeight="1">
      <c r="B19" s="1236"/>
      <c r="C19" s="1236"/>
      <c r="D19" s="1236"/>
      <c r="E19" s="1236"/>
      <c r="F19" s="1236"/>
    </row>
    <row r="20" spans="2:6">
      <c r="B20" s="1236"/>
      <c r="C20" s="1236"/>
      <c r="D20" s="1236"/>
      <c r="E20" s="1236"/>
      <c r="F20" s="1236"/>
    </row>
    <row r="25" spans="2:6">
      <c r="B25" s="1239"/>
      <c r="C25" s="1239"/>
      <c r="D25" s="1239"/>
      <c r="E25" s="1239"/>
      <c r="F25" s="1239"/>
    </row>
  </sheetData>
  <mergeCells count="7">
    <mergeCell ref="A1:G1"/>
    <mergeCell ref="A2:G2"/>
    <mergeCell ref="A3:B3"/>
    <mergeCell ref="C3:G3"/>
    <mergeCell ref="A4:A5"/>
    <mergeCell ref="B4:C4"/>
    <mergeCell ref="G4:G5"/>
  </mergeCells>
  <printOptions horizontalCentered="1" verticalCentered="1"/>
  <pageMargins left="0.59055118110236227" right="0.59055118110236227" top="0.98425196850393704" bottom="0.98425196850393704" header="0.51181102362204722" footer="0.51181102362204722"/>
  <pageSetup paperSize="9" scale="63"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47"/>
  <sheetViews>
    <sheetView rightToLeft="1" topLeftCell="A10" zoomScaleNormal="100" workbookViewId="0">
      <selection activeCell="G13" sqref="G13"/>
    </sheetView>
  </sheetViews>
  <sheetFormatPr defaultColWidth="13.42578125" defaultRowHeight="15"/>
  <cols>
    <col min="1" max="1" width="25.7109375" style="1245" customWidth="1"/>
    <col min="2" max="6" width="19.7109375" style="1245" customWidth="1"/>
    <col min="7" max="7" width="25.7109375" style="1245" customWidth="1"/>
    <col min="8" max="19" width="13.42578125" style="1245" customWidth="1"/>
    <col min="20" max="220" width="13.42578125" style="1245"/>
    <col min="221" max="227" width="17.42578125" style="1245" customWidth="1"/>
    <col min="228" max="228" width="13.42578125" style="1245" customWidth="1"/>
    <col min="229" max="476" width="13.42578125" style="1245"/>
    <col min="477" max="483" width="17.42578125" style="1245" customWidth="1"/>
    <col min="484" max="484" width="13.42578125" style="1245" customWidth="1"/>
    <col min="485" max="732" width="13.42578125" style="1245"/>
    <col min="733" max="739" width="17.42578125" style="1245" customWidth="1"/>
    <col min="740" max="740" width="13.42578125" style="1245" customWidth="1"/>
    <col min="741" max="988" width="13.42578125" style="1245"/>
    <col min="989" max="995" width="17.42578125" style="1245" customWidth="1"/>
    <col min="996" max="996" width="13.42578125" style="1245" customWidth="1"/>
    <col min="997" max="1244" width="13.42578125" style="1245"/>
    <col min="1245" max="1251" width="17.42578125" style="1245" customWidth="1"/>
    <col min="1252" max="1252" width="13.42578125" style="1245" customWidth="1"/>
    <col min="1253" max="1500" width="13.42578125" style="1245"/>
    <col min="1501" max="1507" width="17.42578125" style="1245" customWidth="1"/>
    <col min="1508" max="1508" width="13.42578125" style="1245" customWidth="1"/>
    <col min="1509" max="1756" width="13.42578125" style="1245"/>
    <col min="1757" max="1763" width="17.42578125" style="1245" customWidth="1"/>
    <col min="1764" max="1764" width="13.42578125" style="1245" customWidth="1"/>
    <col min="1765" max="2012" width="13.42578125" style="1245"/>
    <col min="2013" max="2019" width="17.42578125" style="1245" customWidth="1"/>
    <col min="2020" max="2020" width="13.42578125" style="1245" customWidth="1"/>
    <col min="2021" max="2268" width="13.42578125" style="1245"/>
    <col min="2269" max="2275" width="17.42578125" style="1245" customWidth="1"/>
    <col min="2276" max="2276" width="13.42578125" style="1245" customWidth="1"/>
    <col min="2277" max="2524" width="13.42578125" style="1245"/>
    <col min="2525" max="2531" width="17.42578125" style="1245" customWidth="1"/>
    <col min="2532" max="2532" width="13.42578125" style="1245" customWidth="1"/>
    <col min="2533" max="2780" width="13.42578125" style="1245"/>
    <col min="2781" max="2787" width="17.42578125" style="1245" customWidth="1"/>
    <col min="2788" max="2788" width="13.42578125" style="1245" customWidth="1"/>
    <col min="2789" max="3036" width="13.42578125" style="1245"/>
    <col min="3037" max="3043" width="17.42578125" style="1245" customWidth="1"/>
    <col min="3044" max="3044" width="13.42578125" style="1245" customWidth="1"/>
    <col min="3045" max="3292" width="13.42578125" style="1245"/>
    <col min="3293" max="3299" width="17.42578125" style="1245" customWidth="1"/>
    <col min="3300" max="3300" width="13.42578125" style="1245" customWidth="1"/>
    <col min="3301" max="3548" width="13.42578125" style="1245"/>
    <col min="3549" max="3555" width="17.42578125" style="1245" customWidth="1"/>
    <col min="3556" max="3556" width="13.42578125" style="1245" customWidth="1"/>
    <col min="3557" max="3804" width="13.42578125" style="1245"/>
    <col min="3805" max="3811" width="17.42578125" style="1245" customWidth="1"/>
    <col min="3812" max="3812" width="13.42578125" style="1245" customWidth="1"/>
    <col min="3813" max="4060" width="13.42578125" style="1245"/>
    <col min="4061" max="4067" width="17.42578125" style="1245" customWidth="1"/>
    <col min="4068" max="4068" width="13.42578125" style="1245" customWidth="1"/>
    <col min="4069" max="4316" width="13.42578125" style="1245"/>
    <col min="4317" max="4323" width="17.42578125" style="1245" customWidth="1"/>
    <col min="4324" max="4324" width="13.42578125" style="1245" customWidth="1"/>
    <col min="4325" max="4572" width="13.42578125" style="1245"/>
    <col min="4573" max="4579" width="17.42578125" style="1245" customWidth="1"/>
    <col min="4580" max="4580" width="13.42578125" style="1245" customWidth="1"/>
    <col min="4581" max="4828" width="13.42578125" style="1245"/>
    <col min="4829" max="4835" width="17.42578125" style="1245" customWidth="1"/>
    <col min="4836" max="4836" width="13.42578125" style="1245" customWidth="1"/>
    <col min="4837" max="5084" width="13.42578125" style="1245"/>
    <col min="5085" max="5091" width="17.42578125" style="1245" customWidth="1"/>
    <col min="5092" max="5092" width="13.42578125" style="1245" customWidth="1"/>
    <col min="5093" max="5340" width="13.42578125" style="1245"/>
    <col min="5341" max="5347" width="17.42578125" style="1245" customWidth="1"/>
    <col min="5348" max="5348" width="13.42578125" style="1245" customWidth="1"/>
    <col min="5349" max="5596" width="13.42578125" style="1245"/>
    <col min="5597" max="5603" width="17.42578125" style="1245" customWidth="1"/>
    <col min="5604" max="5604" width="13.42578125" style="1245" customWidth="1"/>
    <col min="5605" max="5852" width="13.42578125" style="1245"/>
    <col min="5853" max="5859" width="17.42578125" style="1245" customWidth="1"/>
    <col min="5860" max="5860" width="13.42578125" style="1245" customWidth="1"/>
    <col min="5861" max="6108" width="13.42578125" style="1245"/>
    <col min="6109" max="6115" width="17.42578125" style="1245" customWidth="1"/>
    <col min="6116" max="6116" width="13.42578125" style="1245" customWidth="1"/>
    <col min="6117" max="6364" width="13.42578125" style="1245"/>
    <col min="6365" max="6371" width="17.42578125" style="1245" customWidth="1"/>
    <col min="6372" max="6372" width="13.42578125" style="1245" customWidth="1"/>
    <col min="6373" max="6620" width="13.42578125" style="1245"/>
    <col min="6621" max="6627" width="17.42578125" style="1245" customWidth="1"/>
    <col min="6628" max="6628" width="13.42578125" style="1245" customWidth="1"/>
    <col min="6629" max="6876" width="13.42578125" style="1245"/>
    <col min="6877" max="6883" width="17.42578125" style="1245" customWidth="1"/>
    <col min="6884" max="6884" width="13.42578125" style="1245" customWidth="1"/>
    <col min="6885" max="7132" width="13.42578125" style="1245"/>
    <col min="7133" max="7139" width="17.42578125" style="1245" customWidth="1"/>
    <col min="7140" max="7140" width="13.42578125" style="1245" customWidth="1"/>
    <col min="7141" max="7388" width="13.42578125" style="1245"/>
    <col min="7389" max="7395" width="17.42578125" style="1245" customWidth="1"/>
    <col min="7396" max="7396" width="13.42578125" style="1245" customWidth="1"/>
    <col min="7397" max="7644" width="13.42578125" style="1245"/>
    <col min="7645" max="7651" width="17.42578125" style="1245" customWidth="1"/>
    <col min="7652" max="7652" width="13.42578125" style="1245" customWidth="1"/>
    <col min="7653" max="7900" width="13.42578125" style="1245"/>
    <col min="7901" max="7907" width="17.42578125" style="1245" customWidth="1"/>
    <col min="7908" max="7908" width="13.42578125" style="1245" customWidth="1"/>
    <col min="7909" max="8156" width="13.42578125" style="1245"/>
    <col min="8157" max="8163" width="17.42578125" style="1245" customWidth="1"/>
    <col min="8164" max="8164" width="13.42578125" style="1245" customWidth="1"/>
    <col min="8165" max="8412" width="13.42578125" style="1245"/>
    <col min="8413" max="8419" width="17.42578125" style="1245" customWidth="1"/>
    <col min="8420" max="8420" width="13.42578125" style="1245" customWidth="1"/>
    <col min="8421" max="8668" width="13.42578125" style="1245"/>
    <col min="8669" max="8675" width="17.42578125" style="1245" customWidth="1"/>
    <col min="8676" max="8676" width="13.42578125" style="1245" customWidth="1"/>
    <col min="8677" max="8924" width="13.42578125" style="1245"/>
    <col min="8925" max="8931" width="17.42578125" style="1245" customWidth="1"/>
    <col min="8932" max="8932" width="13.42578125" style="1245" customWidth="1"/>
    <col min="8933" max="9180" width="13.42578125" style="1245"/>
    <col min="9181" max="9187" width="17.42578125" style="1245" customWidth="1"/>
    <col min="9188" max="9188" width="13.42578125" style="1245" customWidth="1"/>
    <col min="9189" max="9436" width="13.42578125" style="1245"/>
    <col min="9437" max="9443" width="17.42578125" style="1245" customWidth="1"/>
    <col min="9444" max="9444" width="13.42578125" style="1245" customWidth="1"/>
    <col min="9445" max="9692" width="13.42578125" style="1245"/>
    <col min="9693" max="9699" width="17.42578125" style="1245" customWidth="1"/>
    <col min="9700" max="9700" width="13.42578125" style="1245" customWidth="1"/>
    <col min="9701" max="9948" width="13.42578125" style="1245"/>
    <col min="9949" max="9955" width="17.42578125" style="1245" customWidth="1"/>
    <col min="9956" max="9956" width="13.42578125" style="1245" customWidth="1"/>
    <col min="9957" max="10204" width="13.42578125" style="1245"/>
    <col min="10205" max="10211" width="17.42578125" style="1245" customWidth="1"/>
    <col min="10212" max="10212" width="13.42578125" style="1245" customWidth="1"/>
    <col min="10213" max="10460" width="13.42578125" style="1245"/>
    <col min="10461" max="10467" width="17.42578125" style="1245" customWidth="1"/>
    <col min="10468" max="10468" width="13.42578125" style="1245" customWidth="1"/>
    <col min="10469" max="10716" width="13.42578125" style="1245"/>
    <col min="10717" max="10723" width="17.42578125" style="1245" customWidth="1"/>
    <col min="10724" max="10724" width="13.42578125" style="1245" customWidth="1"/>
    <col min="10725" max="10972" width="13.42578125" style="1245"/>
    <col min="10973" max="10979" width="17.42578125" style="1245" customWidth="1"/>
    <col min="10980" max="10980" width="13.42578125" style="1245" customWidth="1"/>
    <col min="10981" max="11228" width="13.42578125" style="1245"/>
    <col min="11229" max="11235" width="17.42578125" style="1245" customWidth="1"/>
    <col min="11236" max="11236" width="13.42578125" style="1245" customWidth="1"/>
    <col min="11237" max="11484" width="13.42578125" style="1245"/>
    <col min="11485" max="11491" width="17.42578125" style="1245" customWidth="1"/>
    <col min="11492" max="11492" width="13.42578125" style="1245" customWidth="1"/>
    <col min="11493" max="11740" width="13.42578125" style="1245"/>
    <col min="11741" max="11747" width="17.42578125" style="1245" customWidth="1"/>
    <col min="11748" max="11748" width="13.42578125" style="1245" customWidth="1"/>
    <col min="11749" max="11996" width="13.42578125" style="1245"/>
    <col min="11997" max="12003" width="17.42578125" style="1245" customWidth="1"/>
    <col min="12004" max="12004" width="13.42578125" style="1245" customWidth="1"/>
    <col min="12005" max="12252" width="13.42578125" style="1245"/>
    <col min="12253" max="12259" width="17.42578125" style="1245" customWidth="1"/>
    <col min="12260" max="12260" width="13.42578125" style="1245" customWidth="1"/>
    <col min="12261" max="12508" width="13.42578125" style="1245"/>
    <col min="12509" max="12515" width="17.42578125" style="1245" customWidth="1"/>
    <col min="12516" max="12516" width="13.42578125" style="1245" customWidth="1"/>
    <col min="12517" max="12764" width="13.42578125" style="1245"/>
    <col min="12765" max="12771" width="17.42578125" style="1245" customWidth="1"/>
    <col min="12772" max="12772" width="13.42578125" style="1245" customWidth="1"/>
    <col min="12773" max="13020" width="13.42578125" style="1245"/>
    <col min="13021" max="13027" width="17.42578125" style="1245" customWidth="1"/>
    <col min="13028" max="13028" width="13.42578125" style="1245" customWidth="1"/>
    <col min="13029" max="13276" width="13.42578125" style="1245"/>
    <col min="13277" max="13283" width="17.42578125" style="1245" customWidth="1"/>
    <col min="13284" max="13284" width="13.42578125" style="1245" customWidth="1"/>
    <col min="13285" max="13532" width="13.42578125" style="1245"/>
    <col min="13533" max="13539" width="17.42578125" style="1245" customWidth="1"/>
    <col min="13540" max="13540" width="13.42578125" style="1245" customWidth="1"/>
    <col min="13541" max="13788" width="13.42578125" style="1245"/>
    <col min="13789" max="13795" width="17.42578125" style="1245" customWidth="1"/>
    <col min="13796" max="13796" width="13.42578125" style="1245" customWidth="1"/>
    <col min="13797" max="14044" width="13.42578125" style="1245"/>
    <col min="14045" max="14051" width="17.42578125" style="1245" customWidth="1"/>
    <col min="14052" max="14052" width="13.42578125" style="1245" customWidth="1"/>
    <col min="14053" max="14300" width="13.42578125" style="1245"/>
    <col min="14301" max="14307" width="17.42578125" style="1245" customWidth="1"/>
    <col min="14308" max="14308" width="13.42578125" style="1245" customWidth="1"/>
    <col min="14309" max="14556" width="13.42578125" style="1245"/>
    <col min="14557" max="14563" width="17.42578125" style="1245" customWidth="1"/>
    <col min="14564" max="14564" width="13.42578125" style="1245" customWidth="1"/>
    <col min="14565" max="14812" width="13.42578125" style="1245"/>
    <col min="14813" max="14819" width="17.42578125" style="1245" customWidth="1"/>
    <col min="14820" max="14820" width="13.42578125" style="1245" customWidth="1"/>
    <col min="14821" max="15068" width="13.42578125" style="1245"/>
    <col min="15069" max="15075" width="17.42578125" style="1245" customWidth="1"/>
    <col min="15076" max="15076" width="13.42578125" style="1245" customWidth="1"/>
    <col min="15077" max="15324" width="13.42578125" style="1245"/>
    <col min="15325" max="15331" width="17.42578125" style="1245" customWidth="1"/>
    <col min="15332" max="15332" width="13.42578125" style="1245" customWidth="1"/>
    <col min="15333" max="15580" width="13.42578125" style="1245"/>
    <col min="15581" max="15587" width="17.42578125" style="1245" customWidth="1"/>
    <col min="15588" max="15588" width="13.42578125" style="1245" customWidth="1"/>
    <col min="15589" max="15836" width="13.42578125" style="1245"/>
    <col min="15837" max="15843" width="17.42578125" style="1245" customWidth="1"/>
    <col min="15844" max="15844" width="13.42578125" style="1245" customWidth="1"/>
    <col min="15845" max="16092" width="13.42578125" style="1245"/>
    <col min="16093" max="16099" width="17.42578125" style="1245" customWidth="1"/>
    <col min="16100" max="16100" width="13.42578125" style="1245" customWidth="1"/>
    <col min="16101" max="16384" width="13.42578125" style="1245"/>
  </cols>
  <sheetData>
    <row r="1" spans="1:7" s="1240" customFormat="1" ht="33" customHeight="1">
      <c r="A1" s="1923" t="s">
        <v>2489</v>
      </c>
      <c r="B1" s="1924"/>
      <c r="C1" s="1924"/>
      <c r="D1" s="1924"/>
      <c r="E1" s="1924"/>
      <c r="F1" s="1924"/>
      <c r="G1" s="1924"/>
    </row>
    <row r="2" spans="1:7" s="1240" customFormat="1" ht="33" customHeight="1">
      <c r="A2" s="2474" t="s">
        <v>2758</v>
      </c>
      <c r="B2" s="2475"/>
      <c r="C2" s="2475"/>
      <c r="D2" s="2475"/>
      <c r="E2" s="2475"/>
      <c r="F2" s="2475"/>
      <c r="G2" s="2476"/>
    </row>
    <row r="3" spans="1:7" s="1241" customFormat="1" ht="21" customHeight="1">
      <c r="A3" s="2431" t="s">
        <v>2759</v>
      </c>
      <c r="B3" s="2431"/>
      <c r="C3" s="2427"/>
      <c r="D3" s="2429" t="s">
        <v>2760</v>
      </c>
      <c r="E3" s="2429"/>
      <c r="F3" s="2429"/>
      <c r="G3" s="2430"/>
    </row>
    <row r="4" spans="1:7" s="1241" customFormat="1" ht="44.25" customHeight="1">
      <c r="A4" s="2436" t="s">
        <v>1000</v>
      </c>
      <c r="B4" s="2451" t="s">
        <v>640</v>
      </c>
      <c r="C4" s="2452"/>
      <c r="D4" s="2451" t="s">
        <v>641</v>
      </c>
      <c r="E4" s="2452"/>
      <c r="F4" s="1133" t="s">
        <v>150</v>
      </c>
      <c r="G4" s="2436" t="s">
        <v>87</v>
      </c>
    </row>
    <row r="5" spans="1:7" s="1241" customFormat="1" ht="42" customHeight="1">
      <c r="A5" s="2437"/>
      <c r="B5" s="1097" t="s">
        <v>642</v>
      </c>
      <c r="C5" s="1097" t="s">
        <v>643</v>
      </c>
      <c r="D5" s="1097" t="s">
        <v>642</v>
      </c>
      <c r="E5" s="1097" t="s">
        <v>643</v>
      </c>
      <c r="F5" s="1097" t="s">
        <v>129</v>
      </c>
      <c r="G5" s="2437"/>
    </row>
    <row r="6" spans="1:7" s="1240" customFormat="1" ht="24.95" customHeight="1">
      <c r="A6" s="1061" t="s">
        <v>88</v>
      </c>
      <c r="B6" s="1213">
        <v>30138</v>
      </c>
      <c r="C6" s="1213">
        <v>41254</v>
      </c>
      <c r="D6" s="1213">
        <v>4918</v>
      </c>
      <c r="E6" s="1213">
        <v>4162</v>
      </c>
      <c r="F6" s="1242">
        <f>SUM(B6:E6)</f>
        <v>80472</v>
      </c>
      <c r="G6" s="312" t="s">
        <v>89</v>
      </c>
    </row>
    <row r="7" spans="1:7" s="1244" customFormat="1" ht="24.95" customHeight="1">
      <c r="A7" s="1061" t="s">
        <v>90</v>
      </c>
      <c r="B7" s="1243">
        <v>33194</v>
      </c>
      <c r="C7" s="1243">
        <v>42148</v>
      </c>
      <c r="D7" s="1243">
        <v>3942</v>
      </c>
      <c r="E7" s="1243">
        <v>2610</v>
      </c>
      <c r="F7" s="1242">
        <f>SUM(B7:E7)</f>
        <v>81894</v>
      </c>
      <c r="G7" s="312" t="s">
        <v>91</v>
      </c>
    </row>
    <row r="8" spans="1:7" s="1240" customFormat="1" ht="24.95" customHeight="1">
      <c r="A8" s="1061" t="s">
        <v>92</v>
      </c>
      <c r="B8" s="1213">
        <v>4267</v>
      </c>
      <c r="C8" s="1213">
        <v>4804</v>
      </c>
      <c r="D8" s="1213">
        <v>383</v>
      </c>
      <c r="E8" s="1213">
        <v>321</v>
      </c>
      <c r="F8" s="1242">
        <f>SUM(B8:E8)</f>
        <v>9775</v>
      </c>
      <c r="G8" s="312" t="s">
        <v>93</v>
      </c>
    </row>
    <row r="9" spans="1:7" s="1240" customFormat="1" ht="24.95" customHeight="1">
      <c r="A9" s="1061" t="s">
        <v>2044</v>
      </c>
      <c r="B9" s="1243">
        <v>16574</v>
      </c>
      <c r="C9" s="1243">
        <v>19452</v>
      </c>
      <c r="D9" s="1243">
        <v>2536</v>
      </c>
      <c r="E9" s="1243">
        <v>1644</v>
      </c>
      <c r="F9" s="1242">
        <f t="shared" ref="F9:F25" si="0">SUM(B9:E9)</f>
        <v>40206</v>
      </c>
      <c r="G9" s="312" t="s">
        <v>95</v>
      </c>
    </row>
    <row r="10" spans="1:7" s="1240" customFormat="1" ht="24.95" customHeight="1">
      <c r="A10" s="1061" t="s">
        <v>820</v>
      </c>
      <c r="B10" s="1213">
        <v>10901</v>
      </c>
      <c r="C10" s="1213">
        <v>11333</v>
      </c>
      <c r="D10" s="1213">
        <v>729</v>
      </c>
      <c r="E10" s="1213">
        <v>588</v>
      </c>
      <c r="F10" s="1242">
        <f t="shared" si="0"/>
        <v>23551</v>
      </c>
      <c r="G10" s="312" t="s">
        <v>97</v>
      </c>
    </row>
    <row r="11" spans="1:7" s="1240" customFormat="1" ht="24.95" customHeight="1">
      <c r="A11" s="1061" t="s">
        <v>2045</v>
      </c>
      <c r="B11" s="1243">
        <v>19110</v>
      </c>
      <c r="C11" s="1243">
        <v>29991</v>
      </c>
      <c r="D11" s="1243">
        <v>980</v>
      </c>
      <c r="E11" s="1243">
        <v>821</v>
      </c>
      <c r="F11" s="1242">
        <f t="shared" si="0"/>
        <v>50902</v>
      </c>
      <c r="G11" s="312" t="s">
        <v>2094</v>
      </c>
    </row>
    <row r="12" spans="1:7" s="1240" customFormat="1" ht="24.95" customHeight="1">
      <c r="A12" s="1061" t="s">
        <v>821</v>
      </c>
      <c r="B12" s="1213">
        <v>13131</v>
      </c>
      <c r="C12" s="1213">
        <v>13080</v>
      </c>
      <c r="D12" s="1213">
        <v>962</v>
      </c>
      <c r="E12" s="1213">
        <v>775</v>
      </c>
      <c r="F12" s="1242">
        <f t="shared" si="0"/>
        <v>27948</v>
      </c>
      <c r="G12" s="312" t="s">
        <v>101</v>
      </c>
    </row>
    <row r="13" spans="1:7" s="1240" customFormat="1" ht="24.95" customHeight="1">
      <c r="A13" s="1061" t="s">
        <v>2046</v>
      </c>
      <c r="B13" s="1243">
        <v>3385</v>
      </c>
      <c r="C13" s="1243">
        <v>6267</v>
      </c>
      <c r="D13" s="1243">
        <v>103</v>
      </c>
      <c r="E13" s="1243">
        <v>133</v>
      </c>
      <c r="F13" s="1242">
        <f t="shared" si="0"/>
        <v>9888</v>
      </c>
      <c r="G13" s="312" t="s">
        <v>103</v>
      </c>
    </row>
    <row r="14" spans="1:7" s="1240" customFormat="1" ht="24.95" customHeight="1">
      <c r="A14" s="1061" t="s">
        <v>2047</v>
      </c>
      <c r="B14" s="1213">
        <v>4270</v>
      </c>
      <c r="C14" s="1213">
        <v>7748</v>
      </c>
      <c r="D14" s="1213">
        <v>356</v>
      </c>
      <c r="E14" s="1213">
        <v>333</v>
      </c>
      <c r="F14" s="1242">
        <f t="shared" si="0"/>
        <v>12707</v>
      </c>
      <c r="G14" s="312" t="s">
        <v>105</v>
      </c>
    </row>
    <row r="15" spans="1:7" s="1240" customFormat="1" ht="24.95" customHeight="1">
      <c r="A15" s="1061" t="s">
        <v>2048</v>
      </c>
      <c r="B15" s="1243">
        <v>36722</v>
      </c>
      <c r="C15" s="1243">
        <v>43435</v>
      </c>
      <c r="D15" s="1243">
        <v>694</v>
      </c>
      <c r="E15" s="1243">
        <v>505</v>
      </c>
      <c r="F15" s="1242">
        <f t="shared" si="0"/>
        <v>81356</v>
      </c>
      <c r="G15" s="312" t="s">
        <v>107</v>
      </c>
    </row>
    <row r="16" spans="1:7" s="1244" customFormat="1" ht="24.95" customHeight="1">
      <c r="A16" s="1061" t="s">
        <v>259</v>
      </c>
      <c r="B16" s="1213">
        <v>7404</v>
      </c>
      <c r="C16" s="1213">
        <v>7605</v>
      </c>
      <c r="D16" s="1213">
        <v>101</v>
      </c>
      <c r="E16" s="1213">
        <v>21</v>
      </c>
      <c r="F16" s="1242">
        <f t="shared" si="0"/>
        <v>15131</v>
      </c>
      <c r="G16" s="312" t="s">
        <v>109</v>
      </c>
    </row>
    <row r="17" spans="1:13" s="1240" customFormat="1" ht="24.95" customHeight="1">
      <c r="A17" s="1061" t="s">
        <v>1009</v>
      </c>
      <c r="B17" s="1243">
        <v>5267</v>
      </c>
      <c r="C17" s="1243">
        <v>6306</v>
      </c>
      <c r="D17" s="1243">
        <v>653</v>
      </c>
      <c r="E17" s="1243">
        <v>494</v>
      </c>
      <c r="F17" s="1242">
        <f t="shared" si="0"/>
        <v>12720</v>
      </c>
      <c r="G17" s="312" t="s">
        <v>111</v>
      </c>
    </row>
    <row r="18" spans="1:13" s="1240" customFormat="1" ht="24.95" customHeight="1">
      <c r="A18" s="1061" t="s">
        <v>112</v>
      </c>
      <c r="B18" s="1213">
        <v>9848</v>
      </c>
      <c r="C18" s="1213">
        <v>15960</v>
      </c>
      <c r="D18" s="1213">
        <v>468</v>
      </c>
      <c r="E18" s="1213">
        <v>424</v>
      </c>
      <c r="F18" s="1242">
        <f t="shared" si="0"/>
        <v>26700</v>
      </c>
      <c r="G18" s="312" t="s">
        <v>2095</v>
      </c>
    </row>
    <row r="19" spans="1:13" s="1240" customFormat="1" ht="24.95" customHeight="1">
      <c r="A19" s="1061" t="s">
        <v>148</v>
      </c>
      <c r="B19" s="1243">
        <v>6607</v>
      </c>
      <c r="C19" s="1243">
        <v>5234</v>
      </c>
      <c r="D19" s="1243">
        <v>2984</v>
      </c>
      <c r="E19" s="1243">
        <v>1270</v>
      </c>
      <c r="F19" s="1242">
        <f t="shared" si="0"/>
        <v>16095</v>
      </c>
      <c r="G19" s="312" t="s">
        <v>261</v>
      </c>
    </row>
    <row r="20" spans="1:13" s="1240" customFormat="1" ht="24.95" customHeight="1">
      <c r="A20" s="1061" t="s">
        <v>2050</v>
      </c>
      <c r="B20" s="1213">
        <v>22674</v>
      </c>
      <c r="C20" s="1213">
        <v>24698</v>
      </c>
      <c r="D20" s="1213">
        <v>1763</v>
      </c>
      <c r="E20" s="1213">
        <v>1195</v>
      </c>
      <c r="F20" s="1242">
        <f t="shared" si="0"/>
        <v>50330</v>
      </c>
      <c r="G20" s="312" t="s">
        <v>117</v>
      </c>
    </row>
    <row r="21" spans="1:13" s="1240" customFormat="1" ht="24.95" customHeight="1">
      <c r="A21" s="1061" t="s">
        <v>2051</v>
      </c>
      <c r="B21" s="1243">
        <v>7591</v>
      </c>
      <c r="C21" s="1243">
        <v>9643</v>
      </c>
      <c r="D21" s="1243">
        <v>2379</v>
      </c>
      <c r="E21" s="1243">
        <v>1455</v>
      </c>
      <c r="F21" s="1242">
        <f t="shared" si="0"/>
        <v>21068</v>
      </c>
      <c r="G21" s="312" t="s">
        <v>2096</v>
      </c>
    </row>
    <row r="22" spans="1:13" s="1240" customFormat="1" ht="24.95" customHeight="1">
      <c r="A22" s="1061" t="s">
        <v>2052</v>
      </c>
      <c r="B22" s="1213">
        <v>9885</v>
      </c>
      <c r="C22" s="1213">
        <v>11010</v>
      </c>
      <c r="D22" s="1213">
        <v>80</v>
      </c>
      <c r="E22" s="1213">
        <v>41</v>
      </c>
      <c r="F22" s="1242">
        <f t="shared" si="0"/>
        <v>21016</v>
      </c>
      <c r="G22" s="312" t="s">
        <v>121</v>
      </c>
    </row>
    <row r="23" spans="1:13" s="1240" customFormat="1" ht="24.95" customHeight="1">
      <c r="A23" s="1061" t="s">
        <v>2053</v>
      </c>
      <c r="B23" s="1243">
        <v>6029</v>
      </c>
      <c r="C23" s="1243">
        <v>8505</v>
      </c>
      <c r="D23" s="1243">
        <v>0</v>
      </c>
      <c r="E23" s="1243">
        <v>0</v>
      </c>
      <c r="F23" s="1242">
        <f t="shared" si="0"/>
        <v>14534</v>
      </c>
      <c r="G23" s="312" t="s">
        <v>123</v>
      </c>
    </row>
    <row r="24" spans="1:13" s="1244" customFormat="1" ht="24.95" customHeight="1">
      <c r="A24" s="1061" t="s">
        <v>124</v>
      </c>
      <c r="B24" s="1213">
        <v>6426</v>
      </c>
      <c r="C24" s="1213">
        <v>10271</v>
      </c>
      <c r="D24" s="1213">
        <v>919</v>
      </c>
      <c r="E24" s="1213">
        <v>852</v>
      </c>
      <c r="F24" s="1242">
        <f t="shared" si="0"/>
        <v>18468</v>
      </c>
      <c r="G24" s="312" t="s">
        <v>2652</v>
      </c>
      <c r="H24" s="1240"/>
      <c r="M24" s="1240"/>
    </row>
    <row r="25" spans="1:13" s="1240" customFormat="1" ht="24.95" customHeight="1">
      <c r="A25" s="1061" t="s">
        <v>126</v>
      </c>
      <c r="B25" s="1243">
        <v>1020</v>
      </c>
      <c r="C25" s="1243">
        <v>1580</v>
      </c>
      <c r="D25" s="1243">
        <v>13</v>
      </c>
      <c r="E25" s="1243">
        <v>3</v>
      </c>
      <c r="F25" s="1242">
        <f t="shared" si="0"/>
        <v>2616</v>
      </c>
      <c r="G25" s="312" t="s">
        <v>127</v>
      </c>
    </row>
    <row r="26" spans="1:13" s="1241" customFormat="1" ht="24.95" customHeight="1">
      <c r="A26" s="1109" t="s">
        <v>533</v>
      </c>
      <c r="B26" s="1124">
        <f>SUM(B6:B25)</f>
        <v>254443</v>
      </c>
      <c r="C26" s="1124">
        <f>SUM(C6:C25)</f>
        <v>320324</v>
      </c>
      <c r="D26" s="1124">
        <f>SUM(D6:D25)</f>
        <v>24963</v>
      </c>
      <c r="E26" s="1124">
        <f>SUM(E6:E25)</f>
        <v>17647</v>
      </c>
      <c r="F26" s="1124">
        <f>SUM(F6:F25)</f>
        <v>617377</v>
      </c>
      <c r="G26" s="1109" t="s">
        <v>129</v>
      </c>
      <c r="M26" s="1240"/>
    </row>
    <row r="27" spans="1:13">
      <c r="M27" s="1240"/>
    </row>
    <row r="28" spans="1:13" ht="15.75" customHeight="1">
      <c r="M28" s="1240"/>
    </row>
    <row r="29" spans="1:13" s="1244" customFormat="1">
      <c r="M29" s="1240"/>
    </row>
    <row r="30" spans="1:13" s="1244" customFormat="1">
      <c r="M30" s="1240"/>
    </row>
    <row r="31" spans="1:13">
      <c r="M31" s="1240"/>
    </row>
    <row r="32" spans="1:13" s="1244" customFormat="1">
      <c r="M32" s="1240"/>
    </row>
    <row r="33" spans="1:13">
      <c r="B33" s="1246"/>
      <c r="C33" s="1246"/>
      <c r="D33" s="1246"/>
      <c r="E33" s="1246"/>
      <c r="M33" s="1240"/>
    </row>
    <row r="39" spans="1:13" s="1244" customFormat="1">
      <c r="A39" s="1053"/>
    </row>
    <row r="40" spans="1:13">
      <c r="A40" s="1060"/>
    </row>
    <row r="47" spans="1:13">
      <c r="C47" s="1247"/>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7"/>
  <sheetViews>
    <sheetView showGridLines="0" rightToLeft="1" topLeftCell="A7" zoomScale="120" zoomScaleNormal="120" workbookViewId="0">
      <selection activeCell="G13" sqref="G13"/>
    </sheetView>
  </sheetViews>
  <sheetFormatPr defaultColWidth="9.28515625" defaultRowHeight="15.75"/>
  <cols>
    <col min="1" max="1" width="39.28515625" style="1248" customWidth="1"/>
    <col min="2" max="4" width="15.7109375" style="1248" customWidth="1"/>
    <col min="5" max="5" width="45.7109375" style="1248" customWidth="1"/>
    <col min="6" max="132" width="9.28515625" style="1248"/>
    <col min="133" max="133" width="39.28515625" style="1248" customWidth="1"/>
    <col min="134" max="134" width="45.7109375" style="1248" customWidth="1"/>
    <col min="135" max="137" width="12" style="1248" customWidth="1"/>
    <col min="138" max="388" width="9.28515625" style="1248"/>
    <col min="389" max="389" width="39.28515625" style="1248" customWidth="1"/>
    <col min="390" max="390" width="45.7109375" style="1248" customWidth="1"/>
    <col min="391" max="393" width="12" style="1248" customWidth="1"/>
    <col min="394" max="644" width="9.28515625" style="1248"/>
    <col min="645" max="645" width="39.28515625" style="1248" customWidth="1"/>
    <col min="646" max="646" width="45.7109375" style="1248" customWidth="1"/>
    <col min="647" max="649" width="12" style="1248" customWidth="1"/>
    <col min="650" max="900" width="9.28515625" style="1248"/>
    <col min="901" max="901" width="39.28515625" style="1248" customWidth="1"/>
    <col min="902" max="902" width="45.7109375" style="1248" customWidth="1"/>
    <col min="903" max="905" width="12" style="1248" customWidth="1"/>
    <col min="906" max="1156" width="9.28515625" style="1248"/>
    <col min="1157" max="1157" width="39.28515625" style="1248" customWidth="1"/>
    <col min="1158" max="1158" width="45.7109375" style="1248" customWidth="1"/>
    <col min="1159" max="1161" width="12" style="1248" customWidth="1"/>
    <col min="1162" max="1412" width="9.28515625" style="1248"/>
    <col min="1413" max="1413" width="39.28515625" style="1248" customWidth="1"/>
    <col min="1414" max="1414" width="45.7109375" style="1248" customWidth="1"/>
    <col min="1415" max="1417" width="12" style="1248" customWidth="1"/>
    <col min="1418" max="1668" width="9.28515625" style="1248"/>
    <col min="1669" max="1669" width="39.28515625" style="1248" customWidth="1"/>
    <col min="1670" max="1670" width="45.7109375" style="1248" customWidth="1"/>
    <col min="1671" max="1673" width="12" style="1248" customWidth="1"/>
    <col min="1674" max="1924" width="9.28515625" style="1248"/>
    <col min="1925" max="1925" width="39.28515625" style="1248" customWidth="1"/>
    <col min="1926" max="1926" width="45.7109375" style="1248" customWidth="1"/>
    <col min="1927" max="1929" width="12" style="1248" customWidth="1"/>
    <col min="1930" max="2180" width="9.28515625" style="1248"/>
    <col min="2181" max="2181" width="39.28515625" style="1248" customWidth="1"/>
    <col min="2182" max="2182" width="45.7109375" style="1248" customWidth="1"/>
    <col min="2183" max="2185" width="12" style="1248" customWidth="1"/>
    <col min="2186" max="2436" width="9.28515625" style="1248"/>
    <col min="2437" max="2437" width="39.28515625" style="1248" customWidth="1"/>
    <col min="2438" max="2438" width="45.7109375" style="1248" customWidth="1"/>
    <col min="2439" max="2441" width="12" style="1248" customWidth="1"/>
    <col min="2442" max="2692" width="9.28515625" style="1248"/>
    <col min="2693" max="2693" width="39.28515625" style="1248" customWidth="1"/>
    <col min="2694" max="2694" width="45.7109375" style="1248" customWidth="1"/>
    <col min="2695" max="2697" width="12" style="1248" customWidth="1"/>
    <col min="2698" max="2948" width="9.28515625" style="1248"/>
    <col min="2949" max="2949" width="39.28515625" style="1248" customWidth="1"/>
    <col min="2950" max="2950" width="45.7109375" style="1248" customWidth="1"/>
    <col min="2951" max="2953" width="12" style="1248" customWidth="1"/>
    <col min="2954" max="3204" width="9.28515625" style="1248"/>
    <col min="3205" max="3205" width="39.28515625" style="1248" customWidth="1"/>
    <col min="3206" max="3206" width="45.7109375" style="1248" customWidth="1"/>
    <col min="3207" max="3209" width="12" style="1248" customWidth="1"/>
    <col min="3210" max="3460" width="9.28515625" style="1248"/>
    <col min="3461" max="3461" width="39.28515625" style="1248" customWidth="1"/>
    <col min="3462" max="3462" width="45.7109375" style="1248" customWidth="1"/>
    <col min="3463" max="3465" width="12" style="1248" customWidth="1"/>
    <col min="3466" max="3716" width="9.28515625" style="1248"/>
    <col min="3717" max="3717" width="39.28515625" style="1248" customWidth="1"/>
    <col min="3718" max="3718" width="45.7109375" style="1248" customWidth="1"/>
    <col min="3719" max="3721" width="12" style="1248" customWidth="1"/>
    <col min="3722" max="3972" width="9.28515625" style="1248"/>
    <col min="3973" max="3973" width="39.28515625" style="1248" customWidth="1"/>
    <col min="3974" max="3974" width="45.7109375" style="1248" customWidth="1"/>
    <col min="3975" max="3977" width="12" style="1248" customWidth="1"/>
    <col min="3978" max="4228" width="9.28515625" style="1248"/>
    <col min="4229" max="4229" width="39.28515625" style="1248" customWidth="1"/>
    <col min="4230" max="4230" width="45.7109375" style="1248" customWidth="1"/>
    <col min="4231" max="4233" width="12" style="1248" customWidth="1"/>
    <col min="4234" max="4484" width="9.28515625" style="1248"/>
    <col min="4485" max="4485" width="39.28515625" style="1248" customWidth="1"/>
    <col min="4486" max="4486" width="45.7109375" style="1248" customWidth="1"/>
    <col min="4487" max="4489" width="12" style="1248" customWidth="1"/>
    <col min="4490" max="4740" width="9.28515625" style="1248"/>
    <col min="4741" max="4741" width="39.28515625" style="1248" customWidth="1"/>
    <col min="4742" max="4742" width="45.7109375" style="1248" customWidth="1"/>
    <col min="4743" max="4745" width="12" style="1248" customWidth="1"/>
    <col min="4746" max="4996" width="9.28515625" style="1248"/>
    <col min="4997" max="4997" width="39.28515625" style="1248" customWidth="1"/>
    <col min="4998" max="4998" width="45.7109375" style="1248" customWidth="1"/>
    <col min="4999" max="5001" width="12" style="1248" customWidth="1"/>
    <col min="5002" max="5252" width="9.28515625" style="1248"/>
    <col min="5253" max="5253" width="39.28515625" style="1248" customWidth="1"/>
    <col min="5254" max="5254" width="45.7109375" style="1248" customWidth="1"/>
    <col min="5255" max="5257" width="12" style="1248" customWidth="1"/>
    <col min="5258" max="5508" width="9.28515625" style="1248"/>
    <col min="5509" max="5509" width="39.28515625" style="1248" customWidth="1"/>
    <col min="5510" max="5510" width="45.7109375" style="1248" customWidth="1"/>
    <col min="5511" max="5513" width="12" style="1248" customWidth="1"/>
    <col min="5514" max="5764" width="9.28515625" style="1248"/>
    <col min="5765" max="5765" width="39.28515625" style="1248" customWidth="1"/>
    <col min="5766" max="5766" width="45.7109375" style="1248" customWidth="1"/>
    <col min="5767" max="5769" width="12" style="1248" customWidth="1"/>
    <col min="5770" max="6020" width="9.28515625" style="1248"/>
    <col min="6021" max="6021" width="39.28515625" style="1248" customWidth="1"/>
    <col min="6022" max="6022" width="45.7109375" style="1248" customWidth="1"/>
    <col min="6023" max="6025" width="12" style="1248" customWidth="1"/>
    <col min="6026" max="6276" width="9.28515625" style="1248"/>
    <col min="6277" max="6277" width="39.28515625" style="1248" customWidth="1"/>
    <col min="6278" max="6278" width="45.7109375" style="1248" customWidth="1"/>
    <col min="6279" max="6281" width="12" style="1248" customWidth="1"/>
    <col min="6282" max="6532" width="9.28515625" style="1248"/>
    <col min="6533" max="6533" width="39.28515625" style="1248" customWidth="1"/>
    <col min="6534" max="6534" width="45.7109375" style="1248" customWidth="1"/>
    <col min="6535" max="6537" width="12" style="1248" customWidth="1"/>
    <col min="6538" max="6788" width="9.28515625" style="1248"/>
    <col min="6789" max="6789" width="39.28515625" style="1248" customWidth="1"/>
    <col min="6790" max="6790" width="45.7109375" style="1248" customWidth="1"/>
    <col min="6791" max="6793" width="12" style="1248" customWidth="1"/>
    <col min="6794" max="7044" width="9.28515625" style="1248"/>
    <col min="7045" max="7045" width="39.28515625" style="1248" customWidth="1"/>
    <col min="7046" max="7046" width="45.7109375" style="1248" customWidth="1"/>
    <col min="7047" max="7049" width="12" style="1248" customWidth="1"/>
    <col min="7050" max="7300" width="9.28515625" style="1248"/>
    <col min="7301" max="7301" width="39.28515625" style="1248" customWidth="1"/>
    <col min="7302" max="7302" width="45.7109375" style="1248" customWidth="1"/>
    <col min="7303" max="7305" width="12" style="1248" customWidth="1"/>
    <col min="7306" max="7556" width="9.28515625" style="1248"/>
    <col min="7557" max="7557" width="39.28515625" style="1248" customWidth="1"/>
    <col min="7558" max="7558" width="45.7109375" style="1248" customWidth="1"/>
    <col min="7559" max="7561" width="12" style="1248" customWidth="1"/>
    <col min="7562" max="7812" width="9.28515625" style="1248"/>
    <col min="7813" max="7813" width="39.28515625" style="1248" customWidth="1"/>
    <col min="7814" max="7814" width="45.7109375" style="1248" customWidth="1"/>
    <col min="7815" max="7817" width="12" style="1248" customWidth="1"/>
    <col min="7818" max="8068" width="9.28515625" style="1248"/>
    <col min="8069" max="8069" width="39.28515625" style="1248" customWidth="1"/>
    <col min="8070" max="8070" width="45.7109375" style="1248" customWidth="1"/>
    <col min="8071" max="8073" width="12" style="1248" customWidth="1"/>
    <col min="8074" max="8324" width="9.28515625" style="1248"/>
    <col min="8325" max="8325" width="39.28515625" style="1248" customWidth="1"/>
    <col min="8326" max="8326" width="45.7109375" style="1248" customWidth="1"/>
    <col min="8327" max="8329" width="12" style="1248" customWidth="1"/>
    <col min="8330" max="8580" width="9.28515625" style="1248"/>
    <col min="8581" max="8581" width="39.28515625" style="1248" customWidth="1"/>
    <col min="8582" max="8582" width="45.7109375" style="1248" customWidth="1"/>
    <col min="8583" max="8585" width="12" style="1248" customWidth="1"/>
    <col min="8586" max="8836" width="9.28515625" style="1248"/>
    <col min="8837" max="8837" width="39.28515625" style="1248" customWidth="1"/>
    <col min="8838" max="8838" width="45.7109375" style="1248" customWidth="1"/>
    <col min="8839" max="8841" width="12" style="1248" customWidth="1"/>
    <col min="8842" max="9092" width="9.28515625" style="1248"/>
    <col min="9093" max="9093" width="39.28515625" style="1248" customWidth="1"/>
    <col min="9094" max="9094" width="45.7109375" style="1248" customWidth="1"/>
    <col min="9095" max="9097" width="12" style="1248" customWidth="1"/>
    <col min="9098" max="9348" width="9.28515625" style="1248"/>
    <col min="9349" max="9349" width="39.28515625" style="1248" customWidth="1"/>
    <col min="9350" max="9350" width="45.7109375" style="1248" customWidth="1"/>
    <col min="9351" max="9353" width="12" style="1248" customWidth="1"/>
    <col min="9354" max="9604" width="9.28515625" style="1248"/>
    <col min="9605" max="9605" width="39.28515625" style="1248" customWidth="1"/>
    <col min="9606" max="9606" width="45.7109375" style="1248" customWidth="1"/>
    <col min="9607" max="9609" width="12" style="1248" customWidth="1"/>
    <col min="9610" max="9860" width="9.28515625" style="1248"/>
    <col min="9861" max="9861" width="39.28515625" style="1248" customWidth="1"/>
    <col min="9862" max="9862" width="45.7109375" style="1248" customWidth="1"/>
    <col min="9863" max="9865" width="12" style="1248" customWidth="1"/>
    <col min="9866" max="10116" width="9.28515625" style="1248"/>
    <col min="10117" max="10117" width="39.28515625" style="1248" customWidth="1"/>
    <col min="10118" max="10118" width="45.7109375" style="1248" customWidth="1"/>
    <col min="10119" max="10121" width="12" style="1248" customWidth="1"/>
    <col min="10122" max="10372" width="9.28515625" style="1248"/>
    <col min="10373" max="10373" width="39.28515625" style="1248" customWidth="1"/>
    <col min="10374" max="10374" width="45.7109375" style="1248" customWidth="1"/>
    <col min="10375" max="10377" width="12" style="1248" customWidth="1"/>
    <col min="10378" max="10628" width="9.28515625" style="1248"/>
    <col min="10629" max="10629" width="39.28515625" style="1248" customWidth="1"/>
    <col min="10630" max="10630" width="45.7109375" style="1248" customWidth="1"/>
    <col min="10631" max="10633" width="12" style="1248" customWidth="1"/>
    <col min="10634" max="10884" width="9.28515625" style="1248"/>
    <col min="10885" max="10885" width="39.28515625" style="1248" customWidth="1"/>
    <col min="10886" max="10886" width="45.7109375" style="1248" customWidth="1"/>
    <col min="10887" max="10889" width="12" style="1248" customWidth="1"/>
    <col min="10890" max="11140" width="9.28515625" style="1248"/>
    <col min="11141" max="11141" width="39.28515625" style="1248" customWidth="1"/>
    <col min="11142" max="11142" width="45.7109375" style="1248" customWidth="1"/>
    <col min="11143" max="11145" width="12" style="1248" customWidth="1"/>
    <col min="11146" max="11396" width="9.28515625" style="1248"/>
    <col min="11397" max="11397" width="39.28515625" style="1248" customWidth="1"/>
    <col min="11398" max="11398" width="45.7109375" style="1248" customWidth="1"/>
    <col min="11399" max="11401" width="12" style="1248" customWidth="1"/>
    <col min="11402" max="11652" width="9.28515625" style="1248"/>
    <col min="11653" max="11653" width="39.28515625" style="1248" customWidth="1"/>
    <col min="11654" max="11654" width="45.7109375" style="1248" customWidth="1"/>
    <col min="11655" max="11657" width="12" style="1248" customWidth="1"/>
    <col min="11658" max="11908" width="9.28515625" style="1248"/>
    <col min="11909" max="11909" width="39.28515625" style="1248" customWidth="1"/>
    <col min="11910" max="11910" width="45.7109375" style="1248" customWidth="1"/>
    <col min="11911" max="11913" width="12" style="1248" customWidth="1"/>
    <col min="11914" max="12164" width="9.28515625" style="1248"/>
    <col min="12165" max="12165" width="39.28515625" style="1248" customWidth="1"/>
    <col min="12166" max="12166" width="45.7109375" style="1248" customWidth="1"/>
    <col min="12167" max="12169" width="12" style="1248" customWidth="1"/>
    <col min="12170" max="12420" width="9.28515625" style="1248"/>
    <col min="12421" max="12421" width="39.28515625" style="1248" customWidth="1"/>
    <col min="12422" max="12422" width="45.7109375" style="1248" customWidth="1"/>
    <col min="12423" max="12425" width="12" style="1248" customWidth="1"/>
    <col min="12426" max="12676" width="9.28515625" style="1248"/>
    <col min="12677" max="12677" width="39.28515625" style="1248" customWidth="1"/>
    <col min="12678" max="12678" width="45.7109375" style="1248" customWidth="1"/>
    <col min="12679" max="12681" width="12" style="1248" customWidth="1"/>
    <col min="12682" max="12932" width="9.28515625" style="1248"/>
    <col min="12933" max="12933" width="39.28515625" style="1248" customWidth="1"/>
    <col min="12934" max="12934" width="45.7109375" style="1248" customWidth="1"/>
    <col min="12935" max="12937" width="12" style="1248" customWidth="1"/>
    <col min="12938" max="13188" width="9.28515625" style="1248"/>
    <col min="13189" max="13189" width="39.28515625" style="1248" customWidth="1"/>
    <col min="13190" max="13190" width="45.7109375" style="1248" customWidth="1"/>
    <col min="13191" max="13193" width="12" style="1248" customWidth="1"/>
    <col min="13194" max="13444" width="9.28515625" style="1248"/>
    <col min="13445" max="13445" width="39.28515625" style="1248" customWidth="1"/>
    <col min="13446" max="13446" width="45.7109375" style="1248" customWidth="1"/>
    <col min="13447" max="13449" width="12" style="1248" customWidth="1"/>
    <col min="13450" max="13700" width="9.28515625" style="1248"/>
    <col min="13701" max="13701" width="39.28515625" style="1248" customWidth="1"/>
    <col min="13702" max="13702" width="45.7109375" style="1248" customWidth="1"/>
    <col min="13703" max="13705" width="12" style="1248" customWidth="1"/>
    <col min="13706" max="13956" width="9.28515625" style="1248"/>
    <col min="13957" max="13957" width="39.28515625" style="1248" customWidth="1"/>
    <col min="13958" max="13958" width="45.7109375" style="1248" customWidth="1"/>
    <col min="13959" max="13961" width="12" style="1248" customWidth="1"/>
    <col min="13962" max="14212" width="9.28515625" style="1248"/>
    <col min="14213" max="14213" width="39.28515625" style="1248" customWidth="1"/>
    <col min="14214" max="14214" width="45.7109375" style="1248" customWidth="1"/>
    <col min="14215" max="14217" width="12" style="1248" customWidth="1"/>
    <col min="14218" max="14468" width="9.28515625" style="1248"/>
    <col min="14469" max="14469" width="39.28515625" style="1248" customWidth="1"/>
    <col min="14470" max="14470" width="45.7109375" style="1248" customWidth="1"/>
    <col min="14471" max="14473" width="12" style="1248" customWidth="1"/>
    <col min="14474" max="14724" width="9.28515625" style="1248"/>
    <col min="14725" max="14725" width="39.28515625" style="1248" customWidth="1"/>
    <col min="14726" max="14726" width="45.7109375" style="1248" customWidth="1"/>
    <col min="14727" max="14729" width="12" style="1248" customWidth="1"/>
    <col min="14730" max="14980" width="9.28515625" style="1248"/>
    <col min="14981" max="14981" width="39.28515625" style="1248" customWidth="1"/>
    <col min="14982" max="14982" width="45.7109375" style="1248" customWidth="1"/>
    <col min="14983" max="14985" width="12" style="1248" customWidth="1"/>
    <col min="14986" max="15236" width="9.28515625" style="1248"/>
    <col min="15237" max="15237" width="39.28515625" style="1248" customWidth="1"/>
    <col min="15238" max="15238" width="45.7109375" style="1248" customWidth="1"/>
    <col min="15239" max="15241" width="12" style="1248" customWidth="1"/>
    <col min="15242" max="15492" width="9.28515625" style="1248"/>
    <col min="15493" max="15493" width="39.28515625" style="1248" customWidth="1"/>
    <col min="15494" max="15494" width="45.7109375" style="1248" customWidth="1"/>
    <col min="15495" max="15497" width="12" style="1248" customWidth="1"/>
    <col min="15498" max="15748" width="9.28515625" style="1248"/>
    <col min="15749" max="15749" width="39.28515625" style="1248" customWidth="1"/>
    <col min="15750" max="15750" width="45.7109375" style="1248" customWidth="1"/>
    <col min="15751" max="15753" width="12" style="1248" customWidth="1"/>
    <col min="15754" max="16004" width="9.28515625" style="1248"/>
    <col min="16005" max="16005" width="39.28515625" style="1248" customWidth="1"/>
    <col min="16006" max="16006" width="45.7109375" style="1248" customWidth="1"/>
    <col min="16007" max="16009" width="12" style="1248" customWidth="1"/>
    <col min="16010" max="16384" width="9.28515625" style="1248"/>
  </cols>
  <sheetData>
    <row r="1" spans="1:5" ht="33" customHeight="1">
      <c r="A1" s="1923" t="s">
        <v>2492</v>
      </c>
      <c r="B1" s="1924"/>
      <c r="C1" s="1924"/>
      <c r="D1" s="1924"/>
      <c r="E1" s="1924"/>
    </row>
    <row r="2" spans="1:5" ht="33" customHeight="1">
      <c r="A2" s="2474" t="s">
        <v>2761</v>
      </c>
      <c r="B2" s="2475"/>
      <c r="C2" s="2475"/>
      <c r="D2" s="2475"/>
      <c r="E2" s="2475"/>
    </row>
    <row r="3" spans="1:5" ht="33" customHeight="1">
      <c r="A3" s="2431" t="s">
        <v>2762</v>
      </c>
      <c r="B3" s="2431"/>
      <c r="C3" s="2427"/>
      <c r="D3" s="2429" t="s">
        <v>2763</v>
      </c>
      <c r="E3" s="2430"/>
    </row>
    <row r="4" spans="1:5" s="1249" customFormat="1" ht="33" customHeight="1">
      <c r="A4" s="2436" t="s">
        <v>2764</v>
      </c>
      <c r="B4" s="1133" t="s">
        <v>752</v>
      </c>
      <c r="C4" s="1133" t="s">
        <v>753</v>
      </c>
      <c r="D4" s="1133" t="s">
        <v>150</v>
      </c>
      <c r="E4" s="2436" t="s">
        <v>2765</v>
      </c>
    </row>
    <row r="5" spans="1:5" s="1249" customFormat="1" ht="33" customHeight="1">
      <c r="A5" s="2437"/>
      <c r="B5" s="1097" t="s">
        <v>162</v>
      </c>
      <c r="C5" s="1097" t="s">
        <v>163</v>
      </c>
      <c r="D5" s="1097" t="s">
        <v>129</v>
      </c>
      <c r="E5" s="2437"/>
    </row>
    <row r="6" spans="1:5" s="1249" customFormat="1" ht="33" customHeight="1">
      <c r="A6" s="312" t="s">
        <v>2766</v>
      </c>
      <c r="B6" s="1250">
        <v>7207</v>
      </c>
      <c r="C6" s="1250">
        <v>612</v>
      </c>
      <c r="D6" s="1242">
        <f>B6+C6</f>
        <v>7819</v>
      </c>
      <c r="E6" s="312" t="s">
        <v>2767</v>
      </c>
    </row>
    <row r="7" spans="1:5" s="1249" customFormat="1" ht="33" customHeight="1">
      <c r="A7" s="312" t="s">
        <v>2768</v>
      </c>
      <c r="B7" s="1251">
        <v>576</v>
      </c>
      <c r="C7" s="1251">
        <v>100</v>
      </c>
      <c r="D7" s="1242">
        <f t="shared" ref="D7:D18" si="0">B7+C7</f>
        <v>676</v>
      </c>
      <c r="E7" s="312" t="s">
        <v>2769</v>
      </c>
    </row>
    <row r="8" spans="1:5" s="1249" customFormat="1" ht="33" customHeight="1">
      <c r="A8" s="312" t="s">
        <v>2770</v>
      </c>
      <c r="B8" s="1250">
        <v>3057</v>
      </c>
      <c r="C8" s="1250">
        <v>689</v>
      </c>
      <c r="D8" s="1242">
        <f t="shared" si="0"/>
        <v>3746</v>
      </c>
      <c r="E8" s="312" t="s">
        <v>2771</v>
      </c>
    </row>
    <row r="9" spans="1:5" s="1249" customFormat="1" ht="33" customHeight="1">
      <c r="A9" s="312" t="s">
        <v>2772</v>
      </c>
      <c r="B9" s="1251">
        <v>4166</v>
      </c>
      <c r="C9" s="1251">
        <v>561</v>
      </c>
      <c r="D9" s="1242">
        <f t="shared" si="0"/>
        <v>4727</v>
      </c>
      <c r="E9" s="312" t="s">
        <v>2773</v>
      </c>
    </row>
    <row r="10" spans="1:5" s="1249" customFormat="1" ht="33" customHeight="1">
      <c r="A10" s="312" t="s">
        <v>2774</v>
      </c>
      <c r="B10" s="1250">
        <v>4507</v>
      </c>
      <c r="C10" s="1250">
        <v>803</v>
      </c>
      <c r="D10" s="1242">
        <f t="shared" si="0"/>
        <v>5310</v>
      </c>
      <c r="E10" s="312" t="s">
        <v>2775</v>
      </c>
    </row>
    <row r="11" spans="1:5" s="1249" customFormat="1" ht="33" customHeight="1">
      <c r="A11" s="312" t="s">
        <v>2776</v>
      </c>
      <c r="B11" s="1251">
        <v>414</v>
      </c>
      <c r="C11" s="1251">
        <v>111</v>
      </c>
      <c r="D11" s="1242">
        <f t="shared" si="0"/>
        <v>525</v>
      </c>
      <c r="E11" s="312" t="s">
        <v>2777</v>
      </c>
    </row>
    <row r="12" spans="1:5" s="1249" customFormat="1" ht="33" customHeight="1">
      <c r="A12" s="312" t="s">
        <v>2778</v>
      </c>
      <c r="B12" s="1250">
        <v>4932</v>
      </c>
      <c r="C12" s="1250">
        <v>553</v>
      </c>
      <c r="D12" s="1242">
        <f t="shared" si="0"/>
        <v>5485</v>
      </c>
      <c r="E12" s="312" t="s">
        <v>2779</v>
      </c>
    </row>
    <row r="13" spans="1:5" s="1249" customFormat="1" ht="33" customHeight="1">
      <c r="A13" s="312" t="s">
        <v>2780</v>
      </c>
      <c r="B13" s="1251">
        <v>8482</v>
      </c>
      <c r="C13" s="1251">
        <v>762</v>
      </c>
      <c r="D13" s="1242">
        <f t="shared" si="0"/>
        <v>9244</v>
      </c>
      <c r="E13" s="312" t="s">
        <v>2781</v>
      </c>
    </row>
    <row r="14" spans="1:5" s="1249" customFormat="1" ht="33" customHeight="1">
      <c r="A14" s="312" t="s">
        <v>2782</v>
      </c>
      <c r="B14" s="1250">
        <v>9720</v>
      </c>
      <c r="C14" s="1250">
        <v>1126</v>
      </c>
      <c r="D14" s="1242">
        <f t="shared" si="0"/>
        <v>10846</v>
      </c>
      <c r="E14" s="312" t="s">
        <v>2783</v>
      </c>
    </row>
    <row r="15" spans="1:5" s="1249" customFormat="1" ht="33" customHeight="1">
      <c r="A15" s="312" t="s">
        <v>2784</v>
      </c>
      <c r="B15" s="1251">
        <v>6154</v>
      </c>
      <c r="C15" s="1251">
        <v>707</v>
      </c>
      <c r="D15" s="1242">
        <f t="shared" si="0"/>
        <v>6861</v>
      </c>
      <c r="E15" s="312" t="s">
        <v>2785</v>
      </c>
    </row>
    <row r="16" spans="1:5" s="1249" customFormat="1" ht="33" customHeight="1">
      <c r="A16" s="312" t="s">
        <v>2786</v>
      </c>
      <c r="B16" s="1250">
        <v>4432</v>
      </c>
      <c r="C16" s="1250">
        <v>540</v>
      </c>
      <c r="D16" s="1242">
        <f t="shared" si="0"/>
        <v>4972</v>
      </c>
      <c r="E16" s="312" t="s">
        <v>2787</v>
      </c>
    </row>
    <row r="17" spans="1:5" s="1249" customFormat="1" ht="33" customHeight="1">
      <c r="A17" s="312" t="s">
        <v>2788</v>
      </c>
      <c r="B17" s="1251">
        <v>425</v>
      </c>
      <c r="C17" s="1251">
        <v>29</v>
      </c>
      <c r="D17" s="1242">
        <f t="shared" si="0"/>
        <v>454</v>
      </c>
      <c r="E17" s="312" t="s">
        <v>2789</v>
      </c>
    </row>
    <row r="18" spans="1:5" s="1249" customFormat="1" ht="33" customHeight="1">
      <c r="A18" s="312" t="s">
        <v>2790</v>
      </c>
      <c r="B18" s="1250">
        <v>555</v>
      </c>
      <c r="C18" s="1250">
        <v>51</v>
      </c>
      <c r="D18" s="1242">
        <f t="shared" si="0"/>
        <v>606</v>
      </c>
      <c r="E18" s="312" t="s">
        <v>2791</v>
      </c>
    </row>
    <row r="19" spans="1:5" ht="15.75" customHeight="1"/>
    <row r="20" spans="1:5" ht="15.75" customHeight="1"/>
    <row r="21" spans="1:5" ht="15.75" customHeight="1"/>
    <row r="22" spans="1:5" ht="15.75" customHeight="1"/>
    <row r="23" spans="1:5" ht="15.75" customHeight="1"/>
    <row r="24" spans="1:5" ht="15.75" customHeight="1"/>
    <row r="25" spans="1:5" ht="15.75" customHeight="1"/>
    <row r="26" spans="1:5" ht="15.75" customHeight="1"/>
    <row r="27" spans="1:5" ht="15.75" customHeight="1"/>
  </sheetData>
  <mergeCells count="6">
    <mergeCell ref="A1:E1"/>
    <mergeCell ref="A2:E2"/>
    <mergeCell ref="A3:C3"/>
    <mergeCell ref="D3:E3"/>
    <mergeCell ref="A4:A5"/>
    <mergeCell ref="E4:E5"/>
  </mergeCells>
  <printOptions horizontalCentered="1" verticalCentered="1" gridLinesSet="0"/>
  <pageMargins left="0.39370078740157483" right="0.19685039370078741" top="0.78740157480314965" bottom="0.78740157480314965" header="0.51181102362204722" footer="0.51181102362204722"/>
  <pageSetup paperSize="9" scale="75"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20"/>
  <sheetViews>
    <sheetView showGridLines="0" rightToLeft="1" zoomScale="60" zoomScaleNormal="60" workbookViewId="0">
      <selection activeCell="G13" sqref="G13"/>
    </sheetView>
  </sheetViews>
  <sheetFormatPr defaultColWidth="7.7109375" defaultRowHeight="54.95" customHeight="1"/>
  <cols>
    <col min="1" max="1" width="73.140625" style="1259" customWidth="1"/>
    <col min="2" max="7" width="17.7109375" style="1264" customWidth="1"/>
    <col min="8" max="8" width="18.140625" style="1264" customWidth="1"/>
    <col min="9" max="9" width="73.140625" style="1265" customWidth="1"/>
    <col min="10" max="10" width="7.7109375" style="1252" customWidth="1"/>
    <col min="11" max="225" width="7.7109375" style="1252"/>
    <col min="226" max="226" width="10.28515625" style="1252" customWidth="1"/>
    <col min="227" max="229" width="7.7109375" style="1252"/>
    <col min="230" max="230" width="61.7109375" style="1252" customWidth="1"/>
    <col min="231" max="232" width="13.7109375" style="1252" customWidth="1"/>
    <col min="233" max="233" width="14.140625" style="1252" customWidth="1"/>
    <col min="234" max="234" width="11.42578125" style="1252" customWidth="1"/>
    <col min="235" max="235" width="16" style="1252" customWidth="1"/>
    <col min="236" max="236" width="13.140625" style="1252" customWidth="1"/>
    <col min="237" max="481" width="7.7109375" style="1252"/>
    <col min="482" max="482" width="10.28515625" style="1252" customWidth="1"/>
    <col min="483" max="485" width="7.7109375" style="1252"/>
    <col min="486" max="486" width="61.7109375" style="1252" customWidth="1"/>
    <col min="487" max="488" width="13.7109375" style="1252" customWidth="1"/>
    <col min="489" max="489" width="14.140625" style="1252" customWidth="1"/>
    <col min="490" max="490" width="11.42578125" style="1252" customWidth="1"/>
    <col min="491" max="491" width="16" style="1252" customWidth="1"/>
    <col min="492" max="492" width="13.140625" style="1252" customWidth="1"/>
    <col min="493" max="737" width="7.7109375" style="1252"/>
    <col min="738" max="738" width="10.28515625" style="1252" customWidth="1"/>
    <col min="739" max="741" width="7.7109375" style="1252"/>
    <col min="742" max="742" width="61.7109375" style="1252" customWidth="1"/>
    <col min="743" max="744" width="13.7109375" style="1252" customWidth="1"/>
    <col min="745" max="745" width="14.140625" style="1252" customWidth="1"/>
    <col min="746" max="746" width="11.42578125" style="1252" customWidth="1"/>
    <col min="747" max="747" width="16" style="1252" customWidth="1"/>
    <col min="748" max="748" width="13.140625" style="1252" customWidth="1"/>
    <col min="749" max="993" width="7.7109375" style="1252"/>
    <col min="994" max="994" width="10.28515625" style="1252" customWidth="1"/>
    <col min="995" max="997" width="7.7109375" style="1252"/>
    <col min="998" max="998" width="61.7109375" style="1252" customWidth="1"/>
    <col min="999" max="1000" width="13.7109375" style="1252" customWidth="1"/>
    <col min="1001" max="1001" width="14.140625" style="1252" customWidth="1"/>
    <col min="1002" max="1002" width="11.42578125" style="1252" customWidth="1"/>
    <col min="1003" max="1003" width="16" style="1252" customWidth="1"/>
    <col min="1004" max="1004" width="13.140625" style="1252" customWidth="1"/>
    <col min="1005" max="1249" width="7.7109375" style="1252"/>
    <col min="1250" max="1250" width="10.28515625" style="1252" customWidth="1"/>
    <col min="1251" max="1253" width="7.7109375" style="1252"/>
    <col min="1254" max="1254" width="61.7109375" style="1252" customWidth="1"/>
    <col min="1255" max="1256" width="13.7109375" style="1252" customWidth="1"/>
    <col min="1257" max="1257" width="14.140625" style="1252" customWidth="1"/>
    <col min="1258" max="1258" width="11.42578125" style="1252" customWidth="1"/>
    <col min="1259" max="1259" width="16" style="1252" customWidth="1"/>
    <col min="1260" max="1260" width="13.140625" style="1252" customWidth="1"/>
    <col min="1261" max="1505" width="7.7109375" style="1252"/>
    <col min="1506" max="1506" width="10.28515625" style="1252" customWidth="1"/>
    <col min="1507" max="1509" width="7.7109375" style="1252"/>
    <col min="1510" max="1510" width="61.7109375" style="1252" customWidth="1"/>
    <col min="1511" max="1512" width="13.7109375" style="1252" customWidth="1"/>
    <col min="1513" max="1513" width="14.140625" style="1252" customWidth="1"/>
    <col min="1514" max="1514" width="11.42578125" style="1252" customWidth="1"/>
    <col min="1515" max="1515" width="16" style="1252" customWidth="1"/>
    <col min="1516" max="1516" width="13.140625" style="1252" customWidth="1"/>
    <col min="1517" max="1761" width="7.7109375" style="1252"/>
    <col min="1762" max="1762" width="10.28515625" style="1252" customWidth="1"/>
    <col min="1763" max="1765" width="7.7109375" style="1252"/>
    <col min="1766" max="1766" width="61.7109375" style="1252" customWidth="1"/>
    <col min="1767" max="1768" width="13.7109375" style="1252" customWidth="1"/>
    <col min="1769" max="1769" width="14.140625" style="1252" customWidth="1"/>
    <col min="1770" max="1770" width="11.42578125" style="1252" customWidth="1"/>
    <col min="1771" max="1771" width="16" style="1252" customWidth="1"/>
    <col min="1772" max="1772" width="13.140625" style="1252" customWidth="1"/>
    <col min="1773" max="2017" width="7.7109375" style="1252"/>
    <col min="2018" max="2018" width="10.28515625" style="1252" customWidth="1"/>
    <col min="2019" max="2021" width="7.7109375" style="1252"/>
    <col min="2022" max="2022" width="61.7109375" style="1252" customWidth="1"/>
    <col min="2023" max="2024" width="13.7109375" style="1252" customWidth="1"/>
    <col min="2025" max="2025" width="14.140625" style="1252" customWidth="1"/>
    <col min="2026" max="2026" width="11.42578125" style="1252" customWidth="1"/>
    <col min="2027" max="2027" width="16" style="1252" customWidth="1"/>
    <col min="2028" max="2028" width="13.140625" style="1252" customWidth="1"/>
    <col min="2029" max="2273" width="7.7109375" style="1252"/>
    <col min="2274" max="2274" width="10.28515625" style="1252" customWidth="1"/>
    <col min="2275" max="2277" width="7.7109375" style="1252"/>
    <col min="2278" max="2278" width="61.7109375" style="1252" customWidth="1"/>
    <col min="2279" max="2280" width="13.7109375" style="1252" customWidth="1"/>
    <col min="2281" max="2281" width="14.140625" style="1252" customWidth="1"/>
    <col min="2282" max="2282" width="11.42578125" style="1252" customWidth="1"/>
    <col min="2283" max="2283" width="16" style="1252" customWidth="1"/>
    <col min="2284" max="2284" width="13.140625" style="1252" customWidth="1"/>
    <col min="2285" max="2529" width="7.7109375" style="1252"/>
    <col min="2530" max="2530" width="10.28515625" style="1252" customWidth="1"/>
    <col min="2531" max="2533" width="7.7109375" style="1252"/>
    <col min="2534" max="2534" width="61.7109375" style="1252" customWidth="1"/>
    <col min="2535" max="2536" width="13.7109375" style="1252" customWidth="1"/>
    <col min="2537" max="2537" width="14.140625" style="1252" customWidth="1"/>
    <col min="2538" max="2538" width="11.42578125" style="1252" customWidth="1"/>
    <col min="2539" max="2539" width="16" style="1252" customWidth="1"/>
    <col min="2540" max="2540" width="13.140625" style="1252" customWidth="1"/>
    <col min="2541" max="2785" width="7.7109375" style="1252"/>
    <col min="2786" max="2786" width="10.28515625" style="1252" customWidth="1"/>
    <col min="2787" max="2789" width="7.7109375" style="1252"/>
    <col min="2790" max="2790" width="61.7109375" style="1252" customWidth="1"/>
    <col min="2791" max="2792" width="13.7109375" style="1252" customWidth="1"/>
    <col min="2793" max="2793" width="14.140625" style="1252" customWidth="1"/>
    <col min="2794" max="2794" width="11.42578125" style="1252" customWidth="1"/>
    <col min="2795" max="2795" width="16" style="1252" customWidth="1"/>
    <col min="2796" max="2796" width="13.140625" style="1252" customWidth="1"/>
    <col min="2797" max="3041" width="7.7109375" style="1252"/>
    <col min="3042" max="3042" width="10.28515625" style="1252" customWidth="1"/>
    <col min="3043" max="3045" width="7.7109375" style="1252"/>
    <col min="3046" max="3046" width="61.7109375" style="1252" customWidth="1"/>
    <col min="3047" max="3048" width="13.7109375" style="1252" customWidth="1"/>
    <col min="3049" max="3049" width="14.140625" style="1252" customWidth="1"/>
    <col min="3050" max="3050" width="11.42578125" style="1252" customWidth="1"/>
    <col min="3051" max="3051" width="16" style="1252" customWidth="1"/>
    <col min="3052" max="3052" width="13.140625" style="1252" customWidth="1"/>
    <col min="3053" max="3297" width="7.7109375" style="1252"/>
    <col min="3298" max="3298" width="10.28515625" style="1252" customWidth="1"/>
    <col min="3299" max="3301" width="7.7109375" style="1252"/>
    <col min="3302" max="3302" width="61.7109375" style="1252" customWidth="1"/>
    <col min="3303" max="3304" width="13.7109375" style="1252" customWidth="1"/>
    <col min="3305" max="3305" width="14.140625" style="1252" customWidth="1"/>
    <col min="3306" max="3306" width="11.42578125" style="1252" customWidth="1"/>
    <col min="3307" max="3307" width="16" style="1252" customWidth="1"/>
    <col min="3308" max="3308" width="13.140625" style="1252" customWidth="1"/>
    <col min="3309" max="3553" width="7.7109375" style="1252"/>
    <col min="3554" max="3554" width="10.28515625" style="1252" customWidth="1"/>
    <col min="3555" max="3557" width="7.7109375" style="1252"/>
    <col min="3558" max="3558" width="61.7109375" style="1252" customWidth="1"/>
    <col min="3559" max="3560" width="13.7109375" style="1252" customWidth="1"/>
    <col min="3561" max="3561" width="14.140625" style="1252" customWidth="1"/>
    <col min="3562" max="3562" width="11.42578125" style="1252" customWidth="1"/>
    <col min="3563" max="3563" width="16" style="1252" customWidth="1"/>
    <col min="3564" max="3564" width="13.140625" style="1252" customWidth="1"/>
    <col min="3565" max="3809" width="7.7109375" style="1252"/>
    <col min="3810" max="3810" width="10.28515625" style="1252" customWidth="1"/>
    <col min="3811" max="3813" width="7.7109375" style="1252"/>
    <col min="3814" max="3814" width="61.7109375" style="1252" customWidth="1"/>
    <col min="3815" max="3816" width="13.7109375" style="1252" customWidth="1"/>
    <col min="3817" max="3817" width="14.140625" style="1252" customWidth="1"/>
    <col min="3818" max="3818" width="11.42578125" style="1252" customWidth="1"/>
    <col min="3819" max="3819" width="16" style="1252" customWidth="1"/>
    <col min="3820" max="3820" width="13.140625" style="1252" customWidth="1"/>
    <col min="3821" max="4065" width="7.7109375" style="1252"/>
    <col min="4066" max="4066" width="10.28515625" style="1252" customWidth="1"/>
    <col min="4067" max="4069" width="7.7109375" style="1252"/>
    <col min="4070" max="4070" width="61.7109375" style="1252" customWidth="1"/>
    <col min="4071" max="4072" width="13.7109375" style="1252" customWidth="1"/>
    <col min="4073" max="4073" width="14.140625" style="1252" customWidth="1"/>
    <col min="4074" max="4074" width="11.42578125" style="1252" customWidth="1"/>
    <col min="4075" max="4075" width="16" style="1252" customWidth="1"/>
    <col min="4076" max="4076" width="13.140625" style="1252" customWidth="1"/>
    <col min="4077" max="4321" width="7.7109375" style="1252"/>
    <col min="4322" max="4322" width="10.28515625" style="1252" customWidth="1"/>
    <col min="4323" max="4325" width="7.7109375" style="1252"/>
    <col min="4326" max="4326" width="61.7109375" style="1252" customWidth="1"/>
    <col min="4327" max="4328" width="13.7109375" style="1252" customWidth="1"/>
    <col min="4329" max="4329" width="14.140625" style="1252" customWidth="1"/>
    <col min="4330" max="4330" width="11.42578125" style="1252" customWidth="1"/>
    <col min="4331" max="4331" width="16" style="1252" customWidth="1"/>
    <col min="4332" max="4332" width="13.140625" style="1252" customWidth="1"/>
    <col min="4333" max="4577" width="7.7109375" style="1252"/>
    <col min="4578" max="4578" width="10.28515625" style="1252" customWidth="1"/>
    <col min="4579" max="4581" width="7.7109375" style="1252"/>
    <col min="4582" max="4582" width="61.7109375" style="1252" customWidth="1"/>
    <col min="4583" max="4584" width="13.7109375" style="1252" customWidth="1"/>
    <col min="4585" max="4585" width="14.140625" style="1252" customWidth="1"/>
    <col min="4586" max="4586" width="11.42578125" style="1252" customWidth="1"/>
    <col min="4587" max="4587" width="16" style="1252" customWidth="1"/>
    <col min="4588" max="4588" width="13.140625" style="1252" customWidth="1"/>
    <col min="4589" max="4833" width="7.7109375" style="1252"/>
    <col min="4834" max="4834" width="10.28515625" style="1252" customWidth="1"/>
    <col min="4835" max="4837" width="7.7109375" style="1252"/>
    <col min="4838" max="4838" width="61.7109375" style="1252" customWidth="1"/>
    <col min="4839" max="4840" width="13.7109375" style="1252" customWidth="1"/>
    <col min="4841" max="4841" width="14.140625" style="1252" customWidth="1"/>
    <col min="4842" max="4842" width="11.42578125" style="1252" customWidth="1"/>
    <col min="4843" max="4843" width="16" style="1252" customWidth="1"/>
    <col min="4844" max="4844" width="13.140625" style="1252" customWidth="1"/>
    <col min="4845" max="5089" width="7.7109375" style="1252"/>
    <col min="5090" max="5090" width="10.28515625" style="1252" customWidth="1"/>
    <col min="5091" max="5093" width="7.7109375" style="1252"/>
    <col min="5094" max="5094" width="61.7109375" style="1252" customWidth="1"/>
    <col min="5095" max="5096" width="13.7109375" style="1252" customWidth="1"/>
    <col min="5097" max="5097" width="14.140625" style="1252" customWidth="1"/>
    <col min="5098" max="5098" width="11.42578125" style="1252" customWidth="1"/>
    <col min="5099" max="5099" width="16" style="1252" customWidth="1"/>
    <col min="5100" max="5100" width="13.140625" style="1252" customWidth="1"/>
    <col min="5101" max="5345" width="7.7109375" style="1252"/>
    <col min="5346" max="5346" width="10.28515625" style="1252" customWidth="1"/>
    <col min="5347" max="5349" width="7.7109375" style="1252"/>
    <col min="5350" max="5350" width="61.7109375" style="1252" customWidth="1"/>
    <col min="5351" max="5352" width="13.7109375" style="1252" customWidth="1"/>
    <col min="5353" max="5353" width="14.140625" style="1252" customWidth="1"/>
    <col min="5354" max="5354" width="11.42578125" style="1252" customWidth="1"/>
    <col min="5355" max="5355" width="16" style="1252" customWidth="1"/>
    <col min="5356" max="5356" width="13.140625" style="1252" customWidth="1"/>
    <col min="5357" max="5601" width="7.7109375" style="1252"/>
    <col min="5602" max="5602" width="10.28515625" style="1252" customWidth="1"/>
    <col min="5603" max="5605" width="7.7109375" style="1252"/>
    <col min="5606" max="5606" width="61.7109375" style="1252" customWidth="1"/>
    <col min="5607" max="5608" width="13.7109375" style="1252" customWidth="1"/>
    <col min="5609" max="5609" width="14.140625" style="1252" customWidth="1"/>
    <col min="5610" max="5610" width="11.42578125" style="1252" customWidth="1"/>
    <col min="5611" max="5611" width="16" style="1252" customWidth="1"/>
    <col min="5612" max="5612" width="13.140625" style="1252" customWidth="1"/>
    <col min="5613" max="5857" width="7.7109375" style="1252"/>
    <col min="5858" max="5858" width="10.28515625" style="1252" customWidth="1"/>
    <col min="5859" max="5861" width="7.7109375" style="1252"/>
    <col min="5862" max="5862" width="61.7109375" style="1252" customWidth="1"/>
    <col min="5863" max="5864" width="13.7109375" style="1252" customWidth="1"/>
    <col min="5865" max="5865" width="14.140625" style="1252" customWidth="1"/>
    <col min="5866" max="5866" width="11.42578125" style="1252" customWidth="1"/>
    <col min="5867" max="5867" width="16" style="1252" customWidth="1"/>
    <col min="5868" max="5868" width="13.140625" style="1252" customWidth="1"/>
    <col min="5869" max="6113" width="7.7109375" style="1252"/>
    <col min="6114" max="6114" width="10.28515625" style="1252" customWidth="1"/>
    <col min="6115" max="6117" width="7.7109375" style="1252"/>
    <col min="6118" max="6118" width="61.7109375" style="1252" customWidth="1"/>
    <col min="6119" max="6120" width="13.7109375" style="1252" customWidth="1"/>
    <col min="6121" max="6121" width="14.140625" style="1252" customWidth="1"/>
    <col min="6122" max="6122" width="11.42578125" style="1252" customWidth="1"/>
    <col min="6123" max="6123" width="16" style="1252" customWidth="1"/>
    <col min="6124" max="6124" width="13.140625" style="1252" customWidth="1"/>
    <col min="6125" max="6369" width="7.7109375" style="1252"/>
    <col min="6370" max="6370" width="10.28515625" style="1252" customWidth="1"/>
    <col min="6371" max="6373" width="7.7109375" style="1252"/>
    <col min="6374" max="6374" width="61.7109375" style="1252" customWidth="1"/>
    <col min="6375" max="6376" width="13.7109375" style="1252" customWidth="1"/>
    <col min="6377" max="6377" width="14.140625" style="1252" customWidth="1"/>
    <col min="6378" max="6378" width="11.42578125" style="1252" customWidth="1"/>
    <col min="6379" max="6379" width="16" style="1252" customWidth="1"/>
    <col min="6380" max="6380" width="13.140625" style="1252" customWidth="1"/>
    <col min="6381" max="6625" width="7.7109375" style="1252"/>
    <col min="6626" max="6626" width="10.28515625" style="1252" customWidth="1"/>
    <col min="6627" max="6629" width="7.7109375" style="1252"/>
    <col min="6630" max="6630" width="61.7109375" style="1252" customWidth="1"/>
    <col min="6631" max="6632" width="13.7109375" style="1252" customWidth="1"/>
    <col min="6633" max="6633" width="14.140625" style="1252" customWidth="1"/>
    <col min="6634" max="6634" width="11.42578125" style="1252" customWidth="1"/>
    <col min="6635" max="6635" width="16" style="1252" customWidth="1"/>
    <col min="6636" max="6636" width="13.140625" style="1252" customWidth="1"/>
    <col min="6637" max="6881" width="7.7109375" style="1252"/>
    <col min="6882" max="6882" width="10.28515625" style="1252" customWidth="1"/>
    <col min="6883" max="6885" width="7.7109375" style="1252"/>
    <col min="6886" max="6886" width="61.7109375" style="1252" customWidth="1"/>
    <col min="6887" max="6888" width="13.7109375" style="1252" customWidth="1"/>
    <col min="6889" max="6889" width="14.140625" style="1252" customWidth="1"/>
    <col min="6890" max="6890" width="11.42578125" style="1252" customWidth="1"/>
    <col min="6891" max="6891" width="16" style="1252" customWidth="1"/>
    <col min="6892" max="6892" width="13.140625" style="1252" customWidth="1"/>
    <col min="6893" max="7137" width="7.7109375" style="1252"/>
    <col min="7138" max="7138" width="10.28515625" style="1252" customWidth="1"/>
    <col min="7139" max="7141" width="7.7109375" style="1252"/>
    <col min="7142" max="7142" width="61.7109375" style="1252" customWidth="1"/>
    <col min="7143" max="7144" width="13.7109375" style="1252" customWidth="1"/>
    <col min="7145" max="7145" width="14.140625" style="1252" customWidth="1"/>
    <col min="7146" max="7146" width="11.42578125" style="1252" customWidth="1"/>
    <col min="7147" max="7147" width="16" style="1252" customWidth="1"/>
    <col min="7148" max="7148" width="13.140625" style="1252" customWidth="1"/>
    <col min="7149" max="7393" width="7.7109375" style="1252"/>
    <col min="7394" max="7394" width="10.28515625" style="1252" customWidth="1"/>
    <col min="7395" max="7397" width="7.7109375" style="1252"/>
    <col min="7398" max="7398" width="61.7109375" style="1252" customWidth="1"/>
    <col min="7399" max="7400" width="13.7109375" style="1252" customWidth="1"/>
    <col min="7401" max="7401" width="14.140625" style="1252" customWidth="1"/>
    <col min="7402" max="7402" width="11.42578125" style="1252" customWidth="1"/>
    <col min="7403" max="7403" width="16" style="1252" customWidth="1"/>
    <col min="7404" max="7404" width="13.140625" style="1252" customWidth="1"/>
    <col min="7405" max="7649" width="7.7109375" style="1252"/>
    <col min="7650" max="7650" width="10.28515625" style="1252" customWidth="1"/>
    <col min="7651" max="7653" width="7.7109375" style="1252"/>
    <col min="7654" max="7654" width="61.7109375" style="1252" customWidth="1"/>
    <col min="7655" max="7656" width="13.7109375" style="1252" customWidth="1"/>
    <col min="7657" max="7657" width="14.140625" style="1252" customWidth="1"/>
    <col min="7658" max="7658" width="11.42578125" style="1252" customWidth="1"/>
    <col min="7659" max="7659" width="16" style="1252" customWidth="1"/>
    <col min="7660" max="7660" width="13.140625" style="1252" customWidth="1"/>
    <col min="7661" max="7905" width="7.7109375" style="1252"/>
    <col min="7906" max="7906" width="10.28515625" style="1252" customWidth="1"/>
    <col min="7907" max="7909" width="7.7109375" style="1252"/>
    <col min="7910" max="7910" width="61.7109375" style="1252" customWidth="1"/>
    <col min="7911" max="7912" width="13.7109375" style="1252" customWidth="1"/>
    <col min="7913" max="7913" width="14.140625" style="1252" customWidth="1"/>
    <col min="7914" max="7914" width="11.42578125" style="1252" customWidth="1"/>
    <col min="7915" max="7915" width="16" style="1252" customWidth="1"/>
    <col min="7916" max="7916" width="13.140625" style="1252" customWidth="1"/>
    <col min="7917" max="8161" width="7.7109375" style="1252"/>
    <col min="8162" max="8162" width="10.28515625" style="1252" customWidth="1"/>
    <col min="8163" max="8165" width="7.7109375" style="1252"/>
    <col min="8166" max="8166" width="61.7109375" style="1252" customWidth="1"/>
    <col min="8167" max="8168" width="13.7109375" style="1252" customWidth="1"/>
    <col min="8169" max="8169" width="14.140625" style="1252" customWidth="1"/>
    <col min="8170" max="8170" width="11.42578125" style="1252" customWidth="1"/>
    <col min="8171" max="8171" width="16" style="1252" customWidth="1"/>
    <col min="8172" max="8172" width="13.140625" style="1252" customWidth="1"/>
    <col min="8173" max="8417" width="7.7109375" style="1252"/>
    <col min="8418" max="8418" width="10.28515625" style="1252" customWidth="1"/>
    <col min="8419" max="8421" width="7.7109375" style="1252"/>
    <col min="8422" max="8422" width="61.7109375" style="1252" customWidth="1"/>
    <col min="8423" max="8424" width="13.7109375" style="1252" customWidth="1"/>
    <col min="8425" max="8425" width="14.140625" style="1252" customWidth="1"/>
    <col min="8426" max="8426" width="11.42578125" style="1252" customWidth="1"/>
    <col min="8427" max="8427" width="16" style="1252" customWidth="1"/>
    <col min="8428" max="8428" width="13.140625" style="1252" customWidth="1"/>
    <col min="8429" max="8673" width="7.7109375" style="1252"/>
    <col min="8674" max="8674" width="10.28515625" style="1252" customWidth="1"/>
    <col min="8675" max="8677" width="7.7109375" style="1252"/>
    <col min="8678" max="8678" width="61.7109375" style="1252" customWidth="1"/>
    <col min="8679" max="8680" width="13.7109375" style="1252" customWidth="1"/>
    <col min="8681" max="8681" width="14.140625" style="1252" customWidth="1"/>
    <col min="8682" max="8682" width="11.42578125" style="1252" customWidth="1"/>
    <col min="8683" max="8683" width="16" style="1252" customWidth="1"/>
    <col min="8684" max="8684" width="13.140625" style="1252" customWidth="1"/>
    <col min="8685" max="8929" width="7.7109375" style="1252"/>
    <col min="8930" max="8930" width="10.28515625" style="1252" customWidth="1"/>
    <col min="8931" max="8933" width="7.7109375" style="1252"/>
    <col min="8934" max="8934" width="61.7109375" style="1252" customWidth="1"/>
    <col min="8935" max="8936" width="13.7109375" style="1252" customWidth="1"/>
    <col min="8937" max="8937" width="14.140625" style="1252" customWidth="1"/>
    <col min="8938" max="8938" width="11.42578125" style="1252" customWidth="1"/>
    <col min="8939" max="8939" width="16" style="1252" customWidth="1"/>
    <col min="8940" max="8940" width="13.140625" style="1252" customWidth="1"/>
    <col min="8941" max="9185" width="7.7109375" style="1252"/>
    <col min="9186" max="9186" width="10.28515625" style="1252" customWidth="1"/>
    <col min="9187" max="9189" width="7.7109375" style="1252"/>
    <col min="9190" max="9190" width="61.7109375" style="1252" customWidth="1"/>
    <col min="9191" max="9192" width="13.7109375" style="1252" customWidth="1"/>
    <col min="9193" max="9193" width="14.140625" style="1252" customWidth="1"/>
    <col min="9194" max="9194" width="11.42578125" style="1252" customWidth="1"/>
    <col min="9195" max="9195" width="16" style="1252" customWidth="1"/>
    <col min="9196" max="9196" width="13.140625" style="1252" customWidth="1"/>
    <col min="9197" max="9441" width="7.7109375" style="1252"/>
    <col min="9442" max="9442" width="10.28515625" style="1252" customWidth="1"/>
    <col min="9443" max="9445" width="7.7109375" style="1252"/>
    <col min="9446" max="9446" width="61.7109375" style="1252" customWidth="1"/>
    <col min="9447" max="9448" width="13.7109375" style="1252" customWidth="1"/>
    <col min="9449" max="9449" width="14.140625" style="1252" customWidth="1"/>
    <col min="9450" max="9450" width="11.42578125" style="1252" customWidth="1"/>
    <col min="9451" max="9451" width="16" style="1252" customWidth="1"/>
    <col min="9452" max="9452" width="13.140625" style="1252" customWidth="1"/>
    <col min="9453" max="9697" width="7.7109375" style="1252"/>
    <col min="9698" max="9698" width="10.28515625" style="1252" customWidth="1"/>
    <col min="9699" max="9701" width="7.7109375" style="1252"/>
    <col min="9702" max="9702" width="61.7109375" style="1252" customWidth="1"/>
    <col min="9703" max="9704" width="13.7109375" style="1252" customWidth="1"/>
    <col min="9705" max="9705" width="14.140625" style="1252" customWidth="1"/>
    <col min="9706" max="9706" width="11.42578125" style="1252" customWidth="1"/>
    <col min="9707" max="9707" width="16" style="1252" customWidth="1"/>
    <col min="9708" max="9708" width="13.140625" style="1252" customWidth="1"/>
    <col min="9709" max="9953" width="7.7109375" style="1252"/>
    <col min="9954" max="9954" width="10.28515625" style="1252" customWidth="1"/>
    <col min="9955" max="9957" width="7.7109375" style="1252"/>
    <col min="9958" max="9958" width="61.7109375" style="1252" customWidth="1"/>
    <col min="9959" max="9960" width="13.7109375" style="1252" customWidth="1"/>
    <col min="9961" max="9961" width="14.140625" style="1252" customWidth="1"/>
    <col min="9962" max="9962" width="11.42578125" style="1252" customWidth="1"/>
    <col min="9963" max="9963" width="16" style="1252" customWidth="1"/>
    <col min="9964" max="9964" width="13.140625" style="1252" customWidth="1"/>
    <col min="9965" max="10209" width="7.7109375" style="1252"/>
    <col min="10210" max="10210" width="10.28515625" style="1252" customWidth="1"/>
    <col min="10211" max="10213" width="7.7109375" style="1252"/>
    <col min="10214" max="10214" width="61.7109375" style="1252" customWidth="1"/>
    <col min="10215" max="10216" width="13.7109375" style="1252" customWidth="1"/>
    <col min="10217" max="10217" width="14.140625" style="1252" customWidth="1"/>
    <col min="10218" max="10218" width="11.42578125" style="1252" customWidth="1"/>
    <col min="10219" max="10219" width="16" style="1252" customWidth="1"/>
    <col min="10220" max="10220" width="13.140625" style="1252" customWidth="1"/>
    <col min="10221" max="10465" width="7.7109375" style="1252"/>
    <col min="10466" max="10466" width="10.28515625" style="1252" customWidth="1"/>
    <col min="10467" max="10469" width="7.7109375" style="1252"/>
    <col min="10470" max="10470" width="61.7109375" style="1252" customWidth="1"/>
    <col min="10471" max="10472" width="13.7109375" style="1252" customWidth="1"/>
    <col min="10473" max="10473" width="14.140625" style="1252" customWidth="1"/>
    <col min="10474" max="10474" width="11.42578125" style="1252" customWidth="1"/>
    <col min="10475" max="10475" width="16" style="1252" customWidth="1"/>
    <col min="10476" max="10476" width="13.140625" style="1252" customWidth="1"/>
    <col min="10477" max="10721" width="7.7109375" style="1252"/>
    <col min="10722" max="10722" width="10.28515625" style="1252" customWidth="1"/>
    <col min="10723" max="10725" width="7.7109375" style="1252"/>
    <col min="10726" max="10726" width="61.7109375" style="1252" customWidth="1"/>
    <col min="10727" max="10728" width="13.7109375" style="1252" customWidth="1"/>
    <col min="10729" max="10729" width="14.140625" style="1252" customWidth="1"/>
    <col min="10730" max="10730" width="11.42578125" style="1252" customWidth="1"/>
    <col min="10731" max="10731" width="16" style="1252" customWidth="1"/>
    <col min="10732" max="10732" width="13.140625" style="1252" customWidth="1"/>
    <col min="10733" max="10977" width="7.7109375" style="1252"/>
    <col min="10978" max="10978" width="10.28515625" style="1252" customWidth="1"/>
    <col min="10979" max="10981" width="7.7109375" style="1252"/>
    <col min="10982" max="10982" width="61.7109375" style="1252" customWidth="1"/>
    <col min="10983" max="10984" width="13.7109375" style="1252" customWidth="1"/>
    <col min="10985" max="10985" width="14.140625" style="1252" customWidth="1"/>
    <col min="10986" max="10986" width="11.42578125" style="1252" customWidth="1"/>
    <col min="10987" max="10987" width="16" style="1252" customWidth="1"/>
    <col min="10988" max="10988" width="13.140625" style="1252" customWidth="1"/>
    <col min="10989" max="11233" width="7.7109375" style="1252"/>
    <col min="11234" max="11234" width="10.28515625" style="1252" customWidth="1"/>
    <col min="11235" max="11237" width="7.7109375" style="1252"/>
    <col min="11238" max="11238" width="61.7109375" style="1252" customWidth="1"/>
    <col min="11239" max="11240" width="13.7109375" style="1252" customWidth="1"/>
    <col min="11241" max="11241" width="14.140625" style="1252" customWidth="1"/>
    <col min="11242" max="11242" width="11.42578125" style="1252" customWidth="1"/>
    <col min="11243" max="11243" width="16" style="1252" customWidth="1"/>
    <col min="11244" max="11244" width="13.140625" style="1252" customWidth="1"/>
    <col min="11245" max="11489" width="7.7109375" style="1252"/>
    <col min="11490" max="11490" width="10.28515625" style="1252" customWidth="1"/>
    <col min="11491" max="11493" width="7.7109375" style="1252"/>
    <col min="11494" max="11494" width="61.7109375" style="1252" customWidth="1"/>
    <col min="11495" max="11496" width="13.7109375" style="1252" customWidth="1"/>
    <col min="11497" max="11497" width="14.140625" style="1252" customWidth="1"/>
    <col min="11498" max="11498" width="11.42578125" style="1252" customWidth="1"/>
    <col min="11499" max="11499" width="16" style="1252" customWidth="1"/>
    <col min="11500" max="11500" width="13.140625" style="1252" customWidth="1"/>
    <col min="11501" max="11745" width="7.7109375" style="1252"/>
    <col min="11746" max="11746" width="10.28515625" style="1252" customWidth="1"/>
    <col min="11747" max="11749" width="7.7109375" style="1252"/>
    <col min="11750" max="11750" width="61.7109375" style="1252" customWidth="1"/>
    <col min="11751" max="11752" width="13.7109375" style="1252" customWidth="1"/>
    <col min="11753" max="11753" width="14.140625" style="1252" customWidth="1"/>
    <col min="11754" max="11754" width="11.42578125" style="1252" customWidth="1"/>
    <col min="11755" max="11755" width="16" style="1252" customWidth="1"/>
    <col min="11756" max="11756" width="13.140625" style="1252" customWidth="1"/>
    <col min="11757" max="12001" width="7.7109375" style="1252"/>
    <col min="12002" max="12002" width="10.28515625" style="1252" customWidth="1"/>
    <col min="12003" max="12005" width="7.7109375" style="1252"/>
    <col min="12006" max="12006" width="61.7109375" style="1252" customWidth="1"/>
    <col min="12007" max="12008" width="13.7109375" style="1252" customWidth="1"/>
    <col min="12009" max="12009" width="14.140625" style="1252" customWidth="1"/>
    <col min="12010" max="12010" width="11.42578125" style="1252" customWidth="1"/>
    <col min="12011" max="12011" width="16" style="1252" customWidth="1"/>
    <col min="12012" max="12012" width="13.140625" style="1252" customWidth="1"/>
    <col min="12013" max="12257" width="7.7109375" style="1252"/>
    <col min="12258" max="12258" width="10.28515625" style="1252" customWidth="1"/>
    <col min="12259" max="12261" width="7.7109375" style="1252"/>
    <col min="12262" max="12262" width="61.7109375" style="1252" customWidth="1"/>
    <col min="12263" max="12264" width="13.7109375" style="1252" customWidth="1"/>
    <col min="12265" max="12265" width="14.140625" style="1252" customWidth="1"/>
    <col min="12266" max="12266" width="11.42578125" style="1252" customWidth="1"/>
    <col min="12267" max="12267" width="16" style="1252" customWidth="1"/>
    <col min="12268" max="12268" width="13.140625" style="1252" customWidth="1"/>
    <col min="12269" max="12513" width="7.7109375" style="1252"/>
    <col min="12514" max="12514" width="10.28515625" style="1252" customWidth="1"/>
    <col min="12515" max="12517" width="7.7109375" style="1252"/>
    <col min="12518" max="12518" width="61.7109375" style="1252" customWidth="1"/>
    <col min="12519" max="12520" width="13.7109375" style="1252" customWidth="1"/>
    <col min="12521" max="12521" width="14.140625" style="1252" customWidth="1"/>
    <col min="12522" max="12522" width="11.42578125" style="1252" customWidth="1"/>
    <col min="12523" max="12523" width="16" style="1252" customWidth="1"/>
    <col min="12524" max="12524" width="13.140625" style="1252" customWidth="1"/>
    <col min="12525" max="12769" width="7.7109375" style="1252"/>
    <col min="12770" max="12770" width="10.28515625" style="1252" customWidth="1"/>
    <col min="12771" max="12773" width="7.7109375" style="1252"/>
    <col min="12774" max="12774" width="61.7109375" style="1252" customWidth="1"/>
    <col min="12775" max="12776" width="13.7109375" style="1252" customWidth="1"/>
    <col min="12777" max="12777" width="14.140625" style="1252" customWidth="1"/>
    <col min="12778" max="12778" width="11.42578125" style="1252" customWidth="1"/>
    <col min="12779" max="12779" width="16" style="1252" customWidth="1"/>
    <col min="12780" max="12780" width="13.140625" style="1252" customWidth="1"/>
    <col min="12781" max="13025" width="7.7109375" style="1252"/>
    <col min="13026" max="13026" width="10.28515625" style="1252" customWidth="1"/>
    <col min="13027" max="13029" width="7.7109375" style="1252"/>
    <col min="13030" max="13030" width="61.7109375" style="1252" customWidth="1"/>
    <col min="13031" max="13032" width="13.7109375" style="1252" customWidth="1"/>
    <col min="13033" max="13033" width="14.140625" style="1252" customWidth="1"/>
    <col min="13034" max="13034" width="11.42578125" style="1252" customWidth="1"/>
    <col min="13035" max="13035" width="16" style="1252" customWidth="1"/>
    <col min="13036" max="13036" width="13.140625" style="1252" customWidth="1"/>
    <col min="13037" max="13281" width="7.7109375" style="1252"/>
    <col min="13282" max="13282" width="10.28515625" style="1252" customWidth="1"/>
    <col min="13283" max="13285" width="7.7109375" style="1252"/>
    <col min="13286" max="13286" width="61.7109375" style="1252" customWidth="1"/>
    <col min="13287" max="13288" width="13.7109375" style="1252" customWidth="1"/>
    <col min="13289" max="13289" width="14.140625" style="1252" customWidth="1"/>
    <col min="13290" max="13290" width="11.42578125" style="1252" customWidth="1"/>
    <col min="13291" max="13291" width="16" style="1252" customWidth="1"/>
    <col min="13292" max="13292" width="13.140625" style="1252" customWidth="1"/>
    <col min="13293" max="13537" width="7.7109375" style="1252"/>
    <col min="13538" max="13538" width="10.28515625" style="1252" customWidth="1"/>
    <col min="13539" max="13541" width="7.7109375" style="1252"/>
    <col min="13542" max="13542" width="61.7109375" style="1252" customWidth="1"/>
    <col min="13543" max="13544" width="13.7109375" style="1252" customWidth="1"/>
    <col min="13545" max="13545" width="14.140625" style="1252" customWidth="1"/>
    <col min="13546" max="13546" width="11.42578125" style="1252" customWidth="1"/>
    <col min="13547" max="13547" width="16" style="1252" customWidth="1"/>
    <col min="13548" max="13548" width="13.140625" style="1252" customWidth="1"/>
    <col min="13549" max="13793" width="7.7109375" style="1252"/>
    <col min="13794" max="13794" width="10.28515625" style="1252" customWidth="1"/>
    <col min="13795" max="13797" width="7.7109375" style="1252"/>
    <col min="13798" max="13798" width="61.7109375" style="1252" customWidth="1"/>
    <col min="13799" max="13800" width="13.7109375" style="1252" customWidth="1"/>
    <col min="13801" max="13801" width="14.140625" style="1252" customWidth="1"/>
    <col min="13802" max="13802" width="11.42578125" style="1252" customWidth="1"/>
    <col min="13803" max="13803" width="16" style="1252" customWidth="1"/>
    <col min="13804" max="13804" width="13.140625" style="1252" customWidth="1"/>
    <col min="13805" max="14049" width="7.7109375" style="1252"/>
    <col min="14050" max="14050" width="10.28515625" style="1252" customWidth="1"/>
    <col min="14051" max="14053" width="7.7109375" style="1252"/>
    <col min="14054" max="14054" width="61.7109375" style="1252" customWidth="1"/>
    <col min="14055" max="14056" width="13.7109375" style="1252" customWidth="1"/>
    <col min="14057" max="14057" width="14.140625" style="1252" customWidth="1"/>
    <col min="14058" max="14058" width="11.42578125" style="1252" customWidth="1"/>
    <col min="14059" max="14059" width="16" style="1252" customWidth="1"/>
    <col min="14060" max="14060" width="13.140625" style="1252" customWidth="1"/>
    <col min="14061" max="14305" width="7.7109375" style="1252"/>
    <col min="14306" max="14306" width="10.28515625" style="1252" customWidth="1"/>
    <col min="14307" max="14309" width="7.7109375" style="1252"/>
    <col min="14310" max="14310" width="61.7109375" style="1252" customWidth="1"/>
    <col min="14311" max="14312" width="13.7109375" style="1252" customWidth="1"/>
    <col min="14313" max="14313" width="14.140625" style="1252" customWidth="1"/>
    <col min="14314" max="14314" width="11.42578125" style="1252" customWidth="1"/>
    <col min="14315" max="14315" width="16" style="1252" customWidth="1"/>
    <col min="14316" max="14316" width="13.140625" style="1252" customWidth="1"/>
    <col min="14317" max="14561" width="7.7109375" style="1252"/>
    <col min="14562" max="14562" width="10.28515625" style="1252" customWidth="1"/>
    <col min="14563" max="14565" width="7.7109375" style="1252"/>
    <col min="14566" max="14566" width="61.7109375" style="1252" customWidth="1"/>
    <col min="14567" max="14568" width="13.7109375" style="1252" customWidth="1"/>
    <col min="14569" max="14569" width="14.140625" style="1252" customWidth="1"/>
    <col min="14570" max="14570" width="11.42578125" style="1252" customWidth="1"/>
    <col min="14571" max="14571" width="16" style="1252" customWidth="1"/>
    <col min="14572" max="14572" width="13.140625" style="1252" customWidth="1"/>
    <col min="14573" max="14817" width="7.7109375" style="1252"/>
    <col min="14818" max="14818" width="10.28515625" style="1252" customWidth="1"/>
    <col min="14819" max="14821" width="7.7109375" style="1252"/>
    <col min="14822" max="14822" width="61.7109375" style="1252" customWidth="1"/>
    <col min="14823" max="14824" width="13.7109375" style="1252" customWidth="1"/>
    <col min="14825" max="14825" width="14.140625" style="1252" customWidth="1"/>
    <col min="14826" max="14826" width="11.42578125" style="1252" customWidth="1"/>
    <col min="14827" max="14827" width="16" style="1252" customWidth="1"/>
    <col min="14828" max="14828" width="13.140625" style="1252" customWidth="1"/>
    <col min="14829" max="15073" width="7.7109375" style="1252"/>
    <col min="15074" max="15074" width="10.28515625" style="1252" customWidth="1"/>
    <col min="15075" max="15077" width="7.7109375" style="1252"/>
    <col min="15078" max="15078" width="61.7109375" style="1252" customWidth="1"/>
    <col min="15079" max="15080" width="13.7109375" style="1252" customWidth="1"/>
    <col min="15081" max="15081" width="14.140625" style="1252" customWidth="1"/>
    <col min="15082" max="15082" width="11.42578125" style="1252" customWidth="1"/>
    <col min="15083" max="15083" width="16" style="1252" customWidth="1"/>
    <col min="15084" max="15084" width="13.140625" style="1252" customWidth="1"/>
    <col min="15085" max="15329" width="7.7109375" style="1252"/>
    <col min="15330" max="15330" width="10.28515625" style="1252" customWidth="1"/>
    <col min="15331" max="15333" width="7.7109375" style="1252"/>
    <col min="15334" max="15334" width="61.7109375" style="1252" customWidth="1"/>
    <col min="15335" max="15336" width="13.7109375" style="1252" customWidth="1"/>
    <col min="15337" max="15337" width="14.140625" style="1252" customWidth="1"/>
    <col min="15338" max="15338" width="11.42578125" style="1252" customWidth="1"/>
    <col min="15339" max="15339" width="16" style="1252" customWidth="1"/>
    <col min="15340" max="15340" width="13.140625" style="1252" customWidth="1"/>
    <col min="15341" max="15585" width="7.7109375" style="1252"/>
    <col min="15586" max="15586" width="10.28515625" style="1252" customWidth="1"/>
    <col min="15587" max="15589" width="7.7109375" style="1252"/>
    <col min="15590" max="15590" width="61.7109375" style="1252" customWidth="1"/>
    <col min="15591" max="15592" width="13.7109375" style="1252" customWidth="1"/>
    <col min="15593" max="15593" width="14.140625" style="1252" customWidth="1"/>
    <col min="15594" max="15594" width="11.42578125" style="1252" customWidth="1"/>
    <col min="15595" max="15595" width="16" style="1252" customWidth="1"/>
    <col min="15596" max="15596" width="13.140625" style="1252" customWidth="1"/>
    <col min="15597" max="15841" width="7.7109375" style="1252"/>
    <col min="15842" max="15842" width="10.28515625" style="1252" customWidth="1"/>
    <col min="15843" max="15845" width="7.7109375" style="1252"/>
    <col min="15846" max="15846" width="61.7109375" style="1252" customWidth="1"/>
    <col min="15847" max="15848" width="13.7109375" style="1252" customWidth="1"/>
    <col min="15849" max="15849" width="14.140625" style="1252" customWidth="1"/>
    <col min="15850" max="15850" width="11.42578125" style="1252" customWidth="1"/>
    <col min="15851" max="15851" width="16" style="1252" customWidth="1"/>
    <col min="15852" max="15852" width="13.140625" style="1252" customWidth="1"/>
    <col min="15853" max="16097" width="7.7109375" style="1252"/>
    <col min="16098" max="16098" width="10.28515625" style="1252" customWidth="1"/>
    <col min="16099" max="16101" width="7.7109375" style="1252"/>
    <col min="16102" max="16102" width="61.7109375" style="1252" customWidth="1"/>
    <col min="16103" max="16104" width="13.7109375" style="1252" customWidth="1"/>
    <col min="16105" max="16105" width="14.140625" style="1252" customWidth="1"/>
    <col min="16106" max="16106" width="11.42578125" style="1252" customWidth="1"/>
    <col min="16107" max="16107" width="16" style="1252" customWidth="1"/>
    <col min="16108" max="16108" width="13.140625" style="1252" customWidth="1"/>
    <col min="16109" max="16384" width="7.7109375" style="1252"/>
  </cols>
  <sheetData>
    <row r="1" spans="1:10" ht="54.95" customHeight="1">
      <c r="A1" s="2102" t="s">
        <v>2495</v>
      </c>
      <c r="B1" s="2103"/>
      <c r="C1" s="2103"/>
      <c r="D1" s="2103"/>
      <c r="E1" s="2103"/>
      <c r="F1" s="2103"/>
      <c r="G1" s="2103"/>
      <c r="H1" s="2103"/>
      <c r="I1" s="2103"/>
    </row>
    <row r="2" spans="1:10" ht="54.95" customHeight="1">
      <c r="A2" s="2447" t="s">
        <v>2792</v>
      </c>
      <c r="B2" s="2448"/>
      <c r="C2" s="2448"/>
      <c r="D2" s="2448"/>
      <c r="E2" s="2448"/>
      <c r="F2" s="2448"/>
      <c r="G2" s="2448"/>
      <c r="H2" s="2448"/>
      <c r="I2" s="2448"/>
      <c r="J2" s="1253"/>
    </row>
    <row r="3" spans="1:10" ht="23.1" customHeight="1">
      <c r="A3" s="2431" t="s">
        <v>2793</v>
      </c>
      <c r="B3" s="2431"/>
      <c r="C3" s="2431"/>
      <c r="D3" s="2427"/>
      <c r="E3" s="2429" t="s">
        <v>2794</v>
      </c>
      <c r="F3" s="2429"/>
      <c r="G3" s="2429"/>
      <c r="H3" s="2429"/>
      <c r="I3" s="2430"/>
    </row>
    <row r="4" spans="1:10" ht="54.95" customHeight="1">
      <c r="A4" s="2367" t="s">
        <v>2795</v>
      </c>
      <c r="B4" s="1099" t="s">
        <v>2796</v>
      </c>
      <c r="C4" s="1133"/>
      <c r="D4" s="1100" t="s">
        <v>2744</v>
      </c>
      <c r="E4" s="1099" t="s">
        <v>2797</v>
      </c>
      <c r="F4" s="1133"/>
      <c r="G4" s="1100" t="s">
        <v>2743</v>
      </c>
      <c r="H4" s="1133" t="s">
        <v>2798</v>
      </c>
      <c r="I4" s="2367" t="s">
        <v>2799</v>
      </c>
    </row>
    <row r="5" spans="1:10" ht="54.95" customHeight="1">
      <c r="A5" s="2336"/>
      <c r="B5" s="1097" t="s">
        <v>2800</v>
      </c>
      <c r="C5" s="1097" t="s">
        <v>2801</v>
      </c>
      <c r="D5" s="1097" t="s">
        <v>639</v>
      </c>
      <c r="E5" s="1097" t="s">
        <v>2800</v>
      </c>
      <c r="F5" s="1097" t="s">
        <v>2801</v>
      </c>
      <c r="G5" s="1097" t="s">
        <v>639</v>
      </c>
      <c r="H5" s="1133" t="s">
        <v>2802</v>
      </c>
      <c r="I5" s="2336"/>
    </row>
    <row r="6" spans="1:10" ht="54.95" customHeight="1">
      <c r="A6" s="1254" t="s">
        <v>2803</v>
      </c>
      <c r="B6" s="1255">
        <v>4224</v>
      </c>
      <c r="C6" s="1255">
        <v>13833</v>
      </c>
      <c r="D6" s="1256">
        <f t="shared" ref="D6:D16" si="0">SUM(B6:C6)</f>
        <v>18057</v>
      </c>
      <c r="E6" s="1255">
        <v>1066</v>
      </c>
      <c r="F6" s="1255">
        <v>501</v>
      </c>
      <c r="G6" s="1256">
        <f t="shared" ref="G6:G16" si="1">SUM(E6:F6)</f>
        <v>1567</v>
      </c>
      <c r="H6" s="1257" t="s">
        <v>2804</v>
      </c>
      <c r="I6" s="1254" t="s">
        <v>2805</v>
      </c>
    </row>
    <row r="7" spans="1:10" ht="54.95" customHeight="1">
      <c r="A7" s="1254" t="s">
        <v>2806</v>
      </c>
      <c r="B7" s="1258">
        <v>13471</v>
      </c>
      <c r="C7" s="1258">
        <v>57930</v>
      </c>
      <c r="D7" s="1256">
        <f t="shared" si="0"/>
        <v>71401</v>
      </c>
      <c r="E7" s="1258">
        <v>9040</v>
      </c>
      <c r="F7" s="1258">
        <v>9103</v>
      </c>
      <c r="G7" s="1256">
        <f t="shared" si="1"/>
        <v>18143</v>
      </c>
      <c r="H7" s="1257" t="s">
        <v>2807</v>
      </c>
      <c r="I7" s="1254" t="s">
        <v>2808</v>
      </c>
    </row>
    <row r="8" spans="1:10" ht="54.95" customHeight="1">
      <c r="A8" s="1254" t="s">
        <v>2809</v>
      </c>
      <c r="B8" s="1255">
        <v>13550</v>
      </c>
      <c r="C8" s="1255">
        <v>143032</v>
      </c>
      <c r="D8" s="1256">
        <f t="shared" si="0"/>
        <v>156582</v>
      </c>
      <c r="E8" s="1255">
        <v>3332</v>
      </c>
      <c r="F8" s="1255">
        <v>5871</v>
      </c>
      <c r="G8" s="1256">
        <f t="shared" si="1"/>
        <v>9203</v>
      </c>
      <c r="H8" s="1257" t="s">
        <v>2810</v>
      </c>
      <c r="I8" s="1254" t="s">
        <v>2811</v>
      </c>
    </row>
    <row r="9" spans="1:10" ht="54.95" customHeight="1">
      <c r="A9" s="1254" t="s">
        <v>2812</v>
      </c>
      <c r="B9" s="1258">
        <v>26547</v>
      </c>
      <c r="C9" s="1258">
        <v>167524</v>
      </c>
      <c r="D9" s="1256">
        <f t="shared" si="0"/>
        <v>194071</v>
      </c>
      <c r="E9" s="1258">
        <v>2402</v>
      </c>
      <c r="F9" s="1258">
        <v>2203</v>
      </c>
      <c r="G9" s="1256">
        <f t="shared" si="1"/>
        <v>4605</v>
      </c>
      <c r="H9" s="1257" t="s">
        <v>2813</v>
      </c>
      <c r="I9" s="1254" t="s">
        <v>2814</v>
      </c>
    </row>
    <row r="10" spans="1:10" ht="54.95" customHeight="1">
      <c r="A10" s="1254" t="s">
        <v>2815</v>
      </c>
      <c r="B10" s="1255">
        <v>19325</v>
      </c>
      <c r="C10" s="1255">
        <v>94871</v>
      </c>
      <c r="D10" s="1256">
        <f t="shared" si="0"/>
        <v>114196</v>
      </c>
      <c r="E10" s="1255">
        <v>1194</v>
      </c>
      <c r="F10" s="1255">
        <v>515</v>
      </c>
      <c r="G10" s="1256">
        <f t="shared" si="1"/>
        <v>1709</v>
      </c>
      <c r="H10" s="1257" t="s">
        <v>2816</v>
      </c>
      <c r="I10" s="1254" t="s">
        <v>2817</v>
      </c>
    </row>
    <row r="11" spans="1:10" ht="54.95" customHeight="1">
      <c r="A11" s="1254" t="s">
        <v>2818</v>
      </c>
      <c r="B11" s="1258">
        <v>3442</v>
      </c>
      <c r="C11" s="1258">
        <v>9755</v>
      </c>
      <c r="D11" s="1256">
        <f t="shared" si="0"/>
        <v>13197</v>
      </c>
      <c r="E11" s="1258">
        <v>415</v>
      </c>
      <c r="F11" s="1258">
        <v>115</v>
      </c>
      <c r="G11" s="1256">
        <f t="shared" si="1"/>
        <v>530</v>
      </c>
      <c r="H11" s="1257" t="s">
        <v>2819</v>
      </c>
      <c r="I11" s="1254" t="s">
        <v>2820</v>
      </c>
    </row>
    <row r="12" spans="1:10" ht="54.95" customHeight="1">
      <c r="A12" s="1254" t="s">
        <v>2821</v>
      </c>
      <c r="B12" s="1255">
        <v>3798</v>
      </c>
      <c r="C12" s="1255">
        <v>10155</v>
      </c>
      <c r="D12" s="1256">
        <f t="shared" si="0"/>
        <v>13953</v>
      </c>
      <c r="E12" s="1255">
        <v>312</v>
      </c>
      <c r="F12" s="1255">
        <v>202</v>
      </c>
      <c r="G12" s="1256">
        <f t="shared" si="1"/>
        <v>514</v>
      </c>
      <c r="H12" s="1257" t="s">
        <v>2822</v>
      </c>
      <c r="I12" s="1254" t="s">
        <v>2823</v>
      </c>
    </row>
    <row r="13" spans="1:10" ht="54.95" customHeight="1">
      <c r="A13" s="1254" t="s">
        <v>2824</v>
      </c>
      <c r="B13" s="1258">
        <v>7945</v>
      </c>
      <c r="C13" s="1258">
        <v>26824</v>
      </c>
      <c r="D13" s="1256">
        <f t="shared" si="0"/>
        <v>34769</v>
      </c>
      <c r="E13" s="1258">
        <v>229</v>
      </c>
      <c r="F13" s="1258">
        <v>284</v>
      </c>
      <c r="G13" s="1256">
        <f t="shared" si="1"/>
        <v>513</v>
      </c>
      <c r="H13" s="1257" t="s">
        <v>2825</v>
      </c>
      <c r="I13" s="1254" t="s">
        <v>2826</v>
      </c>
    </row>
    <row r="14" spans="1:10" s="1259" customFormat="1" ht="54.95" customHeight="1">
      <c r="A14" s="1254" t="s">
        <v>2827</v>
      </c>
      <c r="B14" s="1255">
        <v>10050</v>
      </c>
      <c r="C14" s="1255">
        <v>16449</v>
      </c>
      <c r="D14" s="1256">
        <f t="shared" si="0"/>
        <v>26499</v>
      </c>
      <c r="E14" s="1255">
        <v>213</v>
      </c>
      <c r="F14" s="1255">
        <v>34</v>
      </c>
      <c r="G14" s="1256">
        <f t="shared" si="1"/>
        <v>247</v>
      </c>
      <c r="H14" s="1257" t="s">
        <v>2828</v>
      </c>
      <c r="I14" s="1254" t="s">
        <v>2829</v>
      </c>
    </row>
    <row r="15" spans="1:10" s="1259" customFormat="1" ht="54.95" customHeight="1">
      <c r="A15" s="1254" t="s">
        <v>2830</v>
      </c>
      <c r="B15" s="1258">
        <v>4932</v>
      </c>
      <c r="C15" s="1258">
        <v>10484</v>
      </c>
      <c r="D15" s="1256">
        <f t="shared" si="0"/>
        <v>15416</v>
      </c>
      <c r="E15" s="1258">
        <v>132</v>
      </c>
      <c r="F15" s="1258">
        <v>31</v>
      </c>
      <c r="G15" s="1256">
        <f t="shared" si="1"/>
        <v>163</v>
      </c>
      <c r="H15" s="1257" t="s">
        <v>2831</v>
      </c>
      <c r="I15" s="1254" t="s">
        <v>2832</v>
      </c>
    </row>
    <row r="16" spans="1:10" s="1259" customFormat="1" ht="54.95" customHeight="1">
      <c r="A16" s="1254" t="s">
        <v>2833</v>
      </c>
      <c r="B16" s="1255">
        <v>6190</v>
      </c>
      <c r="C16" s="1255">
        <v>16815</v>
      </c>
      <c r="D16" s="1256">
        <f t="shared" si="0"/>
        <v>23005</v>
      </c>
      <c r="E16" s="1255">
        <v>853</v>
      </c>
      <c r="F16" s="1255">
        <v>490</v>
      </c>
      <c r="G16" s="1256">
        <f t="shared" si="1"/>
        <v>1343</v>
      </c>
      <c r="H16" s="1257" t="s">
        <v>2834</v>
      </c>
      <c r="I16" s="1254" t="s">
        <v>2835</v>
      </c>
    </row>
    <row r="17" spans="1:9" s="1262" customFormat="1" ht="54.95" customHeight="1">
      <c r="A17" s="1260" t="s">
        <v>128</v>
      </c>
      <c r="B17" s="1261">
        <f>SUM(B6:B16)</f>
        <v>113474</v>
      </c>
      <c r="C17" s="1261">
        <f>SUM(C6:C16)</f>
        <v>567672</v>
      </c>
      <c r="D17" s="1261">
        <f>SUM(B17:C18)</f>
        <v>681146</v>
      </c>
      <c r="E17" s="1261">
        <f>SUM(E6:E16)</f>
        <v>19188</v>
      </c>
      <c r="F17" s="1261">
        <f>SUM(F6:F16)</f>
        <v>19349</v>
      </c>
      <c r="G17" s="1261">
        <f>SUM(E17:F18)</f>
        <v>38537</v>
      </c>
      <c r="H17" s="1260"/>
      <c r="I17" s="1260" t="s">
        <v>129</v>
      </c>
    </row>
    <row r="18" spans="1:9" ht="27.75" customHeight="1">
      <c r="A18" s="2477" t="s">
        <v>2836</v>
      </c>
      <c r="B18" s="2478"/>
      <c r="C18" s="2478"/>
      <c r="D18" s="2478"/>
      <c r="E18" s="2478"/>
      <c r="F18" s="2478"/>
      <c r="G18" s="2478"/>
      <c r="H18" s="2478"/>
      <c r="I18" s="2479"/>
    </row>
    <row r="20" spans="1:9" ht="54.95" customHeight="1">
      <c r="B20" s="1263"/>
      <c r="C20" s="1263"/>
      <c r="D20" s="1263"/>
      <c r="E20" s="1263"/>
      <c r="F20" s="1263"/>
      <c r="G20" s="1263"/>
    </row>
  </sheetData>
  <dataConsolidate>
    <dataRefs count="19">
      <dataRef ref="F7:J26" sheet="الأحساء26" r:id="rId1"/>
      <dataRef ref="F7:J26" sheet="الباحة26" r:id="rId2"/>
      <dataRef ref="F7:J26" sheet="الجوف26" r:id="rId3"/>
      <dataRef ref="F7:J26" sheet="الرياض26" r:id="rId4"/>
      <dataRef ref="F7:J26" sheet="الشرقية26" r:id="rId5"/>
      <dataRef ref="F7:J26" sheet="الشمالية26" r:id="rId6"/>
      <dataRef ref="F7:J26" sheet="الطائف26" r:id="rId7"/>
      <dataRef ref="F7:J26" sheet="القريات26" r:id="rId8"/>
      <dataRef ref="F7:J26" sheet="القصيم26" r:id="rId9"/>
      <dataRef ref="F7:J26" sheet="المدينة26" r:id="rId10"/>
      <dataRef ref="F7:J26" sheet="بيشة26" r:id="rId11"/>
      <dataRef ref="F7:J26" sheet="تبوك26" r:id="rId12"/>
      <dataRef ref="F7:J26" sheet="جازان26" r:id="rId13"/>
      <dataRef ref="F7:J26" sheet="جدة26" r:id="rId14"/>
      <dataRef ref="F7:J26" sheet="حائل26" r:id="rId15"/>
      <dataRef ref="F7:J26" sheet="حفر الباطن26" r:id="rId16"/>
      <dataRef ref="F7:J26" sheet="عسير26" r:id="rId17"/>
      <dataRef ref="F7:J26" sheet="مكة26" r:id="rId18"/>
      <dataRef ref="F7:J26" sheet="نجران26" r:id="rId19"/>
    </dataRefs>
  </dataConsolidate>
  <mergeCells count="7">
    <mergeCell ref="A18:I18"/>
    <mergeCell ref="A1:I1"/>
    <mergeCell ref="A2:I2"/>
    <mergeCell ref="A3:D3"/>
    <mergeCell ref="E3:I3"/>
    <mergeCell ref="A4:A5"/>
    <mergeCell ref="I4:I5"/>
  </mergeCells>
  <printOptions horizontalCentered="1" verticalCentered="1"/>
  <pageMargins left="0.74803149606299213" right="0.74803149606299213" top="0.98425196850393704" bottom="0.98425196850393704" header="0.51181102362204722" footer="0.51181102362204722"/>
  <pageSetup paperSize="9" scale="47" orientation="landscape" r:id="rId20"/>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2"/>
  <sheetViews>
    <sheetView showGridLines="0" rightToLeft="1" topLeftCell="A7" zoomScaleNormal="100" workbookViewId="0">
      <selection activeCell="G13" sqref="G13"/>
    </sheetView>
  </sheetViews>
  <sheetFormatPr defaultColWidth="8.85546875" defaultRowHeight="12.75"/>
  <cols>
    <col min="1" max="1" width="29.7109375" style="60" customWidth="1"/>
    <col min="2" max="7" width="17.7109375" style="60" customWidth="1"/>
    <col min="8" max="8" width="29.7109375" style="60" customWidth="1"/>
    <col min="9" max="237" width="8.85546875" style="60"/>
    <col min="238" max="238" width="14.7109375" style="60" customWidth="1"/>
    <col min="239" max="239" width="15" style="60" customWidth="1"/>
    <col min="240" max="242" width="14.140625" style="60" customWidth="1"/>
    <col min="243" max="243" width="18" style="60" customWidth="1"/>
    <col min="244" max="244" width="15.42578125" style="60" customWidth="1"/>
    <col min="245" max="246" width="8.28515625" style="60" bestFit="1" customWidth="1"/>
    <col min="247" max="247" width="14.28515625" style="60" customWidth="1"/>
    <col min="248" max="493" width="8.85546875" style="60"/>
    <col min="494" max="494" width="14.7109375" style="60" customWidth="1"/>
    <col min="495" max="495" width="15" style="60" customWidth="1"/>
    <col min="496" max="498" width="14.140625" style="60" customWidth="1"/>
    <col min="499" max="499" width="18" style="60" customWidth="1"/>
    <col min="500" max="500" width="15.42578125" style="60" customWidth="1"/>
    <col min="501" max="502" width="8.28515625" style="60" bestFit="1" customWidth="1"/>
    <col min="503" max="503" width="14.28515625" style="60" customWidth="1"/>
    <col min="504" max="749" width="8.85546875" style="60"/>
    <col min="750" max="750" width="14.7109375" style="60" customWidth="1"/>
    <col min="751" max="751" width="15" style="60" customWidth="1"/>
    <col min="752" max="754" width="14.140625" style="60" customWidth="1"/>
    <col min="755" max="755" width="18" style="60" customWidth="1"/>
    <col min="756" max="756" width="15.42578125" style="60" customWidth="1"/>
    <col min="757" max="758" width="8.28515625" style="60" bestFit="1" customWidth="1"/>
    <col min="759" max="759" width="14.28515625" style="60" customWidth="1"/>
    <col min="760" max="1005" width="8.85546875" style="60"/>
    <col min="1006" max="1006" width="14.7109375" style="60" customWidth="1"/>
    <col min="1007" max="1007" width="15" style="60" customWidth="1"/>
    <col min="1008" max="1010" width="14.140625" style="60" customWidth="1"/>
    <col min="1011" max="1011" width="18" style="60" customWidth="1"/>
    <col min="1012" max="1012" width="15.42578125" style="60" customWidth="1"/>
    <col min="1013" max="1014" width="8.28515625" style="60" bestFit="1" customWidth="1"/>
    <col min="1015" max="1015" width="14.28515625" style="60" customWidth="1"/>
    <col min="1016" max="1261" width="8.85546875" style="60"/>
    <col min="1262" max="1262" width="14.7109375" style="60" customWidth="1"/>
    <col min="1263" max="1263" width="15" style="60" customWidth="1"/>
    <col min="1264" max="1266" width="14.140625" style="60" customWidth="1"/>
    <col min="1267" max="1267" width="18" style="60" customWidth="1"/>
    <col min="1268" max="1268" width="15.42578125" style="60" customWidth="1"/>
    <col min="1269" max="1270" width="8.28515625" style="60" bestFit="1" customWidth="1"/>
    <col min="1271" max="1271" width="14.28515625" style="60" customWidth="1"/>
    <col min="1272" max="1517" width="8.85546875" style="60"/>
    <col min="1518" max="1518" width="14.7109375" style="60" customWidth="1"/>
    <col min="1519" max="1519" width="15" style="60" customWidth="1"/>
    <col min="1520" max="1522" width="14.140625" style="60" customWidth="1"/>
    <col min="1523" max="1523" width="18" style="60" customWidth="1"/>
    <col min="1524" max="1524" width="15.42578125" style="60" customWidth="1"/>
    <col min="1525" max="1526" width="8.28515625" style="60" bestFit="1" customWidth="1"/>
    <col min="1527" max="1527" width="14.28515625" style="60" customWidth="1"/>
    <col min="1528" max="1773" width="8.85546875" style="60"/>
    <col min="1774" max="1774" width="14.7109375" style="60" customWidth="1"/>
    <col min="1775" max="1775" width="15" style="60" customWidth="1"/>
    <col min="1776" max="1778" width="14.140625" style="60" customWidth="1"/>
    <col min="1779" max="1779" width="18" style="60" customWidth="1"/>
    <col min="1780" max="1780" width="15.42578125" style="60" customWidth="1"/>
    <col min="1781" max="1782" width="8.28515625" style="60" bestFit="1" customWidth="1"/>
    <col min="1783" max="1783" width="14.28515625" style="60" customWidth="1"/>
    <col min="1784" max="2029" width="8.85546875" style="60"/>
    <col min="2030" max="2030" width="14.7109375" style="60" customWidth="1"/>
    <col min="2031" max="2031" width="15" style="60" customWidth="1"/>
    <col min="2032" max="2034" width="14.140625" style="60" customWidth="1"/>
    <col min="2035" max="2035" width="18" style="60" customWidth="1"/>
    <col min="2036" max="2036" width="15.42578125" style="60" customWidth="1"/>
    <col min="2037" max="2038" width="8.28515625" style="60" bestFit="1" customWidth="1"/>
    <col min="2039" max="2039" width="14.28515625" style="60" customWidth="1"/>
    <col min="2040" max="2285" width="8.85546875" style="60"/>
    <col min="2286" max="2286" width="14.7109375" style="60" customWidth="1"/>
    <col min="2287" max="2287" width="15" style="60" customWidth="1"/>
    <col min="2288" max="2290" width="14.140625" style="60" customWidth="1"/>
    <col min="2291" max="2291" width="18" style="60" customWidth="1"/>
    <col min="2292" max="2292" width="15.42578125" style="60" customWidth="1"/>
    <col min="2293" max="2294" width="8.28515625" style="60" bestFit="1" customWidth="1"/>
    <col min="2295" max="2295" width="14.28515625" style="60" customWidth="1"/>
    <col min="2296" max="2541" width="8.85546875" style="60"/>
    <col min="2542" max="2542" width="14.7109375" style="60" customWidth="1"/>
    <col min="2543" max="2543" width="15" style="60" customWidth="1"/>
    <col min="2544" max="2546" width="14.140625" style="60" customWidth="1"/>
    <col min="2547" max="2547" width="18" style="60" customWidth="1"/>
    <col min="2548" max="2548" width="15.42578125" style="60" customWidth="1"/>
    <col min="2549" max="2550" width="8.28515625" style="60" bestFit="1" customWidth="1"/>
    <col min="2551" max="2551" width="14.28515625" style="60" customWidth="1"/>
    <col min="2552" max="2797" width="8.85546875" style="60"/>
    <col min="2798" max="2798" width="14.7109375" style="60" customWidth="1"/>
    <col min="2799" max="2799" width="15" style="60" customWidth="1"/>
    <col min="2800" max="2802" width="14.140625" style="60" customWidth="1"/>
    <col min="2803" max="2803" width="18" style="60" customWidth="1"/>
    <col min="2804" max="2804" width="15.42578125" style="60" customWidth="1"/>
    <col min="2805" max="2806" width="8.28515625" style="60" bestFit="1" customWidth="1"/>
    <col min="2807" max="2807" width="14.28515625" style="60" customWidth="1"/>
    <col min="2808" max="3053" width="8.85546875" style="60"/>
    <col min="3054" max="3054" width="14.7109375" style="60" customWidth="1"/>
    <col min="3055" max="3055" width="15" style="60" customWidth="1"/>
    <col min="3056" max="3058" width="14.140625" style="60" customWidth="1"/>
    <col min="3059" max="3059" width="18" style="60" customWidth="1"/>
    <col min="3060" max="3060" width="15.42578125" style="60" customWidth="1"/>
    <col min="3061" max="3062" width="8.28515625" style="60" bestFit="1" customWidth="1"/>
    <col min="3063" max="3063" width="14.28515625" style="60" customWidth="1"/>
    <col min="3064" max="3309" width="8.85546875" style="60"/>
    <col min="3310" max="3310" width="14.7109375" style="60" customWidth="1"/>
    <col min="3311" max="3311" width="15" style="60" customWidth="1"/>
    <col min="3312" max="3314" width="14.140625" style="60" customWidth="1"/>
    <col min="3315" max="3315" width="18" style="60" customWidth="1"/>
    <col min="3316" max="3316" width="15.42578125" style="60" customWidth="1"/>
    <col min="3317" max="3318" width="8.28515625" style="60" bestFit="1" customWidth="1"/>
    <col min="3319" max="3319" width="14.28515625" style="60" customWidth="1"/>
    <col min="3320" max="3565" width="8.85546875" style="60"/>
    <col min="3566" max="3566" width="14.7109375" style="60" customWidth="1"/>
    <col min="3567" max="3567" width="15" style="60" customWidth="1"/>
    <col min="3568" max="3570" width="14.140625" style="60" customWidth="1"/>
    <col min="3571" max="3571" width="18" style="60" customWidth="1"/>
    <col min="3572" max="3572" width="15.42578125" style="60" customWidth="1"/>
    <col min="3573" max="3574" width="8.28515625" style="60" bestFit="1" customWidth="1"/>
    <col min="3575" max="3575" width="14.28515625" style="60" customWidth="1"/>
    <col min="3576" max="3821" width="8.85546875" style="60"/>
    <col min="3822" max="3822" width="14.7109375" style="60" customWidth="1"/>
    <col min="3823" max="3823" width="15" style="60" customWidth="1"/>
    <col min="3824" max="3826" width="14.140625" style="60" customWidth="1"/>
    <col min="3827" max="3827" width="18" style="60" customWidth="1"/>
    <col min="3828" max="3828" width="15.42578125" style="60" customWidth="1"/>
    <col min="3829" max="3830" width="8.28515625" style="60" bestFit="1" customWidth="1"/>
    <col min="3831" max="3831" width="14.28515625" style="60" customWidth="1"/>
    <col min="3832" max="4077" width="8.85546875" style="60"/>
    <col min="4078" max="4078" width="14.7109375" style="60" customWidth="1"/>
    <col min="4079" max="4079" width="15" style="60" customWidth="1"/>
    <col min="4080" max="4082" width="14.140625" style="60" customWidth="1"/>
    <col min="4083" max="4083" width="18" style="60" customWidth="1"/>
    <col min="4084" max="4084" width="15.42578125" style="60" customWidth="1"/>
    <col min="4085" max="4086" width="8.28515625" style="60" bestFit="1" customWidth="1"/>
    <col min="4087" max="4087" width="14.28515625" style="60" customWidth="1"/>
    <col min="4088" max="4333" width="8.85546875" style="60"/>
    <col min="4334" max="4334" width="14.7109375" style="60" customWidth="1"/>
    <col min="4335" max="4335" width="15" style="60" customWidth="1"/>
    <col min="4336" max="4338" width="14.140625" style="60" customWidth="1"/>
    <col min="4339" max="4339" width="18" style="60" customWidth="1"/>
    <col min="4340" max="4340" width="15.42578125" style="60" customWidth="1"/>
    <col min="4341" max="4342" width="8.28515625" style="60" bestFit="1" customWidth="1"/>
    <col min="4343" max="4343" width="14.28515625" style="60" customWidth="1"/>
    <col min="4344" max="4589" width="8.85546875" style="60"/>
    <col min="4590" max="4590" width="14.7109375" style="60" customWidth="1"/>
    <col min="4591" max="4591" width="15" style="60" customWidth="1"/>
    <col min="4592" max="4594" width="14.140625" style="60" customWidth="1"/>
    <col min="4595" max="4595" width="18" style="60" customWidth="1"/>
    <col min="4596" max="4596" width="15.42578125" style="60" customWidth="1"/>
    <col min="4597" max="4598" width="8.28515625" style="60" bestFit="1" customWidth="1"/>
    <col min="4599" max="4599" width="14.28515625" style="60" customWidth="1"/>
    <col min="4600" max="4845" width="8.85546875" style="60"/>
    <col min="4846" max="4846" width="14.7109375" style="60" customWidth="1"/>
    <col min="4847" max="4847" width="15" style="60" customWidth="1"/>
    <col min="4848" max="4850" width="14.140625" style="60" customWidth="1"/>
    <col min="4851" max="4851" width="18" style="60" customWidth="1"/>
    <col min="4852" max="4852" width="15.42578125" style="60" customWidth="1"/>
    <col min="4853" max="4854" width="8.28515625" style="60" bestFit="1" customWidth="1"/>
    <col min="4855" max="4855" width="14.28515625" style="60" customWidth="1"/>
    <col min="4856" max="5101" width="8.85546875" style="60"/>
    <col min="5102" max="5102" width="14.7109375" style="60" customWidth="1"/>
    <col min="5103" max="5103" width="15" style="60" customWidth="1"/>
    <col min="5104" max="5106" width="14.140625" style="60" customWidth="1"/>
    <col min="5107" max="5107" width="18" style="60" customWidth="1"/>
    <col min="5108" max="5108" width="15.42578125" style="60" customWidth="1"/>
    <col min="5109" max="5110" width="8.28515625" style="60" bestFit="1" customWidth="1"/>
    <col min="5111" max="5111" width="14.28515625" style="60" customWidth="1"/>
    <col min="5112" max="5357" width="8.85546875" style="60"/>
    <col min="5358" max="5358" width="14.7109375" style="60" customWidth="1"/>
    <col min="5359" max="5359" width="15" style="60" customWidth="1"/>
    <col min="5360" max="5362" width="14.140625" style="60" customWidth="1"/>
    <col min="5363" max="5363" width="18" style="60" customWidth="1"/>
    <col min="5364" max="5364" width="15.42578125" style="60" customWidth="1"/>
    <col min="5365" max="5366" width="8.28515625" style="60" bestFit="1" customWidth="1"/>
    <col min="5367" max="5367" width="14.28515625" style="60" customWidth="1"/>
    <col min="5368" max="5613" width="8.85546875" style="60"/>
    <col min="5614" max="5614" width="14.7109375" style="60" customWidth="1"/>
    <col min="5615" max="5615" width="15" style="60" customWidth="1"/>
    <col min="5616" max="5618" width="14.140625" style="60" customWidth="1"/>
    <col min="5619" max="5619" width="18" style="60" customWidth="1"/>
    <col min="5620" max="5620" width="15.42578125" style="60" customWidth="1"/>
    <col min="5621" max="5622" width="8.28515625" style="60" bestFit="1" customWidth="1"/>
    <col min="5623" max="5623" width="14.28515625" style="60" customWidth="1"/>
    <col min="5624" max="5869" width="8.85546875" style="60"/>
    <col min="5870" max="5870" width="14.7109375" style="60" customWidth="1"/>
    <col min="5871" max="5871" width="15" style="60" customWidth="1"/>
    <col min="5872" max="5874" width="14.140625" style="60" customWidth="1"/>
    <col min="5875" max="5875" width="18" style="60" customWidth="1"/>
    <col min="5876" max="5876" width="15.42578125" style="60" customWidth="1"/>
    <col min="5877" max="5878" width="8.28515625" style="60" bestFit="1" customWidth="1"/>
    <col min="5879" max="5879" width="14.28515625" style="60" customWidth="1"/>
    <col min="5880" max="6125" width="8.85546875" style="60"/>
    <col min="6126" max="6126" width="14.7109375" style="60" customWidth="1"/>
    <col min="6127" max="6127" width="15" style="60" customWidth="1"/>
    <col min="6128" max="6130" width="14.140625" style="60" customWidth="1"/>
    <col min="6131" max="6131" width="18" style="60" customWidth="1"/>
    <col min="6132" max="6132" width="15.42578125" style="60" customWidth="1"/>
    <col min="6133" max="6134" width="8.28515625" style="60" bestFit="1" customWidth="1"/>
    <col min="6135" max="6135" width="14.28515625" style="60" customWidth="1"/>
    <col min="6136" max="6381" width="8.85546875" style="60"/>
    <col min="6382" max="6382" width="14.7109375" style="60" customWidth="1"/>
    <col min="6383" max="6383" width="15" style="60" customWidth="1"/>
    <col min="6384" max="6386" width="14.140625" style="60" customWidth="1"/>
    <col min="6387" max="6387" width="18" style="60" customWidth="1"/>
    <col min="6388" max="6388" width="15.42578125" style="60" customWidth="1"/>
    <col min="6389" max="6390" width="8.28515625" style="60" bestFit="1" customWidth="1"/>
    <col min="6391" max="6391" width="14.28515625" style="60" customWidth="1"/>
    <col min="6392" max="6637" width="8.85546875" style="60"/>
    <col min="6638" max="6638" width="14.7109375" style="60" customWidth="1"/>
    <col min="6639" max="6639" width="15" style="60" customWidth="1"/>
    <col min="6640" max="6642" width="14.140625" style="60" customWidth="1"/>
    <col min="6643" max="6643" width="18" style="60" customWidth="1"/>
    <col min="6644" max="6644" width="15.42578125" style="60" customWidth="1"/>
    <col min="6645" max="6646" width="8.28515625" style="60" bestFit="1" customWidth="1"/>
    <col min="6647" max="6647" width="14.28515625" style="60" customWidth="1"/>
    <col min="6648" max="6893" width="8.85546875" style="60"/>
    <col min="6894" max="6894" width="14.7109375" style="60" customWidth="1"/>
    <col min="6895" max="6895" width="15" style="60" customWidth="1"/>
    <col min="6896" max="6898" width="14.140625" style="60" customWidth="1"/>
    <col min="6899" max="6899" width="18" style="60" customWidth="1"/>
    <col min="6900" max="6900" width="15.42578125" style="60" customWidth="1"/>
    <col min="6901" max="6902" width="8.28515625" style="60" bestFit="1" customWidth="1"/>
    <col min="6903" max="6903" width="14.28515625" style="60" customWidth="1"/>
    <col min="6904" max="7149" width="8.85546875" style="60"/>
    <col min="7150" max="7150" width="14.7109375" style="60" customWidth="1"/>
    <col min="7151" max="7151" width="15" style="60" customWidth="1"/>
    <col min="7152" max="7154" width="14.140625" style="60" customWidth="1"/>
    <col min="7155" max="7155" width="18" style="60" customWidth="1"/>
    <col min="7156" max="7156" width="15.42578125" style="60" customWidth="1"/>
    <col min="7157" max="7158" width="8.28515625" style="60" bestFit="1" customWidth="1"/>
    <col min="7159" max="7159" width="14.28515625" style="60" customWidth="1"/>
    <col min="7160" max="7405" width="8.85546875" style="60"/>
    <col min="7406" max="7406" width="14.7109375" style="60" customWidth="1"/>
    <col min="7407" max="7407" width="15" style="60" customWidth="1"/>
    <col min="7408" max="7410" width="14.140625" style="60" customWidth="1"/>
    <col min="7411" max="7411" width="18" style="60" customWidth="1"/>
    <col min="7412" max="7412" width="15.42578125" style="60" customWidth="1"/>
    <col min="7413" max="7414" width="8.28515625" style="60" bestFit="1" customWidth="1"/>
    <col min="7415" max="7415" width="14.28515625" style="60" customWidth="1"/>
    <col min="7416" max="7661" width="8.85546875" style="60"/>
    <col min="7662" max="7662" width="14.7109375" style="60" customWidth="1"/>
    <col min="7663" max="7663" width="15" style="60" customWidth="1"/>
    <col min="7664" max="7666" width="14.140625" style="60" customWidth="1"/>
    <col min="7667" max="7667" width="18" style="60" customWidth="1"/>
    <col min="7668" max="7668" width="15.42578125" style="60" customWidth="1"/>
    <col min="7669" max="7670" width="8.28515625" style="60" bestFit="1" customWidth="1"/>
    <col min="7671" max="7671" width="14.28515625" style="60" customWidth="1"/>
    <col min="7672" max="7917" width="8.85546875" style="60"/>
    <col min="7918" max="7918" width="14.7109375" style="60" customWidth="1"/>
    <col min="7919" max="7919" width="15" style="60" customWidth="1"/>
    <col min="7920" max="7922" width="14.140625" style="60" customWidth="1"/>
    <col min="7923" max="7923" width="18" style="60" customWidth="1"/>
    <col min="7924" max="7924" width="15.42578125" style="60" customWidth="1"/>
    <col min="7925" max="7926" width="8.28515625" style="60" bestFit="1" customWidth="1"/>
    <col min="7927" max="7927" width="14.28515625" style="60" customWidth="1"/>
    <col min="7928" max="8173" width="8.85546875" style="60"/>
    <col min="8174" max="8174" width="14.7109375" style="60" customWidth="1"/>
    <col min="8175" max="8175" width="15" style="60" customWidth="1"/>
    <col min="8176" max="8178" width="14.140625" style="60" customWidth="1"/>
    <col min="8179" max="8179" width="18" style="60" customWidth="1"/>
    <col min="8180" max="8180" width="15.42578125" style="60" customWidth="1"/>
    <col min="8181" max="8182" width="8.28515625" style="60" bestFit="1" customWidth="1"/>
    <col min="8183" max="8183" width="14.28515625" style="60" customWidth="1"/>
    <col min="8184" max="8429" width="8.85546875" style="60"/>
    <col min="8430" max="8430" width="14.7109375" style="60" customWidth="1"/>
    <col min="8431" max="8431" width="15" style="60" customWidth="1"/>
    <col min="8432" max="8434" width="14.140625" style="60" customWidth="1"/>
    <col min="8435" max="8435" width="18" style="60" customWidth="1"/>
    <col min="8436" max="8436" width="15.42578125" style="60" customWidth="1"/>
    <col min="8437" max="8438" width="8.28515625" style="60" bestFit="1" customWidth="1"/>
    <col min="8439" max="8439" width="14.28515625" style="60" customWidth="1"/>
    <col min="8440" max="8685" width="8.85546875" style="60"/>
    <col min="8686" max="8686" width="14.7109375" style="60" customWidth="1"/>
    <col min="8687" max="8687" width="15" style="60" customWidth="1"/>
    <col min="8688" max="8690" width="14.140625" style="60" customWidth="1"/>
    <col min="8691" max="8691" width="18" style="60" customWidth="1"/>
    <col min="8692" max="8692" width="15.42578125" style="60" customWidth="1"/>
    <col min="8693" max="8694" width="8.28515625" style="60" bestFit="1" customWidth="1"/>
    <col min="8695" max="8695" width="14.28515625" style="60" customWidth="1"/>
    <col min="8696" max="8941" width="8.85546875" style="60"/>
    <col min="8942" max="8942" width="14.7109375" style="60" customWidth="1"/>
    <col min="8943" max="8943" width="15" style="60" customWidth="1"/>
    <col min="8944" max="8946" width="14.140625" style="60" customWidth="1"/>
    <col min="8947" max="8947" width="18" style="60" customWidth="1"/>
    <col min="8948" max="8948" width="15.42578125" style="60" customWidth="1"/>
    <col min="8949" max="8950" width="8.28515625" style="60" bestFit="1" customWidth="1"/>
    <col min="8951" max="8951" width="14.28515625" style="60" customWidth="1"/>
    <col min="8952" max="9197" width="8.85546875" style="60"/>
    <col min="9198" max="9198" width="14.7109375" style="60" customWidth="1"/>
    <col min="9199" max="9199" width="15" style="60" customWidth="1"/>
    <col min="9200" max="9202" width="14.140625" style="60" customWidth="1"/>
    <col min="9203" max="9203" width="18" style="60" customWidth="1"/>
    <col min="9204" max="9204" width="15.42578125" style="60" customWidth="1"/>
    <col min="9205" max="9206" width="8.28515625" style="60" bestFit="1" customWidth="1"/>
    <col min="9207" max="9207" width="14.28515625" style="60" customWidth="1"/>
    <col min="9208" max="9453" width="8.85546875" style="60"/>
    <col min="9454" max="9454" width="14.7109375" style="60" customWidth="1"/>
    <col min="9455" max="9455" width="15" style="60" customWidth="1"/>
    <col min="9456" max="9458" width="14.140625" style="60" customWidth="1"/>
    <col min="9459" max="9459" width="18" style="60" customWidth="1"/>
    <col min="9460" max="9460" width="15.42578125" style="60" customWidth="1"/>
    <col min="9461" max="9462" width="8.28515625" style="60" bestFit="1" customWidth="1"/>
    <col min="9463" max="9463" width="14.28515625" style="60" customWidth="1"/>
    <col min="9464" max="9709" width="8.85546875" style="60"/>
    <col min="9710" max="9710" width="14.7109375" style="60" customWidth="1"/>
    <col min="9711" max="9711" width="15" style="60" customWidth="1"/>
    <col min="9712" max="9714" width="14.140625" style="60" customWidth="1"/>
    <col min="9715" max="9715" width="18" style="60" customWidth="1"/>
    <col min="9716" max="9716" width="15.42578125" style="60" customWidth="1"/>
    <col min="9717" max="9718" width="8.28515625" style="60" bestFit="1" customWidth="1"/>
    <col min="9719" max="9719" width="14.28515625" style="60" customWidth="1"/>
    <col min="9720" max="9965" width="8.85546875" style="60"/>
    <col min="9966" max="9966" width="14.7109375" style="60" customWidth="1"/>
    <col min="9967" max="9967" width="15" style="60" customWidth="1"/>
    <col min="9968" max="9970" width="14.140625" style="60" customWidth="1"/>
    <col min="9971" max="9971" width="18" style="60" customWidth="1"/>
    <col min="9972" max="9972" width="15.42578125" style="60" customWidth="1"/>
    <col min="9973" max="9974" width="8.28515625" style="60" bestFit="1" customWidth="1"/>
    <col min="9975" max="9975" width="14.28515625" style="60" customWidth="1"/>
    <col min="9976" max="10221" width="8.85546875" style="60"/>
    <col min="10222" max="10222" width="14.7109375" style="60" customWidth="1"/>
    <col min="10223" max="10223" width="15" style="60" customWidth="1"/>
    <col min="10224" max="10226" width="14.140625" style="60" customWidth="1"/>
    <col min="10227" max="10227" width="18" style="60" customWidth="1"/>
    <col min="10228" max="10228" width="15.42578125" style="60" customWidth="1"/>
    <col min="10229" max="10230" width="8.28515625" style="60" bestFit="1" customWidth="1"/>
    <col min="10231" max="10231" width="14.28515625" style="60" customWidth="1"/>
    <col min="10232" max="10477" width="8.85546875" style="60"/>
    <col min="10478" max="10478" width="14.7109375" style="60" customWidth="1"/>
    <col min="10479" max="10479" width="15" style="60" customWidth="1"/>
    <col min="10480" max="10482" width="14.140625" style="60" customWidth="1"/>
    <col min="10483" max="10483" width="18" style="60" customWidth="1"/>
    <col min="10484" max="10484" width="15.42578125" style="60" customWidth="1"/>
    <col min="10485" max="10486" width="8.28515625" style="60" bestFit="1" customWidth="1"/>
    <col min="10487" max="10487" width="14.28515625" style="60" customWidth="1"/>
    <col min="10488" max="10733" width="8.85546875" style="60"/>
    <col min="10734" max="10734" width="14.7109375" style="60" customWidth="1"/>
    <col min="10735" max="10735" width="15" style="60" customWidth="1"/>
    <col min="10736" max="10738" width="14.140625" style="60" customWidth="1"/>
    <col min="10739" max="10739" width="18" style="60" customWidth="1"/>
    <col min="10740" max="10740" width="15.42578125" style="60" customWidth="1"/>
    <col min="10741" max="10742" width="8.28515625" style="60" bestFit="1" customWidth="1"/>
    <col min="10743" max="10743" width="14.28515625" style="60" customWidth="1"/>
    <col min="10744" max="10989" width="8.85546875" style="60"/>
    <col min="10990" max="10990" width="14.7109375" style="60" customWidth="1"/>
    <col min="10991" max="10991" width="15" style="60" customWidth="1"/>
    <col min="10992" max="10994" width="14.140625" style="60" customWidth="1"/>
    <col min="10995" max="10995" width="18" style="60" customWidth="1"/>
    <col min="10996" max="10996" width="15.42578125" style="60" customWidth="1"/>
    <col min="10997" max="10998" width="8.28515625" style="60" bestFit="1" customWidth="1"/>
    <col min="10999" max="10999" width="14.28515625" style="60" customWidth="1"/>
    <col min="11000" max="11245" width="8.85546875" style="60"/>
    <col min="11246" max="11246" width="14.7109375" style="60" customWidth="1"/>
    <col min="11247" max="11247" width="15" style="60" customWidth="1"/>
    <col min="11248" max="11250" width="14.140625" style="60" customWidth="1"/>
    <col min="11251" max="11251" width="18" style="60" customWidth="1"/>
    <col min="11252" max="11252" width="15.42578125" style="60" customWidth="1"/>
    <col min="11253" max="11254" width="8.28515625" style="60" bestFit="1" customWidth="1"/>
    <col min="11255" max="11255" width="14.28515625" style="60" customWidth="1"/>
    <col min="11256" max="11501" width="8.85546875" style="60"/>
    <col min="11502" max="11502" width="14.7109375" style="60" customWidth="1"/>
    <col min="11503" max="11503" width="15" style="60" customWidth="1"/>
    <col min="11504" max="11506" width="14.140625" style="60" customWidth="1"/>
    <col min="11507" max="11507" width="18" style="60" customWidth="1"/>
    <col min="11508" max="11508" width="15.42578125" style="60" customWidth="1"/>
    <col min="11509" max="11510" width="8.28515625" style="60" bestFit="1" customWidth="1"/>
    <col min="11511" max="11511" width="14.28515625" style="60" customWidth="1"/>
    <col min="11512" max="11757" width="8.85546875" style="60"/>
    <col min="11758" max="11758" width="14.7109375" style="60" customWidth="1"/>
    <col min="11759" max="11759" width="15" style="60" customWidth="1"/>
    <col min="11760" max="11762" width="14.140625" style="60" customWidth="1"/>
    <col min="11763" max="11763" width="18" style="60" customWidth="1"/>
    <col min="11764" max="11764" width="15.42578125" style="60" customWidth="1"/>
    <col min="11765" max="11766" width="8.28515625" style="60" bestFit="1" customWidth="1"/>
    <col min="11767" max="11767" width="14.28515625" style="60" customWidth="1"/>
    <col min="11768" max="12013" width="8.85546875" style="60"/>
    <col min="12014" max="12014" width="14.7109375" style="60" customWidth="1"/>
    <col min="12015" max="12015" width="15" style="60" customWidth="1"/>
    <col min="12016" max="12018" width="14.140625" style="60" customWidth="1"/>
    <col min="12019" max="12019" width="18" style="60" customWidth="1"/>
    <col min="12020" max="12020" width="15.42578125" style="60" customWidth="1"/>
    <col min="12021" max="12022" width="8.28515625" style="60" bestFit="1" customWidth="1"/>
    <col min="12023" max="12023" width="14.28515625" style="60" customWidth="1"/>
    <col min="12024" max="12269" width="8.85546875" style="60"/>
    <col min="12270" max="12270" width="14.7109375" style="60" customWidth="1"/>
    <col min="12271" max="12271" width="15" style="60" customWidth="1"/>
    <col min="12272" max="12274" width="14.140625" style="60" customWidth="1"/>
    <col min="12275" max="12275" width="18" style="60" customWidth="1"/>
    <col min="12276" max="12276" width="15.42578125" style="60" customWidth="1"/>
    <col min="12277" max="12278" width="8.28515625" style="60" bestFit="1" customWidth="1"/>
    <col min="12279" max="12279" width="14.28515625" style="60" customWidth="1"/>
    <col min="12280" max="12525" width="8.85546875" style="60"/>
    <col min="12526" max="12526" width="14.7109375" style="60" customWidth="1"/>
    <col min="12527" max="12527" width="15" style="60" customWidth="1"/>
    <col min="12528" max="12530" width="14.140625" style="60" customWidth="1"/>
    <col min="12531" max="12531" width="18" style="60" customWidth="1"/>
    <col min="12532" max="12532" width="15.42578125" style="60" customWidth="1"/>
    <col min="12533" max="12534" width="8.28515625" style="60" bestFit="1" customWidth="1"/>
    <col min="12535" max="12535" width="14.28515625" style="60" customWidth="1"/>
    <col min="12536" max="12781" width="8.85546875" style="60"/>
    <col min="12782" max="12782" width="14.7109375" style="60" customWidth="1"/>
    <col min="12783" max="12783" width="15" style="60" customWidth="1"/>
    <col min="12784" max="12786" width="14.140625" style="60" customWidth="1"/>
    <col min="12787" max="12787" width="18" style="60" customWidth="1"/>
    <col min="12788" max="12788" width="15.42578125" style="60" customWidth="1"/>
    <col min="12789" max="12790" width="8.28515625" style="60" bestFit="1" customWidth="1"/>
    <col min="12791" max="12791" width="14.28515625" style="60" customWidth="1"/>
    <col min="12792" max="13037" width="8.85546875" style="60"/>
    <col min="13038" max="13038" width="14.7109375" style="60" customWidth="1"/>
    <col min="13039" max="13039" width="15" style="60" customWidth="1"/>
    <col min="13040" max="13042" width="14.140625" style="60" customWidth="1"/>
    <col min="13043" max="13043" width="18" style="60" customWidth="1"/>
    <col min="13044" max="13044" width="15.42578125" style="60" customWidth="1"/>
    <col min="13045" max="13046" width="8.28515625" style="60" bestFit="1" customWidth="1"/>
    <col min="13047" max="13047" width="14.28515625" style="60" customWidth="1"/>
    <col min="13048" max="13293" width="8.85546875" style="60"/>
    <col min="13294" max="13294" width="14.7109375" style="60" customWidth="1"/>
    <col min="13295" max="13295" width="15" style="60" customWidth="1"/>
    <col min="13296" max="13298" width="14.140625" style="60" customWidth="1"/>
    <col min="13299" max="13299" width="18" style="60" customWidth="1"/>
    <col min="13300" max="13300" width="15.42578125" style="60" customWidth="1"/>
    <col min="13301" max="13302" width="8.28515625" style="60" bestFit="1" customWidth="1"/>
    <col min="13303" max="13303" width="14.28515625" style="60" customWidth="1"/>
    <col min="13304" max="13549" width="8.85546875" style="60"/>
    <col min="13550" max="13550" width="14.7109375" style="60" customWidth="1"/>
    <col min="13551" max="13551" width="15" style="60" customWidth="1"/>
    <col min="13552" max="13554" width="14.140625" style="60" customWidth="1"/>
    <col min="13555" max="13555" width="18" style="60" customWidth="1"/>
    <col min="13556" max="13556" width="15.42578125" style="60" customWidth="1"/>
    <col min="13557" max="13558" width="8.28515625" style="60" bestFit="1" customWidth="1"/>
    <col min="13559" max="13559" width="14.28515625" style="60" customWidth="1"/>
    <col min="13560" max="13805" width="8.85546875" style="60"/>
    <col min="13806" max="13806" width="14.7109375" style="60" customWidth="1"/>
    <col min="13807" max="13807" width="15" style="60" customWidth="1"/>
    <col min="13808" max="13810" width="14.140625" style="60" customWidth="1"/>
    <col min="13811" max="13811" width="18" style="60" customWidth="1"/>
    <col min="13812" max="13812" width="15.42578125" style="60" customWidth="1"/>
    <col min="13813" max="13814" width="8.28515625" style="60" bestFit="1" customWidth="1"/>
    <col min="13815" max="13815" width="14.28515625" style="60" customWidth="1"/>
    <col min="13816" max="14061" width="8.85546875" style="60"/>
    <col min="14062" max="14062" width="14.7109375" style="60" customWidth="1"/>
    <col min="14063" max="14063" width="15" style="60" customWidth="1"/>
    <col min="14064" max="14066" width="14.140625" style="60" customWidth="1"/>
    <col min="14067" max="14067" width="18" style="60" customWidth="1"/>
    <col min="14068" max="14068" width="15.42578125" style="60" customWidth="1"/>
    <col min="14069" max="14070" width="8.28515625" style="60" bestFit="1" customWidth="1"/>
    <col min="14071" max="14071" width="14.28515625" style="60" customWidth="1"/>
    <col min="14072" max="14317" width="8.85546875" style="60"/>
    <col min="14318" max="14318" width="14.7109375" style="60" customWidth="1"/>
    <col min="14319" max="14319" width="15" style="60" customWidth="1"/>
    <col min="14320" max="14322" width="14.140625" style="60" customWidth="1"/>
    <col min="14323" max="14323" width="18" style="60" customWidth="1"/>
    <col min="14324" max="14324" width="15.42578125" style="60" customWidth="1"/>
    <col min="14325" max="14326" width="8.28515625" style="60" bestFit="1" customWidth="1"/>
    <col min="14327" max="14327" width="14.28515625" style="60" customWidth="1"/>
    <col min="14328" max="14573" width="8.85546875" style="60"/>
    <col min="14574" max="14574" width="14.7109375" style="60" customWidth="1"/>
    <col min="14575" max="14575" width="15" style="60" customWidth="1"/>
    <col min="14576" max="14578" width="14.140625" style="60" customWidth="1"/>
    <col min="14579" max="14579" width="18" style="60" customWidth="1"/>
    <col min="14580" max="14580" width="15.42578125" style="60" customWidth="1"/>
    <col min="14581" max="14582" width="8.28515625" style="60" bestFit="1" customWidth="1"/>
    <col min="14583" max="14583" width="14.28515625" style="60" customWidth="1"/>
    <col min="14584" max="14829" width="8.85546875" style="60"/>
    <col min="14830" max="14830" width="14.7109375" style="60" customWidth="1"/>
    <col min="14831" max="14831" width="15" style="60" customWidth="1"/>
    <col min="14832" max="14834" width="14.140625" style="60" customWidth="1"/>
    <col min="14835" max="14835" width="18" style="60" customWidth="1"/>
    <col min="14836" max="14836" width="15.42578125" style="60" customWidth="1"/>
    <col min="14837" max="14838" width="8.28515625" style="60" bestFit="1" customWidth="1"/>
    <col min="14839" max="14839" width="14.28515625" style="60" customWidth="1"/>
    <col min="14840" max="15085" width="8.85546875" style="60"/>
    <col min="15086" max="15086" width="14.7109375" style="60" customWidth="1"/>
    <col min="15087" max="15087" width="15" style="60" customWidth="1"/>
    <col min="15088" max="15090" width="14.140625" style="60" customWidth="1"/>
    <col min="15091" max="15091" width="18" style="60" customWidth="1"/>
    <col min="15092" max="15092" width="15.42578125" style="60" customWidth="1"/>
    <col min="15093" max="15094" width="8.28515625" style="60" bestFit="1" customWidth="1"/>
    <col min="15095" max="15095" width="14.28515625" style="60" customWidth="1"/>
    <col min="15096" max="15341" width="8.85546875" style="60"/>
    <col min="15342" max="15342" width="14.7109375" style="60" customWidth="1"/>
    <col min="15343" max="15343" width="15" style="60" customWidth="1"/>
    <col min="15344" max="15346" width="14.140625" style="60" customWidth="1"/>
    <col min="15347" max="15347" width="18" style="60" customWidth="1"/>
    <col min="15348" max="15348" width="15.42578125" style="60" customWidth="1"/>
    <col min="15349" max="15350" width="8.28515625" style="60" bestFit="1" customWidth="1"/>
    <col min="15351" max="15351" width="14.28515625" style="60" customWidth="1"/>
    <col min="15352" max="15597" width="8.85546875" style="60"/>
    <col min="15598" max="15598" width="14.7109375" style="60" customWidth="1"/>
    <col min="15599" max="15599" width="15" style="60" customWidth="1"/>
    <col min="15600" max="15602" width="14.140625" style="60" customWidth="1"/>
    <col min="15603" max="15603" width="18" style="60" customWidth="1"/>
    <col min="15604" max="15604" width="15.42578125" style="60" customWidth="1"/>
    <col min="15605" max="15606" width="8.28515625" style="60" bestFit="1" customWidth="1"/>
    <col min="15607" max="15607" width="14.28515625" style="60" customWidth="1"/>
    <col min="15608" max="15853" width="8.85546875" style="60"/>
    <col min="15854" max="15854" width="14.7109375" style="60" customWidth="1"/>
    <col min="15855" max="15855" width="15" style="60" customWidth="1"/>
    <col min="15856" max="15858" width="14.140625" style="60" customWidth="1"/>
    <col min="15859" max="15859" width="18" style="60" customWidth="1"/>
    <col min="15860" max="15860" width="15.42578125" style="60" customWidth="1"/>
    <col min="15861" max="15862" width="8.28515625" style="60" bestFit="1" customWidth="1"/>
    <col min="15863" max="15863" width="14.28515625" style="60" customWidth="1"/>
    <col min="15864" max="16109" width="8.85546875" style="60"/>
    <col min="16110" max="16110" width="14.7109375" style="60" customWidth="1"/>
    <col min="16111" max="16111" width="15" style="60" customWidth="1"/>
    <col min="16112" max="16114" width="14.140625" style="60" customWidth="1"/>
    <col min="16115" max="16115" width="18" style="60" customWidth="1"/>
    <col min="16116" max="16116" width="15.42578125" style="60" customWidth="1"/>
    <col min="16117" max="16118" width="8.28515625" style="60" bestFit="1" customWidth="1"/>
    <col min="16119" max="16119" width="14.28515625" style="60" customWidth="1"/>
    <col min="16120" max="16365" width="8.85546875" style="60"/>
    <col min="16366" max="16384" width="8.7109375" style="60" customWidth="1"/>
  </cols>
  <sheetData>
    <row r="1" spans="1:8" ht="27" customHeight="1">
      <c r="A1" s="1959" t="s">
        <v>248</v>
      </c>
      <c r="B1" s="1959"/>
      <c r="C1" s="1959"/>
      <c r="D1" s="1959"/>
      <c r="E1" s="1959"/>
      <c r="F1" s="1959"/>
      <c r="G1" s="1959"/>
      <c r="H1" s="1959"/>
    </row>
    <row r="2" spans="1:8" ht="27" customHeight="1">
      <c r="A2" s="1960" t="s">
        <v>35</v>
      </c>
      <c r="B2" s="1960"/>
      <c r="C2" s="1960"/>
      <c r="D2" s="1960"/>
      <c r="E2" s="1960"/>
      <c r="F2" s="1960"/>
      <c r="G2" s="1960"/>
      <c r="H2" s="1960"/>
    </row>
    <row r="3" spans="1:8" ht="27" customHeight="1">
      <c r="A3" s="1912" t="s">
        <v>249</v>
      </c>
      <c r="B3" s="1913"/>
      <c r="C3" s="1913"/>
      <c r="D3" s="1913"/>
      <c r="E3" s="1914" t="s">
        <v>250</v>
      </c>
      <c r="F3" s="1914"/>
      <c r="G3" s="1914"/>
      <c r="H3" s="1915"/>
    </row>
    <row r="4" spans="1:8" ht="96" customHeight="1">
      <c r="A4" s="32" t="s">
        <v>83</v>
      </c>
      <c r="B4" s="165" t="s">
        <v>251</v>
      </c>
      <c r="C4" s="165" t="s">
        <v>252</v>
      </c>
      <c r="D4" s="165" t="s">
        <v>253</v>
      </c>
      <c r="E4" s="165" t="s">
        <v>254</v>
      </c>
      <c r="F4" s="165" t="s">
        <v>255</v>
      </c>
      <c r="G4" s="165" t="s">
        <v>256</v>
      </c>
      <c r="H4" s="32" t="s">
        <v>87</v>
      </c>
    </row>
    <row r="5" spans="1:8" ht="29.1" customHeight="1">
      <c r="A5" s="61" t="s">
        <v>88</v>
      </c>
      <c r="B5" s="166">
        <v>9107</v>
      </c>
      <c r="C5" s="166">
        <v>10896</v>
      </c>
      <c r="D5" s="166">
        <f>C5/B5*100</f>
        <v>119.64422971340727</v>
      </c>
      <c r="E5" s="166">
        <v>19382</v>
      </c>
      <c r="F5" s="166">
        <f>E5/B5*100</f>
        <v>212.82529922037995</v>
      </c>
      <c r="G5" s="166">
        <f>E5/C5*100</f>
        <v>177.88179148311306</v>
      </c>
      <c r="H5" s="61" t="s">
        <v>89</v>
      </c>
    </row>
    <row r="6" spans="1:8" ht="29.1" customHeight="1">
      <c r="A6" s="61" t="s">
        <v>90</v>
      </c>
      <c r="B6" s="167">
        <v>2694</v>
      </c>
      <c r="C6" s="167">
        <v>4029</v>
      </c>
      <c r="D6" s="167">
        <f>C6/B6*100</f>
        <v>149.55456570155903</v>
      </c>
      <c r="E6" s="167">
        <v>5871</v>
      </c>
      <c r="F6" s="167">
        <f t="shared" ref="F6:F24" si="0">E6/B6*100</f>
        <v>217.92873051224944</v>
      </c>
      <c r="G6" s="167">
        <f>E6/C6*100</f>
        <v>145.71854058078927</v>
      </c>
      <c r="H6" s="61" t="s">
        <v>91</v>
      </c>
    </row>
    <row r="7" spans="1:8" ht="29.1" customHeight="1">
      <c r="A7" s="61" t="s">
        <v>92</v>
      </c>
      <c r="B7" s="166">
        <v>3491</v>
      </c>
      <c r="C7" s="166">
        <v>4581</v>
      </c>
      <c r="D7" s="166">
        <f t="shared" ref="D7:D24" si="1">C7/B7*100</f>
        <v>131.22314523059296</v>
      </c>
      <c r="E7" s="166">
        <v>5991</v>
      </c>
      <c r="F7" s="166">
        <f t="shared" si="0"/>
        <v>171.61271841879119</v>
      </c>
      <c r="G7" s="166">
        <f t="shared" ref="G7:G24" si="2">E7/C7*100</f>
        <v>130.77930582842174</v>
      </c>
      <c r="H7" s="61" t="s">
        <v>93</v>
      </c>
    </row>
    <row r="8" spans="1:8" ht="29.1" customHeight="1">
      <c r="A8" s="61" t="s">
        <v>94</v>
      </c>
      <c r="B8" s="167">
        <v>2640</v>
      </c>
      <c r="C8" s="167">
        <v>2601</v>
      </c>
      <c r="D8" s="167">
        <f t="shared" si="1"/>
        <v>98.522727272727266</v>
      </c>
      <c r="E8" s="167">
        <v>4090</v>
      </c>
      <c r="F8" s="167">
        <f t="shared" si="0"/>
        <v>154.92424242424244</v>
      </c>
      <c r="G8" s="167">
        <f t="shared" si="2"/>
        <v>157.2472126105344</v>
      </c>
      <c r="H8" s="61" t="s">
        <v>257</v>
      </c>
    </row>
    <row r="9" spans="1:8" ht="29.1" customHeight="1">
      <c r="A9" s="61" t="s">
        <v>96</v>
      </c>
      <c r="B9" s="166">
        <v>3118</v>
      </c>
      <c r="C9" s="166">
        <v>3630</v>
      </c>
      <c r="D9" s="166">
        <f t="shared" si="1"/>
        <v>116.42078255291854</v>
      </c>
      <c r="E9" s="166">
        <v>6562</v>
      </c>
      <c r="F9" s="166">
        <f t="shared" si="0"/>
        <v>210.45542014111609</v>
      </c>
      <c r="G9" s="166">
        <f t="shared" si="2"/>
        <v>180.77134986225894</v>
      </c>
      <c r="H9" s="61" t="s">
        <v>97</v>
      </c>
    </row>
    <row r="10" spans="1:8" ht="29.1" customHeight="1">
      <c r="A10" s="61" t="s">
        <v>98</v>
      </c>
      <c r="B10" s="167">
        <v>3324</v>
      </c>
      <c r="C10" s="167">
        <v>3259</v>
      </c>
      <c r="D10" s="167">
        <f t="shared" si="1"/>
        <v>98.044524669073411</v>
      </c>
      <c r="E10" s="167">
        <v>5425</v>
      </c>
      <c r="F10" s="167">
        <f t="shared" si="0"/>
        <v>163.20697954271961</v>
      </c>
      <c r="G10" s="167">
        <f t="shared" si="2"/>
        <v>166.46210494016569</v>
      </c>
      <c r="H10" s="61" t="s">
        <v>99</v>
      </c>
    </row>
    <row r="11" spans="1:8" ht="29.1" customHeight="1">
      <c r="A11" s="61" t="s">
        <v>258</v>
      </c>
      <c r="B11" s="166">
        <v>3456</v>
      </c>
      <c r="C11" s="166">
        <v>5249</v>
      </c>
      <c r="D11" s="166">
        <f t="shared" si="1"/>
        <v>151.88078703703704</v>
      </c>
      <c r="E11" s="166">
        <v>8410</v>
      </c>
      <c r="F11" s="166">
        <f t="shared" si="0"/>
        <v>243.34490740740739</v>
      </c>
      <c r="G11" s="166">
        <f t="shared" si="2"/>
        <v>160.2209944751381</v>
      </c>
      <c r="H11" s="61" t="s">
        <v>101</v>
      </c>
    </row>
    <row r="12" spans="1:8" ht="29.1" customHeight="1">
      <c r="A12" s="61" t="s">
        <v>102</v>
      </c>
      <c r="B12" s="167">
        <v>2055</v>
      </c>
      <c r="C12" s="167">
        <v>2096</v>
      </c>
      <c r="D12" s="167">
        <f t="shared" si="1"/>
        <v>101.99513381995133</v>
      </c>
      <c r="E12" s="167">
        <v>3956</v>
      </c>
      <c r="F12" s="167">
        <f t="shared" si="0"/>
        <v>192.50608272506082</v>
      </c>
      <c r="G12" s="167">
        <f t="shared" si="2"/>
        <v>188.74045801526717</v>
      </c>
      <c r="H12" s="61" t="s">
        <v>103</v>
      </c>
    </row>
    <row r="13" spans="1:8" ht="29.1" customHeight="1">
      <c r="A13" s="61" t="s">
        <v>104</v>
      </c>
      <c r="B13" s="166">
        <v>1000</v>
      </c>
      <c r="C13" s="166">
        <v>857</v>
      </c>
      <c r="D13" s="166">
        <f t="shared" si="1"/>
        <v>85.7</v>
      </c>
      <c r="E13" s="166">
        <v>2364</v>
      </c>
      <c r="F13" s="166">
        <f t="shared" si="0"/>
        <v>236.39999999999998</v>
      </c>
      <c r="G13" s="166">
        <f t="shared" si="2"/>
        <v>275.84597432905485</v>
      </c>
      <c r="H13" s="61" t="s">
        <v>105</v>
      </c>
    </row>
    <row r="14" spans="1:8" ht="29.1" customHeight="1">
      <c r="A14" s="61" t="s">
        <v>106</v>
      </c>
      <c r="B14" s="167">
        <v>2330</v>
      </c>
      <c r="C14" s="167">
        <v>3001</v>
      </c>
      <c r="D14" s="167">
        <f t="shared" si="1"/>
        <v>128.7982832618026</v>
      </c>
      <c r="E14" s="167">
        <v>4383</v>
      </c>
      <c r="F14" s="167">
        <f t="shared" si="0"/>
        <v>188.11158798283262</v>
      </c>
      <c r="G14" s="167">
        <f t="shared" si="2"/>
        <v>146.05131622792402</v>
      </c>
      <c r="H14" s="61" t="s">
        <v>107</v>
      </c>
    </row>
    <row r="15" spans="1:8" ht="29.1" customHeight="1">
      <c r="A15" s="61" t="s">
        <v>259</v>
      </c>
      <c r="B15" s="166">
        <v>920</v>
      </c>
      <c r="C15" s="166">
        <v>897</v>
      </c>
      <c r="D15" s="166">
        <f t="shared" si="1"/>
        <v>97.5</v>
      </c>
      <c r="E15" s="166">
        <v>1319</v>
      </c>
      <c r="F15" s="166">
        <f t="shared" si="0"/>
        <v>143.36956521739131</v>
      </c>
      <c r="G15" s="166">
        <f t="shared" si="2"/>
        <v>147.04570791527314</v>
      </c>
      <c r="H15" s="61" t="s">
        <v>109</v>
      </c>
    </row>
    <row r="16" spans="1:8" ht="29.1" customHeight="1">
      <c r="A16" s="61" t="s">
        <v>110</v>
      </c>
      <c r="B16" s="167">
        <v>1920</v>
      </c>
      <c r="C16" s="167">
        <v>1840</v>
      </c>
      <c r="D16" s="167">
        <f t="shared" si="1"/>
        <v>95.833333333333343</v>
      </c>
      <c r="E16" s="167">
        <v>3189</v>
      </c>
      <c r="F16" s="167">
        <f t="shared" si="0"/>
        <v>166.09375</v>
      </c>
      <c r="G16" s="167">
        <f t="shared" si="2"/>
        <v>173.31521739130434</v>
      </c>
      <c r="H16" s="61" t="s">
        <v>111</v>
      </c>
    </row>
    <row r="17" spans="1:8" ht="29.1" customHeight="1">
      <c r="A17" s="61" t="s">
        <v>112</v>
      </c>
      <c r="B17" s="166">
        <v>1940</v>
      </c>
      <c r="C17" s="166">
        <v>1662</v>
      </c>
      <c r="D17" s="166">
        <f t="shared" si="1"/>
        <v>85.670103092783506</v>
      </c>
      <c r="E17" s="166">
        <v>2876</v>
      </c>
      <c r="F17" s="166">
        <f t="shared" si="0"/>
        <v>148.24742268041237</v>
      </c>
      <c r="G17" s="166">
        <f t="shared" si="2"/>
        <v>173.04452466907341</v>
      </c>
      <c r="H17" s="61" t="s">
        <v>260</v>
      </c>
    </row>
    <row r="18" spans="1:8" ht="29.1" customHeight="1">
      <c r="A18" s="61" t="s">
        <v>148</v>
      </c>
      <c r="B18" s="167">
        <v>1460</v>
      </c>
      <c r="C18" s="167">
        <v>1200</v>
      </c>
      <c r="D18" s="167">
        <f t="shared" si="1"/>
        <v>82.191780821917803</v>
      </c>
      <c r="E18" s="167">
        <v>2502</v>
      </c>
      <c r="F18" s="167">
        <f t="shared" si="0"/>
        <v>171.36986301369862</v>
      </c>
      <c r="G18" s="167">
        <f t="shared" si="2"/>
        <v>208.5</v>
      </c>
      <c r="H18" s="61" t="s">
        <v>261</v>
      </c>
    </row>
    <row r="19" spans="1:8" ht="29.1" customHeight="1">
      <c r="A19" s="61" t="s">
        <v>116</v>
      </c>
      <c r="B19" s="166">
        <v>2915</v>
      </c>
      <c r="C19" s="166">
        <v>2260</v>
      </c>
      <c r="D19" s="166">
        <f t="shared" si="1"/>
        <v>77.530017152658658</v>
      </c>
      <c r="E19" s="166">
        <v>4556</v>
      </c>
      <c r="F19" s="166">
        <f t="shared" si="0"/>
        <v>156.29502572898798</v>
      </c>
      <c r="G19" s="166">
        <f t="shared" si="2"/>
        <v>201.59292035398232</v>
      </c>
      <c r="H19" s="61" t="s">
        <v>117</v>
      </c>
    </row>
    <row r="20" spans="1:8" ht="29.1" customHeight="1">
      <c r="A20" s="61" t="s">
        <v>118</v>
      </c>
      <c r="B20" s="167">
        <v>1300</v>
      </c>
      <c r="C20" s="167">
        <v>1297</v>
      </c>
      <c r="D20" s="167">
        <f t="shared" si="1"/>
        <v>99.769230769230759</v>
      </c>
      <c r="E20" s="167">
        <v>2701</v>
      </c>
      <c r="F20" s="167">
        <f t="shared" si="0"/>
        <v>207.76923076923075</v>
      </c>
      <c r="G20" s="167">
        <f t="shared" si="2"/>
        <v>208.24980724749423</v>
      </c>
      <c r="H20" s="61" t="s">
        <v>119</v>
      </c>
    </row>
    <row r="21" spans="1:8" ht="29.1" customHeight="1">
      <c r="A21" s="61" t="s">
        <v>149</v>
      </c>
      <c r="B21" s="166">
        <v>1295</v>
      </c>
      <c r="C21" s="166">
        <v>1218</v>
      </c>
      <c r="D21" s="166">
        <f t="shared" si="1"/>
        <v>94.054054054054063</v>
      </c>
      <c r="E21" s="166">
        <v>1619</v>
      </c>
      <c r="F21" s="166">
        <f t="shared" si="0"/>
        <v>125.01930501930502</v>
      </c>
      <c r="G21" s="166">
        <f t="shared" si="2"/>
        <v>132.92282430213464</v>
      </c>
      <c r="H21" s="61" t="s">
        <v>262</v>
      </c>
    </row>
    <row r="22" spans="1:8" ht="29.1" customHeight="1">
      <c r="A22" s="61" t="s">
        <v>122</v>
      </c>
      <c r="B22" s="167">
        <v>1330</v>
      </c>
      <c r="C22" s="167">
        <v>1298</v>
      </c>
      <c r="D22" s="167">
        <f t="shared" si="1"/>
        <v>97.593984962406012</v>
      </c>
      <c r="E22" s="167">
        <v>3090</v>
      </c>
      <c r="F22" s="167">
        <f t="shared" si="0"/>
        <v>232.33082706766916</v>
      </c>
      <c r="G22" s="167">
        <f t="shared" si="2"/>
        <v>238.05855161787366</v>
      </c>
      <c r="H22" s="61" t="s">
        <v>263</v>
      </c>
    </row>
    <row r="23" spans="1:8" ht="29.1" customHeight="1">
      <c r="A23" s="61" t="s">
        <v>124</v>
      </c>
      <c r="B23" s="166">
        <v>610</v>
      </c>
      <c r="C23" s="166">
        <v>464</v>
      </c>
      <c r="D23" s="166">
        <f t="shared" si="1"/>
        <v>76.065573770491795</v>
      </c>
      <c r="E23" s="166">
        <v>1119</v>
      </c>
      <c r="F23" s="166">
        <f t="shared" si="0"/>
        <v>183.44262295081967</v>
      </c>
      <c r="G23" s="166">
        <f t="shared" si="2"/>
        <v>241.16379310344826</v>
      </c>
      <c r="H23" s="61" t="s">
        <v>125</v>
      </c>
    </row>
    <row r="24" spans="1:8" ht="29.1" customHeight="1">
      <c r="A24" s="61" t="s">
        <v>126</v>
      </c>
      <c r="B24" s="167">
        <v>400</v>
      </c>
      <c r="C24" s="167">
        <v>616</v>
      </c>
      <c r="D24" s="167">
        <f t="shared" si="1"/>
        <v>154</v>
      </c>
      <c r="E24" s="167">
        <v>744</v>
      </c>
      <c r="F24" s="167">
        <f t="shared" si="0"/>
        <v>186</v>
      </c>
      <c r="G24" s="167">
        <f t="shared" si="2"/>
        <v>120.77922077922079</v>
      </c>
      <c r="H24" s="61" t="s">
        <v>127</v>
      </c>
    </row>
    <row r="25" spans="1:8" ht="29.1" customHeight="1">
      <c r="A25" s="71" t="s">
        <v>73</v>
      </c>
      <c r="B25" s="168">
        <f>SUM(B5:B24)</f>
        <v>47305</v>
      </c>
      <c r="C25" s="168">
        <f>SUM(C5:C24)</f>
        <v>52951</v>
      </c>
      <c r="D25" s="168">
        <f>C25/B25*100</f>
        <v>111.93531339181904</v>
      </c>
      <c r="E25" s="168">
        <f>SUM(E5:E24)</f>
        <v>90149</v>
      </c>
      <c r="F25" s="168">
        <f>E25/B25*100</f>
        <v>190.56970721911003</v>
      </c>
      <c r="G25" s="168">
        <f>E25/C25*100</f>
        <v>170.24985363826934</v>
      </c>
      <c r="H25" s="71" t="s">
        <v>161</v>
      </c>
    </row>
    <row r="26" spans="1:8" s="73" customFormat="1" ht="21" customHeight="1">
      <c r="A26" s="169"/>
      <c r="B26" s="170"/>
      <c r="C26" s="171"/>
      <c r="D26" s="170"/>
      <c r="E26" s="170"/>
      <c r="F26" s="170"/>
      <c r="G26" s="170"/>
      <c r="H26" s="169"/>
    </row>
    <row r="27" spans="1:8" ht="15.75">
      <c r="A27" s="74"/>
      <c r="H27" s="74"/>
    </row>
    <row r="28" spans="1:8" ht="15.75">
      <c r="A28" s="75"/>
      <c r="H28" s="75"/>
    </row>
    <row r="29" spans="1:8" ht="15.75">
      <c r="A29" s="75"/>
      <c r="C29" s="63"/>
      <c r="H29" s="75"/>
    </row>
    <row r="30" spans="1:8" ht="16.5" customHeight="1">
      <c r="A30" s="76"/>
      <c r="B30" s="77"/>
      <c r="C30" s="63"/>
      <c r="D30" s="77"/>
      <c r="E30" s="77"/>
      <c r="F30" s="77"/>
      <c r="G30" s="77"/>
      <c r="H30" s="76"/>
    </row>
    <row r="31" spans="1:8">
      <c r="B31" s="79"/>
      <c r="C31" s="80"/>
      <c r="D31" s="79"/>
      <c r="E31" s="79"/>
      <c r="F31" s="79"/>
      <c r="G31" s="79"/>
    </row>
    <row r="32" spans="1:8">
      <c r="C32" s="63"/>
    </row>
  </sheetData>
  <mergeCells count="4">
    <mergeCell ref="A1:H1"/>
    <mergeCell ref="A2:H2"/>
    <mergeCell ref="A3:D3"/>
    <mergeCell ref="E3:H3"/>
  </mergeCells>
  <printOptions horizontalCentered="1" verticalCentered="1"/>
  <pageMargins left="0.51181102362204722" right="0.51181102362204722" top="0.78740157480314965" bottom="0.98425196850393704" header="0.51181102362204722" footer="0.51181102362204722"/>
  <pageSetup scale="57" orientation="portrait" r:id="rId1"/>
  <headerFooter alignWithMargins="0"/>
  <rowBreaks count="1" manualBreakCount="1">
    <brk id="2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1"/>
  <sheetViews>
    <sheetView rightToLeft="1" topLeftCell="A19" zoomScaleNormal="100" workbookViewId="0">
      <selection activeCell="G13" sqref="G13"/>
    </sheetView>
  </sheetViews>
  <sheetFormatPr defaultColWidth="13.42578125" defaultRowHeight="15"/>
  <cols>
    <col min="1" max="1" width="21.7109375" style="1266" customWidth="1"/>
    <col min="2" max="7" width="13.7109375" style="1266" customWidth="1"/>
    <col min="8" max="8" width="21.7109375" style="1266" customWidth="1"/>
    <col min="9" max="186" width="13.42578125" style="1266"/>
    <col min="187" max="194" width="17.42578125" style="1266" customWidth="1"/>
    <col min="195" max="196" width="13.42578125" style="1266" customWidth="1"/>
    <col min="197" max="442" width="13.42578125" style="1266"/>
    <col min="443" max="450" width="17.42578125" style="1266" customWidth="1"/>
    <col min="451" max="452" width="13.42578125" style="1266" customWidth="1"/>
    <col min="453" max="698" width="13.42578125" style="1266"/>
    <col min="699" max="706" width="17.42578125" style="1266" customWidth="1"/>
    <col min="707" max="708" width="13.42578125" style="1266" customWidth="1"/>
    <col min="709" max="954" width="13.42578125" style="1266"/>
    <col min="955" max="962" width="17.42578125" style="1266" customWidth="1"/>
    <col min="963" max="964" width="13.42578125" style="1266" customWidth="1"/>
    <col min="965" max="1210" width="13.42578125" style="1266"/>
    <col min="1211" max="1218" width="17.42578125" style="1266" customWidth="1"/>
    <col min="1219" max="1220" width="13.42578125" style="1266" customWidth="1"/>
    <col min="1221" max="1466" width="13.42578125" style="1266"/>
    <col min="1467" max="1474" width="17.42578125" style="1266" customWidth="1"/>
    <col min="1475" max="1476" width="13.42578125" style="1266" customWidth="1"/>
    <col min="1477" max="1722" width="13.42578125" style="1266"/>
    <col min="1723" max="1730" width="17.42578125" style="1266" customWidth="1"/>
    <col min="1731" max="1732" width="13.42578125" style="1266" customWidth="1"/>
    <col min="1733" max="1978" width="13.42578125" style="1266"/>
    <col min="1979" max="1986" width="17.42578125" style="1266" customWidth="1"/>
    <col min="1987" max="1988" width="13.42578125" style="1266" customWidth="1"/>
    <col min="1989" max="2234" width="13.42578125" style="1266"/>
    <col min="2235" max="2242" width="17.42578125" style="1266" customWidth="1"/>
    <col min="2243" max="2244" width="13.42578125" style="1266" customWidth="1"/>
    <col min="2245" max="2490" width="13.42578125" style="1266"/>
    <col min="2491" max="2498" width="17.42578125" style="1266" customWidth="1"/>
    <col min="2499" max="2500" width="13.42578125" style="1266" customWidth="1"/>
    <col min="2501" max="2746" width="13.42578125" style="1266"/>
    <col min="2747" max="2754" width="17.42578125" style="1266" customWidth="1"/>
    <col min="2755" max="2756" width="13.42578125" style="1266" customWidth="1"/>
    <col min="2757" max="3002" width="13.42578125" style="1266"/>
    <col min="3003" max="3010" width="17.42578125" style="1266" customWidth="1"/>
    <col min="3011" max="3012" width="13.42578125" style="1266" customWidth="1"/>
    <col min="3013" max="3258" width="13.42578125" style="1266"/>
    <col min="3259" max="3266" width="17.42578125" style="1266" customWidth="1"/>
    <col min="3267" max="3268" width="13.42578125" style="1266" customWidth="1"/>
    <col min="3269" max="3514" width="13.42578125" style="1266"/>
    <col min="3515" max="3522" width="17.42578125" style="1266" customWidth="1"/>
    <col min="3523" max="3524" width="13.42578125" style="1266" customWidth="1"/>
    <col min="3525" max="3770" width="13.42578125" style="1266"/>
    <col min="3771" max="3778" width="17.42578125" style="1266" customWidth="1"/>
    <col min="3779" max="3780" width="13.42578125" style="1266" customWidth="1"/>
    <col min="3781" max="4026" width="13.42578125" style="1266"/>
    <col min="4027" max="4034" width="17.42578125" style="1266" customWidth="1"/>
    <col min="4035" max="4036" width="13.42578125" style="1266" customWidth="1"/>
    <col min="4037" max="4282" width="13.42578125" style="1266"/>
    <col min="4283" max="4290" width="17.42578125" style="1266" customWidth="1"/>
    <col min="4291" max="4292" width="13.42578125" style="1266" customWidth="1"/>
    <col min="4293" max="4538" width="13.42578125" style="1266"/>
    <col min="4539" max="4546" width="17.42578125" style="1266" customWidth="1"/>
    <col min="4547" max="4548" width="13.42578125" style="1266" customWidth="1"/>
    <col min="4549" max="4794" width="13.42578125" style="1266"/>
    <col min="4795" max="4802" width="17.42578125" style="1266" customWidth="1"/>
    <col min="4803" max="4804" width="13.42578125" style="1266" customWidth="1"/>
    <col min="4805" max="5050" width="13.42578125" style="1266"/>
    <col min="5051" max="5058" width="17.42578125" style="1266" customWidth="1"/>
    <col min="5059" max="5060" width="13.42578125" style="1266" customWidth="1"/>
    <col min="5061" max="5306" width="13.42578125" style="1266"/>
    <col min="5307" max="5314" width="17.42578125" style="1266" customWidth="1"/>
    <col min="5315" max="5316" width="13.42578125" style="1266" customWidth="1"/>
    <col min="5317" max="5562" width="13.42578125" style="1266"/>
    <col min="5563" max="5570" width="17.42578125" style="1266" customWidth="1"/>
    <col min="5571" max="5572" width="13.42578125" style="1266" customWidth="1"/>
    <col min="5573" max="5818" width="13.42578125" style="1266"/>
    <col min="5819" max="5826" width="17.42578125" style="1266" customWidth="1"/>
    <col min="5827" max="5828" width="13.42578125" style="1266" customWidth="1"/>
    <col min="5829" max="6074" width="13.42578125" style="1266"/>
    <col min="6075" max="6082" width="17.42578125" style="1266" customWidth="1"/>
    <col min="6083" max="6084" width="13.42578125" style="1266" customWidth="1"/>
    <col min="6085" max="6330" width="13.42578125" style="1266"/>
    <col min="6331" max="6338" width="17.42578125" style="1266" customWidth="1"/>
    <col min="6339" max="6340" width="13.42578125" style="1266" customWidth="1"/>
    <col min="6341" max="6586" width="13.42578125" style="1266"/>
    <col min="6587" max="6594" width="17.42578125" style="1266" customWidth="1"/>
    <col min="6595" max="6596" width="13.42578125" style="1266" customWidth="1"/>
    <col min="6597" max="6842" width="13.42578125" style="1266"/>
    <col min="6843" max="6850" width="17.42578125" style="1266" customWidth="1"/>
    <col min="6851" max="6852" width="13.42578125" style="1266" customWidth="1"/>
    <col min="6853" max="7098" width="13.42578125" style="1266"/>
    <col min="7099" max="7106" width="17.42578125" style="1266" customWidth="1"/>
    <col min="7107" max="7108" width="13.42578125" style="1266" customWidth="1"/>
    <col min="7109" max="7354" width="13.42578125" style="1266"/>
    <col min="7355" max="7362" width="17.42578125" style="1266" customWidth="1"/>
    <col min="7363" max="7364" width="13.42578125" style="1266" customWidth="1"/>
    <col min="7365" max="7610" width="13.42578125" style="1266"/>
    <col min="7611" max="7618" width="17.42578125" style="1266" customWidth="1"/>
    <col min="7619" max="7620" width="13.42578125" style="1266" customWidth="1"/>
    <col min="7621" max="7866" width="13.42578125" style="1266"/>
    <col min="7867" max="7874" width="17.42578125" style="1266" customWidth="1"/>
    <col min="7875" max="7876" width="13.42578125" style="1266" customWidth="1"/>
    <col min="7877" max="8122" width="13.42578125" style="1266"/>
    <col min="8123" max="8130" width="17.42578125" style="1266" customWidth="1"/>
    <col min="8131" max="8132" width="13.42578125" style="1266" customWidth="1"/>
    <col min="8133" max="8378" width="13.42578125" style="1266"/>
    <col min="8379" max="8386" width="17.42578125" style="1266" customWidth="1"/>
    <col min="8387" max="8388" width="13.42578125" style="1266" customWidth="1"/>
    <col min="8389" max="8634" width="13.42578125" style="1266"/>
    <col min="8635" max="8642" width="17.42578125" style="1266" customWidth="1"/>
    <col min="8643" max="8644" width="13.42578125" style="1266" customWidth="1"/>
    <col min="8645" max="8890" width="13.42578125" style="1266"/>
    <col min="8891" max="8898" width="17.42578125" style="1266" customWidth="1"/>
    <col min="8899" max="8900" width="13.42578125" style="1266" customWidth="1"/>
    <col min="8901" max="9146" width="13.42578125" style="1266"/>
    <col min="9147" max="9154" width="17.42578125" style="1266" customWidth="1"/>
    <col min="9155" max="9156" width="13.42578125" style="1266" customWidth="1"/>
    <col min="9157" max="9402" width="13.42578125" style="1266"/>
    <col min="9403" max="9410" width="17.42578125" style="1266" customWidth="1"/>
    <col min="9411" max="9412" width="13.42578125" style="1266" customWidth="1"/>
    <col min="9413" max="9658" width="13.42578125" style="1266"/>
    <col min="9659" max="9666" width="17.42578125" style="1266" customWidth="1"/>
    <col min="9667" max="9668" width="13.42578125" style="1266" customWidth="1"/>
    <col min="9669" max="9914" width="13.42578125" style="1266"/>
    <col min="9915" max="9922" width="17.42578125" style="1266" customWidth="1"/>
    <col min="9923" max="9924" width="13.42578125" style="1266" customWidth="1"/>
    <col min="9925" max="10170" width="13.42578125" style="1266"/>
    <col min="10171" max="10178" width="17.42578125" style="1266" customWidth="1"/>
    <col min="10179" max="10180" width="13.42578125" style="1266" customWidth="1"/>
    <col min="10181" max="10426" width="13.42578125" style="1266"/>
    <col min="10427" max="10434" width="17.42578125" style="1266" customWidth="1"/>
    <col min="10435" max="10436" width="13.42578125" style="1266" customWidth="1"/>
    <col min="10437" max="10682" width="13.42578125" style="1266"/>
    <col min="10683" max="10690" width="17.42578125" style="1266" customWidth="1"/>
    <col min="10691" max="10692" width="13.42578125" style="1266" customWidth="1"/>
    <col min="10693" max="10938" width="13.42578125" style="1266"/>
    <col min="10939" max="10946" width="17.42578125" style="1266" customWidth="1"/>
    <col min="10947" max="10948" width="13.42578125" style="1266" customWidth="1"/>
    <col min="10949" max="11194" width="13.42578125" style="1266"/>
    <col min="11195" max="11202" width="17.42578125" style="1266" customWidth="1"/>
    <col min="11203" max="11204" width="13.42578125" style="1266" customWidth="1"/>
    <col min="11205" max="11450" width="13.42578125" style="1266"/>
    <col min="11451" max="11458" width="17.42578125" style="1266" customWidth="1"/>
    <col min="11459" max="11460" width="13.42578125" style="1266" customWidth="1"/>
    <col min="11461" max="11706" width="13.42578125" style="1266"/>
    <col min="11707" max="11714" width="17.42578125" style="1266" customWidth="1"/>
    <col min="11715" max="11716" width="13.42578125" style="1266" customWidth="1"/>
    <col min="11717" max="11962" width="13.42578125" style="1266"/>
    <col min="11963" max="11970" width="17.42578125" style="1266" customWidth="1"/>
    <col min="11971" max="11972" width="13.42578125" style="1266" customWidth="1"/>
    <col min="11973" max="12218" width="13.42578125" style="1266"/>
    <col min="12219" max="12226" width="17.42578125" style="1266" customWidth="1"/>
    <col min="12227" max="12228" width="13.42578125" style="1266" customWidth="1"/>
    <col min="12229" max="12474" width="13.42578125" style="1266"/>
    <col min="12475" max="12482" width="17.42578125" style="1266" customWidth="1"/>
    <col min="12483" max="12484" width="13.42578125" style="1266" customWidth="1"/>
    <col min="12485" max="12730" width="13.42578125" style="1266"/>
    <col min="12731" max="12738" width="17.42578125" style="1266" customWidth="1"/>
    <col min="12739" max="12740" width="13.42578125" style="1266" customWidth="1"/>
    <col min="12741" max="12986" width="13.42578125" style="1266"/>
    <col min="12987" max="12994" width="17.42578125" style="1266" customWidth="1"/>
    <col min="12995" max="12996" width="13.42578125" style="1266" customWidth="1"/>
    <col min="12997" max="13242" width="13.42578125" style="1266"/>
    <col min="13243" max="13250" width="17.42578125" style="1266" customWidth="1"/>
    <col min="13251" max="13252" width="13.42578125" style="1266" customWidth="1"/>
    <col min="13253" max="13498" width="13.42578125" style="1266"/>
    <col min="13499" max="13506" width="17.42578125" style="1266" customWidth="1"/>
    <col min="13507" max="13508" width="13.42578125" style="1266" customWidth="1"/>
    <col min="13509" max="13754" width="13.42578125" style="1266"/>
    <col min="13755" max="13762" width="17.42578125" style="1266" customWidth="1"/>
    <col min="13763" max="13764" width="13.42578125" style="1266" customWidth="1"/>
    <col min="13765" max="14010" width="13.42578125" style="1266"/>
    <col min="14011" max="14018" width="17.42578125" style="1266" customWidth="1"/>
    <col min="14019" max="14020" width="13.42578125" style="1266" customWidth="1"/>
    <col min="14021" max="14266" width="13.42578125" style="1266"/>
    <col min="14267" max="14274" width="17.42578125" style="1266" customWidth="1"/>
    <col min="14275" max="14276" width="13.42578125" style="1266" customWidth="1"/>
    <col min="14277" max="14522" width="13.42578125" style="1266"/>
    <col min="14523" max="14530" width="17.42578125" style="1266" customWidth="1"/>
    <col min="14531" max="14532" width="13.42578125" style="1266" customWidth="1"/>
    <col min="14533" max="14778" width="13.42578125" style="1266"/>
    <col min="14779" max="14786" width="17.42578125" style="1266" customWidth="1"/>
    <col min="14787" max="14788" width="13.42578125" style="1266" customWidth="1"/>
    <col min="14789" max="15034" width="13.42578125" style="1266"/>
    <col min="15035" max="15042" width="17.42578125" style="1266" customWidth="1"/>
    <col min="15043" max="15044" width="13.42578125" style="1266" customWidth="1"/>
    <col min="15045" max="15290" width="13.42578125" style="1266"/>
    <col min="15291" max="15298" width="17.42578125" style="1266" customWidth="1"/>
    <col min="15299" max="15300" width="13.42578125" style="1266" customWidth="1"/>
    <col min="15301" max="15546" width="13.42578125" style="1266"/>
    <col min="15547" max="15554" width="17.42578125" style="1266" customWidth="1"/>
    <col min="15555" max="15556" width="13.42578125" style="1266" customWidth="1"/>
    <col min="15557" max="15802" width="13.42578125" style="1266"/>
    <col min="15803" max="15810" width="17.42578125" style="1266" customWidth="1"/>
    <col min="15811" max="15812" width="13.42578125" style="1266" customWidth="1"/>
    <col min="15813" max="16058" width="13.42578125" style="1266"/>
    <col min="16059" max="16066" width="17.42578125" style="1266" customWidth="1"/>
    <col min="16067" max="16068" width="13.42578125" style="1266" customWidth="1"/>
    <col min="16069" max="16384" width="13.42578125" style="1266"/>
  </cols>
  <sheetData>
    <row r="1" spans="1:8" ht="33" customHeight="1">
      <c r="A1" s="2459" t="s">
        <v>2498</v>
      </c>
      <c r="B1" s="2459"/>
      <c r="C1" s="2459"/>
      <c r="D1" s="2459"/>
      <c r="E1" s="2459"/>
      <c r="F1" s="2459"/>
      <c r="G1" s="2459"/>
      <c r="H1" s="2459"/>
    </row>
    <row r="2" spans="1:8" ht="33" customHeight="1">
      <c r="A2" s="1973" t="s">
        <v>2837</v>
      </c>
      <c r="B2" s="1973"/>
      <c r="C2" s="1973"/>
      <c r="D2" s="1973"/>
      <c r="E2" s="1973"/>
      <c r="F2" s="1973"/>
      <c r="G2" s="1973"/>
      <c r="H2" s="1973"/>
    </row>
    <row r="3" spans="1:8" ht="21" customHeight="1">
      <c r="A3" s="2431" t="s">
        <v>2838</v>
      </c>
      <c r="B3" s="2431"/>
      <c r="C3" s="2431"/>
      <c r="D3" s="2427"/>
      <c r="E3" s="2429" t="s">
        <v>2839</v>
      </c>
      <c r="F3" s="2429"/>
      <c r="G3" s="2429"/>
      <c r="H3" s="2430"/>
    </row>
    <row r="4" spans="1:8" ht="33" customHeight="1">
      <c r="A4" s="2179" t="s">
        <v>1000</v>
      </c>
      <c r="B4" s="1097" t="s">
        <v>2723</v>
      </c>
      <c r="C4" s="2485" t="s">
        <v>2840</v>
      </c>
      <c r="D4" s="2485"/>
      <c r="E4" s="2486" t="s">
        <v>2841</v>
      </c>
      <c r="F4" s="2485" t="s">
        <v>2842</v>
      </c>
      <c r="G4" s="2485"/>
      <c r="H4" s="2179" t="s">
        <v>87</v>
      </c>
    </row>
    <row r="5" spans="1:8" ht="65.25" customHeight="1">
      <c r="A5" s="2179"/>
      <c r="B5" s="1097" t="s">
        <v>2843</v>
      </c>
      <c r="C5" s="1097" t="s">
        <v>2844</v>
      </c>
      <c r="D5" s="1097" t="s">
        <v>643</v>
      </c>
      <c r="E5" s="2486"/>
      <c r="F5" s="1097" t="s">
        <v>640</v>
      </c>
      <c r="G5" s="1097" t="s">
        <v>2845</v>
      </c>
      <c r="H5" s="2179"/>
    </row>
    <row r="6" spans="1:8" ht="45" customHeight="1">
      <c r="A6" s="312" t="s">
        <v>818</v>
      </c>
      <c r="B6" s="1267">
        <f>C6+D6+E6</f>
        <v>792014</v>
      </c>
      <c r="C6" s="1268">
        <v>278893</v>
      </c>
      <c r="D6" s="1268">
        <v>347803</v>
      </c>
      <c r="E6" s="1268">
        <v>165318</v>
      </c>
      <c r="F6" s="1268">
        <v>789609</v>
      </c>
      <c r="G6" s="1268">
        <v>2405</v>
      </c>
      <c r="H6" s="312" t="s">
        <v>89</v>
      </c>
    </row>
    <row r="7" spans="1:8" ht="45" customHeight="1">
      <c r="A7" s="312" t="s">
        <v>1007</v>
      </c>
      <c r="B7" s="1267">
        <f t="shared" ref="B7:B25" si="0">C7+D7+E7</f>
        <v>324439</v>
      </c>
      <c r="C7" s="1269">
        <v>110756</v>
      </c>
      <c r="D7" s="1269">
        <v>146834</v>
      </c>
      <c r="E7" s="1269">
        <v>66849</v>
      </c>
      <c r="F7" s="1269">
        <v>322848</v>
      </c>
      <c r="G7" s="1269">
        <v>1591</v>
      </c>
      <c r="H7" s="312" t="s">
        <v>91</v>
      </c>
    </row>
    <row r="8" spans="1:8" ht="45" customHeight="1">
      <c r="A8" s="312" t="s">
        <v>1008</v>
      </c>
      <c r="B8" s="1267">
        <f t="shared" si="0"/>
        <v>322375</v>
      </c>
      <c r="C8" s="1268">
        <v>123080</v>
      </c>
      <c r="D8" s="1268">
        <v>152553</v>
      </c>
      <c r="E8" s="1268">
        <v>46742</v>
      </c>
      <c r="F8" s="1268">
        <v>320045</v>
      </c>
      <c r="G8" s="1268">
        <v>2330</v>
      </c>
      <c r="H8" s="312" t="s">
        <v>93</v>
      </c>
    </row>
    <row r="9" spans="1:8" ht="45" customHeight="1">
      <c r="A9" s="312" t="s">
        <v>2044</v>
      </c>
      <c r="B9" s="1267">
        <f t="shared" si="0"/>
        <v>127218</v>
      </c>
      <c r="C9" s="1269">
        <v>42694</v>
      </c>
      <c r="D9" s="1269">
        <v>56991</v>
      </c>
      <c r="E9" s="1269">
        <v>27533</v>
      </c>
      <c r="F9" s="1269">
        <v>125964</v>
      </c>
      <c r="G9" s="1269">
        <v>1254</v>
      </c>
      <c r="H9" s="312" t="s">
        <v>95</v>
      </c>
    </row>
    <row r="10" spans="1:8" ht="45" customHeight="1">
      <c r="A10" s="312" t="s">
        <v>820</v>
      </c>
      <c r="B10" s="1267">
        <f t="shared" si="0"/>
        <v>314805</v>
      </c>
      <c r="C10" s="1268">
        <v>127214</v>
      </c>
      <c r="D10" s="1268">
        <v>135374</v>
      </c>
      <c r="E10" s="1268">
        <v>52217</v>
      </c>
      <c r="F10" s="1268">
        <v>314268</v>
      </c>
      <c r="G10" s="1268">
        <v>537</v>
      </c>
      <c r="H10" s="312" t="s">
        <v>97</v>
      </c>
    </row>
    <row r="11" spans="1:8" ht="45" customHeight="1">
      <c r="A11" s="312" t="s">
        <v>2045</v>
      </c>
      <c r="B11" s="1267">
        <f t="shared" si="0"/>
        <v>282324</v>
      </c>
      <c r="C11" s="1269">
        <v>133443</v>
      </c>
      <c r="D11" s="1269">
        <v>105211</v>
      </c>
      <c r="E11" s="1269">
        <v>43670</v>
      </c>
      <c r="F11" s="1269">
        <v>280454</v>
      </c>
      <c r="G11" s="1269">
        <v>1870</v>
      </c>
      <c r="H11" s="312" t="s">
        <v>2094</v>
      </c>
    </row>
    <row r="12" spans="1:8" ht="45" customHeight="1">
      <c r="A12" s="312" t="s">
        <v>821</v>
      </c>
      <c r="B12" s="1267">
        <f t="shared" si="0"/>
        <v>474966</v>
      </c>
      <c r="C12" s="1268">
        <v>143781</v>
      </c>
      <c r="D12" s="1268">
        <v>182879</v>
      </c>
      <c r="E12" s="1268">
        <v>148306</v>
      </c>
      <c r="F12" s="1268">
        <v>474116</v>
      </c>
      <c r="G12" s="1268">
        <v>850</v>
      </c>
      <c r="H12" s="312" t="s">
        <v>101</v>
      </c>
    </row>
    <row r="13" spans="1:8" ht="45" customHeight="1">
      <c r="A13" s="312" t="s">
        <v>2046</v>
      </c>
      <c r="B13" s="1267">
        <f t="shared" si="0"/>
        <v>298235</v>
      </c>
      <c r="C13" s="1269">
        <v>109892</v>
      </c>
      <c r="D13" s="1269">
        <v>126330</v>
      </c>
      <c r="E13" s="1269">
        <v>62013</v>
      </c>
      <c r="F13" s="1269">
        <v>298206</v>
      </c>
      <c r="G13" s="1269">
        <v>29</v>
      </c>
      <c r="H13" s="312" t="s">
        <v>103</v>
      </c>
    </row>
    <row r="14" spans="1:8" ht="45" customHeight="1">
      <c r="A14" s="312" t="s">
        <v>2047</v>
      </c>
      <c r="B14" s="1267">
        <f t="shared" si="0"/>
        <v>111065</v>
      </c>
      <c r="C14" s="1268">
        <v>45690</v>
      </c>
      <c r="D14" s="1268">
        <v>49200</v>
      </c>
      <c r="E14" s="1268">
        <v>16175</v>
      </c>
      <c r="F14" s="1268">
        <v>110683</v>
      </c>
      <c r="G14" s="1268">
        <v>382</v>
      </c>
      <c r="H14" s="312" t="s">
        <v>105</v>
      </c>
    </row>
    <row r="15" spans="1:8" ht="45" customHeight="1">
      <c r="A15" s="312" t="s">
        <v>2048</v>
      </c>
      <c r="B15" s="1267">
        <f t="shared" si="0"/>
        <v>294587</v>
      </c>
      <c r="C15" s="1269">
        <v>125333</v>
      </c>
      <c r="D15" s="1269">
        <v>115767</v>
      </c>
      <c r="E15" s="1269">
        <v>53487</v>
      </c>
      <c r="F15" s="1269">
        <v>294300</v>
      </c>
      <c r="G15" s="1269">
        <v>287</v>
      </c>
      <c r="H15" s="312" t="s">
        <v>107</v>
      </c>
    </row>
    <row r="16" spans="1:8" ht="45" customHeight="1">
      <c r="A16" s="312" t="s">
        <v>259</v>
      </c>
      <c r="B16" s="1267">
        <f t="shared" si="0"/>
        <v>104394</v>
      </c>
      <c r="C16" s="1268">
        <v>35603</v>
      </c>
      <c r="D16" s="1268">
        <v>43508</v>
      </c>
      <c r="E16" s="1268">
        <v>25283</v>
      </c>
      <c r="F16" s="1268">
        <v>103923</v>
      </c>
      <c r="G16" s="1268">
        <v>471</v>
      </c>
      <c r="H16" s="312" t="s">
        <v>109</v>
      </c>
    </row>
    <row r="17" spans="1:8" ht="45" customHeight="1">
      <c r="A17" s="312" t="s">
        <v>1009</v>
      </c>
      <c r="B17" s="1267">
        <f t="shared" si="0"/>
        <v>140862</v>
      </c>
      <c r="C17" s="1269">
        <v>47418</v>
      </c>
      <c r="D17" s="1269">
        <v>58342</v>
      </c>
      <c r="E17" s="1269">
        <v>35102</v>
      </c>
      <c r="F17" s="1269">
        <v>139490</v>
      </c>
      <c r="G17" s="1269">
        <v>1372</v>
      </c>
      <c r="H17" s="312" t="s">
        <v>111</v>
      </c>
    </row>
    <row r="18" spans="1:8" ht="45" customHeight="1">
      <c r="A18" s="312" t="s">
        <v>112</v>
      </c>
      <c r="B18" s="1267">
        <f t="shared" si="0"/>
        <v>94202</v>
      </c>
      <c r="C18" s="1268">
        <v>30231</v>
      </c>
      <c r="D18" s="1268">
        <v>44094</v>
      </c>
      <c r="E18" s="1268">
        <v>19877</v>
      </c>
      <c r="F18" s="1268">
        <v>94202</v>
      </c>
      <c r="G18" s="1268">
        <v>0</v>
      </c>
      <c r="H18" s="312" t="s">
        <v>2095</v>
      </c>
    </row>
    <row r="19" spans="1:8" ht="45" customHeight="1">
      <c r="A19" s="312" t="s">
        <v>148</v>
      </c>
      <c r="B19" s="1267">
        <f t="shared" si="0"/>
        <v>98071</v>
      </c>
      <c r="C19" s="1269">
        <v>38678</v>
      </c>
      <c r="D19" s="1269">
        <v>45393</v>
      </c>
      <c r="E19" s="1269">
        <v>14000</v>
      </c>
      <c r="F19" s="1269">
        <v>97688</v>
      </c>
      <c r="G19" s="1269">
        <v>383</v>
      </c>
      <c r="H19" s="312" t="s">
        <v>261</v>
      </c>
    </row>
    <row r="20" spans="1:8" ht="45" customHeight="1">
      <c r="A20" s="312" t="s">
        <v>2050</v>
      </c>
      <c r="B20" s="1267">
        <f t="shared" si="0"/>
        <v>445004</v>
      </c>
      <c r="C20" s="1268">
        <v>163539</v>
      </c>
      <c r="D20" s="1268">
        <v>170214</v>
      </c>
      <c r="E20" s="1268">
        <v>111251</v>
      </c>
      <c r="F20" s="1268">
        <v>440554</v>
      </c>
      <c r="G20" s="1268">
        <v>4450</v>
      </c>
      <c r="H20" s="312" t="s">
        <v>117</v>
      </c>
    </row>
    <row r="21" spans="1:8" ht="45" customHeight="1">
      <c r="A21" s="312" t="s">
        <v>2051</v>
      </c>
      <c r="B21" s="1267">
        <f t="shared" si="0"/>
        <v>129280</v>
      </c>
      <c r="C21" s="1269">
        <v>48373</v>
      </c>
      <c r="D21" s="1269">
        <v>54574</v>
      </c>
      <c r="E21" s="1269">
        <v>26333</v>
      </c>
      <c r="F21" s="1269">
        <v>128078</v>
      </c>
      <c r="G21" s="1269">
        <v>1202</v>
      </c>
      <c r="H21" s="312" t="s">
        <v>2096</v>
      </c>
    </row>
    <row r="22" spans="1:8" ht="45" customHeight="1">
      <c r="A22" s="312" t="s">
        <v>2052</v>
      </c>
      <c r="B22" s="1267">
        <f t="shared" si="0"/>
        <v>162738</v>
      </c>
      <c r="C22" s="1268">
        <v>60102</v>
      </c>
      <c r="D22" s="1268">
        <v>66697</v>
      </c>
      <c r="E22" s="1268">
        <v>35939</v>
      </c>
      <c r="F22" s="1268">
        <v>162446</v>
      </c>
      <c r="G22" s="1268">
        <v>292</v>
      </c>
      <c r="H22" s="312" t="s">
        <v>121</v>
      </c>
    </row>
    <row r="23" spans="1:8" ht="45" customHeight="1">
      <c r="A23" s="312" t="s">
        <v>2053</v>
      </c>
      <c r="B23" s="1267">
        <f t="shared" si="0"/>
        <v>125707</v>
      </c>
      <c r="C23" s="1269">
        <v>53910</v>
      </c>
      <c r="D23" s="1269">
        <v>61205</v>
      </c>
      <c r="E23" s="1269">
        <v>10592</v>
      </c>
      <c r="F23" s="1269">
        <v>125110</v>
      </c>
      <c r="G23" s="1269">
        <v>597</v>
      </c>
      <c r="H23" s="312" t="s">
        <v>123</v>
      </c>
    </row>
    <row r="24" spans="1:8" ht="45" customHeight="1">
      <c r="A24" s="312" t="s">
        <v>126</v>
      </c>
      <c r="B24" s="1267">
        <f t="shared" si="0"/>
        <v>112691</v>
      </c>
      <c r="C24" s="1268">
        <v>37897</v>
      </c>
      <c r="D24" s="1268">
        <v>71893</v>
      </c>
      <c r="E24" s="1268">
        <v>2901</v>
      </c>
      <c r="F24" s="1268">
        <v>112433</v>
      </c>
      <c r="G24" s="1268">
        <v>258</v>
      </c>
      <c r="H24" s="312" t="s">
        <v>127</v>
      </c>
    </row>
    <row r="25" spans="1:8" ht="45" customHeight="1">
      <c r="A25" s="1270" t="s">
        <v>533</v>
      </c>
      <c r="B25" s="1271">
        <f t="shared" si="0"/>
        <v>4754977</v>
      </c>
      <c r="C25" s="1271">
        <f>SUM(C6:C24)</f>
        <v>1756527</v>
      </c>
      <c r="D25" s="1271">
        <f>SUM(D6:D24)</f>
        <v>2034862</v>
      </c>
      <c r="E25" s="1271">
        <f>SUM(E6:E24)</f>
        <v>963588</v>
      </c>
      <c r="F25" s="1271">
        <f>SUM(F6:F24)</f>
        <v>4734417</v>
      </c>
      <c r="G25" s="1271">
        <f>SUM(G6:G24)</f>
        <v>20560</v>
      </c>
      <c r="H25" s="1270" t="s">
        <v>129</v>
      </c>
    </row>
    <row r="26" spans="1:8" ht="29.1" customHeight="1">
      <c r="A26" s="2480" t="s">
        <v>2846</v>
      </c>
      <c r="B26" s="2480"/>
      <c r="C26" s="2480"/>
      <c r="D26" s="2480"/>
      <c r="E26" s="2481" t="s">
        <v>2847</v>
      </c>
      <c r="F26" s="2482"/>
      <c r="G26" s="2482"/>
      <c r="H26" s="2483"/>
    </row>
    <row r="27" spans="1:8" ht="23.1" customHeight="1">
      <c r="A27" s="2484" t="s">
        <v>2848</v>
      </c>
      <c r="B27" s="2484"/>
      <c r="C27" s="2484"/>
      <c r="D27" s="2484"/>
      <c r="E27" s="2481" t="s">
        <v>2849</v>
      </c>
      <c r="F27" s="2482"/>
      <c r="G27" s="2482"/>
      <c r="H27" s="2483"/>
    </row>
    <row r="28" spans="1:8" ht="24.95" customHeight="1">
      <c r="A28" s="1272"/>
      <c r="B28" s="1272"/>
      <c r="C28" s="1273"/>
      <c r="D28" s="1273"/>
      <c r="E28" s="1273"/>
      <c r="F28" s="1272"/>
      <c r="G28" s="1272"/>
      <c r="H28" s="1272"/>
    </row>
    <row r="29" spans="1:8" ht="24.95" customHeight="1">
      <c r="B29" s="1274"/>
      <c r="C29" s="1274"/>
    </row>
    <row r="30" spans="1:8" ht="24.95" customHeight="1">
      <c r="B30" s="1274"/>
    </row>
    <row r="31" spans="1:8" ht="24.95" customHeight="1">
      <c r="C31" s="1275"/>
      <c r="D31" s="1275"/>
      <c r="E31" s="1275"/>
      <c r="F31" s="1275"/>
      <c r="G31" s="1275"/>
    </row>
  </sheetData>
  <mergeCells count="13">
    <mergeCell ref="A26:D26"/>
    <mergeCell ref="E26:H26"/>
    <mergeCell ref="A27:D27"/>
    <mergeCell ref="E27:H27"/>
    <mergeCell ref="A1:H1"/>
    <mergeCell ref="A2:H2"/>
    <mergeCell ref="A3:D3"/>
    <mergeCell ref="E3:H3"/>
    <mergeCell ref="A4:A5"/>
    <mergeCell ref="C4:D4"/>
    <mergeCell ref="E4:E5"/>
    <mergeCell ref="F4:G4"/>
    <mergeCell ref="H4:H5"/>
  </mergeCells>
  <pageMargins left="0.7" right="0.7" top="0.75" bottom="0.75" header="0.3" footer="0.3"/>
  <pageSetup paperSize="9" scale="62"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2"/>
  <sheetViews>
    <sheetView rightToLeft="1" topLeftCell="A7" zoomScale="80" zoomScaleNormal="80" workbookViewId="0">
      <selection activeCell="G13" sqref="G13"/>
    </sheetView>
  </sheetViews>
  <sheetFormatPr defaultColWidth="13.42578125" defaultRowHeight="15"/>
  <cols>
    <col min="1" max="1" width="29.7109375" style="1024" customWidth="1"/>
    <col min="2" max="13" width="13.7109375" style="1024" customWidth="1"/>
    <col min="14" max="14" width="29.7109375" style="1024" customWidth="1"/>
    <col min="15" max="179" width="13.42578125" style="1024"/>
    <col min="180" max="185" width="20.7109375" style="1024" customWidth="1"/>
    <col min="186" max="187" width="13.42578125" style="1024" customWidth="1"/>
    <col min="188" max="435" width="13.42578125" style="1024"/>
    <col min="436" max="441" width="20.7109375" style="1024" customWidth="1"/>
    <col min="442" max="443" width="13.42578125" style="1024" customWidth="1"/>
    <col min="444" max="691" width="13.42578125" style="1024"/>
    <col min="692" max="697" width="20.7109375" style="1024" customWidth="1"/>
    <col min="698" max="699" width="13.42578125" style="1024" customWidth="1"/>
    <col min="700" max="947" width="13.42578125" style="1024"/>
    <col min="948" max="953" width="20.7109375" style="1024" customWidth="1"/>
    <col min="954" max="955" width="13.42578125" style="1024" customWidth="1"/>
    <col min="956" max="1203" width="13.42578125" style="1024"/>
    <col min="1204" max="1209" width="20.7109375" style="1024" customWidth="1"/>
    <col min="1210" max="1211" width="13.42578125" style="1024" customWidth="1"/>
    <col min="1212" max="1459" width="13.42578125" style="1024"/>
    <col min="1460" max="1465" width="20.7109375" style="1024" customWidth="1"/>
    <col min="1466" max="1467" width="13.42578125" style="1024" customWidth="1"/>
    <col min="1468" max="1715" width="13.42578125" style="1024"/>
    <col min="1716" max="1721" width="20.7109375" style="1024" customWidth="1"/>
    <col min="1722" max="1723" width="13.42578125" style="1024" customWidth="1"/>
    <col min="1724" max="1971" width="13.42578125" style="1024"/>
    <col min="1972" max="1977" width="20.7109375" style="1024" customWidth="1"/>
    <col min="1978" max="1979" width="13.42578125" style="1024" customWidth="1"/>
    <col min="1980" max="2227" width="13.42578125" style="1024"/>
    <col min="2228" max="2233" width="20.7109375" style="1024" customWidth="1"/>
    <col min="2234" max="2235" width="13.42578125" style="1024" customWidth="1"/>
    <col min="2236" max="2483" width="13.42578125" style="1024"/>
    <col min="2484" max="2489" width="20.7109375" style="1024" customWidth="1"/>
    <col min="2490" max="2491" width="13.42578125" style="1024" customWidth="1"/>
    <col min="2492" max="2739" width="13.42578125" style="1024"/>
    <col min="2740" max="2745" width="20.7109375" style="1024" customWidth="1"/>
    <col min="2746" max="2747" width="13.42578125" style="1024" customWidth="1"/>
    <col min="2748" max="2995" width="13.42578125" style="1024"/>
    <col min="2996" max="3001" width="20.7109375" style="1024" customWidth="1"/>
    <col min="3002" max="3003" width="13.42578125" style="1024" customWidth="1"/>
    <col min="3004" max="3251" width="13.42578125" style="1024"/>
    <col min="3252" max="3257" width="20.7109375" style="1024" customWidth="1"/>
    <col min="3258" max="3259" width="13.42578125" style="1024" customWidth="1"/>
    <col min="3260" max="3507" width="13.42578125" style="1024"/>
    <col min="3508" max="3513" width="20.7109375" style="1024" customWidth="1"/>
    <col min="3514" max="3515" width="13.42578125" style="1024" customWidth="1"/>
    <col min="3516" max="3763" width="13.42578125" style="1024"/>
    <col min="3764" max="3769" width="20.7109375" style="1024" customWidth="1"/>
    <col min="3770" max="3771" width="13.42578125" style="1024" customWidth="1"/>
    <col min="3772" max="4019" width="13.42578125" style="1024"/>
    <col min="4020" max="4025" width="20.7109375" style="1024" customWidth="1"/>
    <col min="4026" max="4027" width="13.42578125" style="1024" customWidth="1"/>
    <col min="4028" max="4275" width="13.42578125" style="1024"/>
    <col min="4276" max="4281" width="20.7109375" style="1024" customWidth="1"/>
    <col min="4282" max="4283" width="13.42578125" style="1024" customWidth="1"/>
    <col min="4284" max="4531" width="13.42578125" style="1024"/>
    <col min="4532" max="4537" width="20.7109375" style="1024" customWidth="1"/>
    <col min="4538" max="4539" width="13.42578125" style="1024" customWidth="1"/>
    <col min="4540" max="4787" width="13.42578125" style="1024"/>
    <col min="4788" max="4793" width="20.7109375" style="1024" customWidth="1"/>
    <col min="4794" max="4795" width="13.42578125" style="1024" customWidth="1"/>
    <col min="4796" max="5043" width="13.42578125" style="1024"/>
    <col min="5044" max="5049" width="20.7109375" style="1024" customWidth="1"/>
    <col min="5050" max="5051" width="13.42578125" style="1024" customWidth="1"/>
    <col min="5052" max="5299" width="13.42578125" style="1024"/>
    <col min="5300" max="5305" width="20.7109375" style="1024" customWidth="1"/>
    <col min="5306" max="5307" width="13.42578125" style="1024" customWidth="1"/>
    <col min="5308" max="5555" width="13.42578125" style="1024"/>
    <col min="5556" max="5561" width="20.7109375" style="1024" customWidth="1"/>
    <col min="5562" max="5563" width="13.42578125" style="1024" customWidth="1"/>
    <col min="5564" max="5811" width="13.42578125" style="1024"/>
    <col min="5812" max="5817" width="20.7109375" style="1024" customWidth="1"/>
    <col min="5818" max="5819" width="13.42578125" style="1024" customWidth="1"/>
    <col min="5820" max="6067" width="13.42578125" style="1024"/>
    <col min="6068" max="6073" width="20.7109375" style="1024" customWidth="1"/>
    <col min="6074" max="6075" width="13.42578125" style="1024" customWidth="1"/>
    <col min="6076" max="6323" width="13.42578125" style="1024"/>
    <col min="6324" max="6329" width="20.7109375" style="1024" customWidth="1"/>
    <col min="6330" max="6331" width="13.42578125" style="1024" customWidth="1"/>
    <col min="6332" max="6579" width="13.42578125" style="1024"/>
    <col min="6580" max="6585" width="20.7109375" style="1024" customWidth="1"/>
    <col min="6586" max="6587" width="13.42578125" style="1024" customWidth="1"/>
    <col min="6588" max="6835" width="13.42578125" style="1024"/>
    <col min="6836" max="6841" width="20.7109375" style="1024" customWidth="1"/>
    <col min="6842" max="6843" width="13.42578125" style="1024" customWidth="1"/>
    <col min="6844" max="7091" width="13.42578125" style="1024"/>
    <col min="7092" max="7097" width="20.7109375" style="1024" customWidth="1"/>
    <col min="7098" max="7099" width="13.42578125" style="1024" customWidth="1"/>
    <col min="7100" max="7347" width="13.42578125" style="1024"/>
    <col min="7348" max="7353" width="20.7109375" style="1024" customWidth="1"/>
    <col min="7354" max="7355" width="13.42578125" style="1024" customWidth="1"/>
    <col min="7356" max="7603" width="13.42578125" style="1024"/>
    <col min="7604" max="7609" width="20.7109375" style="1024" customWidth="1"/>
    <col min="7610" max="7611" width="13.42578125" style="1024" customWidth="1"/>
    <col min="7612" max="7859" width="13.42578125" style="1024"/>
    <col min="7860" max="7865" width="20.7109375" style="1024" customWidth="1"/>
    <col min="7866" max="7867" width="13.42578125" style="1024" customWidth="1"/>
    <col min="7868" max="8115" width="13.42578125" style="1024"/>
    <col min="8116" max="8121" width="20.7109375" style="1024" customWidth="1"/>
    <col min="8122" max="8123" width="13.42578125" style="1024" customWidth="1"/>
    <col min="8124" max="8371" width="13.42578125" style="1024"/>
    <col min="8372" max="8377" width="20.7109375" style="1024" customWidth="1"/>
    <col min="8378" max="8379" width="13.42578125" style="1024" customWidth="1"/>
    <col min="8380" max="8627" width="13.42578125" style="1024"/>
    <col min="8628" max="8633" width="20.7109375" style="1024" customWidth="1"/>
    <col min="8634" max="8635" width="13.42578125" style="1024" customWidth="1"/>
    <col min="8636" max="8883" width="13.42578125" style="1024"/>
    <col min="8884" max="8889" width="20.7109375" style="1024" customWidth="1"/>
    <col min="8890" max="8891" width="13.42578125" style="1024" customWidth="1"/>
    <col min="8892" max="9139" width="13.42578125" style="1024"/>
    <col min="9140" max="9145" width="20.7109375" style="1024" customWidth="1"/>
    <col min="9146" max="9147" width="13.42578125" style="1024" customWidth="1"/>
    <col min="9148" max="9395" width="13.42578125" style="1024"/>
    <col min="9396" max="9401" width="20.7109375" style="1024" customWidth="1"/>
    <col min="9402" max="9403" width="13.42578125" style="1024" customWidth="1"/>
    <col min="9404" max="9651" width="13.42578125" style="1024"/>
    <col min="9652" max="9657" width="20.7109375" style="1024" customWidth="1"/>
    <col min="9658" max="9659" width="13.42578125" style="1024" customWidth="1"/>
    <col min="9660" max="9907" width="13.42578125" style="1024"/>
    <col min="9908" max="9913" width="20.7109375" style="1024" customWidth="1"/>
    <col min="9914" max="9915" width="13.42578125" style="1024" customWidth="1"/>
    <col min="9916" max="10163" width="13.42578125" style="1024"/>
    <col min="10164" max="10169" width="20.7109375" style="1024" customWidth="1"/>
    <col min="10170" max="10171" width="13.42578125" style="1024" customWidth="1"/>
    <col min="10172" max="10419" width="13.42578125" style="1024"/>
    <col min="10420" max="10425" width="20.7109375" style="1024" customWidth="1"/>
    <col min="10426" max="10427" width="13.42578125" style="1024" customWidth="1"/>
    <col min="10428" max="10675" width="13.42578125" style="1024"/>
    <col min="10676" max="10681" width="20.7109375" style="1024" customWidth="1"/>
    <col min="10682" max="10683" width="13.42578125" style="1024" customWidth="1"/>
    <col min="10684" max="10931" width="13.42578125" style="1024"/>
    <col min="10932" max="10937" width="20.7109375" style="1024" customWidth="1"/>
    <col min="10938" max="10939" width="13.42578125" style="1024" customWidth="1"/>
    <col min="10940" max="11187" width="13.42578125" style="1024"/>
    <col min="11188" max="11193" width="20.7109375" style="1024" customWidth="1"/>
    <col min="11194" max="11195" width="13.42578125" style="1024" customWidth="1"/>
    <col min="11196" max="11443" width="13.42578125" style="1024"/>
    <col min="11444" max="11449" width="20.7109375" style="1024" customWidth="1"/>
    <col min="11450" max="11451" width="13.42578125" style="1024" customWidth="1"/>
    <col min="11452" max="11699" width="13.42578125" style="1024"/>
    <col min="11700" max="11705" width="20.7109375" style="1024" customWidth="1"/>
    <col min="11706" max="11707" width="13.42578125" style="1024" customWidth="1"/>
    <col min="11708" max="11955" width="13.42578125" style="1024"/>
    <col min="11956" max="11961" width="20.7109375" style="1024" customWidth="1"/>
    <col min="11962" max="11963" width="13.42578125" style="1024" customWidth="1"/>
    <col min="11964" max="12211" width="13.42578125" style="1024"/>
    <col min="12212" max="12217" width="20.7109375" style="1024" customWidth="1"/>
    <col min="12218" max="12219" width="13.42578125" style="1024" customWidth="1"/>
    <col min="12220" max="12467" width="13.42578125" style="1024"/>
    <col min="12468" max="12473" width="20.7109375" style="1024" customWidth="1"/>
    <col min="12474" max="12475" width="13.42578125" style="1024" customWidth="1"/>
    <col min="12476" max="12723" width="13.42578125" style="1024"/>
    <col min="12724" max="12729" width="20.7109375" style="1024" customWidth="1"/>
    <col min="12730" max="12731" width="13.42578125" style="1024" customWidth="1"/>
    <col min="12732" max="12979" width="13.42578125" style="1024"/>
    <col min="12980" max="12985" width="20.7109375" style="1024" customWidth="1"/>
    <col min="12986" max="12987" width="13.42578125" style="1024" customWidth="1"/>
    <col min="12988" max="13235" width="13.42578125" style="1024"/>
    <col min="13236" max="13241" width="20.7109375" style="1024" customWidth="1"/>
    <col min="13242" max="13243" width="13.42578125" style="1024" customWidth="1"/>
    <col min="13244" max="13491" width="13.42578125" style="1024"/>
    <col min="13492" max="13497" width="20.7109375" style="1024" customWidth="1"/>
    <col min="13498" max="13499" width="13.42578125" style="1024" customWidth="1"/>
    <col min="13500" max="13747" width="13.42578125" style="1024"/>
    <col min="13748" max="13753" width="20.7109375" style="1024" customWidth="1"/>
    <col min="13754" max="13755" width="13.42578125" style="1024" customWidth="1"/>
    <col min="13756" max="14003" width="13.42578125" style="1024"/>
    <col min="14004" max="14009" width="20.7109375" style="1024" customWidth="1"/>
    <col min="14010" max="14011" width="13.42578125" style="1024" customWidth="1"/>
    <col min="14012" max="14259" width="13.42578125" style="1024"/>
    <col min="14260" max="14265" width="20.7109375" style="1024" customWidth="1"/>
    <col min="14266" max="14267" width="13.42578125" style="1024" customWidth="1"/>
    <col min="14268" max="14515" width="13.42578125" style="1024"/>
    <col min="14516" max="14521" width="20.7109375" style="1024" customWidth="1"/>
    <col min="14522" max="14523" width="13.42578125" style="1024" customWidth="1"/>
    <col min="14524" max="14771" width="13.42578125" style="1024"/>
    <col min="14772" max="14777" width="20.7109375" style="1024" customWidth="1"/>
    <col min="14778" max="14779" width="13.42578125" style="1024" customWidth="1"/>
    <col min="14780" max="15027" width="13.42578125" style="1024"/>
    <col min="15028" max="15033" width="20.7109375" style="1024" customWidth="1"/>
    <col min="15034" max="15035" width="13.42578125" style="1024" customWidth="1"/>
    <col min="15036" max="15283" width="13.42578125" style="1024"/>
    <col min="15284" max="15289" width="20.7109375" style="1024" customWidth="1"/>
    <col min="15290" max="15291" width="13.42578125" style="1024" customWidth="1"/>
    <col min="15292" max="15539" width="13.42578125" style="1024"/>
    <col min="15540" max="15545" width="20.7109375" style="1024" customWidth="1"/>
    <col min="15546" max="15547" width="13.42578125" style="1024" customWidth="1"/>
    <col min="15548" max="15795" width="13.42578125" style="1024"/>
    <col min="15796" max="15801" width="20.7109375" style="1024" customWidth="1"/>
    <col min="15802" max="15803" width="13.42578125" style="1024" customWidth="1"/>
    <col min="15804" max="16051" width="13.42578125" style="1024"/>
    <col min="16052" max="16057" width="20.7109375" style="1024" customWidth="1"/>
    <col min="16058" max="16059" width="13.42578125" style="1024" customWidth="1"/>
    <col min="16060" max="16384" width="13.42578125" style="1024"/>
  </cols>
  <sheetData>
    <row r="1" spans="1:14" s="1276" customFormat="1" ht="27" customHeight="1">
      <c r="A1" s="1959" t="s">
        <v>2501</v>
      </c>
      <c r="B1" s="1959"/>
      <c r="C1" s="1959"/>
      <c r="D1" s="1959"/>
      <c r="E1" s="1959"/>
      <c r="F1" s="1959"/>
      <c r="G1" s="1959"/>
      <c r="H1" s="1959"/>
      <c r="I1" s="1959"/>
      <c r="J1" s="1959"/>
      <c r="K1" s="1959"/>
      <c r="L1" s="1959"/>
      <c r="M1" s="1959"/>
      <c r="N1" s="1959"/>
    </row>
    <row r="2" spans="1:14" s="1276" customFormat="1" ht="27" customHeight="1">
      <c r="A2" s="2495" t="s">
        <v>2502</v>
      </c>
      <c r="B2" s="2495"/>
      <c r="C2" s="2495"/>
      <c r="D2" s="2495"/>
      <c r="E2" s="2495"/>
      <c r="F2" s="2495"/>
      <c r="G2" s="2495"/>
      <c r="H2" s="2495"/>
      <c r="I2" s="2495"/>
      <c r="J2" s="2495"/>
      <c r="K2" s="2495"/>
      <c r="L2" s="2495"/>
      <c r="M2" s="2495"/>
      <c r="N2" s="2495"/>
    </row>
    <row r="3" spans="1:14" ht="17.25" customHeight="1">
      <c r="A3" s="2496" t="s">
        <v>2850</v>
      </c>
      <c r="B3" s="2496"/>
      <c r="C3" s="2497"/>
      <c r="D3" s="2498" t="s">
        <v>2851</v>
      </c>
      <c r="E3" s="2498"/>
      <c r="F3" s="2498"/>
      <c r="G3" s="2498"/>
      <c r="H3" s="2498"/>
      <c r="I3" s="2498"/>
      <c r="J3" s="2498"/>
      <c r="K3" s="2498"/>
      <c r="L3" s="2498"/>
      <c r="M3" s="2498"/>
      <c r="N3" s="2499"/>
    </row>
    <row r="4" spans="1:14" ht="33" customHeight="1">
      <c r="A4" s="2492" t="s">
        <v>1000</v>
      </c>
      <c r="B4" s="2419" t="s">
        <v>2852</v>
      </c>
      <c r="C4" s="2419" t="s">
        <v>2853</v>
      </c>
      <c r="D4" s="2419" t="s">
        <v>2854</v>
      </c>
      <c r="E4" s="2419" t="s">
        <v>2855</v>
      </c>
      <c r="F4" s="2419" t="s">
        <v>2856</v>
      </c>
      <c r="G4" s="2419" t="s">
        <v>2857</v>
      </c>
      <c r="H4" s="2500" t="s">
        <v>2858</v>
      </c>
      <c r="I4" s="2493" t="s">
        <v>2859</v>
      </c>
      <c r="J4" s="2494"/>
      <c r="K4" s="2493" t="s">
        <v>2860</v>
      </c>
      <c r="L4" s="2494"/>
      <c r="M4" s="2419" t="s">
        <v>150</v>
      </c>
      <c r="N4" s="2492" t="s">
        <v>87</v>
      </c>
    </row>
    <row r="5" spans="1:14" ht="33" customHeight="1">
      <c r="A5" s="2492"/>
      <c r="B5" s="2421"/>
      <c r="C5" s="2421"/>
      <c r="D5" s="2421"/>
      <c r="E5" s="2421"/>
      <c r="F5" s="2421"/>
      <c r="G5" s="2421"/>
      <c r="H5" s="2501"/>
      <c r="I5" s="1277" t="s">
        <v>2861</v>
      </c>
      <c r="J5" s="1277" t="s">
        <v>2862</v>
      </c>
      <c r="K5" s="1277" t="s">
        <v>2863</v>
      </c>
      <c r="L5" s="1277" t="s">
        <v>2864</v>
      </c>
      <c r="M5" s="2421"/>
      <c r="N5" s="2492"/>
    </row>
    <row r="6" spans="1:14" ht="33" customHeight="1">
      <c r="A6" s="2492"/>
      <c r="B6" s="2419" t="s">
        <v>2865</v>
      </c>
      <c r="C6" s="2490" t="s">
        <v>2866</v>
      </c>
      <c r="D6" s="2490" t="s">
        <v>2867</v>
      </c>
      <c r="E6" s="2419" t="s">
        <v>2868</v>
      </c>
      <c r="F6" s="2490" t="s">
        <v>2869</v>
      </c>
      <c r="G6" s="2490" t="s">
        <v>2870</v>
      </c>
      <c r="H6" s="2490" t="s">
        <v>2871</v>
      </c>
      <c r="I6" s="2493" t="s">
        <v>2872</v>
      </c>
      <c r="J6" s="2494"/>
      <c r="K6" s="2493" t="s">
        <v>2873</v>
      </c>
      <c r="L6" s="2494"/>
      <c r="M6" s="2419" t="s">
        <v>129</v>
      </c>
      <c r="N6" s="2492"/>
    </row>
    <row r="7" spans="1:14" ht="33" customHeight="1">
      <c r="A7" s="2492"/>
      <c r="B7" s="2421"/>
      <c r="C7" s="2491"/>
      <c r="D7" s="2491"/>
      <c r="E7" s="2421"/>
      <c r="F7" s="2491"/>
      <c r="G7" s="2491"/>
      <c r="H7" s="2491"/>
      <c r="I7" s="1278" t="s">
        <v>2874</v>
      </c>
      <c r="J7" s="1278" t="s">
        <v>2875</v>
      </c>
      <c r="K7" s="1278" t="s">
        <v>2876</v>
      </c>
      <c r="L7" s="1278" t="s">
        <v>2877</v>
      </c>
      <c r="M7" s="2421"/>
      <c r="N7" s="2492"/>
    </row>
    <row r="8" spans="1:14" ht="24.95" customHeight="1">
      <c r="A8" s="1254" t="s">
        <v>818</v>
      </c>
      <c r="B8" s="1279">
        <v>234078</v>
      </c>
      <c r="C8" s="1279">
        <v>25980</v>
      </c>
      <c r="D8" s="1279">
        <v>106304</v>
      </c>
      <c r="E8" s="1279">
        <v>56793</v>
      </c>
      <c r="F8" s="1279">
        <v>31354</v>
      </c>
      <c r="G8" s="1279">
        <v>47060</v>
      </c>
      <c r="H8" s="1279">
        <v>213523</v>
      </c>
      <c r="I8" s="1279">
        <v>13598</v>
      </c>
      <c r="J8" s="1279">
        <v>6349</v>
      </c>
      <c r="K8" s="1279">
        <v>115375</v>
      </c>
      <c r="L8" s="1279">
        <v>171618</v>
      </c>
      <c r="M8" s="1279">
        <f>SUM(B8:L8)</f>
        <v>1022032</v>
      </c>
      <c r="N8" s="1254" t="s">
        <v>89</v>
      </c>
    </row>
    <row r="9" spans="1:14" ht="24.95" customHeight="1">
      <c r="A9" s="1254" t="s">
        <v>1007</v>
      </c>
      <c r="B9" s="1280">
        <v>294682</v>
      </c>
      <c r="C9" s="1281">
        <v>2491</v>
      </c>
      <c r="D9" s="1281">
        <v>42685</v>
      </c>
      <c r="E9" s="1281">
        <v>33380</v>
      </c>
      <c r="F9" s="1281">
        <v>4664</v>
      </c>
      <c r="G9" s="1281">
        <v>38227</v>
      </c>
      <c r="H9" s="1281">
        <v>121018</v>
      </c>
      <c r="I9" s="1281">
        <v>1517</v>
      </c>
      <c r="J9" s="1281">
        <v>6708</v>
      </c>
      <c r="K9" s="1281">
        <v>46755</v>
      </c>
      <c r="L9" s="1281">
        <v>75465</v>
      </c>
      <c r="M9" s="1281">
        <f>SUM(B9:L9)</f>
        <v>667592</v>
      </c>
      <c r="N9" s="1254" t="s">
        <v>91</v>
      </c>
    </row>
    <row r="10" spans="1:14" ht="24.95" customHeight="1">
      <c r="A10" s="1254" t="s">
        <v>1008</v>
      </c>
      <c r="B10" s="1279">
        <v>57549</v>
      </c>
      <c r="C10" s="1279">
        <v>20971</v>
      </c>
      <c r="D10" s="1279">
        <v>24860</v>
      </c>
      <c r="E10" s="1279">
        <v>26841</v>
      </c>
      <c r="F10" s="1279">
        <v>22339</v>
      </c>
      <c r="G10" s="1279">
        <v>23784</v>
      </c>
      <c r="H10" s="1279">
        <v>37970</v>
      </c>
      <c r="I10" s="1279">
        <v>6454</v>
      </c>
      <c r="J10" s="1279">
        <v>8215</v>
      </c>
      <c r="K10" s="1279">
        <v>43307</v>
      </c>
      <c r="L10" s="1279">
        <v>59307</v>
      </c>
      <c r="M10" s="1279">
        <f t="shared" ref="M10:M26" si="0">SUM(B10:L10)</f>
        <v>331597</v>
      </c>
      <c r="N10" s="1254" t="s">
        <v>93</v>
      </c>
    </row>
    <row r="11" spans="1:14" ht="24.95" customHeight="1">
      <c r="A11" s="1254" t="s">
        <v>2044</v>
      </c>
      <c r="B11" s="1280">
        <v>117061</v>
      </c>
      <c r="C11" s="1281">
        <v>592</v>
      </c>
      <c r="D11" s="1281">
        <v>10557</v>
      </c>
      <c r="E11" s="1281">
        <v>27533</v>
      </c>
      <c r="F11" s="1281">
        <v>582</v>
      </c>
      <c r="G11" s="1281">
        <v>12043</v>
      </c>
      <c r="H11" s="1281">
        <v>37831</v>
      </c>
      <c r="I11" s="1281">
        <v>442</v>
      </c>
      <c r="J11" s="1281">
        <v>517</v>
      </c>
      <c r="K11" s="1281">
        <v>14603</v>
      </c>
      <c r="L11" s="1281">
        <v>38157</v>
      </c>
      <c r="M11" s="1281">
        <f t="shared" si="0"/>
        <v>259918</v>
      </c>
      <c r="N11" s="1254" t="s">
        <v>95</v>
      </c>
    </row>
    <row r="12" spans="1:14" ht="24.95" customHeight="1">
      <c r="A12" s="1254" t="s">
        <v>820</v>
      </c>
      <c r="B12" s="1279">
        <v>27935</v>
      </c>
      <c r="C12" s="1279">
        <v>18576</v>
      </c>
      <c r="D12" s="1279">
        <v>36076</v>
      </c>
      <c r="E12" s="1279">
        <v>35544</v>
      </c>
      <c r="F12" s="1279">
        <v>14781</v>
      </c>
      <c r="G12" s="1279">
        <v>14154</v>
      </c>
      <c r="H12" s="1279">
        <v>71272</v>
      </c>
      <c r="I12" s="1279">
        <v>4640</v>
      </c>
      <c r="J12" s="1279">
        <v>7918</v>
      </c>
      <c r="K12" s="1279">
        <v>36807</v>
      </c>
      <c r="L12" s="1279">
        <v>25405</v>
      </c>
      <c r="M12" s="1279">
        <f t="shared" si="0"/>
        <v>293108</v>
      </c>
      <c r="N12" s="1254" t="s">
        <v>97</v>
      </c>
    </row>
    <row r="13" spans="1:14" ht="24.95" customHeight="1">
      <c r="A13" s="1254" t="s">
        <v>2045</v>
      </c>
      <c r="B13" s="1280">
        <v>47430</v>
      </c>
      <c r="C13" s="1281">
        <v>6470</v>
      </c>
      <c r="D13" s="1281">
        <v>32995</v>
      </c>
      <c r="E13" s="1281">
        <v>12906</v>
      </c>
      <c r="F13" s="1281">
        <v>5579</v>
      </c>
      <c r="G13" s="1281">
        <v>7240</v>
      </c>
      <c r="H13" s="1281">
        <v>15400</v>
      </c>
      <c r="I13" s="1281">
        <v>7455</v>
      </c>
      <c r="J13" s="1281">
        <v>9352</v>
      </c>
      <c r="K13" s="1281">
        <v>24032</v>
      </c>
      <c r="L13" s="1281">
        <v>64750</v>
      </c>
      <c r="M13" s="1281">
        <f t="shared" si="0"/>
        <v>233609</v>
      </c>
      <c r="N13" s="1254" t="s">
        <v>2094</v>
      </c>
    </row>
    <row r="14" spans="1:14" ht="24.95" customHeight="1">
      <c r="A14" s="1254" t="s">
        <v>821</v>
      </c>
      <c r="B14" s="1279">
        <v>96430</v>
      </c>
      <c r="C14" s="1279">
        <v>6778</v>
      </c>
      <c r="D14" s="1279">
        <v>46151</v>
      </c>
      <c r="E14" s="1279">
        <v>148306</v>
      </c>
      <c r="F14" s="1279">
        <v>7821</v>
      </c>
      <c r="G14" s="1279">
        <v>16988</v>
      </c>
      <c r="H14" s="1279">
        <v>32422</v>
      </c>
      <c r="I14" s="1279">
        <v>2013</v>
      </c>
      <c r="J14" s="1279">
        <v>8763</v>
      </c>
      <c r="K14" s="1279">
        <v>50790</v>
      </c>
      <c r="L14" s="1279">
        <v>70406</v>
      </c>
      <c r="M14" s="1279">
        <f t="shared" si="0"/>
        <v>486868</v>
      </c>
      <c r="N14" s="1254" t="s">
        <v>101</v>
      </c>
    </row>
    <row r="15" spans="1:14" ht="24.95" customHeight="1">
      <c r="A15" s="1254" t="s">
        <v>2046</v>
      </c>
      <c r="B15" s="1280">
        <v>212098</v>
      </c>
      <c r="C15" s="1281">
        <v>8717</v>
      </c>
      <c r="D15" s="1281">
        <v>42645</v>
      </c>
      <c r="E15" s="1281">
        <v>62013</v>
      </c>
      <c r="F15" s="1281">
        <v>384</v>
      </c>
      <c r="G15" s="1281">
        <v>14304</v>
      </c>
      <c r="H15" s="1281">
        <v>93681</v>
      </c>
      <c r="I15" s="1281">
        <v>1102</v>
      </c>
      <c r="J15" s="1281">
        <v>1964</v>
      </c>
      <c r="K15" s="1281">
        <v>16161</v>
      </c>
      <c r="L15" s="1281">
        <v>73456</v>
      </c>
      <c r="M15" s="1281">
        <f t="shared" si="0"/>
        <v>526525</v>
      </c>
      <c r="N15" s="1254" t="s">
        <v>103</v>
      </c>
    </row>
    <row r="16" spans="1:14" ht="24.95" customHeight="1">
      <c r="A16" s="1254" t="s">
        <v>2047</v>
      </c>
      <c r="B16" s="1279">
        <v>45320</v>
      </c>
      <c r="C16" s="1279">
        <v>228</v>
      </c>
      <c r="D16" s="1279">
        <v>12300</v>
      </c>
      <c r="E16" s="1279">
        <v>12386</v>
      </c>
      <c r="F16" s="1279">
        <v>187</v>
      </c>
      <c r="G16" s="1279">
        <v>1754</v>
      </c>
      <c r="H16" s="1279">
        <v>17364</v>
      </c>
      <c r="I16" s="1279">
        <v>204</v>
      </c>
      <c r="J16" s="1279">
        <v>598</v>
      </c>
      <c r="K16" s="1279">
        <v>7469</v>
      </c>
      <c r="L16" s="1279">
        <v>8467</v>
      </c>
      <c r="M16" s="1279">
        <f t="shared" si="0"/>
        <v>106277</v>
      </c>
      <c r="N16" s="1254" t="s">
        <v>105</v>
      </c>
    </row>
    <row r="17" spans="1:14" ht="24.95" customHeight="1">
      <c r="A17" s="1254" t="s">
        <v>2048</v>
      </c>
      <c r="B17" s="1280">
        <v>21576</v>
      </c>
      <c r="C17" s="1281">
        <v>23895</v>
      </c>
      <c r="D17" s="1281">
        <v>35310</v>
      </c>
      <c r="E17" s="1281">
        <v>13254</v>
      </c>
      <c r="F17" s="1281">
        <v>13768</v>
      </c>
      <c r="G17" s="1281">
        <v>15186</v>
      </c>
      <c r="H17" s="1281">
        <v>13285</v>
      </c>
      <c r="I17" s="1281">
        <v>5372</v>
      </c>
      <c r="J17" s="1281">
        <v>19528</v>
      </c>
      <c r="K17" s="1281">
        <v>37544</v>
      </c>
      <c r="L17" s="1281">
        <v>191087</v>
      </c>
      <c r="M17" s="1281">
        <f t="shared" si="0"/>
        <v>389805</v>
      </c>
      <c r="N17" s="1254" t="s">
        <v>107</v>
      </c>
    </row>
    <row r="18" spans="1:14" ht="24.95" customHeight="1">
      <c r="A18" s="1254" t="s">
        <v>259</v>
      </c>
      <c r="B18" s="1279">
        <v>10256</v>
      </c>
      <c r="C18" s="1279">
        <v>8462</v>
      </c>
      <c r="D18" s="1279">
        <v>13946</v>
      </c>
      <c r="E18" s="1279">
        <v>9446</v>
      </c>
      <c r="F18" s="1279">
        <v>183</v>
      </c>
      <c r="G18" s="1279">
        <v>7149</v>
      </c>
      <c r="H18" s="1279">
        <v>27528</v>
      </c>
      <c r="I18" s="1279">
        <v>434</v>
      </c>
      <c r="J18" s="1279">
        <v>1210</v>
      </c>
      <c r="K18" s="1279">
        <v>12184</v>
      </c>
      <c r="L18" s="1279">
        <v>13596</v>
      </c>
      <c r="M18" s="1279">
        <f t="shared" si="0"/>
        <v>104394</v>
      </c>
      <c r="N18" s="1254" t="s">
        <v>109</v>
      </c>
    </row>
    <row r="19" spans="1:14" ht="24.95" customHeight="1">
      <c r="A19" s="1254" t="s">
        <v>1009</v>
      </c>
      <c r="B19" s="1280">
        <v>7464</v>
      </c>
      <c r="C19" s="1281">
        <v>709</v>
      </c>
      <c r="D19" s="1281">
        <v>21071</v>
      </c>
      <c r="E19" s="1281">
        <v>35102</v>
      </c>
      <c r="F19" s="1281">
        <v>4857</v>
      </c>
      <c r="G19" s="1281">
        <v>17440</v>
      </c>
      <c r="H19" s="1281">
        <v>50639</v>
      </c>
      <c r="I19" s="1281">
        <v>552</v>
      </c>
      <c r="J19" s="1281">
        <v>1120</v>
      </c>
      <c r="K19" s="1281">
        <v>8305</v>
      </c>
      <c r="L19" s="1281">
        <v>35935</v>
      </c>
      <c r="M19" s="1281">
        <f t="shared" si="0"/>
        <v>183194</v>
      </c>
      <c r="N19" s="1254" t="s">
        <v>111</v>
      </c>
    </row>
    <row r="20" spans="1:14" ht="24.95" customHeight="1">
      <c r="A20" s="1254" t="s">
        <v>112</v>
      </c>
      <c r="B20" s="1279">
        <v>2410</v>
      </c>
      <c r="C20" s="1279">
        <v>1634</v>
      </c>
      <c r="D20" s="1279">
        <v>43363</v>
      </c>
      <c r="E20" s="1279">
        <v>18231</v>
      </c>
      <c r="F20" s="1279">
        <v>3959</v>
      </c>
      <c r="G20" s="1279">
        <v>4110</v>
      </c>
      <c r="H20" s="1279">
        <v>25678</v>
      </c>
      <c r="I20" s="1279">
        <v>674</v>
      </c>
      <c r="J20" s="1279">
        <v>561</v>
      </c>
      <c r="K20" s="1279">
        <v>11247</v>
      </c>
      <c r="L20" s="1279">
        <v>19878</v>
      </c>
      <c r="M20" s="1279">
        <f t="shared" si="0"/>
        <v>131745</v>
      </c>
      <c r="N20" s="1254" t="s">
        <v>2095</v>
      </c>
    </row>
    <row r="21" spans="1:14" ht="24.95" customHeight="1">
      <c r="A21" s="1254" t="s">
        <v>148</v>
      </c>
      <c r="B21" s="1280">
        <v>98071</v>
      </c>
      <c r="C21" s="1281">
        <v>3020</v>
      </c>
      <c r="D21" s="1281">
        <v>19223</v>
      </c>
      <c r="E21" s="1281">
        <v>14000</v>
      </c>
      <c r="F21" s="1281">
        <v>7161</v>
      </c>
      <c r="G21" s="1281">
        <v>11181</v>
      </c>
      <c r="H21" s="1281">
        <v>2488</v>
      </c>
      <c r="I21" s="1281">
        <v>1884</v>
      </c>
      <c r="J21" s="1281">
        <v>5687</v>
      </c>
      <c r="K21" s="1281">
        <v>11805</v>
      </c>
      <c r="L21" s="1281">
        <v>29403</v>
      </c>
      <c r="M21" s="1281">
        <f t="shared" si="0"/>
        <v>203923</v>
      </c>
      <c r="N21" s="1254" t="s">
        <v>261</v>
      </c>
    </row>
    <row r="22" spans="1:14" ht="24.95" customHeight="1">
      <c r="A22" s="1254" t="s">
        <v>2050</v>
      </c>
      <c r="B22" s="1279">
        <v>1861</v>
      </c>
      <c r="C22" s="1279">
        <v>25600</v>
      </c>
      <c r="D22" s="1279">
        <v>51902</v>
      </c>
      <c r="E22" s="1279">
        <v>78107</v>
      </c>
      <c r="F22" s="1279">
        <v>8046</v>
      </c>
      <c r="G22" s="1279">
        <v>50397</v>
      </c>
      <c r="H22" s="1279">
        <v>102248</v>
      </c>
      <c r="I22" s="1279">
        <v>2598</v>
      </c>
      <c r="J22" s="1279">
        <v>2496</v>
      </c>
      <c r="K22" s="1279">
        <v>17316</v>
      </c>
      <c r="L22" s="1279">
        <v>104433</v>
      </c>
      <c r="M22" s="1279">
        <f t="shared" si="0"/>
        <v>445004</v>
      </c>
      <c r="N22" s="1254" t="s">
        <v>117</v>
      </c>
    </row>
    <row r="23" spans="1:14" ht="24.95" customHeight="1">
      <c r="A23" s="1254" t="s">
        <v>2051</v>
      </c>
      <c r="B23" s="1280">
        <v>15128</v>
      </c>
      <c r="C23" s="1281">
        <v>4101</v>
      </c>
      <c r="D23" s="1281">
        <v>20711</v>
      </c>
      <c r="E23" s="1281">
        <v>26333</v>
      </c>
      <c r="F23" s="1281">
        <v>1545</v>
      </c>
      <c r="G23" s="1281">
        <v>14363</v>
      </c>
      <c r="H23" s="1281">
        <v>46272</v>
      </c>
      <c r="I23" s="1281">
        <v>839</v>
      </c>
      <c r="J23" s="1281">
        <v>3143</v>
      </c>
      <c r="K23" s="1281">
        <v>17110</v>
      </c>
      <c r="L23" s="1281">
        <v>48634</v>
      </c>
      <c r="M23" s="1281">
        <f t="shared" si="0"/>
        <v>198179</v>
      </c>
      <c r="N23" s="1254" t="s">
        <v>2096</v>
      </c>
    </row>
    <row r="24" spans="1:14" ht="24.95" customHeight="1">
      <c r="A24" s="1254" t="s">
        <v>2052</v>
      </c>
      <c r="B24" s="1279">
        <v>12013</v>
      </c>
      <c r="C24" s="1279">
        <v>13025</v>
      </c>
      <c r="D24" s="1279">
        <v>27786</v>
      </c>
      <c r="E24" s="1279">
        <v>13145</v>
      </c>
      <c r="F24" s="1279">
        <v>5144</v>
      </c>
      <c r="G24" s="1279">
        <v>7637</v>
      </c>
      <c r="H24" s="1279">
        <v>62689</v>
      </c>
      <c r="I24" s="1279">
        <v>940</v>
      </c>
      <c r="J24" s="1279">
        <v>4217</v>
      </c>
      <c r="K24" s="1279">
        <v>18434</v>
      </c>
      <c r="L24" s="1279">
        <v>32247</v>
      </c>
      <c r="M24" s="1279">
        <f t="shared" si="0"/>
        <v>197277</v>
      </c>
      <c r="N24" s="1254" t="s">
        <v>121</v>
      </c>
    </row>
    <row r="25" spans="1:14" ht="24.95" customHeight="1">
      <c r="A25" s="1254" t="s">
        <v>2053</v>
      </c>
      <c r="B25" s="1280">
        <v>1443</v>
      </c>
      <c r="C25" s="1280">
        <v>5405</v>
      </c>
      <c r="D25" s="1280">
        <v>10157</v>
      </c>
      <c r="E25" s="1280">
        <v>6357</v>
      </c>
      <c r="F25" s="1280">
        <v>14201</v>
      </c>
      <c r="G25" s="1280">
        <v>11479</v>
      </c>
      <c r="H25" s="1280">
        <v>7506</v>
      </c>
      <c r="I25" s="1280">
        <v>1810</v>
      </c>
      <c r="J25" s="1280">
        <v>6949</v>
      </c>
      <c r="K25" s="1280">
        <v>24727</v>
      </c>
      <c r="L25" s="1280">
        <v>20678</v>
      </c>
      <c r="M25" s="1280">
        <f t="shared" si="0"/>
        <v>110712</v>
      </c>
      <c r="N25" s="1254" t="s">
        <v>123</v>
      </c>
    </row>
    <row r="26" spans="1:14" ht="24.95" customHeight="1">
      <c r="A26" s="1254" t="s">
        <v>126</v>
      </c>
      <c r="B26" s="1279">
        <v>6737</v>
      </c>
      <c r="C26" s="1279">
        <v>398</v>
      </c>
      <c r="D26" s="1279">
        <v>1545</v>
      </c>
      <c r="E26" s="1279">
        <v>5789</v>
      </c>
      <c r="F26" s="1279">
        <v>542</v>
      </c>
      <c r="G26" s="1279">
        <v>9654</v>
      </c>
      <c r="H26" s="1279">
        <v>10304</v>
      </c>
      <c r="I26" s="1279">
        <v>78</v>
      </c>
      <c r="J26" s="1279">
        <v>141</v>
      </c>
      <c r="K26" s="1279">
        <v>55432</v>
      </c>
      <c r="L26" s="1279">
        <v>13457</v>
      </c>
      <c r="M26" s="1279">
        <f t="shared" si="0"/>
        <v>104077</v>
      </c>
      <c r="N26" s="1254" t="s">
        <v>127</v>
      </c>
    </row>
    <row r="27" spans="1:14" ht="24.95" customHeight="1">
      <c r="A27" s="1282" t="s">
        <v>533</v>
      </c>
      <c r="B27" s="1283">
        <f t="shared" ref="B27:M27" si="1">SUM(B8:B26)</f>
        <v>1309542</v>
      </c>
      <c r="C27" s="1283">
        <f t="shared" si="1"/>
        <v>177052</v>
      </c>
      <c r="D27" s="1283">
        <f t="shared" si="1"/>
        <v>599587</v>
      </c>
      <c r="E27" s="1283">
        <f t="shared" si="1"/>
        <v>635466</v>
      </c>
      <c r="F27" s="1283">
        <f t="shared" si="1"/>
        <v>147097</v>
      </c>
      <c r="G27" s="1283">
        <f t="shared" si="1"/>
        <v>324150</v>
      </c>
      <c r="H27" s="1283">
        <f t="shared" si="1"/>
        <v>989118</v>
      </c>
      <c r="I27" s="1283">
        <f t="shared" si="1"/>
        <v>52606</v>
      </c>
      <c r="J27" s="1283">
        <f t="shared" si="1"/>
        <v>95436</v>
      </c>
      <c r="K27" s="1283">
        <f t="shared" si="1"/>
        <v>569403</v>
      </c>
      <c r="L27" s="1283">
        <f t="shared" si="1"/>
        <v>1096379</v>
      </c>
      <c r="M27" s="1283">
        <f t="shared" si="1"/>
        <v>5995836</v>
      </c>
      <c r="N27" s="1282" t="s">
        <v>129</v>
      </c>
    </row>
    <row r="28" spans="1:14" ht="30" customHeight="1">
      <c r="A28" s="2487" t="s">
        <v>2848</v>
      </c>
      <c r="B28" s="2488"/>
      <c r="C28" s="2488"/>
      <c r="D28" s="2488"/>
      <c r="E28" s="2488"/>
      <c r="F28" s="2488"/>
      <c r="G28" s="2488"/>
      <c r="H28" s="2488" t="s">
        <v>2849</v>
      </c>
      <c r="I28" s="2488"/>
      <c r="J28" s="2488"/>
      <c r="K28" s="2488"/>
      <c r="L28" s="2488"/>
      <c r="M28" s="2488"/>
      <c r="N28" s="2489"/>
    </row>
    <row r="29" spans="1:14" ht="24.95" customHeight="1">
      <c r="A29" s="1284"/>
      <c r="B29" s="1285"/>
      <c r="C29" s="1285"/>
      <c r="D29" s="1285"/>
      <c r="E29" s="1284"/>
      <c r="F29" s="1284"/>
      <c r="G29" s="1284"/>
      <c r="H29" s="1284"/>
      <c r="I29" s="1284"/>
      <c r="J29" s="1284"/>
      <c r="K29" s="1284"/>
      <c r="L29" s="1284"/>
      <c r="M29" s="1284"/>
      <c r="N29" s="1284"/>
    </row>
    <row r="30" spans="1:14" ht="24.95" customHeight="1">
      <c r="B30" s="1286"/>
      <c r="M30" s="1287"/>
    </row>
    <row r="32" spans="1:14">
      <c r="B32" s="1286"/>
      <c r="C32" s="1286"/>
      <c r="D32" s="1286"/>
      <c r="E32" s="1286"/>
      <c r="F32" s="1286"/>
      <c r="G32" s="1286"/>
      <c r="H32" s="1286"/>
      <c r="I32" s="1286"/>
      <c r="J32" s="1286"/>
      <c r="K32" s="1286"/>
      <c r="L32" s="1286"/>
      <c r="M32" s="1286"/>
      <c r="N32" s="1286"/>
    </row>
  </sheetData>
  <mergeCells count="28">
    <mergeCell ref="A1:N1"/>
    <mergeCell ref="A2:N2"/>
    <mergeCell ref="A3:C3"/>
    <mergeCell ref="D3:N3"/>
    <mergeCell ref="A4:A7"/>
    <mergeCell ref="B4:B5"/>
    <mergeCell ref="C4:C5"/>
    <mergeCell ref="D4:D5"/>
    <mergeCell ref="E4:E5"/>
    <mergeCell ref="F4:F5"/>
    <mergeCell ref="G4:G5"/>
    <mergeCell ref="H4:H5"/>
    <mergeCell ref="I4:J4"/>
    <mergeCell ref="K4:L4"/>
    <mergeCell ref="M4:M5"/>
    <mergeCell ref="A28:G28"/>
    <mergeCell ref="H28:N28"/>
    <mergeCell ref="B6:B7"/>
    <mergeCell ref="C6:C7"/>
    <mergeCell ref="D6:D7"/>
    <mergeCell ref="E6:E7"/>
    <mergeCell ref="F6:F7"/>
    <mergeCell ref="G6:G7"/>
    <mergeCell ref="N4:N7"/>
    <mergeCell ref="H6:H7"/>
    <mergeCell ref="I6:J6"/>
    <mergeCell ref="K6:L6"/>
    <mergeCell ref="M6:M7"/>
  </mergeCells>
  <pageMargins left="0.7" right="0.7" top="0.75" bottom="0.75" header="0.3" footer="0.3"/>
  <pageSetup paperSize="9" scale="57" orientation="landscape"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31"/>
  <sheetViews>
    <sheetView rightToLeft="1" zoomScaleNormal="100" workbookViewId="0">
      <selection activeCell="G13" sqref="G13"/>
    </sheetView>
  </sheetViews>
  <sheetFormatPr defaultColWidth="13.42578125" defaultRowHeight="15"/>
  <cols>
    <col min="1" max="6" width="29.7109375" style="1024" customWidth="1"/>
    <col min="7" max="231" width="13.42578125" style="1024"/>
    <col min="232" max="237" width="20.7109375" style="1024" customWidth="1"/>
    <col min="238" max="239" width="13.42578125" style="1024" customWidth="1"/>
    <col min="240" max="487" width="13.42578125" style="1024"/>
    <col min="488" max="493" width="20.7109375" style="1024" customWidth="1"/>
    <col min="494" max="495" width="13.42578125" style="1024" customWidth="1"/>
    <col min="496" max="743" width="13.42578125" style="1024"/>
    <col min="744" max="749" width="20.7109375" style="1024" customWidth="1"/>
    <col min="750" max="751" width="13.42578125" style="1024" customWidth="1"/>
    <col min="752" max="999" width="13.42578125" style="1024"/>
    <col min="1000" max="1005" width="20.7109375" style="1024" customWidth="1"/>
    <col min="1006" max="1007" width="13.42578125" style="1024" customWidth="1"/>
    <col min="1008" max="1255" width="13.42578125" style="1024"/>
    <col min="1256" max="1261" width="20.7109375" style="1024" customWidth="1"/>
    <col min="1262" max="1263" width="13.42578125" style="1024" customWidth="1"/>
    <col min="1264" max="1511" width="13.42578125" style="1024"/>
    <col min="1512" max="1517" width="20.7109375" style="1024" customWidth="1"/>
    <col min="1518" max="1519" width="13.42578125" style="1024" customWidth="1"/>
    <col min="1520" max="1767" width="13.42578125" style="1024"/>
    <col min="1768" max="1773" width="20.7109375" style="1024" customWidth="1"/>
    <col min="1774" max="1775" width="13.42578125" style="1024" customWidth="1"/>
    <col min="1776" max="2023" width="13.42578125" style="1024"/>
    <col min="2024" max="2029" width="20.7109375" style="1024" customWidth="1"/>
    <col min="2030" max="2031" width="13.42578125" style="1024" customWidth="1"/>
    <col min="2032" max="2279" width="13.42578125" style="1024"/>
    <col min="2280" max="2285" width="20.7109375" style="1024" customWidth="1"/>
    <col min="2286" max="2287" width="13.42578125" style="1024" customWidth="1"/>
    <col min="2288" max="2535" width="13.42578125" style="1024"/>
    <col min="2536" max="2541" width="20.7109375" style="1024" customWidth="1"/>
    <col min="2542" max="2543" width="13.42578125" style="1024" customWidth="1"/>
    <col min="2544" max="2791" width="13.42578125" style="1024"/>
    <col min="2792" max="2797" width="20.7109375" style="1024" customWidth="1"/>
    <col min="2798" max="2799" width="13.42578125" style="1024" customWidth="1"/>
    <col min="2800" max="3047" width="13.42578125" style="1024"/>
    <col min="3048" max="3053" width="20.7109375" style="1024" customWidth="1"/>
    <col min="3054" max="3055" width="13.42578125" style="1024" customWidth="1"/>
    <col min="3056" max="3303" width="13.42578125" style="1024"/>
    <col min="3304" max="3309" width="20.7109375" style="1024" customWidth="1"/>
    <col min="3310" max="3311" width="13.42578125" style="1024" customWidth="1"/>
    <col min="3312" max="3559" width="13.42578125" style="1024"/>
    <col min="3560" max="3565" width="20.7109375" style="1024" customWidth="1"/>
    <col min="3566" max="3567" width="13.42578125" style="1024" customWidth="1"/>
    <col min="3568" max="3815" width="13.42578125" style="1024"/>
    <col min="3816" max="3821" width="20.7109375" style="1024" customWidth="1"/>
    <col min="3822" max="3823" width="13.42578125" style="1024" customWidth="1"/>
    <col min="3824" max="4071" width="13.42578125" style="1024"/>
    <col min="4072" max="4077" width="20.7109375" style="1024" customWidth="1"/>
    <col min="4078" max="4079" width="13.42578125" style="1024" customWidth="1"/>
    <col min="4080" max="4327" width="13.42578125" style="1024"/>
    <col min="4328" max="4333" width="20.7109375" style="1024" customWidth="1"/>
    <col min="4334" max="4335" width="13.42578125" style="1024" customWidth="1"/>
    <col min="4336" max="4583" width="13.42578125" style="1024"/>
    <col min="4584" max="4589" width="20.7109375" style="1024" customWidth="1"/>
    <col min="4590" max="4591" width="13.42578125" style="1024" customWidth="1"/>
    <col min="4592" max="4839" width="13.42578125" style="1024"/>
    <col min="4840" max="4845" width="20.7109375" style="1024" customWidth="1"/>
    <col min="4846" max="4847" width="13.42578125" style="1024" customWidth="1"/>
    <col min="4848" max="5095" width="13.42578125" style="1024"/>
    <col min="5096" max="5101" width="20.7109375" style="1024" customWidth="1"/>
    <col min="5102" max="5103" width="13.42578125" style="1024" customWidth="1"/>
    <col min="5104" max="5351" width="13.42578125" style="1024"/>
    <col min="5352" max="5357" width="20.7109375" style="1024" customWidth="1"/>
    <col min="5358" max="5359" width="13.42578125" style="1024" customWidth="1"/>
    <col min="5360" max="5607" width="13.42578125" style="1024"/>
    <col min="5608" max="5613" width="20.7109375" style="1024" customWidth="1"/>
    <col min="5614" max="5615" width="13.42578125" style="1024" customWidth="1"/>
    <col min="5616" max="5863" width="13.42578125" style="1024"/>
    <col min="5864" max="5869" width="20.7109375" style="1024" customWidth="1"/>
    <col min="5870" max="5871" width="13.42578125" style="1024" customWidth="1"/>
    <col min="5872" max="6119" width="13.42578125" style="1024"/>
    <col min="6120" max="6125" width="20.7109375" style="1024" customWidth="1"/>
    <col min="6126" max="6127" width="13.42578125" style="1024" customWidth="1"/>
    <col min="6128" max="6375" width="13.42578125" style="1024"/>
    <col min="6376" max="6381" width="20.7109375" style="1024" customWidth="1"/>
    <col min="6382" max="6383" width="13.42578125" style="1024" customWidth="1"/>
    <col min="6384" max="6631" width="13.42578125" style="1024"/>
    <col min="6632" max="6637" width="20.7109375" style="1024" customWidth="1"/>
    <col min="6638" max="6639" width="13.42578125" style="1024" customWidth="1"/>
    <col min="6640" max="6887" width="13.42578125" style="1024"/>
    <col min="6888" max="6893" width="20.7109375" style="1024" customWidth="1"/>
    <col min="6894" max="6895" width="13.42578125" style="1024" customWidth="1"/>
    <col min="6896" max="7143" width="13.42578125" style="1024"/>
    <col min="7144" max="7149" width="20.7109375" style="1024" customWidth="1"/>
    <col min="7150" max="7151" width="13.42578125" style="1024" customWidth="1"/>
    <col min="7152" max="7399" width="13.42578125" style="1024"/>
    <col min="7400" max="7405" width="20.7109375" style="1024" customWidth="1"/>
    <col min="7406" max="7407" width="13.42578125" style="1024" customWidth="1"/>
    <col min="7408" max="7655" width="13.42578125" style="1024"/>
    <col min="7656" max="7661" width="20.7109375" style="1024" customWidth="1"/>
    <col min="7662" max="7663" width="13.42578125" style="1024" customWidth="1"/>
    <col min="7664" max="7911" width="13.42578125" style="1024"/>
    <col min="7912" max="7917" width="20.7109375" style="1024" customWidth="1"/>
    <col min="7918" max="7919" width="13.42578125" style="1024" customWidth="1"/>
    <col min="7920" max="8167" width="13.42578125" style="1024"/>
    <col min="8168" max="8173" width="20.7109375" style="1024" customWidth="1"/>
    <col min="8174" max="8175" width="13.42578125" style="1024" customWidth="1"/>
    <col min="8176" max="8423" width="13.42578125" style="1024"/>
    <col min="8424" max="8429" width="20.7109375" style="1024" customWidth="1"/>
    <col min="8430" max="8431" width="13.42578125" style="1024" customWidth="1"/>
    <col min="8432" max="8679" width="13.42578125" style="1024"/>
    <col min="8680" max="8685" width="20.7109375" style="1024" customWidth="1"/>
    <col min="8686" max="8687" width="13.42578125" style="1024" customWidth="1"/>
    <col min="8688" max="8935" width="13.42578125" style="1024"/>
    <col min="8936" max="8941" width="20.7109375" style="1024" customWidth="1"/>
    <col min="8942" max="8943" width="13.42578125" style="1024" customWidth="1"/>
    <col min="8944" max="9191" width="13.42578125" style="1024"/>
    <col min="9192" max="9197" width="20.7109375" style="1024" customWidth="1"/>
    <col min="9198" max="9199" width="13.42578125" style="1024" customWidth="1"/>
    <col min="9200" max="9447" width="13.42578125" style="1024"/>
    <col min="9448" max="9453" width="20.7109375" style="1024" customWidth="1"/>
    <col min="9454" max="9455" width="13.42578125" style="1024" customWidth="1"/>
    <col min="9456" max="9703" width="13.42578125" style="1024"/>
    <col min="9704" max="9709" width="20.7109375" style="1024" customWidth="1"/>
    <col min="9710" max="9711" width="13.42578125" style="1024" customWidth="1"/>
    <col min="9712" max="9959" width="13.42578125" style="1024"/>
    <col min="9960" max="9965" width="20.7109375" style="1024" customWidth="1"/>
    <col min="9966" max="9967" width="13.42578125" style="1024" customWidth="1"/>
    <col min="9968" max="10215" width="13.42578125" style="1024"/>
    <col min="10216" max="10221" width="20.7109375" style="1024" customWidth="1"/>
    <col min="10222" max="10223" width="13.42578125" style="1024" customWidth="1"/>
    <col min="10224" max="10471" width="13.42578125" style="1024"/>
    <col min="10472" max="10477" width="20.7109375" style="1024" customWidth="1"/>
    <col min="10478" max="10479" width="13.42578125" style="1024" customWidth="1"/>
    <col min="10480" max="10727" width="13.42578125" style="1024"/>
    <col min="10728" max="10733" width="20.7109375" style="1024" customWidth="1"/>
    <col min="10734" max="10735" width="13.42578125" style="1024" customWidth="1"/>
    <col min="10736" max="10983" width="13.42578125" style="1024"/>
    <col min="10984" max="10989" width="20.7109375" style="1024" customWidth="1"/>
    <col min="10990" max="10991" width="13.42578125" style="1024" customWidth="1"/>
    <col min="10992" max="11239" width="13.42578125" style="1024"/>
    <col min="11240" max="11245" width="20.7109375" style="1024" customWidth="1"/>
    <col min="11246" max="11247" width="13.42578125" style="1024" customWidth="1"/>
    <col min="11248" max="11495" width="13.42578125" style="1024"/>
    <col min="11496" max="11501" width="20.7109375" style="1024" customWidth="1"/>
    <col min="11502" max="11503" width="13.42578125" style="1024" customWidth="1"/>
    <col min="11504" max="11751" width="13.42578125" style="1024"/>
    <col min="11752" max="11757" width="20.7109375" style="1024" customWidth="1"/>
    <col min="11758" max="11759" width="13.42578125" style="1024" customWidth="1"/>
    <col min="11760" max="12007" width="13.42578125" style="1024"/>
    <col min="12008" max="12013" width="20.7109375" style="1024" customWidth="1"/>
    <col min="12014" max="12015" width="13.42578125" style="1024" customWidth="1"/>
    <col min="12016" max="12263" width="13.42578125" style="1024"/>
    <col min="12264" max="12269" width="20.7109375" style="1024" customWidth="1"/>
    <col min="12270" max="12271" width="13.42578125" style="1024" customWidth="1"/>
    <col min="12272" max="12519" width="13.42578125" style="1024"/>
    <col min="12520" max="12525" width="20.7109375" style="1024" customWidth="1"/>
    <col min="12526" max="12527" width="13.42578125" style="1024" customWidth="1"/>
    <col min="12528" max="12775" width="13.42578125" style="1024"/>
    <col min="12776" max="12781" width="20.7109375" style="1024" customWidth="1"/>
    <col min="12782" max="12783" width="13.42578125" style="1024" customWidth="1"/>
    <col min="12784" max="13031" width="13.42578125" style="1024"/>
    <col min="13032" max="13037" width="20.7109375" style="1024" customWidth="1"/>
    <col min="13038" max="13039" width="13.42578125" style="1024" customWidth="1"/>
    <col min="13040" max="13287" width="13.42578125" style="1024"/>
    <col min="13288" max="13293" width="20.7109375" style="1024" customWidth="1"/>
    <col min="13294" max="13295" width="13.42578125" style="1024" customWidth="1"/>
    <col min="13296" max="13543" width="13.42578125" style="1024"/>
    <col min="13544" max="13549" width="20.7109375" style="1024" customWidth="1"/>
    <col min="13550" max="13551" width="13.42578125" style="1024" customWidth="1"/>
    <col min="13552" max="13799" width="13.42578125" style="1024"/>
    <col min="13800" max="13805" width="20.7109375" style="1024" customWidth="1"/>
    <col min="13806" max="13807" width="13.42578125" style="1024" customWidth="1"/>
    <col min="13808" max="14055" width="13.42578125" style="1024"/>
    <col min="14056" max="14061" width="20.7109375" style="1024" customWidth="1"/>
    <col min="14062" max="14063" width="13.42578125" style="1024" customWidth="1"/>
    <col min="14064" max="14311" width="13.42578125" style="1024"/>
    <col min="14312" max="14317" width="20.7109375" style="1024" customWidth="1"/>
    <col min="14318" max="14319" width="13.42578125" style="1024" customWidth="1"/>
    <col min="14320" max="14567" width="13.42578125" style="1024"/>
    <col min="14568" max="14573" width="20.7109375" style="1024" customWidth="1"/>
    <col min="14574" max="14575" width="13.42578125" style="1024" customWidth="1"/>
    <col min="14576" max="14823" width="13.42578125" style="1024"/>
    <col min="14824" max="14829" width="20.7109375" style="1024" customWidth="1"/>
    <col min="14830" max="14831" width="13.42578125" style="1024" customWidth="1"/>
    <col min="14832" max="15079" width="13.42578125" style="1024"/>
    <col min="15080" max="15085" width="20.7109375" style="1024" customWidth="1"/>
    <col min="15086" max="15087" width="13.42578125" style="1024" customWidth="1"/>
    <col min="15088" max="15335" width="13.42578125" style="1024"/>
    <col min="15336" max="15341" width="20.7109375" style="1024" customWidth="1"/>
    <col min="15342" max="15343" width="13.42578125" style="1024" customWidth="1"/>
    <col min="15344" max="15591" width="13.42578125" style="1024"/>
    <col min="15592" max="15597" width="20.7109375" style="1024" customWidth="1"/>
    <col min="15598" max="15599" width="13.42578125" style="1024" customWidth="1"/>
    <col min="15600" max="15847" width="13.42578125" style="1024"/>
    <col min="15848" max="15853" width="20.7109375" style="1024" customWidth="1"/>
    <col min="15854" max="15855" width="13.42578125" style="1024" customWidth="1"/>
    <col min="15856" max="16103" width="13.42578125" style="1024"/>
    <col min="16104" max="16109" width="20.7109375" style="1024" customWidth="1"/>
    <col min="16110" max="16111" width="13.42578125" style="1024" customWidth="1"/>
    <col min="16112" max="16384" width="13.42578125" style="1024"/>
  </cols>
  <sheetData>
    <row r="1" spans="1:7" s="1276" customFormat="1" ht="27" customHeight="1">
      <c r="A1" s="1959" t="s">
        <v>2504</v>
      </c>
      <c r="B1" s="1959"/>
      <c r="C1" s="1959"/>
      <c r="D1" s="1959"/>
      <c r="E1" s="1959"/>
      <c r="F1" s="1959"/>
      <c r="G1" s="1288"/>
    </row>
    <row r="2" spans="1:7" s="1276" customFormat="1" ht="27" customHeight="1">
      <c r="A2" s="2505" t="s">
        <v>2878</v>
      </c>
      <c r="B2" s="2506"/>
      <c r="C2" s="2506"/>
      <c r="D2" s="2506"/>
      <c r="E2" s="2506"/>
      <c r="F2" s="2507"/>
      <c r="G2" s="1288"/>
    </row>
    <row r="3" spans="1:7" ht="21.75" customHeight="1">
      <c r="A3" s="2496" t="s">
        <v>2879</v>
      </c>
      <c r="B3" s="2496"/>
      <c r="C3" s="2497"/>
      <c r="D3" s="2498" t="s">
        <v>2880</v>
      </c>
      <c r="E3" s="2498"/>
      <c r="F3" s="2499"/>
      <c r="G3" s="1066"/>
    </row>
    <row r="4" spans="1:7" ht="41.25" customHeight="1">
      <c r="A4" s="2492" t="s">
        <v>1000</v>
      </c>
      <c r="B4" s="1277" t="s">
        <v>2881</v>
      </c>
      <c r="C4" s="1277" t="s">
        <v>2882</v>
      </c>
      <c r="D4" s="1277" t="s">
        <v>2883</v>
      </c>
      <c r="E4" s="1277" t="s">
        <v>2884</v>
      </c>
      <c r="F4" s="2492" t="s">
        <v>87</v>
      </c>
      <c r="G4" s="1066"/>
    </row>
    <row r="5" spans="1:7" ht="45" customHeight="1">
      <c r="A5" s="2492"/>
      <c r="B5" s="1277" t="s">
        <v>2885</v>
      </c>
      <c r="C5" s="1277" t="s">
        <v>2886</v>
      </c>
      <c r="D5" s="1277" t="s">
        <v>2887</v>
      </c>
      <c r="E5" s="1277" t="s">
        <v>2888</v>
      </c>
      <c r="F5" s="2492"/>
      <c r="G5" s="1066"/>
    </row>
    <row r="6" spans="1:7" ht="24.95" customHeight="1">
      <c r="A6" s="1254" t="s">
        <v>818</v>
      </c>
      <c r="B6" s="1279">
        <v>54678</v>
      </c>
      <c r="C6" s="1279">
        <v>39658</v>
      </c>
      <c r="D6" s="1289">
        <f>SUM(B6:C6)</f>
        <v>94336</v>
      </c>
      <c r="E6" s="1279">
        <v>5035</v>
      </c>
      <c r="F6" s="1254" t="s">
        <v>89</v>
      </c>
      <c r="G6" s="1066"/>
    </row>
    <row r="7" spans="1:7" ht="24.95" customHeight="1">
      <c r="A7" s="1254" t="s">
        <v>1007</v>
      </c>
      <c r="B7" s="1280">
        <v>20908</v>
      </c>
      <c r="C7" s="1281">
        <v>19382</v>
      </c>
      <c r="D7" s="1289">
        <f t="shared" ref="D7:D24" si="0">SUM(B7:C7)</f>
        <v>40290</v>
      </c>
      <c r="E7" s="1281">
        <v>2395</v>
      </c>
      <c r="F7" s="1254" t="s">
        <v>91</v>
      </c>
      <c r="G7" s="1072"/>
    </row>
    <row r="8" spans="1:7" ht="24.95" customHeight="1">
      <c r="A8" s="1254" t="s">
        <v>1008</v>
      </c>
      <c r="B8" s="1279">
        <v>9711</v>
      </c>
      <c r="C8" s="1279">
        <v>17586</v>
      </c>
      <c r="D8" s="1289">
        <f t="shared" si="0"/>
        <v>27297</v>
      </c>
      <c r="E8" s="1279">
        <v>7633</v>
      </c>
      <c r="F8" s="1254" t="s">
        <v>93</v>
      </c>
      <c r="G8" s="1066"/>
    </row>
    <row r="9" spans="1:7" ht="24.95" customHeight="1">
      <c r="A9" s="1254" t="s">
        <v>2044</v>
      </c>
      <c r="B9" s="1280">
        <v>12566</v>
      </c>
      <c r="C9" s="1281">
        <v>10557</v>
      </c>
      <c r="D9" s="1289">
        <f t="shared" si="0"/>
        <v>23123</v>
      </c>
      <c r="E9" s="1281">
        <v>352</v>
      </c>
      <c r="F9" s="1254" t="s">
        <v>95</v>
      </c>
      <c r="G9" s="1066"/>
    </row>
    <row r="10" spans="1:7" ht="24.95" customHeight="1">
      <c r="A10" s="1254" t="s">
        <v>820</v>
      </c>
      <c r="B10" s="1279">
        <v>14901</v>
      </c>
      <c r="C10" s="1279">
        <v>20192</v>
      </c>
      <c r="D10" s="1289">
        <f t="shared" si="0"/>
        <v>35093</v>
      </c>
      <c r="E10" s="1279">
        <v>3434</v>
      </c>
      <c r="F10" s="1254" t="s">
        <v>97</v>
      </c>
      <c r="G10" s="1066"/>
    </row>
    <row r="11" spans="1:7" ht="24.95" customHeight="1">
      <c r="A11" s="1254" t="s">
        <v>2045</v>
      </c>
      <c r="B11" s="1280">
        <v>6950</v>
      </c>
      <c r="C11" s="1281">
        <v>25050</v>
      </c>
      <c r="D11" s="1289">
        <f t="shared" si="0"/>
        <v>32000</v>
      </c>
      <c r="E11" s="1281">
        <v>995</v>
      </c>
      <c r="F11" s="1254" t="s">
        <v>2094</v>
      </c>
      <c r="G11" s="1066"/>
    </row>
    <row r="12" spans="1:7" ht="24.95" customHeight="1">
      <c r="A12" s="1254" t="s">
        <v>821</v>
      </c>
      <c r="B12" s="1279">
        <v>22253</v>
      </c>
      <c r="C12" s="1279">
        <v>20073</v>
      </c>
      <c r="D12" s="1289">
        <f t="shared" si="0"/>
        <v>42326</v>
      </c>
      <c r="E12" s="1279">
        <v>7186</v>
      </c>
      <c r="F12" s="1254" t="s">
        <v>101</v>
      </c>
      <c r="G12" s="1066"/>
    </row>
    <row r="13" spans="1:7" ht="24.95" customHeight="1">
      <c r="A13" s="1254" t="s">
        <v>2046</v>
      </c>
      <c r="B13" s="1280">
        <v>19479</v>
      </c>
      <c r="C13" s="1281">
        <v>18014</v>
      </c>
      <c r="D13" s="1289">
        <f t="shared" si="0"/>
        <v>37493</v>
      </c>
      <c r="E13" s="1281">
        <v>5152</v>
      </c>
      <c r="F13" s="1254" t="s">
        <v>103</v>
      </c>
      <c r="G13" s="1066"/>
    </row>
    <row r="14" spans="1:7" ht="24.95" customHeight="1">
      <c r="A14" s="1254" t="s">
        <v>2047</v>
      </c>
      <c r="B14" s="1279">
        <v>6600</v>
      </c>
      <c r="C14" s="1279">
        <v>7488</v>
      </c>
      <c r="D14" s="1289">
        <f t="shared" si="0"/>
        <v>14088</v>
      </c>
      <c r="E14" s="1279">
        <v>223</v>
      </c>
      <c r="F14" s="1254" t="s">
        <v>105</v>
      </c>
      <c r="G14" s="1066"/>
    </row>
    <row r="15" spans="1:7" ht="24.95" customHeight="1">
      <c r="A15" s="1254" t="s">
        <v>2048</v>
      </c>
      <c r="B15" s="1280">
        <v>20985</v>
      </c>
      <c r="C15" s="1281">
        <v>14325</v>
      </c>
      <c r="D15" s="1289">
        <f t="shared" si="0"/>
        <v>35310</v>
      </c>
      <c r="E15" s="1281">
        <v>4231</v>
      </c>
      <c r="F15" s="1254" t="s">
        <v>107</v>
      </c>
      <c r="G15" s="1066"/>
    </row>
    <row r="16" spans="1:7" ht="24.95" customHeight="1">
      <c r="A16" s="1254" t="s">
        <v>259</v>
      </c>
      <c r="B16" s="1279">
        <v>6405</v>
      </c>
      <c r="C16" s="1279">
        <v>7541</v>
      </c>
      <c r="D16" s="1289">
        <f t="shared" si="0"/>
        <v>13946</v>
      </c>
      <c r="E16" s="1279">
        <v>2448</v>
      </c>
      <c r="F16" s="1254" t="s">
        <v>109</v>
      </c>
      <c r="G16" s="1066"/>
    </row>
    <row r="17" spans="1:7" ht="24.95" customHeight="1">
      <c r="A17" s="1254" t="s">
        <v>1009</v>
      </c>
      <c r="B17" s="1280">
        <v>9854</v>
      </c>
      <c r="C17" s="1281">
        <v>6870</v>
      </c>
      <c r="D17" s="1289">
        <f t="shared" si="0"/>
        <v>16724</v>
      </c>
      <c r="E17" s="1281">
        <v>4777</v>
      </c>
      <c r="F17" s="1254" t="s">
        <v>111</v>
      </c>
      <c r="G17" s="1066"/>
    </row>
    <row r="18" spans="1:7" ht="24.95" customHeight="1">
      <c r="A18" s="1254" t="s">
        <v>112</v>
      </c>
      <c r="B18" s="1279">
        <v>30655</v>
      </c>
      <c r="C18" s="1279">
        <v>12357</v>
      </c>
      <c r="D18" s="1289">
        <f t="shared" si="0"/>
        <v>43012</v>
      </c>
      <c r="E18" s="1279">
        <v>351</v>
      </c>
      <c r="F18" s="1254" t="s">
        <v>2095</v>
      </c>
      <c r="G18" s="1066"/>
    </row>
    <row r="19" spans="1:7" ht="24.95" customHeight="1">
      <c r="A19" s="1254" t="s">
        <v>148</v>
      </c>
      <c r="B19" s="1280">
        <v>8191</v>
      </c>
      <c r="C19" s="1281">
        <v>11805</v>
      </c>
      <c r="D19" s="1289">
        <f t="shared" si="0"/>
        <v>19996</v>
      </c>
      <c r="E19" s="1281">
        <v>0</v>
      </c>
      <c r="F19" s="1254" t="s">
        <v>261</v>
      </c>
      <c r="G19" s="1066"/>
    </row>
    <row r="20" spans="1:7" ht="24.95" customHeight="1">
      <c r="A20" s="1254" t="s">
        <v>2050</v>
      </c>
      <c r="B20" s="1279">
        <v>26154</v>
      </c>
      <c r="C20" s="1279">
        <v>23441</v>
      </c>
      <c r="D20" s="1289">
        <f t="shared" si="0"/>
        <v>49595</v>
      </c>
      <c r="E20" s="1279">
        <v>3455</v>
      </c>
      <c r="F20" s="1254" t="s">
        <v>117</v>
      </c>
      <c r="G20" s="1066"/>
    </row>
    <row r="21" spans="1:7" ht="24.95" customHeight="1">
      <c r="A21" s="1254" t="s">
        <v>2051</v>
      </c>
      <c r="B21" s="1280">
        <v>11496</v>
      </c>
      <c r="C21" s="1281">
        <v>6966</v>
      </c>
      <c r="D21" s="1289">
        <f t="shared" si="0"/>
        <v>18462</v>
      </c>
      <c r="E21" s="1281">
        <v>2249</v>
      </c>
      <c r="F21" s="1254" t="s">
        <v>2096</v>
      </c>
      <c r="G21" s="1066"/>
    </row>
    <row r="22" spans="1:7" ht="24.95" customHeight="1">
      <c r="A22" s="1254" t="s">
        <v>2052</v>
      </c>
      <c r="B22" s="1279">
        <v>9602</v>
      </c>
      <c r="C22" s="1279">
        <v>7819</v>
      </c>
      <c r="D22" s="1289">
        <f t="shared" si="0"/>
        <v>17421</v>
      </c>
      <c r="E22" s="1279">
        <v>4094</v>
      </c>
      <c r="F22" s="1254" t="s">
        <v>121</v>
      </c>
      <c r="G22" s="1066"/>
    </row>
    <row r="23" spans="1:7" ht="24.95" customHeight="1">
      <c r="A23" s="1254" t="s">
        <v>2053</v>
      </c>
      <c r="B23" s="1280">
        <v>7452</v>
      </c>
      <c r="C23" s="1281">
        <v>10939</v>
      </c>
      <c r="D23" s="1289">
        <f t="shared" si="0"/>
        <v>18391</v>
      </c>
      <c r="E23" s="1281">
        <v>1117</v>
      </c>
      <c r="F23" s="1254" t="s">
        <v>123</v>
      </c>
      <c r="G23" s="1066"/>
    </row>
    <row r="24" spans="1:7" ht="24.95" customHeight="1">
      <c r="A24" s="1254" t="s">
        <v>126</v>
      </c>
      <c r="B24" s="1279">
        <v>3407</v>
      </c>
      <c r="C24" s="1279">
        <v>5591</v>
      </c>
      <c r="D24" s="1289">
        <f t="shared" si="0"/>
        <v>8998</v>
      </c>
      <c r="E24" s="1279">
        <v>74</v>
      </c>
      <c r="F24" s="1254" t="s">
        <v>127</v>
      </c>
      <c r="G24" s="1066"/>
    </row>
    <row r="25" spans="1:7" ht="24.95" customHeight="1">
      <c r="A25" s="1282" t="s">
        <v>533</v>
      </c>
      <c r="B25" s="1283">
        <f>SUM(B6:B24)</f>
        <v>302247</v>
      </c>
      <c r="C25" s="1283">
        <f>SUM(C6:C24)</f>
        <v>285654</v>
      </c>
      <c r="D25" s="1283">
        <f>SUM(D6:D24)</f>
        <v>587901</v>
      </c>
      <c r="E25" s="1283">
        <f>SUM(E6:E24)</f>
        <v>55201</v>
      </c>
      <c r="F25" s="1282" t="s">
        <v>129</v>
      </c>
      <c r="G25" s="1066"/>
    </row>
    <row r="26" spans="1:7" ht="20.25" customHeight="1">
      <c r="A26" s="2502" t="s">
        <v>2889</v>
      </c>
      <c r="B26" s="2502"/>
      <c r="C26" s="2502"/>
      <c r="D26" s="2487" t="s">
        <v>2890</v>
      </c>
      <c r="E26" s="2488"/>
      <c r="F26" s="2503"/>
      <c r="G26" s="1066"/>
    </row>
    <row r="27" spans="1:7" ht="20.25">
      <c r="A27" s="2504" t="s">
        <v>2848</v>
      </c>
      <c r="B27" s="2504"/>
      <c r="C27" s="2504"/>
      <c r="D27" s="2487" t="s">
        <v>2849</v>
      </c>
      <c r="E27" s="2488"/>
      <c r="F27" s="2503"/>
      <c r="G27" s="1066"/>
    </row>
    <row r="28" spans="1:7" ht="24.95" customHeight="1">
      <c r="A28" s="1284"/>
      <c r="B28" s="1285"/>
      <c r="C28" s="1285"/>
      <c r="D28" s="1285"/>
      <c r="E28" s="1284"/>
      <c r="F28" s="1284"/>
    </row>
    <row r="29" spans="1:7" ht="24.95" customHeight="1">
      <c r="B29" s="1286"/>
    </row>
    <row r="30" spans="1:7">
      <c r="B30" s="1287"/>
      <c r="C30" s="1287"/>
      <c r="D30" s="1287"/>
      <c r="E30" s="1287"/>
    </row>
    <row r="31" spans="1:7">
      <c r="B31" s="1286"/>
      <c r="C31" s="1286"/>
      <c r="D31" s="1286"/>
      <c r="E31" s="1286"/>
      <c r="F31" s="1286"/>
    </row>
  </sheetData>
  <mergeCells count="10">
    <mergeCell ref="A26:C26"/>
    <mergeCell ref="D26:F26"/>
    <mergeCell ref="A27:C27"/>
    <mergeCell ref="D27:F27"/>
    <mergeCell ref="A1:F1"/>
    <mergeCell ref="A2:F2"/>
    <mergeCell ref="A3:C3"/>
    <mergeCell ref="D3:F3"/>
    <mergeCell ref="A4:A5"/>
    <mergeCell ref="F4:F5"/>
  </mergeCells>
  <pageMargins left="0.7" right="0.7" top="0.75" bottom="0.75" header="0.3" footer="0.3"/>
  <pageSetup paperSize="9" scale="69" orientation="landscape"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32"/>
  <sheetViews>
    <sheetView rightToLeft="1" zoomScale="80" zoomScaleNormal="80" workbookViewId="0">
      <selection activeCell="G13" sqref="G13"/>
    </sheetView>
  </sheetViews>
  <sheetFormatPr defaultRowHeight="15.75"/>
  <cols>
    <col min="1" max="1" width="23.7109375" style="1301" customWidth="1"/>
    <col min="2" max="7" width="15.7109375" style="1301" customWidth="1"/>
    <col min="8" max="8" width="23.7109375" style="1290" customWidth="1"/>
    <col min="9" max="68" width="9.140625" style="1290"/>
    <col min="69" max="76" width="12" style="1290" customWidth="1"/>
    <col min="77" max="78" width="9.140625" style="1290"/>
    <col min="79" max="79" width="8.28515625" style="1290" bestFit="1" customWidth="1"/>
    <col min="80" max="324" width="9.140625" style="1290"/>
    <col min="325" max="332" width="12" style="1290" customWidth="1"/>
    <col min="333" max="334" width="9.140625" style="1290"/>
    <col min="335" max="335" width="8.28515625" style="1290" bestFit="1" customWidth="1"/>
    <col min="336" max="580" width="9.140625" style="1290"/>
    <col min="581" max="588" width="12" style="1290" customWidth="1"/>
    <col min="589" max="590" width="9.140625" style="1290"/>
    <col min="591" max="591" width="8.28515625" style="1290" bestFit="1" customWidth="1"/>
    <col min="592" max="836" width="9.140625" style="1290"/>
    <col min="837" max="844" width="12" style="1290" customWidth="1"/>
    <col min="845" max="846" width="9.140625" style="1290"/>
    <col min="847" max="847" width="8.28515625" style="1290" bestFit="1" customWidth="1"/>
    <col min="848" max="1092" width="9.140625" style="1290"/>
    <col min="1093" max="1100" width="12" style="1290" customWidth="1"/>
    <col min="1101" max="1102" width="9.140625" style="1290"/>
    <col min="1103" max="1103" width="8.28515625" style="1290" bestFit="1" customWidth="1"/>
    <col min="1104" max="1348" width="9.140625" style="1290"/>
    <col min="1349" max="1356" width="12" style="1290" customWidth="1"/>
    <col min="1357" max="1358" width="9.140625" style="1290"/>
    <col min="1359" max="1359" width="8.28515625" style="1290" bestFit="1" customWidth="1"/>
    <col min="1360" max="1604" width="9.140625" style="1290"/>
    <col min="1605" max="1612" width="12" style="1290" customWidth="1"/>
    <col min="1613" max="1614" width="9.140625" style="1290"/>
    <col min="1615" max="1615" width="8.28515625" style="1290" bestFit="1" customWidth="1"/>
    <col min="1616" max="1860" width="9.140625" style="1290"/>
    <col min="1861" max="1868" width="12" style="1290" customWidth="1"/>
    <col min="1869" max="1870" width="9.140625" style="1290"/>
    <col min="1871" max="1871" width="8.28515625" style="1290" bestFit="1" customWidth="1"/>
    <col min="1872" max="2116" width="9.140625" style="1290"/>
    <col min="2117" max="2124" width="12" style="1290" customWidth="1"/>
    <col min="2125" max="2126" width="9.140625" style="1290"/>
    <col min="2127" max="2127" width="8.28515625" style="1290" bestFit="1" customWidth="1"/>
    <col min="2128" max="2372" width="9.140625" style="1290"/>
    <col min="2373" max="2380" width="12" style="1290" customWidth="1"/>
    <col min="2381" max="2382" width="9.140625" style="1290"/>
    <col min="2383" max="2383" width="8.28515625" style="1290" bestFit="1" customWidth="1"/>
    <col min="2384" max="2628" width="9.140625" style="1290"/>
    <col min="2629" max="2636" width="12" style="1290" customWidth="1"/>
    <col min="2637" max="2638" width="9.140625" style="1290"/>
    <col min="2639" max="2639" width="8.28515625" style="1290" bestFit="1" customWidth="1"/>
    <col min="2640" max="2884" width="9.140625" style="1290"/>
    <col min="2885" max="2892" width="12" style="1290" customWidth="1"/>
    <col min="2893" max="2894" width="9.140625" style="1290"/>
    <col min="2895" max="2895" width="8.28515625" style="1290" bestFit="1" customWidth="1"/>
    <col min="2896" max="3140" width="9.140625" style="1290"/>
    <col min="3141" max="3148" width="12" style="1290" customWidth="1"/>
    <col min="3149" max="3150" width="9.140625" style="1290"/>
    <col min="3151" max="3151" width="8.28515625" style="1290" bestFit="1" customWidth="1"/>
    <col min="3152" max="3396" width="9.140625" style="1290"/>
    <col min="3397" max="3404" width="12" style="1290" customWidth="1"/>
    <col min="3405" max="3406" width="9.140625" style="1290"/>
    <col min="3407" max="3407" width="8.28515625" style="1290" bestFit="1" customWidth="1"/>
    <col min="3408" max="3652" width="9.140625" style="1290"/>
    <col min="3653" max="3660" width="12" style="1290" customWidth="1"/>
    <col min="3661" max="3662" width="9.140625" style="1290"/>
    <col min="3663" max="3663" width="8.28515625" style="1290" bestFit="1" customWidth="1"/>
    <col min="3664" max="3908" width="9.140625" style="1290"/>
    <col min="3909" max="3916" width="12" style="1290" customWidth="1"/>
    <col min="3917" max="3918" width="9.140625" style="1290"/>
    <col min="3919" max="3919" width="8.28515625" style="1290" bestFit="1" customWidth="1"/>
    <col min="3920" max="4164" width="9.140625" style="1290"/>
    <col min="4165" max="4172" width="12" style="1290" customWidth="1"/>
    <col min="4173" max="4174" width="9.140625" style="1290"/>
    <col min="4175" max="4175" width="8.28515625" style="1290" bestFit="1" customWidth="1"/>
    <col min="4176" max="4420" width="9.140625" style="1290"/>
    <col min="4421" max="4428" width="12" style="1290" customWidth="1"/>
    <col min="4429" max="4430" width="9.140625" style="1290"/>
    <col min="4431" max="4431" width="8.28515625" style="1290" bestFit="1" customWidth="1"/>
    <col min="4432" max="4676" width="9.140625" style="1290"/>
    <col min="4677" max="4684" width="12" style="1290" customWidth="1"/>
    <col min="4685" max="4686" width="9.140625" style="1290"/>
    <col min="4687" max="4687" width="8.28515625" style="1290" bestFit="1" customWidth="1"/>
    <col min="4688" max="4932" width="9.140625" style="1290"/>
    <col min="4933" max="4940" width="12" style="1290" customWidth="1"/>
    <col min="4941" max="4942" width="9.140625" style="1290"/>
    <col min="4943" max="4943" width="8.28515625" style="1290" bestFit="1" customWidth="1"/>
    <col min="4944" max="5188" width="9.140625" style="1290"/>
    <col min="5189" max="5196" width="12" style="1290" customWidth="1"/>
    <col min="5197" max="5198" width="9.140625" style="1290"/>
    <col min="5199" max="5199" width="8.28515625" style="1290" bestFit="1" customWidth="1"/>
    <col min="5200" max="5444" width="9.140625" style="1290"/>
    <col min="5445" max="5452" width="12" style="1290" customWidth="1"/>
    <col min="5453" max="5454" width="9.140625" style="1290"/>
    <col min="5455" max="5455" width="8.28515625" style="1290" bestFit="1" customWidth="1"/>
    <col min="5456" max="5700" width="9.140625" style="1290"/>
    <col min="5701" max="5708" width="12" style="1290" customWidth="1"/>
    <col min="5709" max="5710" width="9.140625" style="1290"/>
    <col min="5711" max="5711" width="8.28515625" style="1290" bestFit="1" customWidth="1"/>
    <col min="5712" max="5956" width="9.140625" style="1290"/>
    <col min="5957" max="5964" width="12" style="1290" customWidth="1"/>
    <col min="5965" max="5966" width="9.140625" style="1290"/>
    <col min="5967" max="5967" width="8.28515625" style="1290" bestFit="1" customWidth="1"/>
    <col min="5968" max="6212" width="9.140625" style="1290"/>
    <col min="6213" max="6220" width="12" style="1290" customWidth="1"/>
    <col min="6221" max="6222" width="9.140625" style="1290"/>
    <col min="6223" max="6223" width="8.28515625" style="1290" bestFit="1" customWidth="1"/>
    <col min="6224" max="6468" width="9.140625" style="1290"/>
    <col min="6469" max="6476" width="12" style="1290" customWidth="1"/>
    <col min="6477" max="6478" width="9.140625" style="1290"/>
    <col min="6479" max="6479" width="8.28515625" style="1290" bestFit="1" customWidth="1"/>
    <col min="6480" max="6724" width="9.140625" style="1290"/>
    <col min="6725" max="6732" width="12" style="1290" customWidth="1"/>
    <col min="6733" max="6734" width="9.140625" style="1290"/>
    <col min="6735" max="6735" width="8.28515625" style="1290" bestFit="1" customWidth="1"/>
    <col min="6736" max="6980" width="9.140625" style="1290"/>
    <col min="6981" max="6988" width="12" style="1290" customWidth="1"/>
    <col min="6989" max="6990" width="9.140625" style="1290"/>
    <col min="6991" max="6991" width="8.28515625" style="1290" bestFit="1" customWidth="1"/>
    <col min="6992" max="7236" width="9.140625" style="1290"/>
    <col min="7237" max="7244" width="12" style="1290" customWidth="1"/>
    <col min="7245" max="7246" width="9.140625" style="1290"/>
    <col min="7247" max="7247" width="8.28515625" style="1290" bestFit="1" customWidth="1"/>
    <col min="7248" max="7492" width="9.140625" style="1290"/>
    <col min="7493" max="7500" width="12" style="1290" customWidth="1"/>
    <col min="7501" max="7502" width="9.140625" style="1290"/>
    <col min="7503" max="7503" width="8.28515625" style="1290" bestFit="1" customWidth="1"/>
    <col min="7504" max="7748" width="9.140625" style="1290"/>
    <col min="7749" max="7756" width="12" style="1290" customWidth="1"/>
    <col min="7757" max="7758" width="9.140625" style="1290"/>
    <col min="7759" max="7759" width="8.28515625" style="1290" bestFit="1" customWidth="1"/>
    <col min="7760" max="8004" width="9.140625" style="1290"/>
    <col min="8005" max="8012" width="12" style="1290" customWidth="1"/>
    <col min="8013" max="8014" width="9.140625" style="1290"/>
    <col min="8015" max="8015" width="8.28515625" style="1290" bestFit="1" customWidth="1"/>
    <col min="8016" max="8260" width="9.140625" style="1290"/>
    <col min="8261" max="8268" width="12" style="1290" customWidth="1"/>
    <col min="8269" max="8270" width="9.140625" style="1290"/>
    <col min="8271" max="8271" width="8.28515625" style="1290" bestFit="1" customWidth="1"/>
    <col min="8272" max="8516" width="9.140625" style="1290"/>
    <col min="8517" max="8524" width="12" style="1290" customWidth="1"/>
    <col min="8525" max="8526" width="9.140625" style="1290"/>
    <col min="8527" max="8527" width="8.28515625" style="1290" bestFit="1" customWidth="1"/>
    <col min="8528" max="8772" width="9.140625" style="1290"/>
    <col min="8773" max="8780" width="12" style="1290" customWidth="1"/>
    <col min="8781" max="8782" width="9.140625" style="1290"/>
    <col min="8783" max="8783" width="8.28515625" style="1290" bestFit="1" customWidth="1"/>
    <col min="8784" max="9028" width="9.140625" style="1290"/>
    <col min="9029" max="9036" width="12" style="1290" customWidth="1"/>
    <col min="9037" max="9038" width="9.140625" style="1290"/>
    <col min="9039" max="9039" width="8.28515625" style="1290" bestFit="1" customWidth="1"/>
    <col min="9040" max="9284" width="9.140625" style="1290"/>
    <col min="9285" max="9292" width="12" style="1290" customWidth="1"/>
    <col min="9293" max="9294" width="9.140625" style="1290"/>
    <col min="9295" max="9295" width="8.28515625" style="1290" bestFit="1" customWidth="1"/>
    <col min="9296" max="9540" width="9.140625" style="1290"/>
    <col min="9541" max="9548" width="12" style="1290" customWidth="1"/>
    <col min="9549" max="9550" width="9.140625" style="1290"/>
    <col min="9551" max="9551" width="8.28515625" style="1290" bestFit="1" customWidth="1"/>
    <col min="9552" max="9796" width="9.140625" style="1290"/>
    <col min="9797" max="9804" width="12" style="1290" customWidth="1"/>
    <col min="9805" max="9806" width="9.140625" style="1290"/>
    <col min="9807" max="9807" width="8.28515625" style="1290" bestFit="1" customWidth="1"/>
    <col min="9808" max="10052" width="9.140625" style="1290"/>
    <col min="10053" max="10060" width="12" style="1290" customWidth="1"/>
    <col min="10061" max="10062" width="9.140625" style="1290"/>
    <col min="10063" max="10063" width="8.28515625" style="1290" bestFit="1" customWidth="1"/>
    <col min="10064" max="10308" width="9.140625" style="1290"/>
    <col min="10309" max="10316" width="12" style="1290" customWidth="1"/>
    <col min="10317" max="10318" width="9.140625" style="1290"/>
    <col min="10319" max="10319" width="8.28515625" style="1290" bestFit="1" customWidth="1"/>
    <col min="10320" max="10564" width="9.140625" style="1290"/>
    <col min="10565" max="10572" width="12" style="1290" customWidth="1"/>
    <col min="10573" max="10574" width="9.140625" style="1290"/>
    <col min="10575" max="10575" width="8.28515625" style="1290" bestFit="1" customWidth="1"/>
    <col min="10576" max="10820" width="9.140625" style="1290"/>
    <col min="10821" max="10828" width="12" style="1290" customWidth="1"/>
    <col min="10829" max="10830" width="9.140625" style="1290"/>
    <col min="10831" max="10831" width="8.28515625" style="1290" bestFit="1" customWidth="1"/>
    <col min="10832" max="11076" width="9.140625" style="1290"/>
    <col min="11077" max="11084" width="12" style="1290" customWidth="1"/>
    <col min="11085" max="11086" width="9.140625" style="1290"/>
    <col min="11087" max="11087" width="8.28515625" style="1290" bestFit="1" customWidth="1"/>
    <col min="11088" max="11332" width="9.140625" style="1290"/>
    <col min="11333" max="11340" width="12" style="1290" customWidth="1"/>
    <col min="11341" max="11342" width="9.140625" style="1290"/>
    <col min="11343" max="11343" width="8.28515625" style="1290" bestFit="1" customWidth="1"/>
    <col min="11344" max="11588" width="9.140625" style="1290"/>
    <col min="11589" max="11596" width="12" style="1290" customWidth="1"/>
    <col min="11597" max="11598" width="9.140625" style="1290"/>
    <col min="11599" max="11599" width="8.28515625" style="1290" bestFit="1" customWidth="1"/>
    <col min="11600" max="11844" width="9.140625" style="1290"/>
    <col min="11845" max="11852" width="12" style="1290" customWidth="1"/>
    <col min="11853" max="11854" width="9.140625" style="1290"/>
    <col min="11855" max="11855" width="8.28515625" style="1290" bestFit="1" customWidth="1"/>
    <col min="11856" max="12100" width="9.140625" style="1290"/>
    <col min="12101" max="12108" width="12" style="1290" customWidth="1"/>
    <col min="12109" max="12110" width="9.140625" style="1290"/>
    <col min="12111" max="12111" width="8.28515625" style="1290" bestFit="1" customWidth="1"/>
    <col min="12112" max="12356" width="9.140625" style="1290"/>
    <col min="12357" max="12364" width="12" style="1290" customWidth="1"/>
    <col min="12365" max="12366" width="9.140625" style="1290"/>
    <col min="12367" max="12367" width="8.28515625" style="1290" bestFit="1" customWidth="1"/>
    <col min="12368" max="12612" width="9.140625" style="1290"/>
    <col min="12613" max="12620" width="12" style="1290" customWidth="1"/>
    <col min="12621" max="12622" width="9.140625" style="1290"/>
    <col min="12623" max="12623" width="8.28515625" style="1290" bestFit="1" customWidth="1"/>
    <col min="12624" max="12868" width="9.140625" style="1290"/>
    <col min="12869" max="12876" width="12" style="1290" customWidth="1"/>
    <col min="12877" max="12878" width="9.140625" style="1290"/>
    <col min="12879" max="12879" width="8.28515625" style="1290" bestFit="1" customWidth="1"/>
    <col min="12880" max="13124" width="9.140625" style="1290"/>
    <col min="13125" max="13132" width="12" style="1290" customWidth="1"/>
    <col min="13133" max="13134" width="9.140625" style="1290"/>
    <col min="13135" max="13135" width="8.28515625" style="1290" bestFit="1" customWidth="1"/>
    <col min="13136" max="13380" width="9.140625" style="1290"/>
    <col min="13381" max="13388" width="12" style="1290" customWidth="1"/>
    <col min="13389" max="13390" width="9.140625" style="1290"/>
    <col min="13391" max="13391" width="8.28515625" style="1290" bestFit="1" customWidth="1"/>
    <col min="13392" max="13636" width="9.140625" style="1290"/>
    <col min="13637" max="13644" width="12" style="1290" customWidth="1"/>
    <col min="13645" max="13646" width="9.140625" style="1290"/>
    <col min="13647" max="13647" width="8.28515625" style="1290" bestFit="1" customWidth="1"/>
    <col min="13648" max="13892" width="9.140625" style="1290"/>
    <col min="13893" max="13900" width="12" style="1290" customWidth="1"/>
    <col min="13901" max="13902" width="9.140625" style="1290"/>
    <col min="13903" max="13903" width="8.28515625" style="1290" bestFit="1" customWidth="1"/>
    <col min="13904" max="14148" width="9.140625" style="1290"/>
    <col min="14149" max="14156" width="12" style="1290" customWidth="1"/>
    <col min="14157" max="14158" width="9.140625" style="1290"/>
    <col min="14159" max="14159" width="8.28515625" style="1290" bestFit="1" customWidth="1"/>
    <col min="14160" max="14404" width="9.140625" style="1290"/>
    <col min="14405" max="14412" width="12" style="1290" customWidth="1"/>
    <col min="14413" max="14414" width="9.140625" style="1290"/>
    <col min="14415" max="14415" width="8.28515625" style="1290" bestFit="1" customWidth="1"/>
    <col min="14416" max="14660" width="9.140625" style="1290"/>
    <col min="14661" max="14668" width="12" style="1290" customWidth="1"/>
    <col min="14669" max="14670" width="9.140625" style="1290"/>
    <col min="14671" max="14671" width="8.28515625" style="1290" bestFit="1" customWidth="1"/>
    <col min="14672" max="14916" width="9.140625" style="1290"/>
    <col min="14917" max="14924" width="12" style="1290" customWidth="1"/>
    <col min="14925" max="14926" width="9.140625" style="1290"/>
    <col min="14927" max="14927" width="8.28515625" style="1290" bestFit="1" customWidth="1"/>
    <col min="14928" max="15172" width="9.140625" style="1290"/>
    <col min="15173" max="15180" width="12" style="1290" customWidth="1"/>
    <col min="15181" max="15182" width="9.140625" style="1290"/>
    <col min="15183" max="15183" width="8.28515625" style="1290" bestFit="1" customWidth="1"/>
    <col min="15184" max="15428" width="9.140625" style="1290"/>
    <col min="15429" max="15436" width="12" style="1290" customWidth="1"/>
    <col min="15437" max="15438" width="9.140625" style="1290"/>
    <col min="15439" max="15439" width="8.28515625" style="1290" bestFit="1" customWidth="1"/>
    <col min="15440" max="15684" width="9.140625" style="1290"/>
    <col min="15685" max="15692" width="12" style="1290" customWidth="1"/>
    <col min="15693" max="15694" width="9.140625" style="1290"/>
    <col min="15695" max="15695" width="8.28515625" style="1290" bestFit="1" customWidth="1"/>
    <col min="15696" max="15940" width="9.140625" style="1290"/>
    <col min="15941" max="15948" width="12" style="1290" customWidth="1"/>
    <col min="15949" max="15950" width="9.140625" style="1290"/>
    <col min="15951" max="15951" width="8.28515625" style="1290" bestFit="1" customWidth="1"/>
    <col min="15952" max="16196" width="9.140625" style="1290"/>
    <col min="16197" max="16384" width="9" style="1290" customWidth="1"/>
  </cols>
  <sheetData>
    <row r="1" spans="1:8" ht="33" customHeight="1">
      <c r="A1" s="2465" t="s">
        <v>2507</v>
      </c>
      <c r="B1" s="2466"/>
      <c r="C1" s="2466"/>
      <c r="D1" s="2466"/>
      <c r="E1" s="2466"/>
      <c r="F1" s="2466"/>
      <c r="G1" s="2466"/>
      <c r="H1" s="2466"/>
    </row>
    <row r="2" spans="1:8" ht="33" customHeight="1">
      <c r="A2" s="2467" t="s">
        <v>2891</v>
      </c>
      <c r="B2" s="2468"/>
      <c r="C2" s="2468"/>
      <c r="D2" s="2468"/>
      <c r="E2" s="2468"/>
      <c r="F2" s="2468"/>
      <c r="G2" s="2468"/>
      <c r="H2" s="2468"/>
    </row>
    <row r="3" spans="1:8" ht="14.25" customHeight="1">
      <c r="A3" s="2511" t="s">
        <v>2892</v>
      </c>
      <c r="B3" s="2511"/>
      <c r="C3" s="2511"/>
      <c r="D3" s="2469"/>
      <c r="E3" s="2471" t="s">
        <v>2893</v>
      </c>
      <c r="F3" s="2471"/>
      <c r="G3" s="2471"/>
      <c r="H3" s="2471"/>
    </row>
    <row r="4" spans="1:8" ht="50.25" customHeight="1">
      <c r="A4" s="2179" t="s">
        <v>83</v>
      </c>
      <c r="B4" s="1291" t="s">
        <v>624</v>
      </c>
      <c r="C4" s="1291" t="s">
        <v>2894</v>
      </c>
      <c r="D4" s="1291" t="s">
        <v>2895</v>
      </c>
      <c r="E4" s="1291" t="s">
        <v>2896</v>
      </c>
      <c r="F4" s="1291" t="s">
        <v>2897</v>
      </c>
      <c r="G4" s="1291" t="s">
        <v>2898</v>
      </c>
      <c r="H4" s="2179" t="s">
        <v>87</v>
      </c>
    </row>
    <row r="5" spans="1:8" ht="33" customHeight="1">
      <c r="A5" s="2179"/>
      <c r="B5" s="1291" t="s">
        <v>162</v>
      </c>
      <c r="C5" s="1291" t="s">
        <v>2899</v>
      </c>
      <c r="D5" s="1291" t="s">
        <v>2900</v>
      </c>
      <c r="E5" s="1291" t="s">
        <v>2901</v>
      </c>
      <c r="F5" s="1291" t="s">
        <v>2902</v>
      </c>
      <c r="G5" s="1291" t="s">
        <v>2903</v>
      </c>
      <c r="H5" s="2179"/>
    </row>
    <row r="6" spans="1:8" ht="33" customHeight="1">
      <c r="A6" s="1061" t="s">
        <v>818</v>
      </c>
      <c r="B6" s="1292">
        <v>171179</v>
      </c>
      <c r="C6" s="1292">
        <v>26572</v>
      </c>
      <c r="D6" s="1292">
        <v>14304</v>
      </c>
      <c r="E6" s="1292">
        <f>C6+D6</f>
        <v>40876</v>
      </c>
      <c r="F6" s="1293">
        <f>E6+B6</f>
        <v>212055</v>
      </c>
      <c r="G6" s="1294">
        <f>B6/F6</f>
        <v>0.80723868807620669</v>
      </c>
      <c r="H6" s="1061" t="s">
        <v>89</v>
      </c>
    </row>
    <row r="7" spans="1:8" ht="33" customHeight="1">
      <c r="A7" s="1061" t="s">
        <v>1007</v>
      </c>
      <c r="B7" s="1295">
        <v>63147</v>
      </c>
      <c r="C7" s="1295">
        <v>24205</v>
      </c>
      <c r="D7" s="1295">
        <v>9945</v>
      </c>
      <c r="E7" s="1295">
        <f t="shared" ref="E7:E25" si="0">C7+D7</f>
        <v>34150</v>
      </c>
      <c r="F7" s="1293">
        <f t="shared" ref="F7:F25" si="1">E7+B7</f>
        <v>97297</v>
      </c>
      <c r="G7" s="1296">
        <f t="shared" ref="G7:G26" si="2">B7/F7</f>
        <v>0.6490128164280502</v>
      </c>
      <c r="H7" s="1061" t="s">
        <v>91</v>
      </c>
    </row>
    <row r="8" spans="1:8" ht="33" customHeight="1">
      <c r="A8" s="1061" t="s">
        <v>1008</v>
      </c>
      <c r="B8" s="1292">
        <v>63054</v>
      </c>
      <c r="C8" s="1292">
        <v>13274</v>
      </c>
      <c r="D8" s="1292">
        <v>6848</v>
      </c>
      <c r="E8" s="1292">
        <f t="shared" si="0"/>
        <v>20122</v>
      </c>
      <c r="F8" s="1293">
        <f t="shared" si="1"/>
        <v>83176</v>
      </c>
      <c r="G8" s="1294">
        <f t="shared" si="2"/>
        <v>0.75807925363085504</v>
      </c>
      <c r="H8" s="1061" t="s">
        <v>93</v>
      </c>
    </row>
    <row r="9" spans="1:8" ht="33" customHeight="1">
      <c r="A9" s="1061" t="s">
        <v>2044</v>
      </c>
      <c r="B9" s="1295">
        <v>59068</v>
      </c>
      <c r="C9" s="1295">
        <v>6270</v>
      </c>
      <c r="D9" s="1295">
        <v>2340</v>
      </c>
      <c r="E9" s="1295">
        <f t="shared" si="0"/>
        <v>8610</v>
      </c>
      <c r="F9" s="1293">
        <f t="shared" si="1"/>
        <v>67678</v>
      </c>
      <c r="G9" s="1296">
        <f t="shared" si="2"/>
        <v>0.87277992848488428</v>
      </c>
      <c r="H9" s="1061" t="s">
        <v>95</v>
      </c>
    </row>
    <row r="10" spans="1:8" ht="33" customHeight="1">
      <c r="A10" s="1061" t="s">
        <v>820</v>
      </c>
      <c r="B10" s="1292">
        <v>91078</v>
      </c>
      <c r="C10" s="1292">
        <v>15558</v>
      </c>
      <c r="D10" s="1292">
        <v>1796</v>
      </c>
      <c r="E10" s="1292">
        <f t="shared" si="0"/>
        <v>17354</v>
      </c>
      <c r="F10" s="1293">
        <f t="shared" si="1"/>
        <v>108432</v>
      </c>
      <c r="G10" s="1294">
        <f t="shared" si="2"/>
        <v>0.83995499483547287</v>
      </c>
      <c r="H10" s="1061" t="s">
        <v>97</v>
      </c>
    </row>
    <row r="11" spans="1:8" ht="33" customHeight="1">
      <c r="A11" s="1061" t="s">
        <v>2045</v>
      </c>
      <c r="B11" s="1295">
        <v>120462</v>
      </c>
      <c r="C11" s="1295">
        <v>11674</v>
      </c>
      <c r="D11" s="1295">
        <v>4688</v>
      </c>
      <c r="E11" s="1295">
        <f t="shared" si="0"/>
        <v>16362</v>
      </c>
      <c r="F11" s="1293">
        <f t="shared" si="1"/>
        <v>136824</v>
      </c>
      <c r="G11" s="1296">
        <f t="shared" si="2"/>
        <v>0.88041571654095774</v>
      </c>
      <c r="H11" s="1061" t="s">
        <v>2094</v>
      </c>
    </row>
    <row r="12" spans="1:8" ht="33" customHeight="1">
      <c r="A12" s="1061" t="s">
        <v>821</v>
      </c>
      <c r="B12" s="1292">
        <v>78496</v>
      </c>
      <c r="C12" s="1292">
        <v>9883</v>
      </c>
      <c r="D12" s="1292">
        <v>4469</v>
      </c>
      <c r="E12" s="1292">
        <f t="shared" si="0"/>
        <v>14352</v>
      </c>
      <c r="F12" s="1293">
        <f t="shared" si="1"/>
        <v>92848</v>
      </c>
      <c r="G12" s="1294">
        <f t="shared" si="2"/>
        <v>0.84542478028605894</v>
      </c>
      <c r="H12" s="1061" t="s">
        <v>101</v>
      </c>
    </row>
    <row r="13" spans="1:8" s="1297" customFormat="1" ht="33" customHeight="1">
      <c r="A13" s="1061" t="s">
        <v>2046</v>
      </c>
      <c r="B13" s="1295">
        <v>59141</v>
      </c>
      <c r="C13" s="1295">
        <v>5091</v>
      </c>
      <c r="D13" s="1295">
        <v>710</v>
      </c>
      <c r="E13" s="1295">
        <f t="shared" si="0"/>
        <v>5801</v>
      </c>
      <c r="F13" s="1293">
        <f t="shared" si="1"/>
        <v>64942</v>
      </c>
      <c r="G13" s="1296">
        <f t="shared" si="2"/>
        <v>0.91067414000184777</v>
      </c>
      <c r="H13" s="1061" t="s">
        <v>103</v>
      </c>
    </row>
    <row r="14" spans="1:8" ht="33" customHeight="1">
      <c r="A14" s="1061" t="s">
        <v>2047</v>
      </c>
      <c r="B14" s="1292">
        <v>26347</v>
      </c>
      <c r="C14" s="1292">
        <v>3280</v>
      </c>
      <c r="D14" s="1292">
        <v>1238</v>
      </c>
      <c r="E14" s="1292">
        <f t="shared" si="0"/>
        <v>4518</v>
      </c>
      <c r="F14" s="1293">
        <f t="shared" si="1"/>
        <v>30865</v>
      </c>
      <c r="G14" s="1294">
        <f t="shared" si="2"/>
        <v>0.85362060586424748</v>
      </c>
      <c r="H14" s="1061" t="s">
        <v>105</v>
      </c>
    </row>
    <row r="15" spans="1:8" ht="33" customHeight="1">
      <c r="A15" s="1061" t="s">
        <v>2048</v>
      </c>
      <c r="B15" s="1295">
        <v>100652</v>
      </c>
      <c r="C15" s="1295">
        <v>6809</v>
      </c>
      <c r="D15" s="1295">
        <v>2940</v>
      </c>
      <c r="E15" s="1295">
        <f t="shared" si="0"/>
        <v>9749</v>
      </c>
      <c r="F15" s="1293">
        <f t="shared" si="1"/>
        <v>110401</v>
      </c>
      <c r="G15" s="1296">
        <f t="shared" si="2"/>
        <v>0.91169464044709736</v>
      </c>
      <c r="H15" s="1061" t="s">
        <v>107</v>
      </c>
    </row>
    <row r="16" spans="1:8" ht="33" customHeight="1">
      <c r="A16" s="1061" t="s">
        <v>259</v>
      </c>
      <c r="B16" s="1292">
        <v>24635</v>
      </c>
      <c r="C16" s="1292">
        <v>2026</v>
      </c>
      <c r="D16" s="1292">
        <v>643</v>
      </c>
      <c r="E16" s="1292">
        <f t="shared" si="0"/>
        <v>2669</v>
      </c>
      <c r="F16" s="1293">
        <f t="shared" si="1"/>
        <v>27304</v>
      </c>
      <c r="G16" s="1294">
        <f t="shared" si="2"/>
        <v>0.90224875476120714</v>
      </c>
      <c r="H16" s="1061" t="s">
        <v>109</v>
      </c>
    </row>
    <row r="17" spans="1:8" ht="33" customHeight="1">
      <c r="A17" s="1061" t="s">
        <v>1009</v>
      </c>
      <c r="B17" s="1295">
        <v>39563</v>
      </c>
      <c r="C17" s="1295">
        <v>4369</v>
      </c>
      <c r="D17" s="1295">
        <v>2895</v>
      </c>
      <c r="E17" s="1295">
        <f t="shared" si="0"/>
        <v>7264</v>
      </c>
      <c r="F17" s="1293">
        <f>E17+B17</f>
        <v>46827</v>
      </c>
      <c r="G17" s="1296">
        <f t="shared" si="2"/>
        <v>0.84487581950584068</v>
      </c>
      <c r="H17" s="1061" t="s">
        <v>111</v>
      </c>
    </row>
    <row r="18" spans="1:8" ht="33" customHeight="1">
      <c r="A18" s="1061" t="s">
        <v>112</v>
      </c>
      <c r="B18" s="1292">
        <v>34089</v>
      </c>
      <c r="C18" s="1292">
        <v>2962</v>
      </c>
      <c r="D18" s="1292">
        <v>794</v>
      </c>
      <c r="E18" s="1292">
        <f t="shared" si="0"/>
        <v>3756</v>
      </c>
      <c r="F18" s="1293">
        <f t="shared" si="1"/>
        <v>37845</v>
      </c>
      <c r="G18" s="1294">
        <f t="shared" si="2"/>
        <v>0.90075307173999208</v>
      </c>
      <c r="H18" s="1061" t="s">
        <v>2095</v>
      </c>
    </row>
    <row r="19" spans="1:8" ht="33" customHeight="1">
      <c r="A19" s="1061" t="s">
        <v>2049</v>
      </c>
      <c r="B19" s="1295">
        <v>25604</v>
      </c>
      <c r="C19" s="1295">
        <v>2373</v>
      </c>
      <c r="D19" s="1295">
        <v>733</v>
      </c>
      <c r="E19" s="1295">
        <f>C19+D19</f>
        <v>3106</v>
      </c>
      <c r="F19" s="1293">
        <f t="shared" si="1"/>
        <v>28710</v>
      </c>
      <c r="G19" s="1296">
        <f t="shared" si="2"/>
        <v>0.89181469871125041</v>
      </c>
      <c r="H19" s="1061" t="s">
        <v>261</v>
      </c>
    </row>
    <row r="20" spans="1:8" ht="33" customHeight="1">
      <c r="A20" s="1061" t="s">
        <v>116</v>
      </c>
      <c r="B20" s="1292">
        <v>84208</v>
      </c>
      <c r="C20" s="1292">
        <v>14344</v>
      </c>
      <c r="D20" s="1292">
        <v>7839</v>
      </c>
      <c r="E20" s="1292">
        <f t="shared" si="0"/>
        <v>22183</v>
      </c>
      <c r="F20" s="1293">
        <f t="shared" si="1"/>
        <v>106391</v>
      </c>
      <c r="G20" s="1294">
        <f t="shared" si="2"/>
        <v>0.79149552123769873</v>
      </c>
      <c r="H20" s="1061" t="s">
        <v>117</v>
      </c>
    </row>
    <row r="21" spans="1:8" ht="33" customHeight="1">
      <c r="A21" s="1061" t="s">
        <v>2051</v>
      </c>
      <c r="B21" s="1295">
        <v>38024</v>
      </c>
      <c r="C21" s="1295">
        <v>4386</v>
      </c>
      <c r="D21" s="1295">
        <v>9066</v>
      </c>
      <c r="E21" s="1295">
        <f t="shared" si="0"/>
        <v>13452</v>
      </c>
      <c r="F21" s="1293">
        <f t="shared" si="1"/>
        <v>51476</v>
      </c>
      <c r="G21" s="1296">
        <f t="shared" si="2"/>
        <v>0.73867433367005986</v>
      </c>
      <c r="H21" s="1061" t="s">
        <v>2096</v>
      </c>
    </row>
    <row r="22" spans="1:8" ht="33" customHeight="1">
      <c r="A22" s="1061" t="s">
        <v>2052</v>
      </c>
      <c r="B22" s="1292">
        <v>34556</v>
      </c>
      <c r="C22" s="1292">
        <v>1752</v>
      </c>
      <c r="D22" s="1292">
        <v>837</v>
      </c>
      <c r="E22" s="1292">
        <f t="shared" si="0"/>
        <v>2589</v>
      </c>
      <c r="F22" s="1293">
        <f t="shared" si="1"/>
        <v>37145</v>
      </c>
      <c r="G22" s="1294">
        <f t="shared" si="2"/>
        <v>0.93030017498990447</v>
      </c>
      <c r="H22" s="1061" t="s">
        <v>121</v>
      </c>
    </row>
    <row r="23" spans="1:8" ht="33" customHeight="1">
      <c r="A23" s="1061" t="s">
        <v>2053</v>
      </c>
      <c r="B23" s="1295">
        <v>38004</v>
      </c>
      <c r="C23" s="1295">
        <v>2695</v>
      </c>
      <c r="D23" s="1295">
        <v>1809</v>
      </c>
      <c r="E23" s="1295">
        <f t="shared" si="0"/>
        <v>4504</v>
      </c>
      <c r="F23" s="1293">
        <f t="shared" si="1"/>
        <v>42508</v>
      </c>
      <c r="G23" s="1296">
        <f t="shared" si="2"/>
        <v>0.89404347416956809</v>
      </c>
      <c r="H23" s="1061" t="s">
        <v>123</v>
      </c>
    </row>
    <row r="24" spans="1:8" ht="33" customHeight="1">
      <c r="A24" s="1061" t="s">
        <v>124</v>
      </c>
      <c r="B24" s="1292">
        <v>16045</v>
      </c>
      <c r="C24" s="1292">
        <v>1248</v>
      </c>
      <c r="D24" s="1292">
        <v>834</v>
      </c>
      <c r="E24" s="1292">
        <f t="shared" si="0"/>
        <v>2082</v>
      </c>
      <c r="F24" s="1293">
        <f t="shared" si="1"/>
        <v>18127</v>
      </c>
      <c r="G24" s="1294">
        <f t="shared" si="2"/>
        <v>0.88514370828046562</v>
      </c>
      <c r="H24" s="1061" t="s">
        <v>2904</v>
      </c>
    </row>
    <row r="25" spans="1:8" ht="33" customHeight="1">
      <c r="A25" s="1061" t="s">
        <v>126</v>
      </c>
      <c r="B25" s="1295">
        <v>16091</v>
      </c>
      <c r="C25" s="1295">
        <v>892</v>
      </c>
      <c r="D25" s="1295">
        <v>403</v>
      </c>
      <c r="E25" s="1295">
        <f t="shared" si="0"/>
        <v>1295</v>
      </c>
      <c r="F25" s="1293">
        <f t="shared" si="1"/>
        <v>17386</v>
      </c>
      <c r="G25" s="1296">
        <f t="shared" si="2"/>
        <v>0.92551478200851256</v>
      </c>
      <c r="H25" s="1061" t="s">
        <v>127</v>
      </c>
    </row>
    <row r="26" spans="1:8" ht="33" customHeight="1">
      <c r="A26" s="1270" t="s">
        <v>533</v>
      </c>
      <c r="B26" s="1298">
        <f>SUM(B6:B25)</f>
        <v>1183443</v>
      </c>
      <c r="C26" s="1298">
        <f>SUM(C6:C25)</f>
        <v>159663</v>
      </c>
      <c r="D26" s="1298">
        <f>SUM(D6:D25)</f>
        <v>75131</v>
      </c>
      <c r="E26" s="1298">
        <f>SUM(E6:E25)</f>
        <v>234794</v>
      </c>
      <c r="F26" s="1298">
        <f>SUM(F6:F25)</f>
        <v>1418237</v>
      </c>
      <c r="G26" s="1299">
        <f t="shared" si="2"/>
        <v>0.83444656993154176</v>
      </c>
      <c r="H26" s="1270" t="s">
        <v>129</v>
      </c>
    </row>
    <row r="27" spans="1:8" ht="33" customHeight="1">
      <c r="A27" s="2508" t="s">
        <v>2905</v>
      </c>
      <c r="B27" s="2508"/>
      <c r="C27" s="2508"/>
      <c r="D27" s="2508"/>
      <c r="E27" s="2509" t="s">
        <v>2906</v>
      </c>
      <c r="F27" s="2510"/>
      <c r="G27" s="2510"/>
      <c r="H27" s="2510"/>
    </row>
    <row r="28" spans="1:8">
      <c r="A28" s="1300"/>
      <c r="B28" s="1300"/>
      <c r="C28" s="1300"/>
      <c r="D28" s="1300"/>
      <c r="E28" s="1300"/>
      <c r="F28" s="1300"/>
      <c r="G28" s="1300"/>
    </row>
    <row r="29" spans="1:8" s="1297" customFormat="1">
      <c r="A29" s="1301"/>
      <c r="B29" s="1301"/>
      <c r="C29" s="1301"/>
      <c r="D29" s="1301"/>
      <c r="E29" s="1301"/>
      <c r="F29" s="1301"/>
      <c r="G29" s="1301"/>
    </row>
    <row r="30" spans="1:8" s="1297" customFormat="1">
      <c r="A30" s="1301"/>
      <c r="B30" s="1301"/>
      <c r="C30" s="1301"/>
      <c r="D30" s="1301"/>
      <c r="E30" s="1301"/>
      <c r="F30" s="1301"/>
      <c r="G30" s="1301"/>
    </row>
    <row r="31" spans="1:8" s="1297" customFormat="1">
      <c r="A31" s="1301"/>
      <c r="B31" s="1301"/>
      <c r="C31" s="1301"/>
      <c r="D31" s="1301"/>
      <c r="E31" s="1301"/>
      <c r="F31" s="1301"/>
      <c r="G31" s="1301"/>
    </row>
    <row r="32" spans="1:8" s="1297" customFormat="1">
      <c r="A32" s="1301"/>
      <c r="B32" s="1301"/>
      <c r="C32" s="1301"/>
      <c r="D32" s="1301"/>
      <c r="E32" s="1301"/>
      <c r="F32" s="1301"/>
      <c r="G32" s="1301"/>
    </row>
  </sheetData>
  <mergeCells count="8">
    <mergeCell ref="A27:D27"/>
    <mergeCell ref="E27:H27"/>
    <mergeCell ref="A1:H1"/>
    <mergeCell ref="A2:H2"/>
    <mergeCell ref="A3:D3"/>
    <mergeCell ref="E3:H3"/>
    <mergeCell ref="A4:A5"/>
    <mergeCell ref="H4:H5"/>
  </mergeCells>
  <pageMargins left="0.7" right="0.7" top="0.75" bottom="0.75" header="0.3" footer="0.3"/>
  <pageSetup paperSize="9" scale="61"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28"/>
  <sheetViews>
    <sheetView rightToLeft="1" zoomScaleNormal="100" workbookViewId="0">
      <selection activeCell="G13" sqref="G13"/>
    </sheetView>
  </sheetViews>
  <sheetFormatPr defaultColWidth="17.7109375" defaultRowHeight="15.75"/>
  <cols>
    <col min="1" max="1" width="25.7109375" style="1301" customWidth="1"/>
    <col min="2" max="9" width="17.7109375" style="1301" customWidth="1"/>
    <col min="10" max="10" width="25.7109375" style="1301" customWidth="1"/>
    <col min="11" max="11" width="30.140625" style="1301" customWidth="1"/>
    <col min="12" max="16384" width="17.7109375" style="1301"/>
  </cols>
  <sheetData>
    <row r="1" spans="1:10" ht="45" customHeight="1">
      <c r="A1" s="2459" t="s">
        <v>2510</v>
      </c>
      <c r="B1" s="2459"/>
      <c r="C1" s="2459"/>
      <c r="D1" s="2459"/>
      <c r="E1" s="2459"/>
      <c r="F1" s="2459"/>
      <c r="G1" s="2459"/>
      <c r="H1" s="2459"/>
      <c r="I1" s="2459"/>
      <c r="J1" s="2459"/>
    </row>
    <row r="2" spans="1:10" ht="45" customHeight="1">
      <c r="A2" s="1973" t="s">
        <v>2907</v>
      </c>
      <c r="B2" s="1973"/>
      <c r="C2" s="1973"/>
      <c r="D2" s="1973"/>
      <c r="E2" s="1973"/>
      <c r="F2" s="1973"/>
      <c r="G2" s="1973"/>
      <c r="H2" s="1973"/>
      <c r="I2" s="1973"/>
      <c r="J2" s="1973"/>
    </row>
    <row r="3" spans="1:10" ht="19.5" customHeight="1">
      <c r="A3" s="2431" t="s">
        <v>2908</v>
      </c>
      <c r="B3" s="2431"/>
      <c r="C3" s="2431"/>
      <c r="D3" s="2431"/>
      <c r="E3" s="2427"/>
      <c r="F3" s="2427"/>
      <c r="G3" s="2429" t="s">
        <v>2909</v>
      </c>
      <c r="H3" s="2429"/>
      <c r="I3" s="2429"/>
      <c r="J3" s="2430"/>
    </row>
    <row r="4" spans="1:10" ht="21" customHeight="1">
      <c r="A4" s="2179" t="s">
        <v>83</v>
      </c>
      <c r="B4" s="1302" t="s">
        <v>2910</v>
      </c>
      <c r="C4" s="2515" t="s">
        <v>2911</v>
      </c>
      <c r="D4" s="2516"/>
      <c r="E4" s="1303" t="s">
        <v>2912</v>
      </c>
      <c r="F4" s="2517" t="s">
        <v>2913</v>
      </c>
      <c r="G4" s="2518"/>
      <c r="H4" s="2519" t="s">
        <v>2914</v>
      </c>
      <c r="I4" s="2519" t="s">
        <v>2915</v>
      </c>
      <c r="J4" s="2179" t="s">
        <v>87</v>
      </c>
    </row>
    <row r="5" spans="1:10" ht="21" customHeight="1">
      <c r="A5" s="2179"/>
      <c r="B5" s="1304" t="s">
        <v>494</v>
      </c>
      <c r="C5" s="1304" t="s">
        <v>2916</v>
      </c>
      <c r="D5" s="1304" t="s">
        <v>2917</v>
      </c>
      <c r="E5" s="1304" t="s">
        <v>2918</v>
      </c>
      <c r="F5" s="1304" t="s">
        <v>2919</v>
      </c>
      <c r="G5" s="1304" t="s">
        <v>2917</v>
      </c>
      <c r="H5" s="2520"/>
      <c r="I5" s="2520"/>
      <c r="J5" s="2179"/>
    </row>
    <row r="6" spans="1:10" ht="21" customHeight="1">
      <c r="A6" s="2179"/>
      <c r="B6" s="1304" t="s">
        <v>493</v>
      </c>
      <c r="C6" s="1305" t="s">
        <v>2920</v>
      </c>
      <c r="D6" s="1304" t="s">
        <v>2743</v>
      </c>
      <c r="E6" s="1304" t="s">
        <v>493</v>
      </c>
      <c r="F6" s="1304" t="s">
        <v>2921</v>
      </c>
      <c r="G6" s="1304" t="s">
        <v>2743</v>
      </c>
      <c r="H6" s="1304" t="s">
        <v>2922</v>
      </c>
      <c r="I6" s="1304" t="s">
        <v>2902</v>
      </c>
      <c r="J6" s="2179"/>
    </row>
    <row r="7" spans="1:10" ht="24.95" customHeight="1">
      <c r="A7" s="312" t="s">
        <v>818</v>
      </c>
      <c r="B7" s="1292">
        <v>1</v>
      </c>
      <c r="C7" s="1292">
        <v>95</v>
      </c>
      <c r="D7" s="1292">
        <v>137</v>
      </c>
      <c r="E7" s="1292">
        <v>17</v>
      </c>
      <c r="F7" s="1292">
        <v>90</v>
      </c>
      <c r="G7" s="1292">
        <v>73</v>
      </c>
      <c r="H7" s="1306">
        <f>C7+F7</f>
        <v>185</v>
      </c>
      <c r="I7" s="1306">
        <f>D7+G7</f>
        <v>210</v>
      </c>
      <c r="J7" s="312" t="s">
        <v>89</v>
      </c>
    </row>
    <row r="8" spans="1:10" ht="24.95" customHeight="1">
      <c r="A8" s="312" t="s">
        <v>1007</v>
      </c>
      <c r="B8" s="1295">
        <v>1</v>
      </c>
      <c r="C8" s="1295">
        <v>100</v>
      </c>
      <c r="D8" s="1295">
        <v>105</v>
      </c>
      <c r="E8" s="1295">
        <v>0</v>
      </c>
      <c r="F8" s="1295">
        <v>0</v>
      </c>
      <c r="G8" s="1295">
        <v>0</v>
      </c>
      <c r="H8" s="1306">
        <f t="shared" ref="H8:I26" si="0">C8+F8</f>
        <v>100</v>
      </c>
      <c r="I8" s="1306">
        <f t="shared" si="0"/>
        <v>105</v>
      </c>
      <c r="J8" s="312" t="s">
        <v>91</v>
      </c>
    </row>
    <row r="9" spans="1:10" ht="24.95" customHeight="1">
      <c r="A9" s="312" t="s">
        <v>1008</v>
      </c>
      <c r="B9" s="1292">
        <v>0</v>
      </c>
      <c r="C9" s="1292">
        <v>0</v>
      </c>
      <c r="D9" s="1292">
        <v>0</v>
      </c>
      <c r="E9" s="1292">
        <v>7</v>
      </c>
      <c r="F9" s="1292">
        <v>21</v>
      </c>
      <c r="G9" s="1292">
        <v>29</v>
      </c>
      <c r="H9" s="1306">
        <f t="shared" si="0"/>
        <v>21</v>
      </c>
      <c r="I9" s="1306">
        <f t="shared" si="0"/>
        <v>29</v>
      </c>
      <c r="J9" s="312" t="s">
        <v>93</v>
      </c>
    </row>
    <row r="10" spans="1:10" ht="24.95" customHeight="1">
      <c r="A10" s="312" t="s">
        <v>2044</v>
      </c>
      <c r="B10" s="1295">
        <v>0</v>
      </c>
      <c r="C10" s="1295">
        <v>0</v>
      </c>
      <c r="D10" s="1295">
        <v>0</v>
      </c>
      <c r="E10" s="1295">
        <v>2</v>
      </c>
      <c r="F10" s="1295">
        <v>10</v>
      </c>
      <c r="G10" s="1295">
        <v>11</v>
      </c>
      <c r="H10" s="1306">
        <f t="shared" si="0"/>
        <v>10</v>
      </c>
      <c r="I10" s="1306">
        <f t="shared" si="0"/>
        <v>11</v>
      </c>
      <c r="J10" s="312" t="s">
        <v>95</v>
      </c>
    </row>
    <row r="11" spans="1:10" ht="24.95" customHeight="1">
      <c r="A11" s="312" t="s">
        <v>820</v>
      </c>
      <c r="B11" s="1292">
        <v>0</v>
      </c>
      <c r="C11" s="1292">
        <v>0</v>
      </c>
      <c r="D11" s="1292">
        <v>0</v>
      </c>
      <c r="E11" s="1292">
        <v>8</v>
      </c>
      <c r="F11" s="1292">
        <v>35</v>
      </c>
      <c r="G11" s="1292">
        <v>16</v>
      </c>
      <c r="H11" s="1306">
        <f t="shared" si="0"/>
        <v>35</v>
      </c>
      <c r="I11" s="1306">
        <f t="shared" si="0"/>
        <v>16</v>
      </c>
      <c r="J11" s="312" t="s">
        <v>97</v>
      </c>
    </row>
    <row r="12" spans="1:10" ht="24.95" customHeight="1">
      <c r="A12" s="312" t="s">
        <v>2045</v>
      </c>
      <c r="B12" s="1295">
        <v>1</v>
      </c>
      <c r="C12" s="1295">
        <v>50</v>
      </c>
      <c r="D12" s="1295">
        <v>28</v>
      </c>
      <c r="E12" s="1295">
        <v>1</v>
      </c>
      <c r="F12" s="1295">
        <v>12</v>
      </c>
      <c r="G12" s="1295">
        <v>11</v>
      </c>
      <c r="H12" s="1306">
        <f t="shared" si="0"/>
        <v>62</v>
      </c>
      <c r="I12" s="1306">
        <f t="shared" si="0"/>
        <v>39</v>
      </c>
      <c r="J12" s="312" t="s">
        <v>99</v>
      </c>
    </row>
    <row r="13" spans="1:10" ht="24.95" customHeight="1">
      <c r="A13" s="312" t="s">
        <v>821</v>
      </c>
      <c r="B13" s="1292">
        <v>1</v>
      </c>
      <c r="C13" s="1292">
        <v>60</v>
      </c>
      <c r="D13" s="1292">
        <v>205</v>
      </c>
      <c r="E13" s="1292">
        <v>0</v>
      </c>
      <c r="F13" s="1292">
        <v>0</v>
      </c>
      <c r="G13" s="1292">
        <v>0</v>
      </c>
      <c r="H13" s="1306">
        <f t="shared" si="0"/>
        <v>60</v>
      </c>
      <c r="I13" s="1306">
        <f t="shared" si="0"/>
        <v>205</v>
      </c>
      <c r="J13" s="312" t="s">
        <v>101</v>
      </c>
    </row>
    <row r="14" spans="1:10" ht="24.95" customHeight="1">
      <c r="A14" s="312" t="s">
        <v>2046</v>
      </c>
      <c r="B14" s="1295">
        <v>1</v>
      </c>
      <c r="C14" s="1295">
        <v>80</v>
      </c>
      <c r="D14" s="1295">
        <v>22</v>
      </c>
      <c r="E14" s="1295">
        <v>4</v>
      </c>
      <c r="F14" s="1295">
        <v>44</v>
      </c>
      <c r="G14" s="1295">
        <v>67</v>
      </c>
      <c r="H14" s="1306">
        <f t="shared" si="0"/>
        <v>124</v>
      </c>
      <c r="I14" s="1306">
        <f t="shared" si="0"/>
        <v>89</v>
      </c>
      <c r="J14" s="312" t="s">
        <v>103</v>
      </c>
    </row>
    <row r="15" spans="1:10" ht="24.95" customHeight="1">
      <c r="A15" s="312" t="s">
        <v>2047</v>
      </c>
      <c r="B15" s="1292">
        <v>1</v>
      </c>
      <c r="C15" s="1292">
        <v>44</v>
      </c>
      <c r="D15" s="1292">
        <v>26</v>
      </c>
      <c r="E15" s="1292">
        <v>1</v>
      </c>
      <c r="F15" s="1292">
        <v>7</v>
      </c>
      <c r="G15" s="1292">
        <v>2</v>
      </c>
      <c r="H15" s="1306">
        <f t="shared" si="0"/>
        <v>51</v>
      </c>
      <c r="I15" s="1306">
        <f t="shared" si="0"/>
        <v>28</v>
      </c>
      <c r="J15" s="312" t="s">
        <v>105</v>
      </c>
    </row>
    <row r="16" spans="1:10" ht="24.95" customHeight="1">
      <c r="A16" s="312" t="s">
        <v>2048</v>
      </c>
      <c r="B16" s="1295">
        <v>0</v>
      </c>
      <c r="C16" s="1295">
        <v>0</v>
      </c>
      <c r="D16" s="1295">
        <v>0</v>
      </c>
      <c r="E16" s="1295">
        <v>3</v>
      </c>
      <c r="F16" s="1295">
        <v>15</v>
      </c>
      <c r="G16" s="1295">
        <v>23</v>
      </c>
      <c r="H16" s="1306">
        <f t="shared" si="0"/>
        <v>15</v>
      </c>
      <c r="I16" s="1306">
        <f t="shared" si="0"/>
        <v>23</v>
      </c>
      <c r="J16" s="312" t="s">
        <v>107</v>
      </c>
    </row>
    <row r="17" spans="1:10" ht="24.95" customHeight="1">
      <c r="A17" s="312" t="s">
        <v>259</v>
      </c>
      <c r="B17" s="1292">
        <v>1</v>
      </c>
      <c r="C17" s="1292">
        <v>50</v>
      </c>
      <c r="D17" s="1292">
        <v>36</v>
      </c>
      <c r="E17" s="1292">
        <v>1</v>
      </c>
      <c r="F17" s="1292">
        <v>5</v>
      </c>
      <c r="G17" s="1292">
        <v>7</v>
      </c>
      <c r="H17" s="1306">
        <f t="shared" si="0"/>
        <v>55</v>
      </c>
      <c r="I17" s="1306">
        <f t="shared" si="0"/>
        <v>43</v>
      </c>
      <c r="J17" s="312" t="s">
        <v>109</v>
      </c>
    </row>
    <row r="18" spans="1:10" ht="24.95" customHeight="1">
      <c r="A18" s="312" t="s">
        <v>1009</v>
      </c>
      <c r="B18" s="1295">
        <v>0</v>
      </c>
      <c r="C18" s="1295">
        <v>0</v>
      </c>
      <c r="D18" s="1295">
        <v>0</v>
      </c>
      <c r="E18" s="1295">
        <v>2</v>
      </c>
      <c r="F18" s="1295">
        <v>8</v>
      </c>
      <c r="G18" s="1295">
        <v>8</v>
      </c>
      <c r="H18" s="1306">
        <f t="shared" si="0"/>
        <v>8</v>
      </c>
      <c r="I18" s="1306">
        <f t="shared" si="0"/>
        <v>8</v>
      </c>
      <c r="J18" s="312" t="s">
        <v>111</v>
      </c>
    </row>
    <row r="19" spans="1:10" ht="24.95" customHeight="1">
      <c r="A19" s="312" t="s">
        <v>112</v>
      </c>
      <c r="B19" s="1292">
        <v>1</v>
      </c>
      <c r="C19" s="1292">
        <v>44</v>
      </c>
      <c r="D19" s="1292">
        <v>62</v>
      </c>
      <c r="E19" s="1292">
        <v>0</v>
      </c>
      <c r="F19" s="1292">
        <v>0</v>
      </c>
      <c r="G19" s="1292">
        <v>0</v>
      </c>
      <c r="H19" s="1306">
        <f t="shared" si="0"/>
        <v>44</v>
      </c>
      <c r="I19" s="1306">
        <f t="shared" si="0"/>
        <v>62</v>
      </c>
      <c r="J19" s="312" t="s">
        <v>113</v>
      </c>
    </row>
    <row r="20" spans="1:10" ht="24.95" customHeight="1">
      <c r="A20" s="312" t="s">
        <v>2049</v>
      </c>
      <c r="B20" s="1295">
        <v>1</v>
      </c>
      <c r="C20" s="1295">
        <v>38</v>
      </c>
      <c r="D20" s="1295">
        <v>46</v>
      </c>
      <c r="E20" s="1295">
        <v>1</v>
      </c>
      <c r="F20" s="1295">
        <v>5</v>
      </c>
      <c r="G20" s="1295">
        <v>1</v>
      </c>
      <c r="H20" s="1306">
        <f t="shared" si="0"/>
        <v>43</v>
      </c>
      <c r="I20" s="1306">
        <f t="shared" si="0"/>
        <v>47</v>
      </c>
      <c r="J20" s="312" t="s">
        <v>261</v>
      </c>
    </row>
    <row r="21" spans="1:10" ht="24.95" customHeight="1">
      <c r="A21" s="312" t="s">
        <v>116</v>
      </c>
      <c r="B21" s="1292">
        <v>0</v>
      </c>
      <c r="C21" s="1292">
        <v>0</v>
      </c>
      <c r="D21" s="1292">
        <v>0</v>
      </c>
      <c r="E21" s="1292">
        <v>3</v>
      </c>
      <c r="F21" s="1292">
        <v>18</v>
      </c>
      <c r="G21" s="1292">
        <v>18</v>
      </c>
      <c r="H21" s="1306">
        <f t="shared" si="0"/>
        <v>18</v>
      </c>
      <c r="I21" s="1306">
        <f t="shared" si="0"/>
        <v>18</v>
      </c>
      <c r="J21" s="312" t="s">
        <v>117</v>
      </c>
    </row>
    <row r="22" spans="1:10" ht="24.95" customHeight="1">
      <c r="A22" s="312" t="s">
        <v>2051</v>
      </c>
      <c r="B22" s="1295">
        <v>0</v>
      </c>
      <c r="C22" s="1295">
        <v>0</v>
      </c>
      <c r="D22" s="1295">
        <v>0</v>
      </c>
      <c r="E22" s="1295">
        <v>3</v>
      </c>
      <c r="F22" s="1295">
        <v>16</v>
      </c>
      <c r="G22" s="1295">
        <v>6</v>
      </c>
      <c r="H22" s="1306">
        <f t="shared" si="0"/>
        <v>16</v>
      </c>
      <c r="I22" s="1306">
        <f t="shared" si="0"/>
        <v>6</v>
      </c>
      <c r="J22" s="312" t="s">
        <v>2096</v>
      </c>
    </row>
    <row r="23" spans="1:10" ht="24.95" customHeight="1">
      <c r="A23" s="312" t="s">
        <v>2052</v>
      </c>
      <c r="B23" s="1292">
        <v>1</v>
      </c>
      <c r="C23" s="1292">
        <v>45</v>
      </c>
      <c r="D23" s="1292">
        <v>22</v>
      </c>
      <c r="E23" s="1292">
        <v>0</v>
      </c>
      <c r="F23" s="1292">
        <v>0</v>
      </c>
      <c r="G23" s="1292">
        <v>0</v>
      </c>
      <c r="H23" s="1306">
        <f t="shared" si="0"/>
        <v>45</v>
      </c>
      <c r="I23" s="1306">
        <f t="shared" si="0"/>
        <v>22</v>
      </c>
      <c r="J23" s="312" t="s">
        <v>2663</v>
      </c>
    </row>
    <row r="24" spans="1:10" ht="24.95" customHeight="1">
      <c r="A24" s="312" t="s">
        <v>2053</v>
      </c>
      <c r="B24" s="1295">
        <v>0</v>
      </c>
      <c r="C24" s="1295">
        <v>0</v>
      </c>
      <c r="D24" s="1295">
        <v>0</v>
      </c>
      <c r="E24" s="1295">
        <v>1</v>
      </c>
      <c r="F24" s="1295">
        <v>5</v>
      </c>
      <c r="G24" s="1295">
        <v>6</v>
      </c>
      <c r="H24" s="1306">
        <f t="shared" si="0"/>
        <v>5</v>
      </c>
      <c r="I24" s="1306">
        <f t="shared" si="0"/>
        <v>6</v>
      </c>
      <c r="J24" s="312" t="s">
        <v>123</v>
      </c>
    </row>
    <row r="25" spans="1:10" ht="24.95" customHeight="1">
      <c r="A25" s="312" t="s">
        <v>124</v>
      </c>
      <c r="B25" s="1292">
        <v>0</v>
      </c>
      <c r="C25" s="1292">
        <v>0</v>
      </c>
      <c r="D25" s="1292">
        <v>0</v>
      </c>
      <c r="E25" s="1292">
        <v>1</v>
      </c>
      <c r="F25" s="1292">
        <v>10</v>
      </c>
      <c r="G25" s="1292">
        <v>10</v>
      </c>
      <c r="H25" s="1306">
        <f t="shared" si="0"/>
        <v>10</v>
      </c>
      <c r="I25" s="1306">
        <f t="shared" si="0"/>
        <v>10</v>
      </c>
      <c r="J25" s="312" t="s">
        <v>2904</v>
      </c>
    </row>
    <row r="26" spans="1:10" ht="24.95" customHeight="1">
      <c r="A26" s="312" t="s">
        <v>126</v>
      </c>
      <c r="B26" s="1295">
        <v>0</v>
      </c>
      <c r="C26" s="1295">
        <v>0</v>
      </c>
      <c r="D26" s="1295">
        <v>0</v>
      </c>
      <c r="E26" s="1295">
        <v>1</v>
      </c>
      <c r="F26" s="1295">
        <v>4</v>
      </c>
      <c r="G26" s="1295">
        <v>3</v>
      </c>
      <c r="H26" s="1306">
        <f t="shared" si="0"/>
        <v>4</v>
      </c>
      <c r="I26" s="1306">
        <f t="shared" si="0"/>
        <v>3</v>
      </c>
      <c r="J26" s="312" t="s">
        <v>127</v>
      </c>
    </row>
    <row r="27" spans="1:10" ht="24.95" customHeight="1">
      <c r="A27" s="1270" t="s">
        <v>533</v>
      </c>
      <c r="B27" s="1271">
        <f>SUM(B7:B26)</f>
        <v>10</v>
      </c>
      <c r="C27" s="1270">
        <f t="shared" ref="C27:I27" si="1">SUM(C7:C26)</f>
        <v>606</v>
      </c>
      <c r="D27" s="1270">
        <f t="shared" si="1"/>
        <v>689</v>
      </c>
      <c r="E27" s="1270">
        <f>SUM(E7:E26)</f>
        <v>56</v>
      </c>
      <c r="F27" s="1270">
        <f t="shared" si="1"/>
        <v>305</v>
      </c>
      <c r="G27" s="1270">
        <f t="shared" si="1"/>
        <v>291</v>
      </c>
      <c r="H27" s="1270">
        <f t="shared" si="1"/>
        <v>911</v>
      </c>
      <c r="I27" s="1270">
        <f t="shared" si="1"/>
        <v>980</v>
      </c>
      <c r="J27" s="1270" t="s">
        <v>129</v>
      </c>
    </row>
    <row r="28" spans="1:10">
      <c r="A28" s="2512"/>
      <c r="B28" s="2513"/>
      <c r="C28" s="2513"/>
      <c r="D28" s="2514"/>
      <c r="E28" s="1307"/>
      <c r="G28" s="1300"/>
      <c r="H28" s="1300"/>
      <c r="I28" s="1308"/>
      <c r="J28" s="1308"/>
    </row>
  </sheetData>
  <mergeCells count="11">
    <mergeCell ref="A28:D28"/>
    <mergeCell ref="A1:J1"/>
    <mergeCell ref="A2:J2"/>
    <mergeCell ref="A3:F3"/>
    <mergeCell ref="G3:J3"/>
    <mergeCell ref="A4:A6"/>
    <mergeCell ref="C4:D4"/>
    <mergeCell ref="F4:G4"/>
    <mergeCell ref="H4:H5"/>
    <mergeCell ref="I4:I5"/>
    <mergeCell ref="J4:J6"/>
  </mergeCells>
  <pageMargins left="0.7" right="0.7" top="0.75" bottom="0.75" header="0.3" footer="0.3"/>
  <pageSetup paperSize="9" scale="44"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29"/>
  <sheetViews>
    <sheetView rightToLeft="1" zoomScaleNormal="100" workbookViewId="0">
      <selection activeCell="G13" sqref="G13"/>
    </sheetView>
  </sheetViews>
  <sheetFormatPr defaultColWidth="8.85546875" defaultRowHeight="15.75"/>
  <cols>
    <col min="1" max="1" width="27.7109375" style="1310" customWidth="1"/>
    <col min="2" max="7" width="15.85546875" style="1310" customWidth="1"/>
    <col min="8" max="8" width="27.7109375" style="1310" customWidth="1"/>
    <col min="9" max="11" width="8.85546875" style="1310"/>
    <col min="12" max="15" width="13.140625" style="1310" bestFit="1" customWidth="1"/>
    <col min="16" max="17" width="11.85546875" style="1310" bestFit="1" customWidth="1"/>
    <col min="18" max="205" width="8.85546875" style="1310"/>
    <col min="206" max="206" width="19" style="1310" customWidth="1"/>
    <col min="207" max="207" width="18" style="1310" customWidth="1"/>
    <col min="208" max="213" width="15.85546875" style="1310" customWidth="1"/>
    <col min="214" max="215" width="8.85546875" style="1310"/>
    <col min="216" max="220" width="9.140625" style="1310" customWidth="1"/>
    <col min="221" max="461" width="8.85546875" style="1310"/>
    <col min="462" max="462" width="19" style="1310" customWidth="1"/>
    <col min="463" max="463" width="18" style="1310" customWidth="1"/>
    <col min="464" max="469" width="15.85546875" style="1310" customWidth="1"/>
    <col min="470" max="471" width="8.85546875" style="1310"/>
    <col min="472" max="476" width="9.140625" style="1310" customWidth="1"/>
    <col min="477" max="717" width="8.85546875" style="1310"/>
    <col min="718" max="718" width="19" style="1310" customWidth="1"/>
    <col min="719" max="719" width="18" style="1310" customWidth="1"/>
    <col min="720" max="725" width="15.85546875" style="1310" customWidth="1"/>
    <col min="726" max="727" width="8.85546875" style="1310"/>
    <col min="728" max="732" width="9.140625" style="1310" customWidth="1"/>
    <col min="733" max="973" width="8.85546875" style="1310"/>
    <col min="974" max="974" width="19" style="1310" customWidth="1"/>
    <col min="975" max="975" width="18" style="1310" customWidth="1"/>
    <col min="976" max="981" width="15.85546875" style="1310" customWidth="1"/>
    <col min="982" max="983" width="8.85546875" style="1310"/>
    <col min="984" max="988" width="9.140625" style="1310" customWidth="1"/>
    <col min="989" max="1229" width="8.85546875" style="1310"/>
    <col min="1230" max="1230" width="19" style="1310" customWidth="1"/>
    <col min="1231" max="1231" width="18" style="1310" customWidth="1"/>
    <col min="1232" max="1237" width="15.85546875" style="1310" customWidth="1"/>
    <col min="1238" max="1239" width="8.85546875" style="1310"/>
    <col min="1240" max="1244" width="9.140625" style="1310" customWidth="1"/>
    <col min="1245" max="1485" width="8.85546875" style="1310"/>
    <col min="1486" max="1486" width="19" style="1310" customWidth="1"/>
    <col min="1487" max="1487" width="18" style="1310" customWidth="1"/>
    <col min="1488" max="1493" width="15.85546875" style="1310" customWidth="1"/>
    <col min="1494" max="1495" width="8.85546875" style="1310"/>
    <col min="1496" max="1500" width="9.140625" style="1310" customWidth="1"/>
    <col min="1501" max="1741" width="8.85546875" style="1310"/>
    <col min="1742" max="1742" width="19" style="1310" customWidth="1"/>
    <col min="1743" max="1743" width="18" style="1310" customWidth="1"/>
    <col min="1744" max="1749" width="15.85546875" style="1310" customWidth="1"/>
    <col min="1750" max="1751" width="8.85546875" style="1310"/>
    <col min="1752" max="1756" width="9.140625" style="1310" customWidth="1"/>
    <col min="1757" max="1997" width="8.85546875" style="1310"/>
    <col min="1998" max="1998" width="19" style="1310" customWidth="1"/>
    <col min="1999" max="1999" width="18" style="1310" customWidth="1"/>
    <col min="2000" max="2005" width="15.85546875" style="1310" customWidth="1"/>
    <col min="2006" max="2007" width="8.85546875" style="1310"/>
    <col min="2008" max="2012" width="9.140625" style="1310" customWidth="1"/>
    <col min="2013" max="2253" width="8.85546875" style="1310"/>
    <col min="2254" max="2254" width="19" style="1310" customWidth="1"/>
    <col min="2255" max="2255" width="18" style="1310" customWidth="1"/>
    <col min="2256" max="2261" width="15.85546875" style="1310" customWidth="1"/>
    <col min="2262" max="2263" width="8.85546875" style="1310"/>
    <col min="2264" max="2268" width="9.140625" style="1310" customWidth="1"/>
    <col min="2269" max="2509" width="8.85546875" style="1310"/>
    <col min="2510" max="2510" width="19" style="1310" customWidth="1"/>
    <col min="2511" max="2511" width="18" style="1310" customWidth="1"/>
    <col min="2512" max="2517" width="15.85546875" style="1310" customWidth="1"/>
    <col min="2518" max="2519" width="8.85546875" style="1310"/>
    <col min="2520" max="2524" width="9.140625" style="1310" customWidth="1"/>
    <col min="2525" max="2765" width="8.85546875" style="1310"/>
    <col min="2766" max="2766" width="19" style="1310" customWidth="1"/>
    <col min="2767" max="2767" width="18" style="1310" customWidth="1"/>
    <col min="2768" max="2773" width="15.85546875" style="1310" customWidth="1"/>
    <col min="2774" max="2775" width="8.85546875" style="1310"/>
    <col min="2776" max="2780" width="9.140625" style="1310" customWidth="1"/>
    <col min="2781" max="3021" width="8.85546875" style="1310"/>
    <col min="3022" max="3022" width="19" style="1310" customWidth="1"/>
    <col min="3023" max="3023" width="18" style="1310" customWidth="1"/>
    <col min="3024" max="3029" width="15.85546875" style="1310" customWidth="1"/>
    <col min="3030" max="3031" width="8.85546875" style="1310"/>
    <col min="3032" max="3036" width="9.140625" style="1310" customWidth="1"/>
    <col min="3037" max="3277" width="8.85546875" style="1310"/>
    <col min="3278" max="3278" width="19" style="1310" customWidth="1"/>
    <col min="3279" max="3279" width="18" style="1310" customWidth="1"/>
    <col min="3280" max="3285" width="15.85546875" style="1310" customWidth="1"/>
    <col min="3286" max="3287" width="8.85546875" style="1310"/>
    <col min="3288" max="3292" width="9.140625" style="1310" customWidth="1"/>
    <col min="3293" max="3533" width="8.85546875" style="1310"/>
    <col min="3534" max="3534" width="19" style="1310" customWidth="1"/>
    <col min="3535" max="3535" width="18" style="1310" customWidth="1"/>
    <col min="3536" max="3541" width="15.85546875" style="1310" customWidth="1"/>
    <col min="3542" max="3543" width="8.85546875" style="1310"/>
    <col min="3544" max="3548" width="9.140625" style="1310" customWidth="1"/>
    <col min="3549" max="3789" width="8.85546875" style="1310"/>
    <col min="3790" max="3790" width="19" style="1310" customWidth="1"/>
    <col min="3791" max="3791" width="18" style="1310" customWidth="1"/>
    <col min="3792" max="3797" width="15.85546875" style="1310" customWidth="1"/>
    <col min="3798" max="3799" width="8.85546875" style="1310"/>
    <col min="3800" max="3804" width="9.140625" style="1310" customWidth="1"/>
    <col min="3805" max="4045" width="8.85546875" style="1310"/>
    <col min="4046" max="4046" width="19" style="1310" customWidth="1"/>
    <col min="4047" max="4047" width="18" style="1310" customWidth="1"/>
    <col min="4048" max="4053" width="15.85546875" style="1310" customWidth="1"/>
    <col min="4054" max="4055" width="8.85546875" style="1310"/>
    <col min="4056" max="4060" width="9.140625" style="1310" customWidth="1"/>
    <col min="4061" max="4301" width="8.85546875" style="1310"/>
    <col min="4302" max="4302" width="19" style="1310" customWidth="1"/>
    <col min="4303" max="4303" width="18" style="1310" customWidth="1"/>
    <col min="4304" max="4309" width="15.85546875" style="1310" customWidth="1"/>
    <col min="4310" max="4311" width="8.85546875" style="1310"/>
    <col min="4312" max="4316" width="9.140625" style="1310" customWidth="1"/>
    <col min="4317" max="4557" width="8.85546875" style="1310"/>
    <col min="4558" max="4558" width="19" style="1310" customWidth="1"/>
    <col min="4559" max="4559" width="18" style="1310" customWidth="1"/>
    <col min="4560" max="4565" width="15.85546875" style="1310" customWidth="1"/>
    <col min="4566" max="4567" width="8.85546875" style="1310"/>
    <col min="4568" max="4572" width="9.140625" style="1310" customWidth="1"/>
    <col min="4573" max="4813" width="8.85546875" style="1310"/>
    <col min="4814" max="4814" width="19" style="1310" customWidth="1"/>
    <col min="4815" max="4815" width="18" style="1310" customWidth="1"/>
    <col min="4816" max="4821" width="15.85546875" style="1310" customWidth="1"/>
    <col min="4822" max="4823" width="8.85546875" style="1310"/>
    <col min="4824" max="4828" width="9.140625" style="1310" customWidth="1"/>
    <col min="4829" max="5069" width="8.85546875" style="1310"/>
    <col min="5070" max="5070" width="19" style="1310" customWidth="1"/>
    <col min="5071" max="5071" width="18" style="1310" customWidth="1"/>
    <col min="5072" max="5077" width="15.85546875" style="1310" customWidth="1"/>
    <col min="5078" max="5079" width="8.85546875" style="1310"/>
    <col min="5080" max="5084" width="9.140625" style="1310" customWidth="1"/>
    <col min="5085" max="5325" width="8.85546875" style="1310"/>
    <col min="5326" max="5326" width="19" style="1310" customWidth="1"/>
    <col min="5327" max="5327" width="18" style="1310" customWidth="1"/>
    <col min="5328" max="5333" width="15.85546875" style="1310" customWidth="1"/>
    <col min="5334" max="5335" width="8.85546875" style="1310"/>
    <col min="5336" max="5340" width="9.140625" style="1310" customWidth="1"/>
    <col min="5341" max="5581" width="8.85546875" style="1310"/>
    <col min="5582" max="5582" width="19" style="1310" customWidth="1"/>
    <col min="5583" max="5583" width="18" style="1310" customWidth="1"/>
    <col min="5584" max="5589" width="15.85546875" style="1310" customWidth="1"/>
    <col min="5590" max="5591" width="8.85546875" style="1310"/>
    <col min="5592" max="5596" width="9.140625" style="1310" customWidth="1"/>
    <col min="5597" max="5837" width="8.85546875" style="1310"/>
    <col min="5838" max="5838" width="19" style="1310" customWidth="1"/>
    <col min="5839" max="5839" width="18" style="1310" customWidth="1"/>
    <col min="5840" max="5845" width="15.85546875" style="1310" customWidth="1"/>
    <col min="5846" max="5847" width="8.85546875" style="1310"/>
    <col min="5848" max="5852" width="9.140625" style="1310" customWidth="1"/>
    <col min="5853" max="6093" width="8.85546875" style="1310"/>
    <col min="6094" max="6094" width="19" style="1310" customWidth="1"/>
    <col min="6095" max="6095" width="18" style="1310" customWidth="1"/>
    <col min="6096" max="6101" width="15.85546875" style="1310" customWidth="1"/>
    <col min="6102" max="6103" width="8.85546875" style="1310"/>
    <col min="6104" max="6108" width="9.140625" style="1310" customWidth="1"/>
    <col min="6109" max="6349" width="8.85546875" style="1310"/>
    <col min="6350" max="6350" width="19" style="1310" customWidth="1"/>
    <col min="6351" max="6351" width="18" style="1310" customWidth="1"/>
    <col min="6352" max="6357" width="15.85546875" style="1310" customWidth="1"/>
    <col min="6358" max="6359" width="8.85546875" style="1310"/>
    <col min="6360" max="6364" width="9.140625" style="1310" customWidth="1"/>
    <col min="6365" max="6605" width="8.85546875" style="1310"/>
    <col min="6606" max="6606" width="19" style="1310" customWidth="1"/>
    <col min="6607" max="6607" width="18" style="1310" customWidth="1"/>
    <col min="6608" max="6613" width="15.85546875" style="1310" customWidth="1"/>
    <col min="6614" max="6615" width="8.85546875" style="1310"/>
    <col min="6616" max="6620" width="9.140625" style="1310" customWidth="1"/>
    <col min="6621" max="6861" width="8.85546875" style="1310"/>
    <col min="6862" max="6862" width="19" style="1310" customWidth="1"/>
    <col min="6863" max="6863" width="18" style="1310" customWidth="1"/>
    <col min="6864" max="6869" width="15.85546875" style="1310" customWidth="1"/>
    <col min="6870" max="6871" width="8.85546875" style="1310"/>
    <col min="6872" max="6876" width="9.140625" style="1310" customWidth="1"/>
    <col min="6877" max="7117" width="8.85546875" style="1310"/>
    <col min="7118" max="7118" width="19" style="1310" customWidth="1"/>
    <col min="7119" max="7119" width="18" style="1310" customWidth="1"/>
    <col min="7120" max="7125" width="15.85546875" style="1310" customWidth="1"/>
    <col min="7126" max="7127" width="8.85546875" style="1310"/>
    <col min="7128" max="7132" width="9.140625" style="1310" customWidth="1"/>
    <col min="7133" max="7373" width="8.85546875" style="1310"/>
    <col min="7374" max="7374" width="19" style="1310" customWidth="1"/>
    <col min="7375" max="7375" width="18" style="1310" customWidth="1"/>
    <col min="7376" max="7381" width="15.85546875" style="1310" customWidth="1"/>
    <col min="7382" max="7383" width="8.85546875" style="1310"/>
    <col min="7384" max="7388" width="9.140625" style="1310" customWidth="1"/>
    <col min="7389" max="7629" width="8.85546875" style="1310"/>
    <col min="7630" max="7630" width="19" style="1310" customWidth="1"/>
    <col min="7631" max="7631" width="18" style="1310" customWidth="1"/>
    <col min="7632" max="7637" width="15.85546875" style="1310" customWidth="1"/>
    <col min="7638" max="7639" width="8.85546875" style="1310"/>
    <col min="7640" max="7644" width="9.140625" style="1310" customWidth="1"/>
    <col min="7645" max="7885" width="8.85546875" style="1310"/>
    <col min="7886" max="7886" width="19" style="1310" customWidth="1"/>
    <col min="7887" max="7887" width="18" style="1310" customWidth="1"/>
    <col min="7888" max="7893" width="15.85546875" style="1310" customWidth="1"/>
    <col min="7894" max="7895" width="8.85546875" style="1310"/>
    <col min="7896" max="7900" width="9.140625" style="1310" customWidth="1"/>
    <col min="7901" max="8141" width="8.85546875" style="1310"/>
    <col min="8142" max="8142" width="19" style="1310" customWidth="1"/>
    <col min="8143" max="8143" width="18" style="1310" customWidth="1"/>
    <col min="8144" max="8149" width="15.85546875" style="1310" customWidth="1"/>
    <col min="8150" max="8151" width="8.85546875" style="1310"/>
    <col min="8152" max="8156" width="9.140625" style="1310" customWidth="1"/>
    <col min="8157" max="8397" width="8.85546875" style="1310"/>
    <col min="8398" max="8398" width="19" style="1310" customWidth="1"/>
    <col min="8399" max="8399" width="18" style="1310" customWidth="1"/>
    <col min="8400" max="8405" width="15.85546875" style="1310" customWidth="1"/>
    <col min="8406" max="8407" width="8.85546875" style="1310"/>
    <col min="8408" max="8412" width="9.140625" style="1310" customWidth="1"/>
    <col min="8413" max="8653" width="8.85546875" style="1310"/>
    <col min="8654" max="8654" width="19" style="1310" customWidth="1"/>
    <col min="8655" max="8655" width="18" style="1310" customWidth="1"/>
    <col min="8656" max="8661" width="15.85546875" style="1310" customWidth="1"/>
    <col min="8662" max="8663" width="8.85546875" style="1310"/>
    <col min="8664" max="8668" width="9.140625" style="1310" customWidth="1"/>
    <col min="8669" max="8909" width="8.85546875" style="1310"/>
    <col min="8910" max="8910" width="19" style="1310" customWidth="1"/>
    <col min="8911" max="8911" width="18" style="1310" customWidth="1"/>
    <col min="8912" max="8917" width="15.85546875" style="1310" customWidth="1"/>
    <col min="8918" max="8919" width="8.85546875" style="1310"/>
    <col min="8920" max="8924" width="9.140625" style="1310" customWidth="1"/>
    <col min="8925" max="9165" width="8.85546875" style="1310"/>
    <col min="9166" max="9166" width="19" style="1310" customWidth="1"/>
    <col min="9167" max="9167" width="18" style="1310" customWidth="1"/>
    <col min="9168" max="9173" width="15.85546875" style="1310" customWidth="1"/>
    <col min="9174" max="9175" width="8.85546875" style="1310"/>
    <col min="9176" max="9180" width="9.140625" style="1310" customWidth="1"/>
    <col min="9181" max="9421" width="8.85546875" style="1310"/>
    <col min="9422" max="9422" width="19" style="1310" customWidth="1"/>
    <col min="9423" max="9423" width="18" style="1310" customWidth="1"/>
    <col min="9424" max="9429" width="15.85546875" style="1310" customWidth="1"/>
    <col min="9430" max="9431" width="8.85546875" style="1310"/>
    <col min="9432" max="9436" width="9.140625" style="1310" customWidth="1"/>
    <col min="9437" max="9677" width="8.85546875" style="1310"/>
    <col min="9678" max="9678" width="19" style="1310" customWidth="1"/>
    <col min="9679" max="9679" width="18" style="1310" customWidth="1"/>
    <col min="9680" max="9685" width="15.85546875" style="1310" customWidth="1"/>
    <col min="9686" max="9687" width="8.85546875" style="1310"/>
    <col min="9688" max="9692" width="9.140625" style="1310" customWidth="1"/>
    <col min="9693" max="9933" width="8.85546875" style="1310"/>
    <col min="9934" max="9934" width="19" style="1310" customWidth="1"/>
    <col min="9935" max="9935" width="18" style="1310" customWidth="1"/>
    <col min="9936" max="9941" width="15.85546875" style="1310" customWidth="1"/>
    <col min="9942" max="9943" width="8.85546875" style="1310"/>
    <col min="9944" max="9948" width="9.140625" style="1310" customWidth="1"/>
    <col min="9949" max="10189" width="8.85546875" style="1310"/>
    <col min="10190" max="10190" width="19" style="1310" customWidth="1"/>
    <col min="10191" max="10191" width="18" style="1310" customWidth="1"/>
    <col min="10192" max="10197" width="15.85546875" style="1310" customWidth="1"/>
    <col min="10198" max="10199" width="8.85546875" style="1310"/>
    <col min="10200" max="10204" width="9.140625" style="1310" customWidth="1"/>
    <col min="10205" max="10445" width="8.85546875" style="1310"/>
    <col min="10446" max="10446" width="19" style="1310" customWidth="1"/>
    <col min="10447" max="10447" width="18" style="1310" customWidth="1"/>
    <col min="10448" max="10453" width="15.85546875" style="1310" customWidth="1"/>
    <col min="10454" max="10455" width="8.85546875" style="1310"/>
    <col min="10456" max="10460" width="9.140625" style="1310" customWidth="1"/>
    <col min="10461" max="10701" width="8.85546875" style="1310"/>
    <col min="10702" max="10702" width="19" style="1310" customWidth="1"/>
    <col min="10703" max="10703" width="18" style="1310" customWidth="1"/>
    <col min="10704" max="10709" width="15.85546875" style="1310" customWidth="1"/>
    <col min="10710" max="10711" width="8.85546875" style="1310"/>
    <col min="10712" max="10716" width="9.140625" style="1310" customWidth="1"/>
    <col min="10717" max="10957" width="8.85546875" style="1310"/>
    <col min="10958" max="10958" width="19" style="1310" customWidth="1"/>
    <col min="10959" max="10959" width="18" style="1310" customWidth="1"/>
    <col min="10960" max="10965" width="15.85546875" style="1310" customWidth="1"/>
    <col min="10966" max="10967" width="8.85546875" style="1310"/>
    <col min="10968" max="10972" width="9.140625" style="1310" customWidth="1"/>
    <col min="10973" max="11213" width="8.85546875" style="1310"/>
    <col min="11214" max="11214" width="19" style="1310" customWidth="1"/>
    <col min="11215" max="11215" width="18" style="1310" customWidth="1"/>
    <col min="11216" max="11221" width="15.85546875" style="1310" customWidth="1"/>
    <col min="11222" max="11223" width="8.85546875" style="1310"/>
    <col min="11224" max="11228" width="9.140625" style="1310" customWidth="1"/>
    <col min="11229" max="11469" width="8.85546875" style="1310"/>
    <col min="11470" max="11470" width="19" style="1310" customWidth="1"/>
    <col min="11471" max="11471" width="18" style="1310" customWidth="1"/>
    <col min="11472" max="11477" width="15.85546875" style="1310" customWidth="1"/>
    <col min="11478" max="11479" width="8.85546875" style="1310"/>
    <col min="11480" max="11484" width="9.140625" style="1310" customWidth="1"/>
    <col min="11485" max="11725" width="8.85546875" style="1310"/>
    <col min="11726" max="11726" width="19" style="1310" customWidth="1"/>
    <col min="11727" max="11727" width="18" style="1310" customWidth="1"/>
    <col min="11728" max="11733" width="15.85546875" style="1310" customWidth="1"/>
    <col min="11734" max="11735" width="8.85546875" style="1310"/>
    <col min="11736" max="11740" width="9.140625" style="1310" customWidth="1"/>
    <col min="11741" max="11981" width="8.85546875" style="1310"/>
    <col min="11982" max="11982" width="19" style="1310" customWidth="1"/>
    <col min="11983" max="11983" width="18" style="1310" customWidth="1"/>
    <col min="11984" max="11989" width="15.85546875" style="1310" customWidth="1"/>
    <col min="11990" max="11991" width="8.85546875" style="1310"/>
    <col min="11992" max="11996" width="9.140625" style="1310" customWidth="1"/>
    <col min="11997" max="12237" width="8.85546875" style="1310"/>
    <col min="12238" max="12238" width="19" style="1310" customWidth="1"/>
    <col min="12239" max="12239" width="18" style="1310" customWidth="1"/>
    <col min="12240" max="12245" width="15.85546875" style="1310" customWidth="1"/>
    <col min="12246" max="12247" width="8.85546875" style="1310"/>
    <col min="12248" max="12252" width="9.140625" style="1310" customWidth="1"/>
    <col min="12253" max="12493" width="8.85546875" style="1310"/>
    <col min="12494" max="12494" width="19" style="1310" customWidth="1"/>
    <col min="12495" max="12495" width="18" style="1310" customWidth="1"/>
    <col min="12496" max="12501" width="15.85546875" style="1310" customWidth="1"/>
    <col min="12502" max="12503" width="8.85546875" style="1310"/>
    <col min="12504" max="12508" width="9.140625" style="1310" customWidth="1"/>
    <col min="12509" max="12749" width="8.85546875" style="1310"/>
    <col min="12750" max="12750" width="19" style="1310" customWidth="1"/>
    <col min="12751" max="12751" width="18" style="1310" customWidth="1"/>
    <col min="12752" max="12757" width="15.85546875" style="1310" customWidth="1"/>
    <col min="12758" max="12759" width="8.85546875" style="1310"/>
    <col min="12760" max="12764" width="9.140625" style="1310" customWidth="1"/>
    <col min="12765" max="13005" width="8.85546875" style="1310"/>
    <col min="13006" max="13006" width="19" style="1310" customWidth="1"/>
    <col min="13007" max="13007" width="18" style="1310" customWidth="1"/>
    <col min="13008" max="13013" width="15.85546875" style="1310" customWidth="1"/>
    <col min="13014" max="13015" width="8.85546875" style="1310"/>
    <col min="13016" max="13020" width="9.140625" style="1310" customWidth="1"/>
    <col min="13021" max="13261" width="8.85546875" style="1310"/>
    <col min="13262" max="13262" width="19" style="1310" customWidth="1"/>
    <col min="13263" max="13263" width="18" style="1310" customWidth="1"/>
    <col min="13264" max="13269" width="15.85546875" style="1310" customWidth="1"/>
    <col min="13270" max="13271" width="8.85546875" style="1310"/>
    <col min="13272" max="13276" width="9.140625" style="1310" customWidth="1"/>
    <col min="13277" max="13517" width="8.85546875" style="1310"/>
    <col min="13518" max="13518" width="19" style="1310" customWidth="1"/>
    <col min="13519" max="13519" width="18" style="1310" customWidth="1"/>
    <col min="13520" max="13525" width="15.85546875" style="1310" customWidth="1"/>
    <col min="13526" max="13527" width="8.85546875" style="1310"/>
    <col min="13528" max="13532" width="9.140625" style="1310" customWidth="1"/>
    <col min="13533" max="13773" width="8.85546875" style="1310"/>
    <col min="13774" max="13774" width="19" style="1310" customWidth="1"/>
    <col min="13775" max="13775" width="18" style="1310" customWidth="1"/>
    <col min="13776" max="13781" width="15.85546875" style="1310" customWidth="1"/>
    <col min="13782" max="13783" width="8.85546875" style="1310"/>
    <col min="13784" max="13788" width="9.140625" style="1310" customWidth="1"/>
    <col min="13789" max="14029" width="8.85546875" style="1310"/>
    <col min="14030" max="14030" width="19" style="1310" customWidth="1"/>
    <col min="14031" max="14031" width="18" style="1310" customWidth="1"/>
    <col min="14032" max="14037" width="15.85546875" style="1310" customWidth="1"/>
    <col min="14038" max="14039" width="8.85546875" style="1310"/>
    <col min="14040" max="14044" width="9.140625" style="1310" customWidth="1"/>
    <col min="14045" max="14285" width="8.85546875" style="1310"/>
    <col min="14286" max="14286" width="19" style="1310" customWidth="1"/>
    <col min="14287" max="14287" width="18" style="1310" customWidth="1"/>
    <col min="14288" max="14293" width="15.85546875" style="1310" customWidth="1"/>
    <col min="14294" max="14295" width="8.85546875" style="1310"/>
    <col min="14296" max="14300" width="9.140625" style="1310" customWidth="1"/>
    <col min="14301" max="14541" width="8.85546875" style="1310"/>
    <col min="14542" max="14542" width="19" style="1310" customWidth="1"/>
    <col min="14543" max="14543" width="18" style="1310" customWidth="1"/>
    <col min="14544" max="14549" width="15.85546875" style="1310" customWidth="1"/>
    <col min="14550" max="14551" width="8.85546875" style="1310"/>
    <col min="14552" max="14556" width="9.140625" style="1310" customWidth="1"/>
    <col min="14557" max="14797" width="8.85546875" style="1310"/>
    <col min="14798" max="14798" width="19" style="1310" customWidth="1"/>
    <col min="14799" max="14799" width="18" style="1310" customWidth="1"/>
    <col min="14800" max="14805" width="15.85546875" style="1310" customWidth="1"/>
    <col min="14806" max="14807" width="8.85546875" style="1310"/>
    <col min="14808" max="14812" width="9.140625" style="1310" customWidth="1"/>
    <col min="14813" max="15053" width="8.85546875" style="1310"/>
    <col min="15054" max="15054" width="19" style="1310" customWidth="1"/>
    <col min="15055" max="15055" width="18" style="1310" customWidth="1"/>
    <col min="15056" max="15061" width="15.85546875" style="1310" customWidth="1"/>
    <col min="15062" max="15063" width="8.85546875" style="1310"/>
    <col min="15064" max="15068" width="9.140625" style="1310" customWidth="1"/>
    <col min="15069" max="15309" width="8.85546875" style="1310"/>
    <col min="15310" max="15310" width="19" style="1310" customWidth="1"/>
    <col min="15311" max="15311" width="18" style="1310" customWidth="1"/>
    <col min="15312" max="15317" width="15.85546875" style="1310" customWidth="1"/>
    <col min="15318" max="15319" width="8.85546875" style="1310"/>
    <col min="15320" max="15324" width="9.140625" style="1310" customWidth="1"/>
    <col min="15325" max="15565" width="8.85546875" style="1310"/>
    <col min="15566" max="15566" width="19" style="1310" customWidth="1"/>
    <col min="15567" max="15567" width="18" style="1310" customWidth="1"/>
    <col min="15568" max="15573" width="15.85546875" style="1310" customWidth="1"/>
    <col min="15574" max="15575" width="8.85546875" style="1310"/>
    <col min="15576" max="15580" width="9.140625" style="1310" customWidth="1"/>
    <col min="15581" max="15821" width="8.85546875" style="1310"/>
    <col min="15822" max="15822" width="19" style="1310" customWidth="1"/>
    <col min="15823" max="15823" width="18" style="1310" customWidth="1"/>
    <col min="15824" max="15829" width="15.85546875" style="1310" customWidth="1"/>
    <col min="15830" max="15831" width="8.85546875" style="1310"/>
    <col min="15832" max="15836" width="9.140625" style="1310" customWidth="1"/>
    <col min="15837" max="16077" width="8.85546875" style="1310"/>
    <col min="16078" max="16078" width="19" style="1310" customWidth="1"/>
    <col min="16079" max="16079" width="18" style="1310" customWidth="1"/>
    <col min="16080" max="16085" width="15.85546875" style="1310" customWidth="1"/>
    <col min="16086" max="16087" width="8.85546875" style="1310"/>
    <col min="16088" max="16092" width="9.140625" style="1310" customWidth="1"/>
    <col min="16093" max="16335" width="8.85546875" style="1310"/>
    <col min="16336" max="16384" width="9" style="1310" customWidth="1"/>
  </cols>
  <sheetData>
    <row r="1" spans="1:25" ht="33" customHeight="1">
      <c r="A1" s="2459" t="s">
        <v>2513</v>
      </c>
      <c r="B1" s="2459"/>
      <c r="C1" s="2459"/>
      <c r="D1" s="2459"/>
      <c r="E1" s="2459"/>
      <c r="F1" s="2459"/>
      <c r="G1" s="2459"/>
      <c r="H1" s="2459"/>
      <c r="I1" s="1309"/>
    </row>
    <row r="2" spans="1:25" ht="33" customHeight="1">
      <c r="A2" s="1973" t="s">
        <v>2923</v>
      </c>
      <c r="B2" s="1973"/>
      <c r="C2" s="1973"/>
      <c r="D2" s="1973"/>
      <c r="E2" s="1973"/>
      <c r="F2" s="1973"/>
      <c r="G2" s="1973"/>
      <c r="H2" s="1973"/>
      <c r="I2" s="1309"/>
    </row>
    <row r="3" spans="1:25" s="1301" customFormat="1" ht="18" customHeight="1">
      <c r="A3" s="2431" t="s">
        <v>2924</v>
      </c>
      <c r="B3" s="2431"/>
      <c r="C3" s="2431"/>
      <c r="D3" s="2427"/>
      <c r="E3" s="2429" t="s">
        <v>2925</v>
      </c>
      <c r="F3" s="2429"/>
      <c r="G3" s="2429"/>
      <c r="H3" s="2430"/>
      <c r="I3" s="1311"/>
    </row>
    <row r="4" spans="1:25" s="1301" customFormat="1" ht="41.1" customHeight="1">
      <c r="A4" s="2179" t="s">
        <v>83</v>
      </c>
      <c r="B4" s="1291" t="s">
        <v>2926</v>
      </c>
      <c r="C4" s="2522" t="s">
        <v>2927</v>
      </c>
      <c r="D4" s="2522"/>
      <c r="E4" s="2522"/>
      <c r="F4" s="1291" t="s">
        <v>2928</v>
      </c>
      <c r="G4" s="1291" t="s">
        <v>2929</v>
      </c>
      <c r="H4" s="2179" t="s">
        <v>87</v>
      </c>
      <c r="I4" s="1311"/>
    </row>
    <row r="5" spans="1:25" s="1301" customFormat="1" ht="72.75" customHeight="1">
      <c r="A5" s="2179"/>
      <c r="B5" s="1291" t="s">
        <v>2930</v>
      </c>
      <c r="C5" s="1291" t="s">
        <v>2931</v>
      </c>
      <c r="D5" s="1291" t="s">
        <v>2932</v>
      </c>
      <c r="E5" s="1291" t="s">
        <v>2933</v>
      </c>
      <c r="F5" s="1291" t="s">
        <v>2934</v>
      </c>
      <c r="G5" s="1291" t="s">
        <v>2935</v>
      </c>
      <c r="H5" s="2179"/>
      <c r="I5" s="1311"/>
    </row>
    <row r="6" spans="1:25" ht="33" customHeight="1">
      <c r="A6" s="312" t="s">
        <v>818</v>
      </c>
      <c r="B6" s="1312">
        <v>52.9</v>
      </c>
      <c r="C6" s="1312">
        <v>51.2</v>
      </c>
      <c r="D6" s="1312">
        <v>40.6</v>
      </c>
      <c r="E6" s="1312">
        <v>51.9</v>
      </c>
      <c r="F6" s="1312">
        <v>2.9</v>
      </c>
      <c r="G6" s="1312">
        <v>5</v>
      </c>
      <c r="H6" s="312" t="s">
        <v>89</v>
      </c>
      <c r="I6" s="1309"/>
    </row>
    <row r="7" spans="1:25" ht="33" customHeight="1">
      <c r="A7" s="312" t="s">
        <v>1007</v>
      </c>
      <c r="B7" s="1313">
        <v>73.703347267237504</v>
      </c>
      <c r="C7" s="1313">
        <v>93.020313654056167</v>
      </c>
      <c r="D7" s="1313">
        <v>66.549888283759245</v>
      </c>
      <c r="E7" s="1313">
        <v>82.503459620542969</v>
      </c>
      <c r="F7" s="1313">
        <v>4.2825144281766168</v>
      </c>
      <c r="G7" s="1313">
        <v>5.386763402630323</v>
      </c>
      <c r="H7" s="312" t="s">
        <v>91</v>
      </c>
      <c r="I7" s="1309"/>
    </row>
    <row r="8" spans="1:25" ht="33" customHeight="1">
      <c r="A8" s="312" t="s">
        <v>1008</v>
      </c>
      <c r="B8" s="1312">
        <v>63.6</v>
      </c>
      <c r="C8" s="1312">
        <v>54.7</v>
      </c>
      <c r="D8" s="1312">
        <v>83</v>
      </c>
      <c r="E8" s="1312">
        <v>77.599999999999994</v>
      </c>
      <c r="F8" s="1312">
        <v>3.4</v>
      </c>
      <c r="G8" s="1312">
        <v>5.7</v>
      </c>
      <c r="H8" s="312" t="s">
        <v>93</v>
      </c>
      <c r="I8" s="1309"/>
      <c r="J8" s="1314"/>
      <c r="K8" s="1314"/>
      <c r="L8" s="1314"/>
      <c r="M8" s="1314"/>
      <c r="N8" s="1314"/>
      <c r="O8" s="1314"/>
      <c r="P8" s="1314"/>
      <c r="Q8" s="1314"/>
    </row>
    <row r="9" spans="1:25" ht="33" customHeight="1">
      <c r="A9" s="312" t="s">
        <v>2044</v>
      </c>
      <c r="B9" s="1313">
        <v>55.280902987892233</v>
      </c>
      <c r="C9" s="1313">
        <v>74.476362748898154</v>
      </c>
      <c r="D9" s="1313">
        <v>41.533388803550089</v>
      </c>
      <c r="E9" s="1313">
        <v>61.081689781855893</v>
      </c>
      <c r="F9" s="1313">
        <v>3.3069496229601829</v>
      </c>
      <c r="G9" s="1313">
        <v>5.2561806475444266</v>
      </c>
      <c r="H9" s="312" t="s">
        <v>95</v>
      </c>
      <c r="I9" s="1309"/>
    </row>
    <row r="10" spans="1:25" ht="33" customHeight="1">
      <c r="A10" s="312" t="s">
        <v>820</v>
      </c>
      <c r="B10" s="1312">
        <v>73.485468100658935</v>
      </c>
      <c r="C10" s="1312">
        <v>83.506968611417093</v>
      </c>
      <c r="D10" s="1312">
        <v>70.781247505472052</v>
      </c>
      <c r="E10" s="1312">
        <v>72.981728239154776</v>
      </c>
      <c r="F10" s="1312">
        <v>4.6994227286961241</v>
      </c>
      <c r="G10" s="1312">
        <v>4.814347755193892</v>
      </c>
      <c r="H10" s="312" t="s">
        <v>97</v>
      </c>
      <c r="I10" s="1309"/>
    </row>
    <row r="11" spans="1:25" ht="33" customHeight="1">
      <c r="A11" s="312" t="s">
        <v>2045</v>
      </c>
      <c r="B11" s="1313">
        <v>57.375186713857744</v>
      </c>
      <c r="C11" s="1313">
        <v>63.66895481310803</v>
      </c>
      <c r="D11" s="1313">
        <v>50.217135689401211</v>
      </c>
      <c r="E11" s="1313">
        <v>78.78285804877477</v>
      </c>
      <c r="F11" s="1313">
        <v>5.1974117275324447</v>
      </c>
      <c r="G11" s="1313">
        <v>3.4743078903893849</v>
      </c>
      <c r="H11" s="312" t="s">
        <v>99</v>
      </c>
      <c r="I11" s="1309"/>
    </row>
    <row r="12" spans="1:25" ht="33" customHeight="1">
      <c r="A12" s="312" t="s">
        <v>821</v>
      </c>
      <c r="B12" s="1312">
        <v>64.2211028387364</v>
      </c>
      <c r="C12" s="1312">
        <v>66.868117891541843</v>
      </c>
      <c r="D12" s="1312">
        <v>51.509649919873965</v>
      </c>
      <c r="E12" s="1312">
        <v>60.987909740683563</v>
      </c>
      <c r="F12" s="1312">
        <v>4.1185579269388946</v>
      </c>
      <c r="G12" s="1312">
        <v>4.7159006823116334</v>
      </c>
      <c r="H12" s="312" t="s">
        <v>101</v>
      </c>
      <c r="I12" s="1309"/>
    </row>
    <row r="13" spans="1:25" ht="33" customHeight="1">
      <c r="A13" s="312" t="s">
        <v>2046</v>
      </c>
      <c r="B13" s="1313">
        <v>50.843578210043994</v>
      </c>
      <c r="C13" s="1313">
        <v>56.071150252081672</v>
      </c>
      <c r="D13" s="1313">
        <v>45.052483358934978</v>
      </c>
      <c r="E13" s="1313">
        <v>51.563988875775856</v>
      </c>
      <c r="F13" s="1313">
        <v>4.6871332584348702</v>
      </c>
      <c r="G13" s="1313">
        <v>3.3417522606650354</v>
      </c>
      <c r="H13" s="312" t="s">
        <v>103</v>
      </c>
      <c r="I13" s="1309"/>
    </row>
    <row r="14" spans="1:25" ht="33" customHeight="1">
      <c r="A14" s="312" t="s">
        <v>2047</v>
      </c>
      <c r="B14" s="1312">
        <v>49.657257875432379</v>
      </c>
      <c r="C14" s="1312">
        <v>68.6152073732719</v>
      </c>
      <c r="D14" s="1312">
        <v>39.03689836149514</v>
      </c>
      <c r="E14" s="1312">
        <v>39.805102056446138</v>
      </c>
      <c r="F14" s="1312">
        <v>3.3589845916333174</v>
      </c>
      <c r="G14" s="1312">
        <v>4.5317157678230098</v>
      </c>
      <c r="H14" s="312" t="s">
        <v>105</v>
      </c>
      <c r="I14" s="1309"/>
      <c r="S14" s="1315"/>
      <c r="T14" s="1315"/>
      <c r="U14" s="1315"/>
      <c r="V14" s="1315"/>
      <c r="W14" s="1315"/>
      <c r="X14" s="1315"/>
      <c r="Y14" s="1315"/>
    </row>
    <row r="15" spans="1:25" ht="33" customHeight="1">
      <c r="A15" s="312" t="s">
        <v>2048</v>
      </c>
      <c r="B15" s="1313">
        <v>65.657960863870656</v>
      </c>
      <c r="C15" s="1313">
        <v>74.585207396301854</v>
      </c>
      <c r="D15" s="1313">
        <v>72.452162864349233</v>
      </c>
      <c r="E15" s="1313">
        <v>66.607655126800665</v>
      </c>
      <c r="F15" s="1313">
        <v>4.9652510622279058</v>
      </c>
      <c r="G15" s="1313">
        <v>4.073047224504748</v>
      </c>
      <c r="H15" s="312" t="s">
        <v>107</v>
      </c>
      <c r="I15" s="1309"/>
      <c r="S15" s="1315"/>
      <c r="T15" s="1315"/>
      <c r="U15" s="1315"/>
      <c r="V15" s="1315"/>
      <c r="W15" s="1315"/>
      <c r="X15" s="1315"/>
      <c r="Y15" s="1315"/>
    </row>
    <row r="16" spans="1:25" ht="33" customHeight="1">
      <c r="A16" s="312" t="s">
        <v>259</v>
      </c>
      <c r="B16" s="1312">
        <v>61.099226343399472</v>
      </c>
      <c r="C16" s="1312">
        <v>37.216238583455386</v>
      </c>
      <c r="D16" s="1312">
        <v>49.58347556465835</v>
      </c>
      <c r="E16" s="1312">
        <v>75.46162882026259</v>
      </c>
      <c r="F16" s="1312">
        <v>4.1879345587102188</v>
      </c>
      <c r="G16" s="1312">
        <v>4.4379369874707093</v>
      </c>
      <c r="H16" s="312" t="s">
        <v>109</v>
      </c>
      <c r="I16" s="1309"/>
      <c r="S16" s="1315"/>
      <c r="T16" s="1315"/>
      <c r="U16" s="1315"/>
      <c r="V16" s="1315"/>
      <c r="W16" s="1315"/>
      <c r="X16" s="1315"/>
      <c r="Y16" s="1315"/>
    </row>
    <row r="17" spans="1:25" ht="33" customHeight="1">
      <c r="A17" s="312" t="s">
        <v>1009</v>
      </c>
      <c r="B17" s="1313">
        <v>47.808950763646088</v>
      </c>
      <c r="C17" s="1313">
        <v>31.323782344521206</v>
      </c>
      <c r="D17" s="1313">
        <v>30.178339924393455</v>
      </c>
      <c r="E17" s="1313">
        <v>48.271565638312296</v>
      </c>
      <c r="F17" s="1313">
        <v>3.1544655147696083</v>
      </c>
      <c r="G17" s="1313">
        <v>4.4374576185980716</v>
      </c>
      <c r="H17" s="312" t="s">
        <v>111</v>
      </c>
      <c r="I17" s="1309"/>
      <c r="S17" s="1315"/>
      <c r="T17" s="1315"/>
      <c r="U17" s="1315"/>
      <c r="V17" s="1315"/>
      <c r="W17" s="1315"/>
      <c r="X17" s="1315"/>
      <c r="Y17" s="1315"/>
    </row>
    <row r="18" spans="1:25" ht="33" customHeight="1">
      <c r="A18" s="312" t="s">
        <v>112</v>
      </c>
      <c r="B18" s="1312">
        <v>60.078712239687583</v>
      </c>
      <c r="C18" s="1312">
        <v>71.79459137558716</v>
      </c>
      <c r="D18" s="1312">
        <v>57.3547335600907</v>
      </c>
      <c r="E18" s="1312">
        <v>72.075629453475756</v>
      </c>
      <c r="F18" s="1312">
        <v>3.9293506120045301</v>
      </c>
      <c r="G18" s="1312">
        <v>5.0062022183887001</v>
      </c>
      <c r="H18" s="312" t="s">
        <v>113</v>
      </c>
      <c r="I18" s="1309"/>
      <c r="S18" s="1315"/>
      <c r="T18" s="1315"/>
      <c r="U18" s="1315"/>
      <c r="V18" s="1315"/>
      <c r="W18" s="1315"/>
      <c r="X18" s="1315"/>
      <c r="Y18" s="1315"/>
    </row>
    <row r="19" spans="1:25" ht="33" customHeight="1">
      <c r="A19" s="312" t="s">
        <v>2049</v>
      </c>
      <c r="B19" s="1313">
        <v>31.890593509344779</v>
      </c>
      <c r="C19" s="1313">
        <v>37.292320041816005</v>
      </c>
      <c r="D19" s="1313">
        <v>31.132617942093741</v>
      </c>
      <c r="E19" s="1313">
        <v>34.964301896951959</v>
      </c>
      <c r="F19" s="1313">
        <v>2.3102635900919872</v>
      </c>
      <c r="G19" s="1313">
        <v>4.2774723246760367</v>
      </c>
      <c r="H19" s="312" t="s">
        <v>261</v>
      </c>
      <c r="I19" s="1309"/>
      <c r="L19" s="1316"/>
      <c r="M19" s="1316"/>
      <c r="N19" s="1316"/>
      <c r="O19" s="1316"/>
      <c r="P19" s="1316"/>
      <c r="Q19" s="1316"/>
      <c r="S19" s="1315"/>
      <c r="T19" s="1315"/>
      <c r="U19" s="1315"/>
      <c r="V19" s="1315"/>
      <c r="W19" s="1315"/>
      <c r="X19" s="1315"/>
      <c r="Y19" s="1315"/>
    </row>
    <row r="20" spans="1:25" ht="33" customHeight="1">
      <c r="A20" s="312" t="s">
        <v>116</v>
      </c>
      <c r="B20" s="1312">
        <v>80.620103857769891</v>
      </c>
      <c r="C20" s="1312">
        <v>70.643382193409536</v>
      </c>
      <c r="D20" s="1312">
        <v>58.590549795186888</v>
      </c>
      <c r="E20" s="1312">
        <v>81.388948055968427</v>
      </c>
      <c r="F20" s="1312">
        <v>5.0085462633002251</v>
      </c>
      <c r="G20" s="1312">
        <v>4.8068639430341458</v>
      </c>
      <c r="H20" s="312" t="s">
        <v>117</v>
      </c>
      <c r="I20" s="1309"/>
      <c r="L20" s="1316"/>
      <c r="M20" s="1316"/>
      <c r="N20" s="1316"/>
      <c r="O20" s="1316"/>
      <c r="P20" s="1316"/>
      <c r="Q20" s="1316"/>
      <c r="S20" s="1315"/>
      <c r="T20" s="1315"/>
      <c r="U20" s="1315"/>
      <c r="V20" s="1315"/>
      <c r="W20" s="1315"/>
      <c r="X20" s="1315"/>
      <c r="Y20" s="1315"/>
    </row>
    <row r="21" spans="1:25" ht="33" customHeight="1">
      <c r="A21" s="312" t="s">
        <v>2051</v>
      </c>
      <c r="B21" s="1313">
        <v>81.995389809552279</v>
      </c>
      <c r="C21" s="1313">
        <v>93.761882499610422</v>
      </c>
      <c r="D21" s="1313">
        <v>87.573818057689039</v>
      </c>
      <c r="E21" s="1313">
        <v>56.001555624983723</v>
      </c>
      <c r="F21" s="1313">
        <v>5.4455515222338278</v>
      </c>
      <c r="G21" s="1313">
        <v>4.5066583747993558</v>
      </c>
      <c r="H21" s="312" t="s">
        <v>2096</v>
      </c>
      <c r="I21" s="1309"/>
      <c r="L21" s="1316"/>
      <c r="M21" s="1316"/>
      <c r="N21" s="1316"/>
      <c r="O21" s="1316"/>
      <c r="P21" s="1316"/>
      <c r="Q21" s="1316"/>
      <c r="S21" s="1315"/>
      <c r="T21" s="1315"/>
      <c r="U21" s="1315"/>
      <c r="V21" s="1315"/>
      <c r="W21" s="1315"/>
      <c r="X21" s="1315"/>
      <c r="Y21" s="1315"/>
    </row>
    <row r="22" spans="1:25" ht="33" customHeight="1">
      <c r="A22" s="312" t="s">
        <v>2052</v>
      </c>
      <c r="B22" s="1312">
        <v>45.466087370097632</v>
      </c>
      <c r="C22" s="1312">
        <v>57.960158973983859</v>
      </c>
      <c r="D22" s="1312">
        <v>45.798451100870444</v>
      </c>
      <c r="E22" s="1312">
        <v>69.436967602290181</v>
      </c>
      <c r="F22" s="1312">
        <v>3.4202346538904105</v>
      </c>
      <c r="G22" s="1312">
        <v>4.2976270342366343</v>
      </c>
      <c r="H22" s="312" t="s">
        <v>2663</v>
      </c>
      <c r="I22" s="1309"/>
      <c r="L22" s="1316"/>
      <c r="M22" s="1316"/>
      <c r="N22" s="1316"/>
      <c r="O22" s="1316"/>
      <c r="P22" s="1316"/>
      <c r="Q22" s="1316"/>
      <c r="S22" s="1315"/>
      <c r="T22" s="1315"/>
      <c r="U22" s="1315"/>
      <c r="V22" s="1315"/>
      <c r="W22" s="1315"/>
      <c r="X22" s="1315"/>
      <c r="Y22" s="1315"/>
    </row>
    <row r="23" spans="1:25" ht="33" customHeight="1">
      <c r="A23" s="312" t="s">
        <v>2053</v>
      </c>
      <c r="B23" s="1313">
        <v>41.389289454990802</v>
      </c>
      <c r="C23" s="1313">
        <v>59.434388416243259</v>
      </c>
      <c r="D23" s="1313">
        <v>58.053579305998653</v>
      </c>
      <c r="E23" s="1313">
        <v>32.70443443125874</v>
      </c>
      <c r="F23" s="1313">
        <v>3.7083947333141469</v>
      </c>
      <c r="G23" s="1313">
        <v>3.4440130877274679</v>
      </c>
      <c r="H23" s="312" t="s">
        <v>123</v>
      </c>
      <c r="I23" s="1309"/>
      <c r="L23" s="1316"/>
      <c r="M23" s="1316"/>
      <c r="N23" s="1316"/>
      <c r="O23" s="1316"/>
      <c r="P23" s="1316"/>
      <c r="Q23" s="1316"/>
      <c r="S23" s="1315"/>
      <c r="T23" s="1315"/>
      <c r="U23" s="1315"/>
      <c r="V23" s="1315"/>
      <c r="W23" s="1315"/>
      <c r="X23" s="1315"/>
      <c r="Y23" s="1315"/>
    </row>
    <row r="24" spans="1:25" ht="33" customHeight="1">
      <c r="A24" s="312" t="s">
        <v>124</v>
      </c>
      <c r="B24" s="1312">
        <v>70.775985414808886</v>
      </c>
      <c r="C24" s="1312">
        <v>72.336616570487536</v>
      </c>
      <c r="D24" s="1312">
        <v>55.290375917392034</v>
      </c>
      <c r="E24" s="1312">
        <v>59.250107796372653</v>
      </c>
      <c r="F24" s="1312">
        <v>6.373350081817823</v>
      </c>
      <c r="G24" s="1312">
        <v>3.2872957209438103</v>
      </c>
      <c r="H24" s="312" t="s">
        <v>125</v>
      </c>
      <c r="I24" s="1309"/>
      <c r="L24" s="1316"/>
      <c r="M24" s="1316"/>
      <c r="N24" s="1316"/>
      <c r="O24" s="1316"/>
      <c r="P24" s="1316"/>
      <c r="Q24" s="1316"/>
      <c r="S24" s="1315"/>
      <c r="T24" s="1315"/>
      <c r="U24" s="1315"/>
      <c r="V24" s="1315"/>
      <c r="W24" s="1315"/>
      <c r="X24" s="1315"/>
      <c r="Y24" s="1315"/>
    </row>
    <row r="25" spans="1:25" ht="33" customHeight="1">
      <c r="A25" s="312" t="s">
        <v>126</v>
      </c>
      <c r="B25" s="1313">
        <v>80.714033958856419</v>
      </c>
      <c r="C25" s="1313">
        <v>52.808857413933318</v>
      </c>
      <c r="D25" s="1313" t="s">
        <v>2257</v>
      </c>
      <c r="E25" s="1313">
        <v>35.273155259714393</v>
      </c>
      <c r="F25" s="1313">
        <v>5.0267352994649626</v>
      </c>
      <c r="G25" s="1313">
        <v>4.030926041632382</v>
      </c>
      <c r="H25" s="312" t="s">
        <v>127</v>
      </c>
      <c r="I25" s="1309"/>
      <c r="L25" s="1316"/>
      <c r="M25" s="1316"/>
      <c r="N25" s="1316"/>
      <c r="O25" s="1316"/>
      <c r="P25" s="1316"/>
      <c r="Q25" s="1316"/>
      <c r="S25" s="1315"/>
      <c r="T25" s="1315"/>
      <c r="U25" s="1315"/>
      <c r="V25" s="1315"/>
      <c r="W25" s="1315"/>
      <c r="X25" s="1315"/>
      <c r="Y25" s="1315"/>
    </row>
    <row r="26" spans="1:25" ht="33" customHeight="1">
      <c r="A26" s="1270" t="s">
        <v>2936</v>
      </c>
      <c r="B26" s="1233">
        <v>60.115213193792641</v>
      </c>
      <c r="C26" s="1233">
        <v>65.416271825007769</v>
      </c>
      <c r="D26" s="1233">
        <v>54.676257411688255</v>
      </c>
      <c r="E26" s="1233">
        <v>64.051288211394123</v>
      </c>
      <c r="F26" s="1233">
        <v>3.8774762340890416</v>
      </c>
      <c r="G26" s="1233">
        <v>4.5784330743480215</v>
      </c>
      <c r="H26" s="1317" t="s">
        <v>2937</v>
      </c>
      <c r="I26" s="1309"/>
      <c r="L26" s="1316"/>
      <c r="M26" s="1316"/>
      <c r="N26" s="1316"/>
      <c r="O26" s="1316"/>
      <c r="P26" s="1316"/>
      <c r="Q26" s="1316"/>
      <c r="S26" s="1315"/>
      <c r="T26" s="1315"/>
      <c r="U26" s="1315"/>
      <c r="V26" s="1315"/>
      <c r="W26" s="1315"/>
      <c r="X26" s="1315"/>
      <c r="Y26" s="1315"/>
    </row>
    <row r="27" spans="1:25" s="1301" customFormat="1" ht="16.5" customHeight="1">
      <c r="A27" s="2521" t="s">
        <v>2905</v>
      </c>
      <c r="B27" s="2521"/>
      <c r="C27" s="2521"/>
      <c r="D27" s="2521"/>
      <c r="E27" s="2477" t="s">
        <v>2906</v>
      </c>
      <c r="F27" s="2478"/>
      <c r="G27" s="2478"/>
      <c r="H27" s="2479"/>
      <c r="I27" s="1309"/>
      <c r="J27" s="1310"/>
      <c r="K27" s="1310"/>
      <c r="L27" s="1316"/>
      <c r="M27" s="1316"/>
      <c r="N27" s="1316"/>
      <c r="O27" s="1316"/>
      <c r="P27" s="1316"/>
      <c r="Q27" s="1316"/>
      <c r="S27" s="1315"/>
      <c r="T27" s="1315"/>
      <c r="U27" s="1315"/>
      <c r="V27" s="1315"/>
      <c r="W27" s="1315"/>
      <c r="X27" s="1315"/>
      <c r="Y27" s="1315"/>
    </row>
    <row r="28" spans="1:25">
      <c r="A28" s="1318"/>
      <c r="B28" s="1318"/>
      <c r="C28" s="1318"/>
      <c r="D28" s="1318"/>
      <c r="E28" s="1318"/>
      <c r="F28" s="1318"/>
      <c r="G28" s="1318"/>
      <c r="H28" s="1318"/>
      <c r="L28" s="1316"/>
      <c r="M28" s="1316"/>
      <c r="N28" s="1316"/>
      <c r="O28" s="1316"/>
      <c r="P28" s="1316"/>
      <c r="Q28" s="1316"/>
      <c r="S28" s="1315"/>
      <c r="T28" s="1315"/>
      <c r="U28" s="1315"/>
      <c r="V28" s="1315"/>
      <c r="W28" s="1315"/>
      <c r="X28" s="1315"/>
      <c r="Y28" s="1315"/>
    </row>
    <row r="29" spans="1:25">
      <c r="J29" s="1319"/>
      <c r="K29" s="1319"/>
      <c r="L29" s="1320"/>
      <c r="M29" s="1320"/>
      <c r="N29" s="1320"/>
      <c r="O29" s="1320"/>
      <c r="P29" s="1320"/>
      <c r="Q29" s="1320"/>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30"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8"/>
  <sheetViews>
    <sheetView rightToLeft="1" zoomScale="80" zoomScaleNormal="80" workbookViewId="0">
      <selection activeCell="G13" sqref="G13"/>
    </sheetView>
  </sheetViews>
  <sheetFormatPr defaultColWidth="8.85546875" defaultRowHeight="15.75"/>
  <cols>
    <col min="1" max="1" width="27.7109375" style="1310" customWidth="1"/>
    <col min="2" max="7" width="15.85546875" style="1310" customWidth="1"/>
    <col min="8" max="8" width="27.7109375" style="1323" customWidth="1"/>
    <col min="9" max="9" width="8.85546875" style="1309"/>
    <col min="10" max="229" width="8.85546875" style="1310"/>
    <col min="230" max="230" width="19" style="1310" customWidth="1"/>
    <col min="231" max="231" width="18" style="1310" customWidth="1"/>
    <col min="232" max="237" width="15.85546875" style="1310" customWidth="1"/>
    <col min="238" max="239" width="8.85546875" style="1310"/>
    <col min="240" max="244" width="9.140625" style="1310" customWidth="1"/>
    <col min="245" max="485" width="8.85546875" style="1310"/>
    <col min="486" max="486" width="19" style="1310" customWidth="1"/>
    <col min="487" max="487" width="18" style="1310" customWidth="1"/>
    <col min="488" max="493" width="15.85546875" style="1310" customWidth="1"/>
    <col min="494" max="495" width="8.85546875" style="1310"/>
    <col min="496" max="500" width="9.140625" style="1310" customWidth="1"/>
    <col min="501" max="741" width="8.85546875" style="1310"/>
    <col min="742" max="742" width="19" style="1310" customWidth="1"/>
    <col min="743" max="743" width="18" style="1310" customWidth="1"/>
    <col min="744" max="749" width="15.85546875" style="1310" customWidth="1"/>
    <col min="750" max="751" width="8.85546875" style="1310"/>
    <col min="752" max="756" width="9.140625" style="1310" customWidth="1"/>
    <col min="757" max="997" width="8.85546875" style="1310"/>
    <col min="998" max="998" width="19" style="1310" customWidth="1"/>
    <col min="999" max="999" width="18" style="1310" customWidth="1"/>
    <col min="1000" max="1005" width="15.85546875" style="1310" customWidth="1"/>
    <col min="1006" max="1007" width="8.85546875" style="1310"/>
    <col min="1008" max="1012" width="9.140625" style="1310" customWidth="1"/>
    <col min="1013" max="1253" width="8.85546875" style="1310"/>
    <col min="1254" max="1254" width="19" style="1310" customWidth="1"/>
    <col min="1255" max="1255" width="18" style="1310" customWidth="1"/>
    <col min="1256" max="1261" width="15.85546875" style="1310" customWidth="1"/>
    <col min="1262" max="1263" width="8.85546875" style="1310"/>
    <col min="1264" max="1268" width="9.140625" style="1310" customWidth="1"/>
    <col min="1269" max="1509" width="8.85546875" style="1310"/>
    <col min="1510" max="1510" width="19" style="1310" customWidth="1"/>
    <col min="1511" max="1511" width="18" style="1310" customWidth="1"/>
    <col min="1512" max="1517" width="15.85546875" style="1310" customWidth="1"/>
    <col min="1518" max="1519" width="8.85546875" style="1310"/>
    <col min="1520" max="1524" width="9.140625" style="1310" customWidth="1"/>
    <col min="1525" max="1765" width="8.85546875" style="1310"/>
    <col min="1766" max="1766" width="19" style="1310" customWidth="1"/>
    <col min="1767" max="1767" width="18" style="1310" customWidth="1"/>
    <col min="1768" max="1773" width="15.85546875" style="1310" customWidth="1"/>
    <col min="1774" max="1775" width="8.85546875" style="1310"/>
    <col min="1776" max="1780" width="9.140625" style="1310" customWidth="1"/>
    <col min="1781" max="2021" width="8.85546875" style="1310"/>
    <col min="2022" max="2022" width="19" style="1310" customWidth="1"/>
    <col min="2023" max="2023" width="18" style="1310" customWidth="1"/>
    <col min="2024" max="2029" width="15.85546875" style="1310" customWidth="1"/>
    <col min="2030" max="2031" width="8.85546875" style="1310"/>
    <col min="2032" max="2036" width="9.140625" style="1310" customWidth="1"/>
    <col min="2037" max="2277" width="8.85546875" style="1310"/>
    <col min="2278" max="2278" width="19" style="1310" customWidth="1"/>
    <col min="2279" max="2279" width="18" style="1310" customWidth="1"/>
    <col min="2280" max="2285" width="15.85546875" style="1310" customWidth="1"/>
    <col min="2286" max="2287" width="8.85546875" style="1310"/>
    <col min="2288" max="2292" width="9.140625" style="1310" customWidth="1"/>
    <col min="2293" max="2533" width="8.85546875" style="1310"/>
    <col min="2534" max="2534" width="19" style="1310" customWidth="1"/>
    <col min="2535" max="2535" width="18" style="1310" customWidth="1"/>
    <col min="2536" max="2541" width="15.85546875" style="1310" customWidth="1"/>
    <col min="2542" max="2543" width="8.85546875" style="1310"/>
    <col min="2544" max="2548" width="9.140625" style="1310" customWidth="1"/>
    <col min="2549" max="2789" width="8.85546875" style="1310"/>
    <col min="2790" max="2790" width="19" style="1310" customWidth="1"/>
    <col min="2791" max="2791" width="18" style="1310" customWidth="1"/>
    <col min="2792" max="2797" width="15.85546875" style="1310" customWidth="1"/>
    <col min="2798" max="2799" width="8.85546875" style="1310"/>
    <col min="2800" max="2804" width="9.140625" style="1310" customWidth="1"/>
    <col min="2805" max="3045" width="8.85546875" style="1310"/>
    <col min="3046" max="3046" width="19" style="1310" customWidth="1"/>
    <col min="3047" max="3047" width="18" style="1310" customWidth="1"/>
    <col min="3048" max="3053" width="15.85546875" style="1310" customWidth="1"/>
    <col min="3054" max="3055" width="8.85546875" style="1310"/>
    <col min="3056" max="3060" width="9.140625" style="1310" customWidth="1"/>
    <col min="3061" max="3301" width="8.85546875" style="1310"/>
    <col min="3302" max="3302" width="19" style="1310" customWidth="1"/>
    <col min="3303" max="3303" width="18" style="1310" customWidth="1"/>
    <col min="3304" max="3309" width="15.85546875" style="1310" customWidth="1"/>
    <col min="3310" max="3311" width="8.85546875" style="1310"/>
    <col min="3312" max="3316" width="9.140625" style="1310" customWidth="1"/>
    <col min="3317" max="3557" width="8.85546875" style="1310"/>
    <col min="3558" max="3558" width="19" style="1310" customWidth="1"/>
    <col min="3559" max="3559" width="18" style="1310" customWidth="1"/>
    <col min="3560" max="3565" width="15.85546875" style="1310" customWidth="1"/>
    <col min="3566" max="3567" width="8.85546875" style="1310"/>
    <col min="3568" max="3572" width="9.140625" style="1310" customWidth="1"/>
    <col min="3573" max="3813" width="8.85546875" style="1310"/>
    <col min="3814" max="3814" width="19" style="1310" customWidth="1"/>
    <col min="3815" max="3815" width="18" style="1310" customWidth="1"/>
    <col min="3816" max="3821" width="15.85546875" style="1310" customWidth="1"/>
    <col min="3822" max="3823" width="8.85546875" style="1310"/>
    <col min="3824" max="3828" width="9.140625" style="1310" customWidth="1"/>
    <col min="3829" max="4069" width="8.85546875" style="1310"/>
    <col min="4070" max="4070" width="19" style="1310" customWidth="1"/>
    <col min="4071" max="4071" width="18" style="1310" customWidth="1"/>
    <col min="4072" max="4077" width="15.85546875" style="1310" customWidth="1"/>
    <col min="4078" max="4079" width="8.85546875" style="1310"/>
    <col min="4080" max="4084" width="9.140625" style="1310" customWidth="1"/>
    <col min="4085" max="4325" width="8.85546875" style="1310"/>
    <col min="4326" max="4326" width="19" style="1310" customWidth="1"/>
    <col min="4327" max="4327" width="18" style="1310" customWidth="1"/>
    <col min="4328" max="4333" width="15.85546875" style="1310" customWidth="1"/>
    <col min="4334" max="4335" width="8.85546875" style="1310"/>
    <col min="4336" max="4340" width="9.140625" style="1310" customWidth="1"/>
    <col min="4341" max="4581" width="8.85546875" style="1310"/>
    <col min="4582" max="4582" width="19" style="1310" customWidth="1"/>
    <col min="4583" max="4583" width="18" style="1310" customWidth="1"/>
    <col min="4584" max="4589" width="15.85546875" style="1310" customWidth="1"/>
    <col min="4590" max="4591" width="8.85546875" style="1310"/>
    <col min="4592" max="4596" width="9.140625" style="1310" customWidth="1"/>
    <col min="4597" max="4837" width="8.85546875" style="1310"/>
    <col min="4838" max="4838" width="19" style="1310" customWidth="1"/>
    <col min="4839" max="4839" width="18" style="1310" customWidth="1"/>
    <col min="4840" max="4845" width="15.85546875" style="1310" customWidth="1"/>
    <col min="4846" max="4847" width="8.85546875" style="1310"/>
    <col min="4848" max="4852" width="9.140625" style="1310" customWidth="1"/>
    <col min="4853" max="5093" width="8.85546875" style="1310"/>
    <col min="5094" max="5094" width="19" style="1310" customWidth="1"/>
    <col min="5095" max="5095" width="18" style="1310" customWidth="1"/>
    <col min="5096" max="5101" width="15.85546875" style="1310" customWidth="1"/>
    <col min="5102" max="5103" width="8.85546875" style="1310"/>
    <col min="5104" max="5108" width="9.140625" style="1310" customWidth="1"/>
    <col min="5109" max="5349" width="8.85546875" style="1310"/>
    <col min="5350" max="5350" width="19" style="1310" customWidth="1"/>
    <col min="5351" max="5351" width="18" style="1310" customWidth="1"/>
    <col min="5352" max="5357" width="15.85546875" style="1310" customWidth="1"/>
    <col min="5358" max="5359" width="8.85546875" style="1310"/>
    <col min="5360" max="5364" width="9.140625" style="1310" customWidth="1"/>
    <col min="5365" max="5605" width="8.85546875" style="1310"/>
    <col min="5606" max="5606" width="19" style="1310" customWidth="1"/>
    <col min="5607" max="5607" width="18" style="1310" customWidth="1"/>
    <col min="5608" max="5613" width="15.85546875" style="1310" customWidth="1"/>
    <col min="5614" max="5615" width="8.85546875" style="1310"/>
    <col min="5616" max="5620" width="9.140625" style="1310" customWidth="1"/>
    <col min="5621" max="5861" width="8.85546875" style="1310"/>
    <col min="5862" max="5862" width="19" style="1310" customWidth="1"/>
    <col min="5863" max="5863" width="18" style="1310" customWidth="1"/>
    <col min="5864" max="5869" width="15.85546875" style="1310" customWidth="1"/>
    <col min="5870" max="5871" width="8.85546875" style="1310"/>
    <col min="5872" max="5876" width="9.140625" style="1310" customWidth="1"/>
    <col min="5877" max="6117" width="8.85546875" style="1310"/>
    <col min="6118" max="6118" width="19" style="1310" customWidth="1"/>
    <col min="6119" max="6119" width="18" style="1310" customWidth="1"/>
    <col min="6120" max="6125" width="15.85546875" style="1310" customWidth="1"/>
    <col min="6126" max="6127" width="8.85546875" style="1310"/>
    <col min="6128" max="6132" width="9.140625" style="1310" customWidth="1"/>
    <col min="6133" max="6373" width="8.85546875" style="1310"/>
    <col min="6374" max="6374" width="19" style="1310" customWidth="1"/>
    <col min="6375" max="6375" width="18" style="1310" customWidth="1"/>
    <col min="6376" max="6381" width="15.85546875" style="1310" customWidth="1"/>
    <col min="6382" max="6383" width="8.85546875" style="1310"/>
    <col min="6384" max="6388" width="9.140625" style="1310" customWidth="1"/>
    <col min="6389" max="6629" width="8.85546875" style="1310"/>
    <col min="6630" max="6630" width="19" style="1310" customWidth="1"/>
    <col min="6631" max="6631" width="18" style="1310" customWidth="1"/>
    <col min="6632" max="6637" width="15.85546875" style="1310" customWidth="1"/>
    <col min="6638" max="6639" width="8.85546875" style="1310"/>
    <col min="6640" max="6644" width="9.140625" style="1310" customWidth="1"/>
    <col min="6645" max="6885" width="8.85546875" style="1310"/>
    <col min="6886" max="6886" width="19" style="1310" customWidth="1"/>
    <col min="6887" max="6887" width="18" style="1310" customWidth="1"/>
    <col min="6888" max="6893" width="15.85546875" style="1310" customWidth="1"/>
    <col min="6894" max="6895" width="8.85546875" style="1310"/>
    <col min="6896" max="6900" width="9.140625" style="1310" customWidth="1"/>
    <col min="6901" max="7141" width="8.85546875" style="1310"/>
    <col min="7142" max="7142" width="19" style="1310" customWidth="1"/>
    <col min="7143" max="7143" width="18" style="1310" customWidth="1"/>
    <col min="7144" max="7149" width="15.85546875" style="1310" customWidth="1"/>
    <col min="7150" max="7151" width="8.85546875" style="1310"/>
    <col min="7152" max="7156" width="9.140625" style="1310" customWidth="1"/>
    <col min="7157" max="7397" width="8.85546875" style="1310"/>
    <col min="7398" max="7398" width="19" style="1310" customWidth="1"/>
    <col min="7399" max="7399" width="18" style="1310" customWidth="1"/>
    <col min="7400" max="7405" width="15.85546875" style="1310" customWidth="1"/>
    <col min="7406" max="7407" width="8.85546875" style="1310"/>
    <col min="7408" max="7412" width="9.140625" style="1310" customWidth="1"/>
    <col min="7413" max="7653" width="8.85546875" style="1310"/>
    <col min="7654" max="7654" width="19" style="1310" customWidth="1"/>
    <col min="7655" max="7655" width="18" style="1310" customWidth="1"/>
    <col min="7656" max="7661" width="15.85546875" style="1310" customWidth="1"/>
    <col min="7662" max="7663" width="8.85546875" style="1310"/>
    <col min="7664" max="7668" width="9.140625" style="1310" customWidth="1"/>
    <col min="7669" max="7909" width="8.85546875" style="1310"/>
    <col min="7910" max="7910" width="19" style="1310" customWidth="1"/>
    <col min="7911" max="7911" width="18" style="1310" customWidth="1"/>
    <col min="7912" max="7917" width="15.85546875" style="1310" customWidth="1"/>
    <col min="7918" max="7919" width="8.85546875" style="1310"/>
    <col min="7920" max="7924" width="9.140625" style="1310" customWidth="1"/>
    <col min="7925" max="8165" width="8.85546875" style="1310"/>
    <col min="8166" max="8166" width="19" style="1310" customWidth="1"/>
    <col min="8167" max="8167" width="18" style="1310" customWidth="1"/>
    <col min="8168" max="8173" width="15.85546875" style="1310" customWidth="1"/>
    <col min="8174" max="8175" width="8.85546875" style="1310"/>
    <col min="8176" max="8180" width="9.140625" style="1310" customWidth="1"/>
    <col min="8181" max="8421" width="8.85546875" style="1310"/>
    <col min="8422" max="8422" width="19" style="1310" customWidth="1"/>
    <col min="8423" max="8423" width="18" style="1310" customWidth="1"/>
    <col min="8424" max="8429" width="15.85546875" style="1310" customWidth="1"/>
    <col min="8430" max="8431" width="8.85546875" style="1310"/>
    <col min="8432" max="8436" width="9.140625" style="1310" customWidth="1"/>
    <col min="8437" max="8677" width="8.85546875" style="1310"/>
    <col min="8678" max="8678" width="19" style="1310" customWidth="1"/>
    <col min="8679" max="8679" width="18" style="1310" customWidth="1"/>
    <col min="8680" max="8685" width="15.85546875" style="1310" customWidth="1"/>
    <col min="8686" max="8687" width="8.85546875" style="1310"/>
    <col min="8688" max="8692" width="9.140625" style="1310" customWidth="1"/>
    <col min="8693" max="8933" width="8.85546875" style="1310"/>
    <col min="8934" max="8934" width="19" style="1310" customWidth="1"/>
    <col min="8935" max="8935" width="18" style="1310" customWidth="1"/>
    <col min="8936" max="8941" width="15.85546875" style="1310" customWidth="1"/>
    <col min="8942" max="8943" width="8.85546875" style="1310"/>
    <col min="8944" max="8948" width="9.140625" style="1310" customWidth="1"/>
    <col min="8949" max="9189" width="8.85546875" style="1310"/>
    <col min="9190" max="9190" width="19" style="1310" customWidth="1"/>
    <col min="9191" max="9191" width="18" style="1310" customWidth="1"/>
    <col min="9192" max="9197" width="15.85546875" style="1310" customWidth="1"/>
    <col min="9198" max="9199" width="8.85546875" style="1310"/>
    <col min="9200" max="9204" width="9.140625" style="1310" customWidth="1"/>
    <col min="9205" max="9445" width="8.85546875" style="1310"/>
    <col min="9446" max="9446" width="19" style="1310" customWidth="1"/>
    <col min="9447" max="9447" width="18" style="1310" customWidth="1"/>
    <col min="9448" max="9453" width="15.85546875" style="1310" customWidth="1"/>
    <col min="9454" max="9455" width="8.85546875" style="1310"/>
    <col min="9456" max="9460" width="9.140625" style="1310" customWidth="1"/>
    <col min="9461" max="9701" width="8.85546875" style="1310"/>
    <col min="9702" max="9702" width="19" style="1310" customWidth="1"/>
    <col min="9703" max="9703" width="18" style="1310" customWidth="1"/>
    <col min="9704" max="9709" width="15.85546875" style="1310" customWidth="1"/>
    <col min="9710" max="9711" width="8.85546875" style="1310"/>
    <col min="9712" max="9716" width="9.140625" style="1310" customWidth="1"/>
    <col min="9717" max="9957" width="8.85546875" style="1310"/>
    <col min="9958" max="9958" width="19" style="1310" customWidth="1"/>
    <col min="9959" max="9959" width="18" style="1310" customWidth="1"/>
    <col min="9960" max="9965" width="15.85546875" style="1310" customWidth="1"/>
    <col min="9966" max="9967" width="8.85546875" style="1310"/>
    <col min="9968" max="9972" width="9.140625" style="1310" customWidth="1"/>
    <col min="9973" max="10213" width="8.85546875" style="1310"/>
    <col min="10214" max="10214" width="19" style="1310" customWidth="1"/>
    <col min="10215" max="10215" width="18" style="1310" customWidth="1"/>
    <col min="10216" max="10221" width="15.85546875" style="1310" customWidth="1"/>
    <col min="10222" max="10223" width="8.85546875" style="1310"/>
    <col min="10224" max="10228" width="9.140625" style="1310" customWidth="1"/>
    <col min="10229" max="10469" width="8.85546875" style="1310"/>
    <col min="10470" max="10470" width="19" style="1310" customWidth="1"/>
    <col min="10471" max="10471" width="18" style="1310" customWidth="1"/>
    <col min="10472" max="10477" width="15.85546875" style="1310" customWidth="1"/>
    <col min="10478" max="10479" width="8.85546875" style="1310"/>
    <col min="10480" max="10484" width="9.140625" style="1310" customWidth="1"/>
    <col min="10485" max="10725" width="8.85546875" style="1310"/>
    <col min="10726" max="10726" width="19" style="1310" customWidth="1"/>
    <col min="10727" max="10727" width="18" style="1310" customWidth="1"/>
    <col min="10728" max="10733" width="15.85546875" style="1310" customWidth="1"/>
    <col min="10734" max="10735" width="8.85546875" style="1310"/>
    <col min="10736" max="10740" width="9.140625" style="1310" customWidth="1"/>
    <col min="10741" max="10981" width="8.85546875" style="1310"/>
    <col min="10982" max="10982" width="19" style="1310" customWidth="1"/>
    <col min="10983" max="10983" width="18" style="1310" customWidth="1"/>
    <col min="10984" max="10989" width="15.85546875" style="1310" customWidth="1"/>
    <col min="10990" max="10991" width="8.85546875" style="1310"/>
    <col min="10992" max="10996" width="9.140625" style="1310" customWidth="1"/>
    <col min="10997" max="11237" width="8.85546875" style="1310"/>
    <col min="11238" max="11238" width="19" style="1310" customWidth="1"/>
    <col min="11239" max="11239" width="18" style="1310" customWidth="1"/>
    <col min="11240" max="11245" width="15.85546875" style="1310" customWidth="1"/>
    <col min="11246" max="11247" width="8.85546875" style="1310"/>
    <col min="11248" max="11252" width="9.140625" style="1310" customWidth="1"/>
    <col min="11253" max="11493" width="8.85546875" style="1310"/>
    <col min="11494" max="11494" width="19" style="1310" customWidth="1"/>
    <col min="11495" max="11495" width="18" style="1310" customWidth="1"/>
    <col min="11496" max="11501" width="15.85546875" style="1310" customWidth="1"/>
    <col min="11502" max="11503" width="8.85546875" style="1310"/>
    <col min="11504" max="11508" width="9.140625" style="1310" customWidth="1"/>
    <col min="11509" max="11749" width="8.85546875" style="1310"/>
    <col min="11750" max="11750" width="19" style="1310" customWidth="1"/>
    <col min="11751" max="11751" width="18" style="1310" customWidth="1"/>
    <col min="11752" max="11757" width="15.85546875" style="1310" customWidth="1"/>
    <col min="11758" max="11759" width="8.85546875" style="1310"/>
    <col min="11760" max="11764" width="9.140625" style="1310" customWidth="1"/>
    <col min="11765" max="12005" width="8.85546875" style="1310"/>
    <col min="12006" max="12006" width="19" style="1310" customWidth="1"/>
    <col min="12007" max="12007" width="18" style="1310" customWidth="1"/>
    <col min="12008" max="12013" width="15.85546875" style="1310" customWidth="1"/>
    <col min="12014" max="12015" width="8.85546875" style="1310"/>
    <col min="12016" max="12020" width="9.140625" style="1310" customWidth="1"/>
    <col min="12021" max="12261" width="8.85546875" style="1310"/>
    <col min="12262" max="12262" width="19" style="1310" customWidth="1"/>
    <col min="12263" max="12263" width="18" style="1310" customWidth="1"/>
    <col min="12264" max="12269" width="15.85546875" style="1310" customWidth="1"/>
    <col min="12270" max="12271" width="8.85546875" style="1310"/>
    <col min="12272" max="12276" width="9.140625" style="1310" customWidth="1"/>
    <col min="12277" max="12517" width="8.85546875" style="1310"/>
    <col min="12518" max="12518" width="19" style="1310" customWidth="1"/>
    <col min="12519" max="12519" width="18" style="1310" customWidth="1"/>
    <col min="12520" max="12525" width="15.85546875" style="1310" customWidth="1"/>
    <col min="12526" max="12527" width="8.85546875" style="1310"/>
    <col min="12528" max="12532" width="9.140625" style="1310" customWidth="1"/>
    <col min="12533" max="12773" width="8.85546875" style="1310"/>
    <col min="12774" max="12774" width="19" style="1310" customWidth="1"/>
    <col min="12775" max="12775" width="18" style="1310" customWidth="1"/>
    <col min="12776" max="12781" width="15.85546875" style="1310" customWidth="1"/>
    <col min="12782" max="12783" width="8.85546875" style="1310"/>
    <col min="12784" max="12788" width="9.140625" style="1310" customWidth="1"/>
    <col min="12789" max="13029" width="8.85546875" style="1310"/>
    <col min="13030" max="13030" width="19" style="1310" customWidth="1"/>
    <col min="13031" max="13031" width="18" style="1310" customWidth="1"/>
    <col min="13032" max="13037" width="15.85546875" style="1310" customWidth="1"/>
    <col min="13038" max="13039" width="8.85546875" style="1310"/>
    <col min="13040" max="13044" width="9.140625" style="1310" customWidth="1"/>
    <col min="13045" max="13285" width="8.85546875" style="1310"/>
    <col min="13286" max="13286" width="19" style="1310" customWidth="1"/>
    <col min="13287" max="13287" width="18" style="1310" customWidth="1"/>
    <col min="13288" max="13293" width="15.85546875" style="1310" customWidth="1"/>
    <col min="13294" max="13295" width="8.85546875" style="1310"/>
    <col min="13296" max="13300" width="9.140625" style="1310" customWidth="1"/>
    <col min="13301" max="13541" width="8.85546875" style="1310"/>
    <col min="13542" max="13542" width="19" style="1310" customWidth="1"/>
    <col min="13543" max="13543" width="18" style="1310" customWidth="1"/>
    <col min="13544" max="13549" width="15.85546875" style="1310" customWidth="1"/>
    <col min="13550" max="13551" width="8.85546875" style="1310"/>
    <col min="13552" max="13556" width="9.140625" style="1310" customWidth="1"/>
    <col min="13557" max="13797" width="8.85546875" style="1310"/>
    <col min="13798" max="13798" width="19" style="1310" customWidth="1"/>
    <col min="13799" max="13799" width="18" style="1310" customWidth="1"/>
    <col min="13800" max="13805" width="15.85546875" style="1310" customWidth="1"/>
    <col min="13806" max="13807" width="8.85546875" style="1310"/>
    <col min="13808" max="13812" width="9.140625" style="1310" customWidth="1"/>
    <col min="13813" max="14053" width="8.85546875" style="1310"/>
    <col min="14054" max="14054" width="19" style="1310" customWidth="1"/>
    <col min="14055" max="14055" width="18" style="1310" customWidth="1"/>
    <col min="14056" max="14061" width="15.85546875" style="1310" customWidth="1"/>
    <col min="14062" max="14063" width="8.85546875" style="1310"/>
    <col min="14064" max="14068" width="9.140625" style="1310" customWidth="1"/>
    <col min="14069" max="14309" width="8.85546875" style="1310"/>
    <col min="14310" max="14310" width="19" style="1310" customWidth="1"/>
    <col min="14311" max="14311" width="18" style="1310" customWidth="1"/>
    <col min="14312" max="14317" width="15.85546875" style="1310" customWidth="1"/>
    <col min="14318" max="14319" width="8.85546875" style="1310"/>
    <col min="14320" max="14324" width="9.140625" style="1310" customWidth="1"/>
    <col min="14325" max="14565" width="8.85546875" style="1310"/>
    <col min="14566" max="14566" width="19" style="1310" customWidth="1"/>
    <col min="14567" max="14567" width="18" style="1310" customWidth="1"/>
    <col min="14568" max="14573" width="15.85546875" style="1310" customWidth="1"/>
    <col min="14574" max="14575" width="8.85546875" style="1310"/>
    <col min="14576" max="14580" width="9.140625" style="1310" customWidth="1"/>
    <col min="14581" max="14821" width="8.85546875" style="1310"/>
    <col min="14822" max="14822" width="19" style="1310" customWidth="1"/>
    <col min="14823" max="14823" width="18" style="1310" customWidth="1"/>
    <col min="14824" max="14829" width="15.85546875" style="1310" customWidth="1"/>
    <col min="14830" max="14831" width="8.85546875" style="1310"/>
    <col min="14832" max="14836" width="9.140625" style="1310" customWidth="1"/>
    <col min="14837" max="15077" width="8.85546875" style="1310"/>
    <col min="15078" max="15078" width="19" style="1310" customWidth="1"/>
    <col min="15079" max="15079" width="18" style="1310" customWidth="1"/>
    <col min="15080" max="15085" width="15.85546875" style="1310" customWidth="1"/>
    <col min="15086" max="15087" width="8.85546875" style="1310"/>
    <col min="15088" max="15092" width="9.140625" style="1310" customWidth="1"/>
    <col min="15093" max="15333" width="8.85546875" style="1310"/>
    <col min="15334" max="15334" width="19" style="1310" customWidth="1"/>
    <col min="15335" max="15335" width="18" style="1310" customWidth="1"/>
    <col min="15336" max="15341" width="15.85546875" style="1310" customWidth="1"/>
    <col min="15342" max="15343" width="8.85546875" style="1310"/>
    <col min="15344" max="15348" width="9.140625" style="1310" customWidth="1"/>
    <col min="15349" max="15589" width="8.85546875" style="1310"/>
    <col min="15590" max="15590" width="19" style="1310" customWidth="1"/>
    <col min="15591" max="15591" width="18" style="1310" customWidth="1"/>
    <col min="15592" max="15597" width="15.85546875" style="1310" customWidth="1"/>
    <col min="15598" max="15599" width="8.85546875" style="1310"/>
    <col min="15600" max="15604" width="9.140625" style="1310" customWidth="1"/>
    <col min="15605" max="15845" width="8.85546875" style="1310"/>
    <col min="15846" max="15846" width="19" style="1310" customWidth="1"/>
    <col min="15847" max="15847" width="18" style="1310" customWidth="1"/>
    <col min="15848" max="15853" width="15.85546875" style="1310" customWidth="1"/>
    <col min="15854" max="15855" width="8.85546875" style="1310"/>
    <col min="15856" max="15860" width="9.140625" style="1310" customWidth="1"/>
    <col min="15861" max="16101" width="8.85546875" style="1310"/>
    <col min="16102" max="16102" width="19" style="1310" customWidth="1"/>
    <col min="16103" max="16103" width="18" style="1310" customWidth="1"/>
    <col min="16104" max="16109" width="15.85546875" style="1310" customWidth="1"/>
    <col min="16110" max="16111" width="8.85546875" style="1310"/>
    <col min="16112" max="16116" width="9.140625" style="1310" customWidth="1"/>
    <col min="16117" max="16384" width="8.85546875" style="1310"/>
  </cols>
  <sheetData>
    <row r="1" spans="1:9" ht="33" customHeight="1">
      <c r="A1" s="2459" t="s">
        <v>2516</v>
      </c>
      <c r="B1" s="2459"/>
      <c r="C1" s="2459"/>
      <c r="D1" s="2459"/>
      <c r="E1" s="2459"/>
      <c r="F1" s="2459"/>
      <c r="G1" s="2459"/>
      <c r="H1" s="2459"/>
    </row>
    <row r="2" spans="1:9" ht="33" customHeight="1">
      <c r="A2" s="1973" t="s">
        <v>2938</v>
      </c>
      <c r="B2" s="1973"/>
      <c r="C2" s="1973"/>
      <c r="D2" s="1973"/>
      <c r="E2" s="1973"/>
      <c r="F2" s="1973"/>
      <c r="G2" s="1973"/>
      <c r="H2" s="1973"/>
    </row>
    <row r="3" spans="1:9" s="1301" customFormat="1" ht="18.75" customHeight="1">
      <c r="A3" s="2431" t="s">
        <v>2939</v>
      </c>
      <c r="B3" s="2431"/>
      <c r="C3" s="2431"/>
      <c r="D3" s="2427"/>
      <c r="E3" s="2429" t="s">
        <v>2940</v>
      </c>
      <c r="F3" s="2429"/>
      <c r="G3" s="2429"/>
      <c r="H3" s="2430"/>
      <c r="I3" s="1311"/>
    </row>
    <row r="4" spans="1:9" s="1301" customFormat="1" ht="41.1" customHeight="1">
      <c r="A4" s="2179" t="s">
        <v>83</v>
      </c>
      <c r="B4" s="1097" t="s">
        <v>2926</v>
      </c>
      <c r="C4" s="2485" t="s">
        <v>2941</v>
      </c>
      <c r="D4" s="2485"/>
      <c r="E4" s="2485"/>
      <c r="F4" s="1097" t="s">
        <v>2928</v>
      </c>
      <c r="G4" s="1097" t="s">
        <v>2929</v>
      </c>
      <c r="H4" s="2176" t="s">
        <v>87</v>
      </c>
      <c r="I4" s="1311"/>
    </row>
    <row r="5" spans="1:9" s="1301" customFormat="1" ht="72.75" customHeight="1">
      <c r="A5" s="2179"/>
      <c r="B5" s="1097" t="s">
        <v>2930</v>
      </c>
      <c r="C5" s="1097" t="s">
        <v>2931</v>
      </c>
      <c r="D5" s="1097" t="s">
        <v>2932</v>
      </c>
      <c r="E5" s="1097" t="s">
        <v>2933</v>
      </c>
      <c r="F5" s="1097" t="s">
        <v>2934</v>
      </c>
      <c r="G5" s="1097" t="s">
        <v>2935</v>
      </c>
      <c r="H5" s="2176"/>
      <c r="I5" s="1311"/>
    </row>
    <row r="6" spans="1:9" ht="33" customHeight="1">
      <c r="A6" s="312" t="s">
        <v>818</v>
      </c>
      <c r="B6" s="1312">
        <v>21.9</v>
      </c>
      <c r="C6" s="1312" t="s">
        <v>2257</v>
      </c>
      <c r="D6" s="1312" t="s">
        <v>2257</v>
      </c>
      <c r="E6" s="1312">
        <v>18.399999999999999</v>
      </c>
      <c r="F6" s="1312">
        <v>1.4</v>
      </c>
      <c r="G6" s="1312">
        <v>4.7</v>
      </c>
      <c r="H6" s="1321" t="s">
        <v>89</v>
      </c>
    </row>
    <row r="7" spans="1:9" ht="33" customHeight="1">
      <c r="A7" s="312" t="s">
        <v>1007</v>
      </c>
      <c r="B7" s="1313">
        <v>18.003270304537583</v>
      </c>
      <c r="C7" s="1313">
        <v>3.4030977982590884</v>
      </c>
      <c r="D7" s="1313" t="s">
        <v>2257</v>
      </c>
      <c r="E7" s="1313">
        <v>47.660792512943054</v>
      </c>
      <c r="F7" s="1313">
        <v>2.2443502824858759</v>
      </c>
      <c r="G7" s="1313">
        <v>3.2255426218038608</v>
      </c>
      <c r="H7" s="1321" t="s">
        <v>91</v>
      </c>
    </row>
    <row r="8" spans="1:9" ht="33" customHeight="1">
      <c r="A8" s="312" t="s">
        <v>1008</v>
      </c>
      <c r="B8" s="1312">
        <v>55</v>
      </c>
      <c r="C8" s="1312" t="s">
        <v>2257</v>
      </c>
      <c r="D8" s="1312" t="s">
        <v>2257</v>
      </c>
      <c r="E8" s="1312" t="s">
        <v>2257</v>
      </c>
      <c r="F8" s="1312">
        <v>5.69</v>
      </c>
      <c r="G8" s="1312">
        <v>2.9998881994975068</v>
      </c>
      <c r="H8" s="1321" t="s">
        <v>93</v>
      </c>
    </row>
    <row r="9" spans="1:9" ht="33" customHeight="1">
      <c r="A9" s="312" t="s">
        <v>2044</v>
      </c>
      <c r="B9" s="1313">
        <v>32.264630747787926</v>
      </c>
      <c r="C9" s="1313" t="s">
        <v>2257</v>
      </c>
      <c r="D9" s="1313" t="s">
        <v>2257</v>
      </c>
      <c r="E9" s="1313">
        <v>21.868279569892469</v>
      </c>
      <c r="F9" s="1313">
        <v>2.5051739081916837</v>
      </c>
      <c r="G9" s="1313">
        <v>3.8581185486037204</v>
      </c>
      <c r="H9" s="1321" t="s">
        <v>95</v>
      </c>
    </row>
    <row r="10" spans="1:9" ht="33" customHeight="1">
      <c r="A10" s="312" t="s">
        <v>820</v>
      </c>
      <c r="B10" s="1312">
        <v>36.397948014877954</v>
      </c>
      <c r="C10" s="1312">
        <v>32.590358724134816</v>
      </c>
      <c r="D10" s="1312">
        <v>47.365591397849464</v>
      </c>
      <c r="E10" s="1312">
        <v>64.776567518503001</v>
      </c>
      <c r="F10" s="1312">
        <v>3.717038751307681</v>
      </c>
      <c r="G10" s="1312">
        <v>3.1105649607936798</v>
      </c>
      <c r="H10" s="1321" t="s">
        <v>97</v>
      </c>
    </row>
    <row r="11" spans="1:9" ht="33" customHeight="1">
      <c r="A11" s="312" t="s">
        <v>2045</v>
      </c>
      <c r="B11" s="1313">
        <v>24.770222600841581</v>
      </c>
      <c r="C11" s="1313">
        <v>22.61616743471582</v>
      </c>
      <c r="D11" s="1313" t="s">
        <v>2257</v>
      </c>
      <c r="E11" s="1313">
        <v>14.981566820276496</v>
      </c>
      <c r="F11" s="1313">
        <v>2.5430916194021038</v>
      </c>
      <c r="G11" s="1313">
        <v>2.9401065772646731</v>
      </c>
      <c r="H11" s="1321" t="s">
        <v>99</v>
      </c>
    </row>
    <row r="12" spans="1:9" ht="33" customHeight="1">
      <c r="A12" s="312" t="s">
        <v>821</v>
      </c>
      <c r="B12" s="1312">
        <v>23.889068453053131</v>
      </c>
      <c r="C12" s="1312" t="s">
        <v>2257</v>
      </c>
      <c r="D12" s="1312" t="s">
        <v>2257</v>
      </c>
      <c r="E12" s="1312">
        <v>40.235511522953921</v>
      </c>
      <c r="F12" s="1312">
        <v>2.9783516130053074</v>
      </c>
      <c r="G12" s="1312">
        <v>2.5584709667351677</v>
      </c>
      <c r="H12" s="1321" t="s">
        <v>101</v>
      </c>
    </row>
    <row r="13" spans="1:9" ht="33" customHeight="1">
      <c r="A13" s="312" t="s">
        <v>2046</v>
      </c>
      <c r="B13" s="1313">
        <v>49.751450759515272</v>
      </c>
      <c r="C13" s="1313" t="s">
        <v>2257</v>
      </c>
      <c r="D13" s="1313" t="s">
        <v>2257</v>
      </c>
      <c r="E13" s="1313" t="s">
        <v>2257</v>
      </c>
      <c r="F13" s="1313">
        <v>1.122222222222222</v>
      </c>
      <c r="G13" s="1313">
        <v>13.752365507120979</v>
      </c>
      <c r="H13" s="1321" t="s">
        <v>103</v>
      </c>
    </row>
    <row r="14" spans="1:9" ht="33" customHeight="1">
      <c r="A14" s="312" t="s">
        <v>2047</v>
      </c>
      <c r="B14" s="1312">
        <v>1.9576905095839177</v>
      </c>
      <c r="C14" s="1312" t="s">
        <v>2257</v>
      </c>
      <c r="D14" s="1312" t="s">
        <v>2257</v>
      </c>
      <c r="E14" s="1312" t="s">
        <v>2257</v>
      </c>
      <c r="F14" s="1312">
        <v>9.2013888888888895E-2</v>
      </c>
      <c r="G14" s="1312">
        <v>1.5981199104236761</v>
      </c>
      <c r="H14" s="1321" t="s">
        <v>105</v>
      </c>
    </row>
    <row r="15" spans="1:9" ht="33" customHeight="1">
      <c r="A15" s="312" t="s">
        <v>2048</v>
      </c>
      <c r="B15" s="1313">
        <v>26.059256757949754</v>
      </c>
      <c r="C15" s="1313" t="s">
        <v>2257</v>
      </c>
      <c r="D15" s="1313" t="s">
        <v>2257</v>
      </c>
      <c r="E15" s="1313" t="s">
        <v>2257</v>
      </c>
      <c r="F15" s="1313">
        <v>3.5392759562841527</v>
      </c>
      <c r="G15" s="1313">
        <v>2.1295118588146509</v>
      </c>
      <c r="H15" s="1321" t="s">
        <v>107</v>
      </c>
    </row>
    <row r="16" spans="1:9" ht="33" customHeight="1">
      <c r="A16" s="312" t="s">
        <v>259</v>
      </c>
      <c r="B16" s="1312">
        <v>25.574244751664107</v>
      </c>
      <c r="C16" s="1312" t="s">
        <v>2257</v>
      </c>
      <c r="D16" s="1312" t="s">
        <v>2257</v>
      </c>
      <c r="E16" s="1312" t="s">
        <v>2257</v>
      </c>
      <c r="F16" s="1312">
        <v>1.7458333333333333</v>
      </c>
      <c r="G16" s="1312">
        <v>4.5552304893241544</v>
      </c>
      <c r="H16" s="1321" t="s">
        <v>109</v>
      </c>
    </row>
    <row r="17" spans="1:9" ht="33" customHeight="1">
      <c r="A17" s="312" t="s">
        <v>1009</v>
      </c>
      <c r="B17" s="1313">
        <v>4.8184304848141855</v>
      </c>
      <c r="C17" s="1313" t="s">
        <v>2257</v>
      </c>
      <c r="D17" s="1313" t="s">
        <v>2257</v>
      </c>
      <c r="E17" s="1313" t="s">
        <v>2257</v>
      </c>
      <c r="F17" s="1313">
        <v>1.1333333333333331</v>
      </c>
      <c r="G17" s="1313">
        <v>1.3041508353273885</v>
      </c>
      <c r="H17" s="1321" t="s">
        <v>111</v>
      </c>
    </row>
    <row r="18" spans="1:9" ht="33" customHeight="1">
      <c r="A18" s="312" t="s">
        <v>112</v>
      </c>
      <c r="B18" s="1312">
        <v>8.6073024527714797</v>
      </c>
      <c r="C18" s="1312" t="s">
        <v>2257</v>
      </c>
      <c r="D18" s="1312" t="s">
        <v>2257</v>
      </c>
      <c r="E18" s="1312" t="s">
        <v>2257</v>
      </c>
      <c r="F18" s="1312">
        <v>1.1672751297781974</v>
      </c>
      <c r="G18" s="1312">
        <v>2.2432329495858174</v>
      </c>
      <c r="H18" s="1321" t="s">
        <v>113</v>
      </c>
    </row>
    <row r="19" spans="1:9" ht="33" customHeight="1">
      <c r="A19" s="312" t="s">
        <v>2049</v>
      </c>
      <c r="B19" s="1313">
        <v>9.8355248618450037</v>
      </c>
      <c r="C19" s="1313" t="s">
        <v>2257</v>
      </c>
      <c r="D19" s="1313" t="s">
        <v>2257</v>
      </c>
      <c r="E19" s="1313">
        <v>11.5587511886475</v>
      </c>
      <c r="F19" s="1313">
        <v>1.4452447552447554</v>
      </c>
      <c r="G19" s="1313">
        <v>2.1176482045655267</v>
      </c>
      <c r="H19" s="1321" t="s">
        <v>261</v>
      </c>
    </row>
    <row r="20" spans="1:9" ht="33" customHeight="1">
      <c r="A20" s="312" t="s">
        <v>116</v>
      </c>
      <c r="B20" s="1312">
        <v>55.483416215699343</v>
      </c>
      <c r="C20" s="1312">
        <v>34.952151011738827</v>
      </c>
      <c r="D20" s="1312">
        <v>0.26881720430107525</v>
      </c>
      <c r="E20" s="1312">
        <v>48.062268366127817</v>
      </c>
      <c r="F20" s="1312">
        <v>4.2048214958486172</v>
      </c>
      <c r="G20" s="1312">
        <v>3.9400889634985319</v>
      </c>
      <c r="H20" s="1321" t="s">
        <v>117</v>
      </c>
    </row>
    <row r="21" spans="1:9" ht="33" customHeight="1">
      <c r="A21" s="312" t="s">
        <v>2051</v>
      </c>
      <c r="B21" s="1313">
        <v>25.366088683131945</v>
      </c>
      <c r="C21" s="1313">
        <v>8.7131976446492576</v>
      </c>
      <c r="D21" s="1313" t="s">
        <v>2257</v>
      </c>
      <c r="E21" s="1313" t="s">
        <v>2257</v>
      </c>
      <c r="F21" s="1313">
        <v>2.4265032284100081</v>
      </c>
      <c r="G21" s="1313">
        <v>3.0102532474625954</v>
      </c>
      <c r="H21" s="1321" t="s">
        <v>2096</v>
      </c>
    </row>
    <row r="22" spans="1:9" ht="33" customHeight="1">
      <c r="A22" s="312" t="s">
        <v>2052</v>
      </c>
      <c r="B22" s="1312">
        <v>27.429525266335688</v>
      </c>
      <c r="C22" s="1312" t="s">
        <v>2257</v>
      </c>
      <c r="D22" s="1312" t="s">
        <v>2257</v>
      </c>
      <c r="E22" s="1312" t="s">
        <v>2257</v>
      </c>
      <c r="F22" s="1312">
        <v>3.5832469909685893</v>
      </c>
      <c r="G22" s="1312">
        <v>2.3491108327727939</v>
      </c>
      <c r="H22" s="1321" t="s">
        <v>2663</v>
      </c>
    </row>
    <row r="23" spans="1:9" ht="33" customHeight="1">
      <c r="A23" s="312" t="s">
        <v>2053</v>
      </c>
      <c r="B23" s="1313">
        <v>20.357353396933192</v>
      </c>
      <c r="C23" s="1313">
        <v>23.165162570404505</v>
      </c>
      <c r="D23" s="1313" t="s">
        <v>2257</v>
      </c>
      <c r="E23" s="1313">
        <v>18.738692609660351</v>
      </c>
      <c r="F23" s="1313">
        <v>2.4351888977991618</v>
      </c>
      <c r="G23" s="1313">
        <v>2.579541935801926</v>
      </c>
      <c r="H23" s="1321" t="s">
        <v>123</v>
      </c>
    </row>
    <row r="24" spans="1:9" ht="33" customHeight="1">
      <c r="A24" s="312" t="s">
        <v>124</v>
      </c>
      <c r="B24" s="1312">
        <v>54.277073732718897</v>
      </c>
      <c r="C24" s="1312" t="s">
        <v>2257</v>
      </c>
      <c r="D24" s="1312" t="s">
        <v>2257</v>
      </c>
      <c r="E24" s="1312" t="s">
        <v>2257</v>
      </c>
      <c r="F24" s="1312">
        <v>0.5625</v>
      </c>
      <c r="G24" s="1312">
        <v>29.39185814185814</v>
      </c>
      <c r="H24" s="1321" t="s">
        <v>125</v>
      </c>
    </row>
    <row r="25" spans="1:9" ht="33" customHeight="1">
      <c r="A25" s="312" t="s">
        <v>126</v>
      </c>
      <c r="B25" s="1313">
        <v>34.756698263551257</v>
      </c>
      <c r="C25" s="1313" t="s">
        <v>2257</v>
      </c>
      <c r="D25" s="1313">
        <v>12.128136200716845</v>
      </c>
      <c r="E25" s="1313">
        <v>35.374210616146108</v>
      </c>
      <c r="F25" s="1313">
        <v>3.8365802242710636</v>
      </c>
      <c r="G25" s="1313">
        <v>2.7575515278384723</v>
      </c>
      <c r="H25" s="1321" t="s">
        <v>127</v>
      </c>
    </row>
    <row r="26" spans="1:9" ht="33" customHeight="1">
      <c r="A26" s="1270" t="s">
        <v>2936</v>
      </c>
      <c r="B26" s="1233">
        <v>28.528657650213248</v>
      </c>
      <c r="C26" s="1233">
        <v>23.361094307387336</v>
      </c>
      <c r="D26" s="1233">
        <v>13.720131421744327</v>
      </c>
      <c r="E26" s="1233">
        <v>29.628398202707391</v>
      </c>
      <c r="F26" s="1233">
        <v>2.5987459569484481</v>
      </c>
      <c r="G26" s="1233">
        <v>3.3311991803646532</v>
      </c>
      <c r="H26" s="1232" t="s">
        <v>2937</v>
      </c>
    </row>
    <row r="27" spans="1:9" s="1301" customFormat="1" ht="19.5" customHeight="1">
      <c r="A27" s="2521" t="s">
        <v>2905</v>
      </c>
      <c r="B27" s="2521"/>
      <c r="C27" s="2521"/>
      <c r="D27" s="2521"/>
      <c r="E27" s="2477" t="s">
        <v>2906</v>
      </c>
      <c r="F27" s="2478"/>
      <c r="G27" s="2478"/>
      <c r="H27" s="2479"/>
      <c r="I27" s="1311"/>
    </row>
    <row r="28" spans="1:9">
      <c r="A28" s="1318"/>
      <c r="B28" s="1318"/>
      <c r="C28" s="1318"/>
      <c r="D28" s="1318"/>
      <c r="E28" s="1318"/>
      <c r="F28" s="1318"/>
      <c r="G28" s="1318"/>
      <c r="H28" s="1322"/>
    </row>
  </sheetData>
  <mergeCells count="9">
    <mergeCell ref="A27:D27"/>
    <mergeCell ref="E27:H27"/>
    <mergeCell ref="A1:H1"/>
    <mergeCell ref="A2:H2"/>
    <mergeCell ref="A3:D3"/>
    <mergeCell ref="E3:H3"/>
    <mergeCell ref="A4:A5"/>
    <mergeCell ref="C4:E4"/>
    <mergeCell ref="H4:H5"/>
  </mergeCells>
  <pageMargins left="0.7" right="0.7" top="0.75" bottom="0.75" header="0.3" footer="0.3"/>
  <pageSetup paperSize="9" scale="34"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37"/>
  <sheetViews>
    <sheetView rightToLeft="1" zoomScale="110" zoomScaleNormal="110" workbookViewId="0">
      <selection activeCell="G13" sqref="G13"/>
    </sheetView>
  </sheetViews>
  <sheetFormatPr defaultColWidth="8.85546875" defaultRowHeight="15.75"/>
  <cols>
    <col min="1" max="1" width="25.7109375" style="1325" customWidth="1"/>
    <col min="2" max="4" width="21.7109375" style="1325" customWidth="1"/>
    <col min="5" max="5" width="25.7109375" style="1325" customWidth="1"/>
    <col min="6" max="6" width="15.28515625" style="1325" customWidth="1"/>
    <col min="7" max="8" width="9.140625" style="1325" customWidth="1"/>
    <col min="9" max="9" width="43.140625" style="1325" customWidth="1"/>
    <col min="10" max="10" width="8.85546875" style="1325"/>
    <col min="11" max="11" width="13.140625" style="1325" bestFit="1" customWidth="1"/>
    <col min="12" max="12" width="8.85546875" style="1325"/>
    <col min="13" max="13" width="13.5703125" style="1325" bestFit="1" customWidth="1"/>
    <col min="14" max="250" width="8.85546875" style="1325"/>
    <col min="251" max="251" width="19" style="1325" customWidth="1"/>
    <col min="252" max="252" width="18" style="1325" customWidth="1"/>
    <col min="253" max="253" width="15.85546875" style="1325" customWidth="1"/>
    <col min="254" max="256" width="9.140625" style="1325" customWidth="1"/>
    <col min="257" max="257" width="18.42578125" style="1325" customWidth="1"/>
    <col min="258" max="258" width="15.85546875" style="1325" customWidth="1"/>
    <col min="259" max="260" width="8.85546875" style="1325"/>
    <col min="261" max="264" width="9.140625" style="1325" customWidth="1"/>
    <col min="265" max="506" width="8.85546875" style="1325"/>
    <col min="507" max="507" width="19" style="1325" customWidth="1"/>
    <col min="508" max="508" width="18" style="1325" customWidth="1"/>
    <col min="509" max="509" width="15.85546875" style="1325" customWidth="1"/>
    <col min="510" max="512" width="9.140625" style="1325" customWidth="1"/>
    <col min="513" max="513" width="18.42578125" style="1325" customWidth="1"/>
    <col min="514" max="514" width="15.85546875" style="1325" customWidth="1"/>
    <col min="515" max="516" width="8.85546875" style="1325"/>
    <col min="517" max="520" width="9.140625" style="1325" customWidth="1"/>
    <col min="521" max="762" width="8.85546875" style="1325"/>
    <col min="763" max="763" width="19" style="1325" customWidth="1"/>
    <col min="764" max="764" width="18" style="1325" customWidth="1"/>
    <col min="765" max="765" width="15.85546875" style="1325" customWidth="1"/>
    <col min="766" max="768" width="9.140625" style="1325" customWidth="1"/>
    <col min="769" max="769" width="18.42578125" style="1325" customWidth="1"/>
    <col min="770" max="770" width="15.85546875" style="1325" customWidth="1"/>
    <col min="771" max="772" width="8.85546875" style="1325"/>
    <col min="773" max="776" width="9.140625" style="1325" customWidth="1"/>
    <col min="777" max="1018" width="8.85546875" style="1325"/>
    <col min="1019" max="1019" width="19" style="1325" customWidth="1"/>
    <col min="1020" max="1020" width="18" style="1325" customWidth="1"/>
    <col min="1021" max="1021" width="15.85546875" style="1325" customWidth="1"/>
    <col min="1022" max="1024" width="9.140625" style="1325" customWidth="1"/>
    <col min="1025" max="1025" width="18.42578125" style="1325" customWidth="1"/>
    <col min="1026" max="1026" width="15.85546875" style="1325" customWidth="1"/>
    <col min="1027" max="1028" width="8.85546875" style="1325"/>
    <col min="1029" max="1032" width="9.140625" style="1325" customWidth="1"/>
    <col min="1033" max="1274" width="8.85546875" style="1325"/>
    <col min="1275" max="1275" width="19" style="1325" customWidth="1"/>
    <col min="1276" max="1276" width="18" style="1325" customWidth="1"/>
    <col min="1277" max="1277" width="15.85546875" style="1325" customWidth="1"/>
    <col min="1278" max="1280" width="9.140625" style="1325" customWidth="1"/>
    <col min="1281" max="1281" width="18.42578125" style="1325" customWidth="1"/>
    <col min="1282" max="1282" width="15.85546875" style="1325" customWidth="1"/>
    <col min="1283" max="1284" width="8.85546875" style="1325"/>
    <col min="1285" max="1288" width="9.140625" style="1325" customWidth="1"/>
    <col min="1289" max="1530" width="8.85546875" style="1325"/>
    <col min="1531" max="1531" width="19" style="1325" customWidth="1"/>
    <col min="1532" max="1532" width="18" style="1325" customWidth="1"/>
    <col min="1533" max="1533" width="15.85546875" style="1325" customWidth="1"/>
    <col min="1534" max="1536" width="9.140625" style="1325" customWidth="1"/>
    <col min="1537" max="1537" width="18.42578125" style="1325" customWidth="1"/>
    <col min="1538" max="1538" width="15.85546875" style="1325" customWidth="1"/>
    <col min="1539" max="1540" width="8.85546875" style="1325"/>
    <col min="1541" max="1544" width="9.140625" style="1325" customWidth="1"/>
    <col min="1545" max="1786" width="8.85546875" style="1325"/>
    <col min="1787" max="1787" width="19" style="1325" customWidth="1"/>
    <col min="1788" max="1788" width="18" style="1325" customWidth="1"/>
    <col min="1789" max="1789" width="15.85546875" style="1325" customWidth="1"/>
    <col min="1790" max="1792" width="9.140625" style="1325" customWidth="1"/>
    <col min="1793" max="1793" width="18.42578125" style="1325" customWidth="1"/>
    <col min="1794" max="1794" width="15.85546875" style="1325" customWidth="1"/>
    <col min="1795" max="1796" width="8.85546875" style="1325"/>
    <col min="1797" max="1800" width="9.140625" style="1325" customWidth="1"/>
    <col min="1801" max="2042" width="8.85546875" style="1325"/>
    <col min="2043" max="2043" width="19" style="1325" customWidth="1"/>
    <col min="2044" max="2044" width="18" style="1325" customWidth="1"/>
    <col min="2045" max="2045" width="15.85546875" style="1325" customWidth="1"/>
    <col min="2046" max="2048" width="9.140625" style="1325" customWidth="1"/>
    <col min="2049" max="2049" width="18.42578125" style="1325" customWidth="1"/>
    <col min="2050" max="2050" width="15.85546875" style="1325" customWidth="1"/>
    <col min="2051" max="2052" width="8.85546875" style="1325"/>
    <col min="2053" max="2056" width="9.140625" style="1325" customWidth="1"/>
    <col min="2057" max="2298" width="8.85546875" style="1325"/>
    <col min="2299" max="2299" width="19" style="1325" customWidth="1"/>
    <col min="2300" max="2300" width="18" style="1325" customWidth="1"/>
    <col min="2301" max="2301" width="15.85546875" style="1325" customWidth="1"/>
    <col min="2302" max="2304" width="9.140625" style="1325" customWidth="1"/>
    <col min="2305" max="2305" width="18.42578125" style="1325" customWidth="1"/>
    <col min="2306" max="2306" width="15.85546875" style="1325" customWidth="1"/>
    <col min="2307" max="2308" width="8.85546875" style="1325"/>
    <col min="2309" max="2312" width="9.140625" style="1325" customWidth="1"/>
    <col min="2313" max="2554" width="8.85546875" style="1325"/>
    <col min="2555" max="2555" width="19" style="1325" customWidth="1"/>
    <col min="2556" max="2556" width="18" style="1325" customWidth="1"/>
    <col min="2557" max="2557" width="15.85546875" style="1325" customWidth="1"/>
    <col min="2558" max="2560" width="9.140625" style="1325" customWidth="1"/>
    <col min="2561" max="2561" width="18.42578125" style="1325" customWidth="1"/>
    <col min="2562" max="2562" width="15.85546875" style="1325" customWidth="1"/>
    <col min="2563" max="2564" width="8.85546875" style="1325"/>
    <col min="2565" max="2568" width="9.140625" style="1325" customWidth="1"/>
    <col min="2569" max="2810" width="8.85546875" style="1325"/>
    <col min="2811" max="2811" width="19" style="1325" customWidth="1"/>
    <col min="2812" max="2812" width="18" style="1325" customWidth="1"/>
    <col min="2813" max="2813" width="15.85546875" style="1325" customWidth="1"/>
    <col min="2814" max="2816" width="9.140625" style="1325" customWidth="1"/>
    <col min="2817" max="2817" width="18.42578125" style="1325" customWidth="1"/>
    <col min="2818" max="2818" width="15.85546875" style="1325" customWidth="1"/>
    <col min="2819" max="2820" width="8.85546875" style="1325"/>
    <col min="2821" max="2824" width="9.140625" style="1325" customWidth="1"/>
    <col min="2825" max="3066" width="8.85546875" style="1325"/>
    <col min="3067" max="3067" width="19" style="1325" customWidth="1"/>
    <col min="3068" max="3068" width="18" style="1325" customWidth="1"/>
    <col min="3069" max="3069" width="15.85546875" style="1325" customWidth="1"/>
    <col min="3070" max="3072" width="9.140625" style="1325" customWidth="1"/>
    <col min="3073" max="3073" width="18.42578125" style="1325" customWidth="1"/>
    <col min="3074" max="3074" width="15.85546875" style="1325" customWidth="1"/>
    <col min="3075" max="3076" width="8.85546875" style="1325"/>
    <col min="3077" max="3080" width="9.140625" style="1325" customWidth="1"/>
    <col min="3081" max="3322" width="8.85546875" style="1325"/>
    <col min="3323" max="3323" width="19" style="1325" customWidth="1"/>
    <col min="3324" max="3324" width="18" style="1325" customWidth="1"/>
    <col min="3325" max="3325" width="15.85546875" style="1325" customWidth="1"/>
    <col min="3326" max="3328" width="9.140625" style="1325" customWidth="1"/>
    <col min="3329" max="3329" width="18.42578125" style="1325" customWidth="1"/>
    <col min="3330" max="3330" width="15.85546875" style="1325" customWidth="1"/>
    <col min="3331" max="3332" width="8.85546875" style="1325"/>
    <col min="3333" max="3336" width="9.140625" style="1325" customWidth="1"/>
    <col min="3337" max="3578" width="8.85546875" style="1325"/>
    <col min="3579" max="3579" width="19" style="1325" customWidth="1"/>
    <col min="3580" max="3580" width="18" style="1325" customWidth="1"/>
    <col min="3581" max="3581" width="15.85546875" style="1325" customWidth="1"/>
    <col min="3582" max="3584" width="9.140625" style="1325" customWidth="1"/>
    <col min="3585" max="3585" width="18.42578125" style="1325" customWidth="1"/>
    <col min="3586" max="3586" width="15.85546875" style="1325" customWidth="1"/>
    <col min="3587" max="3588" width="8.85546875" style="1325"/>
    <col min="3589" max="3592" width="9.140625" style="1325" customWidth="1"/>
    <col min="3593" max="3834" width="8.85546875" style="1325"/>
    <col min="3835" max="3835" width="19" style="1325" customWidth="1"/>
    <col min="3836" max="3836" width="18" style="1325" customWidth="1"/>
    <col min="3837" max="3837" width="15.85546875" style="1325" customWidth="1"/>
    <col min="3838" max="3840" width="9.140625" style="1325" customWidth="1"/>
    <col min="3841" max="3841" width="18.42578125" style="1325" customWidth="1"/>
    <col min="3842" max="3842" width="15.85546875" style="1325" customWidth="1"/>
    <col min="3843" max="3844" width="8.85546875" style="1325"/>
    <col min="3845" max="3848" width="9.140625" style="1325" customWidth="1"/>
    <col min="3849" max="4090" width="8.85546875" style="1325"/>
    <col min="4091" max="4091" width="19" style="1325" customWidth="1"/>
    <col min="4092" max="4092" width="18" style="1325" customWidth="1"/>
    <col min="4093" max="4093" width="15.85546875" style="1325" customWidth="1"/>
    <col min="4094" max="4096" width="9.140625" style="1325" customWidth="1"/>
    <col min="4097" max="4097" width="18.42578125" style="1325" customWidth="1"/>
    <col min="4098" max="4098" width="15.85546875" style="1325" customWidth="1"/>
    <col min="4099" max="4100" width="8.85546875" style="1325"/>
    <col min="4101" max="4104" width="9.140625" style="1325" customWidth="1"/>
    <col min="4105" max="4346" width="8.85546875" style="1325"/>
    <col min="4347" max="4347" width="19" style="1325" customWidth="1"/>
    <col min="4348" max="4348" width="18" style="1325" customWidth="1"/>
    <col min="4349" max="4349" width="15.85546875" style="1325" customWidth="1"/>
    <col min="4350" max="4352" width="9.140625" style="1325" customWidth="1"/>
    <col min="4353" max="4353" width="18.42578125" style="1325" customWidth="1"/>
    <col min="4354" max="4354" width="15.85546875" style="1325" customWidth="1"/>
    <col min="4355" max="4356" width="8.85546875" style="1325"/>
    <col min="4357" max="4360" width="9.140625" style="1325" customWidth="1"/>
    <col min="4361" max="4602" width="8.85546875" style="1325"/>
    <col min="4603" max="4603" width="19" style="1325" customWidth="1"/>
    <col min="4604" max="4604" width="18" style="1325" customWidth="1"/>
    <col min="4605" max="4605" width="15.85546875" style="1325" customWidth="1"/>
    <col min="4606" max="4608" width="9.140625" style="1325" customWidth="1"/>
    <col min="4609" max="4609" width="18.42578125" style="1325" customWidth="1"/>
    <col min="4610" max="4610" width="15.85546875" style="1325" customWidth="1"/>
    <col min="4611" max="4612" width="8.85546875" style="1325"/>
    <col min="4613" max="4616" width="9.140625" style="1325" customWidth="1"/>
    <col min="4617" max="4858" width="8.85546875" style="1325"/>
    <col min="4859" max="4859" width="19" style="1325" customWidth="1"/>
    <col min="4860" max="4860" width="18" style="1325" customWidth="1"/>
    <col min="4861" max="4861" width="15.85546875" style="1325" customWidth="1"/>
    <col min="4862" max="4864" width="9.140625" style="1325" customWidth="1"/>
    <col min="4865" max="4865" width="18.42578125" style="1325" customWidth="1"/>
    <col min="4866" max="4866" width="15.85546875" style="1325" customWidth="1"/>
    <col min="4867" max="4868" width="8.85546875" style="1325"/>
    <col min="4869" max="4872" width="9.140625" style="1325" customWidth="1"/>
    <col min="4873" max="5114" width="8.85546875" style="1325"/>
    <col min="5115" max="5115" width="19" style="1325" customWidth="1"/>
    <col min="5116" max="5116" width="18" style="1325" customWidth="1"/>
    <col min="5117" max="5117" width="15.85546875" style="1325" customWidth="1"/>
    <col min="5118" max="5120" width="9.140625" style="1325" customWidth="1"/>
    <col min="5121" max="5121" width="18.42578125" style="1325" customWidth="1"/>
    <col min="5122" max="5122" width="15.85546875" style="1325" customWidth="1"/>
    <col min="5123" max="5124" width="8.85546875" style="1325"/>
    <col min="5125" max="5128" width="9.140625" style="1325" customWidth="1"/>
    <col min="5129" max="5370" width="8.85546875" style="1325"/>
    <col min="5371" max="5371" width="19" style="1325" customWidth="1"/>
    <col min="5372" max="5372" width="18" style="1325" customWidth="1"/>
    <col min="5373" max="5373" width="15.85546875" style="1325" customWidth="1"/>
    <col min="5374" max="5376" width="9.140625" style="1325" customWidth="1"/>
    <col min="5377" max="5377" width="18.42578125" style="1325" customWidth="1"/>
    <col min="5378" max="5378" width="15.85546875" style="1325" customWidth="1"/>
    <col min="5379" max="5380" width="8.85546875" style="1325"/>
    <col min="5381" max="5384" width="9.140625" style="1325" customWidth="1"/>
    <col min="5385" max="5626" width="8.85546875" style="1325"/>
    <col min="5627" max="5627" width="19" style="1325" customWidth="1"/>
    <col min="5628" max="5628" width="18" style="1325" customWidth="1"/>
    <col min="5629" max="5629" width="15.85546875" style="1325" customWidth="1"/>
    <col min="5630" max="5632" width="9.140625" style="1325" customWidth="1"/>
    <col min="5633" max="5633" width="18.42578125" style="1325" customWidth="1"/>
    <col min="5634" max="5634" width="15.85546875" style="1325" customWidth="1"/>
    <col min="5635" max="5636" width="8.85546875" style="1325"/>
    <col min="5637" max="5640" width="9.140625" style="1325" customWidth="1"/>
    <col min="5641" max="5882" width="8.85546875" style="1325"/>
    <col min="5883" max="5883" width="19" style="1325" customWidth="1"/>
    <col min="5884" max="5884" width="18" style="1325" customWidth="1"/>
    <col min="5885" max="5885" width="15.85546875" style="1325" customWidth="1"/>
    <col min="5886" max="5888" width="9.140625" style="1325" customWidth="1"/>
    <col min="5889" max="5889" width="18.42578125" style="1325" customWidth="1"/>
    <col min="5890" max="5890" width="15.85546875" style="1325" customWidth="1"/>
    <col min="5891" max="5892" width="8.85546875" style="1325"/>
    <col min="5893" max="5896" width="9.140625" style="1325" customWidth="1"/>
    <col min="5897" max="6138" width="8.85546875" style="1325"/>
    <col min="6139" max="6139" width="19" style="1325" customWidth="1"/>
    <col min="6140" max="6140" width="18" style="1325" customWidth="1"/>
    <col min="6141" max="6141" width="15.85546875" style="1325" customWidth="1"/>
    <col min="6142" max="6144" width="9.140625" style="1325" customWidth="1"/>
    <col min="6145" max="6145" width="18.42578125" style="1325" customWidth="1"/>
    <col min="6146" max="6146" width="15.85546875" style="1325" customWidth="1"/>
    <col min="6147" max="6148" width="8.85546875" style="1325"/>
    <col min="6149" max="6152" width="9.140625" style="1325" customWidth="1"/>
    <col min="6153" max="6394" width="8.85546875" style="1325"/>
    <col min="6395" max="6395" width="19" style="1325" customWidth="1"/>
    <col min="6396" max="6396" width="18" style="1325" customWidth="1"/>
    <col min="6397" max="6397" width="15.85546875" style="1325" customWidth="1"/>
    <col min="6398" max="6400" width="9.140625" style="1325" customWidth="1"/>
    <col min="6401" max="6401" width="18.42578125" style="1325" customWidth="1"/>
    <col min="6402" max="6402" width="15.85546875" style="1325" customWidth="1"/>
    <col min="6403" max="6404" width="8.85546875" style="1325"/>
    <col min="6405" max="6408" width="9.140625" style="1325" customWidth="1"/>
    <col min="6409" max="6650" width="8.85546875" style="1325"/>
    <col min="6651" max="6651" width="19" style="1325" customWidth="1"/>
    <col min="6652" max="6652" width="18" style="1325" customWidth="1"/>
    <col min="6653" max="6653" width="15.85546875" style="1325" customWidth="1"/>
    <col min="6654" max="6656" width="9.140625" style="1325" customWidth="1"/>
    <col min="6657" max="6657" width="18.42578125" style="1325" customWidth="1"/>
    <col min="6658" max="6658" width="15.85546875" style="1325" customWidth="1"/>
    <col min="6659" max="6660" width="8.85546875" style="1325"/>
    <col min="6661" max="6664" width="9.140625" style="1325" customWidth="1"/>
    <col min="6665" max="6906" width="8.85546875" style="1325"/>
    <col min="6907" max="6907" width="19" style="1325" customWidth="1"/>
    <col min="6908" max="6908" width="18" style="1325" customWidth="1"/>
    <col min="6909" max="6909" width="15.85546875" style="1325" customWidth="1"/>
    <col min="6910" max="6912" width="9.140625" style="1325" customWidth="1"/>
    <col min="6913" max="6913" width="18.42578125" style="1325" customWidth="1"/>
    <col min="6914" max="6914" width="15.85546875" style="1325" customWidth="1"/>
    <col min="6915" max="6916" width="8.85546875" style="1325"/>
    <col min="6917" max="6920" width="9.140625" style="1325" customWidth="1"/>
    <col min="6921" max="7162" width="8.85546875" style="1325"/>
    <col min="7163" max="7163" width="19" style="1325" customWidth="1"/>
    <col min="7164" max="7164" width="18" style="1325" customWidth="1"/>
    <col min="7165" max="7165" width="15.85546875" style="1325" customWidth="1"/>
    <col min="7166" max="7168" width="9.140625" style="1325" customWidth="1"/>
    <col min="7169" max="7169" width="18.42578125" style="1325" customWidth="1"/>
    <col min="7170" max="7170" width="15.85546875" style="1325" customWidth="1"/>
    <col min="7171" max="7172" width="8.85546875" style="1325"/>
    <col min="7173" max="7176" width="9.140625" style="1325" customWidth="1"/>
    <col min="7177" max="7418" width="8.85546875" style="1325"/>
    <col min="7419" max="7419" width="19" style="1325" customWidth="1"/>
    <col min="7420" max="7420" width="18" style="1325" customWidth="1"/>
    <col min="7421" max="7421" width="15.85546875" style="1325" customWidth="1"/>
    <col min="7422" max="7424" width="9.140625" style="1325" customWidth="1"/>
    <col min="7425" max="7425" width="18.42578125" style="1325" customWidth="1"/>
    <col min="7426" max="7426" width="15.85546875" style="1325" customWidth="1"/>
    <col min="7427" max="7428" width="8.85546875" style="1325"/>
    <col min="7429" max="7432" width="9.140625" style="1325" customWidth="1"/>
    <col min="7433" max="7674" width="8.85546875" style="1325"/>
    <col min="7675" max="7675" width="19" style="1325" customWidth="1"/>
    <col min="7676" max="7676" width="18" style="1325" customWidth="1"/>
    <col min="7677" max="7677" width="15.85546875" style="1325" customWidth="1"/>
    <col min="7678" max="7680" width="9.140625" style="1325" customWidth="1"/>
    <col min="7681" max="7681" width="18.42578125" style="1325" customWidth="1"/>
    <col min="7682" max="7682" width="15.85546875" style="1325" customWidth="1"/>
    <col min="7683" max="7684" width="8.85546875" style="1325"/>
    <col min="7685" max="7688" width="9.140625" style="1325" customWidth="1"/>
    <col min="7689" max="7930" width="8.85546875" style="1325"/>
    <col min="7931" max="7931" width="19" style="1325" customWidth="1"/>
    <col min="7932" max="7932" width="18" style="1325" customWidth="1"/>
    <col min="7933" max="7933" width="15.85546875" style="1325" customWidth="1"/>
    <col min="7934" max="7936" width="9.140625" style="1325" customWidth="1"/>
    <col min="7937" max="7937" width="18.42578125" style="1325" customWidth="1"/>
    <col min="7938" max="7938" width="15.85546875" style="1325" customWidth="1"/>
    <col min="7939" max="7940" width="8.85546875" style="1325"/>
    <col min="7941" max="7944" width="9.140625" style="1325" customWidth="1"/>
    <col min="7945" max="8186" width="8.85546875" style="1325"/>
    <col min="8187" max="8187" width="19" style="1325" customWidth="1"/>
    <col min="8188" max="8188" width="18" style="1325" customWidth="1"/>
    <col min="8189" max="8189" width="15.85546875" style="1325" customWidth="1"/>
    <col min="8190" max="8192" width="9.140625" style="1325" customWidth="1"/>
    <col min="8193" max="8193" width="18.42578125" style="1325" customWidth="1"/>
    <col min="8194" max="8194" width="15.85546875" style="1325" customWidth="1"/>
    <col min="8195" max="8196" width="8.85546875" style="1325"/>
    <col min="8197" max="8200" width="9.140625" style="1325" customWidth="1"/>
    <col min="8201" max="8442" width="8.85546875" style="1325"/>
    <col min="8443" max="8443" width="19" style="1325" customWidth="1"/>
    <col min="8444" max="8444" width="18" style="1325" customWidth="1"/>
    <col min="8445" max="8445" width="15.85546875" style="1325" customWidth="1"/>
    <col min="8446" max="8448" width="9.140625" style="1325" customWidth="1"/>
    <col min="8449" max="8449" width="18.42578125" style="1325" customWidth="1"/>
    <col min="8450" max="8450" width="15.85546875" style="1325" customWidth="1"/>
    <col min="8451" max="8452" width="8.85546875" style="1325"/>
    <col min="8453" max="8456" width="9.140625" style="1325" customWidth="1"/>
    <col min="8457" max="8698" width="8.85546875" style="1325"/>
    <col min="8699" max="8699" width="19" style="1325" customWidth="1"/>
    <col min="8700" max="8700" width="18" style="1325" customWidth="1"/>
    <col min="8701" max="8701" width="15.85546875" style="1325" customWidth="1"/>
    <col min="8702" max="8704" width="9.140625" style="1325" customWidth="1"/>
    <col min="8705" max="8705" width="18.42578125" style="1325" customWidth="1"/>
    <col min="8706" max="8706" width="15.85546875" style="1325" customWidth="1"/>
    <col min="8707" max="8708" width="8.85546875" style="1325"/>
    <col min="8709" max="8712" width="9.140625" style="1325" customWidth="1"/>
    <col min="8713" max="8954" width="8.85546875" style="1325"/>
    <col min="8955" max="8955" width="19" style="1325" customWidth="1"/>
    <col min="8956" max="8956" width="18" style="1325" customWidth="1"/>
    <col min="8957" max="8957" width="15.85546875" style="1325" customWidth="1"/>
    <col min="8958" max="8960" width="9.140625" style="1325" customWidth="1"/>
    <col min="8961" max="8961" width="18.42578125" style="1325" customWidth="1"/>
    <col min="8962" max="8962" width="15.85546875" style="1325" customWidth="1"/>
    <col min="8963" max="8964" width="8.85546875" style="1325"/>
    <col min="8965" max="8968" width="9.140625" style="1325" customWidth="1"/>
    <col min="8969" max="9210" width="8.85546875" style="1325"/>
    <col min="9211" max="9211" width="19" style="1325" customWidth="1"/>
    <col min="9212" max="9212" width="18" style="1325" customWidth="1"/>
    <col min="9213" max="9213" width="15.85546875" style="1325" customWidth="1"/>
    <col min="9214" max="9216" width="9.140625" style="1325" customWidth="1"/>
    <col min="9217" max="9217" width="18.42578125" style="1325" customWidth="1"/>
    <col min="9218" max="9218" width="15.85546875" style="1325" customWidth="1"/>
    <col min="9219" max="9220" width="8.85546875" style="1325"/>
    <col min="9221" max="9224" width="9.140625" style="1325" customWidth="1"/>
    <col min="9225" max="9466" width="8.85546875" style="1325"/>
    <col min="9467" max="9467" width="19" style="1325" customWidth="1"/>
    <col min="9468" max="9468" width="18" style="1325" customWidth="1"/>
    <col min="9469" max="9469" width="15.85546875" style="1325" customWidth="1"/>
    <col min="9470" max="9472" width="9.140625" style="1325" customWidth="1"/>
    <col min="9473" max="9473" width="18.42578125" style="1325" customWidth="1"/>
    <col min="9474" max="9474" width="15.85546875" style="1325" customWidth="1"/>
    <col min="9475" max="9476" width="8.85546875" style="1325"/>
    <col min="9477" max="9480" width="9.140625" style="1325" customWidth="1"/>
    <col min="9481" max="9722" width="8.85546875" style="1325"/>
    <col min="9723" max="9723" width="19" style="1325" customWidth="1"/>
    <col min="9724" max="9724" width="18" style="1325" customWidth="1"/>
    <col min="9725" max="9725" width="15.85546875" style="1325" customWidth="1"/>
    <col min="9726" max="9728" width="9.140625" style="1325" customWidth="1"/>
    <col min="9729" max="9729" width="18.42578125" style="1325" customWidth="1"/>
    <col min="9730" max="9730" width="15.85546875" style="1325" customWidth="1"/>
    <col min="9731" max="9732" width="8.85546875" style="1325"/>
    <col min="9733" max="9736" width="9.140625" style="1325" customWidth="1"/>
    <col min="9737" max="9978" width="8.85546875" style="1325"/>
    <col min="9979" max="9979" width="19" style="1325" customWidth="1"/>
    <col min="9980" max="9980" width="18" style="1325" customWidth="1"/>
    <col min="9981" max="9981" width="15.85546875" style="1325" customWidth="1"/>
    <col min="9982" max="9984" width="9.140625" style="1325" customWidth="1"/>
    <col min="9985" max="9985" width="18.42578125" style="1325" customWidth="1"/>
    <col min="9986" max="9986" width="15.85546875" style="1325" customWidth="1"/>
    <col min="9987" max="9988" width="8.85546875" style="1325"/>
    <col min="9989" max="9992" width="9.140625" style="1325" customWidth="1"/>
    <col min="9993" max="10234" width="8.85546875" style="1325"/>
    <col min="10235" max="10235" width="19" style="1325" customWidth="1"/>
    <col min="10236" max="10236" width="18" style="1325" customWidth="1"/>
    <col min="10237" max="10237" width="15.85546875" style="1325" customWidth="1"/>
    <col min="10238" max="10240" width="9.140625" style="1325" customWidth="1"/>
    <col min="10241" max="10241" width="18.42578125" style="1325" customWidth="1"/>
    <col min="10242" max="10242" width="15.85546875" style="1325" customWidth="1"/>
    <col min="10243" max="10244" width="8.85546875" style="1325"/>
    <col min="10245" max="10248" width="9.140625" style="1325" customWidth="1"/>
    <col min="10249" max="10490" width="8.85546875" style="1325"/>
    <col min="10491" max="10491" width="19" style="1325" customWidth="1"/>
    <col min="10492" max="10492" width="18" style="1325" customWidth="1"/>
    <col min="10493" max="10493" width="15.85546875" style="1325" customWidth="1"/>
    <col min="10494" max="10496" width="9.140625" style="1325" customWidth="1"/>
    <col min="10497" max="10497" width="18.42578125" style="1325" customWidth="1"/>
    <col min="10498" max="10498" width="15.85546875" style="1325" customWidth="1"/>
    <col min="10499" max="10500" width="8.85546875" style="1325"/>
    <col min="10501" max="10504" width="9.140625" style="1325" customWidth="1"/>
    <col min="10505" max="10746" width="8.85546875" style="1325"/>
    <col min="10747" max="10747" width="19" style="1325" customWidth="1"/>
    <col min="10748" max="10748" width="18" style="1325" customWidth="1"/>
    <col min="10749" max="10749" width="15.85546875" style="1325" customWidth="1"/>
    <col min="10750" max="10752" width="9.140625" style="1325" customWidth="1"/>
    <col min="10753" max="10753" width="18.42578125" style="1325" customWidth="1"/>
    <col min="10754" max="10754" width="15.85546875" style="1325" customWidth="1"/>
    <col min="10755" max="10756" width="8.85546875" style="1325"/>
    <col min="10757" max="10760" width="9.140625" style="1325" customWidth="1"/>
    <col min="10761" max="11002" width="8.85546875" style="1325"/>
    <col min="11003" max="11003" width="19" style="1325" customWidth="1"/>
    <col min="11004" max="11004" width="18" style="1325" customWidth="1"/>
    <col min="11005" max="11005" width="15.85546875" style="1325" customWidth="1"/>
    <col min="11006" max="11008" width="9.140625" style="1325" customWidth="1"/>
    <col min="11009" max="11009" width="18.42578125" style="1325" customWidth="1"/>
    <col min="11010" max="11010" width="15.85546875" style="1325" customWidth="1"/>
    <col min="11011" max="11012" width="8.85546875" style="1325"/>
    <col min="11013" max="11016" width="9.140625" style="1325" customWidth="1"/>
    <col min="11017" max="11258" width="8.85546875" style="1325"/>
    <col min="11259" max="11259" width="19" style="1325" customWidth="1"/>
    <col min="11260" max="11260" width="18" style="1325" customWidth="1"/>
    <col min="11261" max="11261" width="15.85546875" style="1325" customWidth="1"/>
    <col min="11262" max="11264" width="9.140625" style="1325" customWidth="1"/>
    <col min="11265" max="11265" width="18.42578125" style="1325" customWidth="1"/>
    <col min="11266" max="11266" width="15.85546875" style="1325" customWidth="1"/>
    <col min="11267" max="11268" width="8.85546875" style="1325"/>
    <col min="11269" max="11272" width="9.140625" style="1325" customWidth="1"/>
    <col min="11273" max="11514" width="8.85546875" style="1325"/>
    <col min="11515" max="11515" width="19" style="1325" customWidth="1"/>
    <col min="11516" max="11516" width="18" style="1325" customWidth="1"/>
    <col min="11517" max="11517" width="15.85546875" style="1325" customWidth="1"/>
    <col min="11518" max="11520" width="9.140625" style="1325" customWidth="1"/>
    <col min="11521" max="11521" width="18.42578125" style="1325" customWidth="1"/>
    <col min="11522" max="11522" width="15.85546875" style="1325" customWidth="1"/>
    <col min="11523" max="11524" width="8.85546875" style="1325"/>
    <col min="11525" max="11528" width="9.140625" style="1325" customWidth="1"/>
    <col min="11529" max="11770" width="8.85546875" style="1325"/>
    <col min="11771" max="11771" width="19" style="1325" customWidth="1"/>
    <col min="11772" max="11772" width="18" style="1325" customWidth="1"/>
    <col min="11773" max="11773" width="15.85546875" style="1325" customWidth="1"/>
    <col min="11774" max="11776" width="9.140625" style="1325" customWidth="1"/>
    <col min="11777" max="11777" width="18.42578125" style="1325" customWidth="1"/>
    <col min="11778" max="11778" width="15.85546875" style="1325" customWidth="1"/>
    <col min="11779" max="11780" width="8.85546875" style="1325"/>
    <col min="11781" max="11784" width="9.140625" style="1325" customWidth="1"/>
    <col min="11785" max="12026" width="8.85546875" style="1325"/>
    <col min="12027" max="12027" width="19" style="1325" customWidth="1"/>
    <col min="12028" max="12028" width="18" style="1325" customWidth="1"/>
    <col min="12029" max="12029" width="15.85546875" style="1325" customWidth="1"/>
    <col min="12030" max="12032" width="9.140625" style="1325" customWidth="1"/>
    <col min="12033" max="12033" width="18.42578125" style="1325" customWidth="1"/>
    <col min="12034" max="12034" width="15.85546875" style="1325" customWidth="1"/>
    <col min="12035" max="12036" width="8.85546875" style="1325"/>
    <col min="12037" max="12040" width="9.140625" style="1325" customWidth="1"/>
    <col min="12041" max="12282" width="8.85546875" style="1325"/>
    <col min="12283" max="12283" width="19" style="1325" customWidth="1"/>
    <col min="12284" max="12284" width="18" style="1325" customWidth="1"/>
    <col min="12285" max="12285" width="15.85546875" style="1325" customWidth="1"/>
    <col min="12286" max="12288" width="9.140625" style="1325" customWidth="1"/>
    <col min="12289" max="12289" width="18.42578125" style="1325" customWidth="1"/>
    <col min="12290" max="12290" width="15.85546875" style="1325" customWidth="1"/>
    <col min="12291" max="12292" width="8.85546875" style="1325"/>
    <col min="12293" max="12296" width="9.140625" style="1325" customWidth="1"/>
    <col min="12297" max="12538" width="8.85546875" style="1325"/>
    <col min="12539" max="12539" width="19" style="1325" customWidth="1"/>
    <col min="12540" max="12540" width="18" style="1325" customWidth="1"/>
    <col min="12541" max="12541" width="15.85546875" style="1325" customWidth="1"/>
    <col min="12542" max="12544" width="9.140625" style="1325" customWidth="1"/>
    <col min="12545" max="12545" width="18.42578125" style="1325" customWidth="1"/>
    <col min="12546" max="12546" width="15.85546875" style="1325" customWidth="1"/>
    <col min="12547" max="12548" width="8.85546875" style="1325"/>
    <col min="12549" max="12552" width="9.140625" style="1325" customWidth="1"/>
    <col min="12553" max="12794" width="8.85546875" style="1325"/>
    <col min="12795" max="12795" width="19" style="1325" customWidth="1"/>
    <col min="12796" max="12796" width="18" style="1325" customWidth="1"/>
    <col min="12797" max="12797" width="15.85546875" style="1325" customWidth="1"/>
    <col min="12798" max="12800" width="9.140625" style="1325" customWidth="1"/>
    <col min="12801" max="12801" width="18.42578125" style="1325" customWidth="1"/>
    <col min="12802" max="12802" width="15.85546875" style="1325" customWidth="1"/>
    <col min="12803" max="12804" width="8.85546875" style="1325"/>
    <col min="12805" max="12808" width="9.140625" style="1325" customWidth="1"/>
    <col min="12809" max="13050" width="8.85546875" style="1325"/>
    <col min="13051" max="13051" width="19" style="1325" customWidth="1"/>
    <col min="13052" max="13052" width="18" style="1325" customWidth="1"/>
    <col min="13053" max="13053" width="15.85546875" style="1325" customWidth="1"/>
    <col min="13054" max="13056" width="9.140625" style="1325" customWidth="1"/>
    <col min="13057" max="13057" width="18.42578125" style="1325" customWidth="1"/>
    <col min="13058" max="13058" width="15.85546875" style="1325" customWidth="1"/>
    <col min="13059" max="13060" width="8.85546875" style="1325"/>
    <col min="13061" max="13064" width="9.140625" style="1325" customWidth="1"/>
    <col min="13065" max="13306" width="8.85546875" style="1325"/>
    <col min="13307" max="13307" width="19" style="1325" customWidth="1"/>
    <col min="13308" max="13308" width="18" style="1325" customWidth="1"/>
    <col min="13309" max="13309" width="15.85546875" style="1325" customWidth="1"/>
    <col min="13310" max="13312" width="9.140625" style="1325" customWidth="1"/>
    <col min="13313" max="13313" width="18.42578125" style="1325" customWidth="1"/>
    <col min="13314" max="13314" width="15.85546875" style="1325" customWidth="1"/>
    <col min="13315" max="13316" width="8.85546875" style="1325"/>
    <col min="13317" max="13320" width="9.140625" style="1325" customWidth="1"/>
    <col min="13321" max="13562" width="8.85546875" style="1325"/>
    <col min="13563" max="13563" width="19" style="1325" customWidth="1"/>
    <col min="13564" max="13564" width="18" style="1325" customWidth="1"/>
    <col min="13565" max="13565" width="15.85546875" style="1325" customWidth="1"/>
    <col min="13566" max="13568" width="9.140625" style="1325" customWidth="1"/>
    <col min="13569" max="13569" width="18.42578125" style="1325" customWidth="1"/>
    <col min="13570" max="13570" width="15.85546875" style="1325" customWidth="1"/>
    <col min="13571" max="13572" width="8.85546875" style="1325"/>
    <col min="13573" max="13576" width="9.140625" style="1325" customWidth="1"/>
    <col min="13577" max="13818" width="8.85546875" style="1325"/>
    <col min="13819" max="13819" width="19" style="1325" customWidth="1"/>
    <col min="13820" max="13820" width="18" style="1325" customWidth="1"/>
    <col min="13821" max="13821" width="15.85546875" style="1325" customWidth="1"/>
    <col min="13822" max="13824" width="9.140625" style="1325" customWidth="1"/>
    <col min="13825" max="13825" width="18.42578125" style="1325" customWidth="1"/>
    <col min="13826" max="13826" width="15.85546875" style="1325" customWidth="1"/>
    <col min="13827" max="13828" width="8.85546875" style="1325"/>
    <col min="13829" max="13832" width="9.140625" style="1325" customWidth="1"/>
    <col min="13833" max="14074" width="8.85546875" style="1325"/>
    <col min="14075" max="14075" width="19" style="1325" customWidth="1"/>
    <col min="14076" max="14076" width="18" style="1325" customWidth="1"/>
    <col min="14077" max="14077" width="15.85546875" style="1325" customWidth="1"/>
    <col min="14078" max="14080" width="9.140625" style="1325" customWidth="1"/>
    <col min="14081" max="14081" width="18.42578125" style="1325" customWidth="1"/>
    <col min="14082" max="14082" width="15.85546875" style="1325" customWidth="1"/>
    <col min="14083" max="14084" width="8.85546875" style="1325"/>
    <col min="14085" max="14088" width="9.140625" style="1325" customWidth="1"/>
    <col min="14089" max="14330" width="8.85546875" style="1325"/>
    <col min="14331" max="14331" width="19" style="1325" customWidth="1"/>
    <col min="14332" max="14332" width="18" style="1325" customWidth="1"/>
    <col min="14333" max="14333" width="15.85546875" style="1325" customWidth="1"/>
    <col min="14334" max="14336" width="9.140625" style="1325" customWidth="1"/>
    <col min="14337" max="14337" width="18.42578125" style="1325" customWidth="1"/>
    <col min="14338" max="14338" width="15.85546875" style="1325" customWidth="1"/>
    <col min="14339" max="14340" width="8.85546875" style="1325"/>
    <col min="14341" max="14344" width="9.140625" style="1325" customWidth="1"/>
    <col min="14345" max="14586" width="8.85546875" style="1325"/>
    <col min="14587" max="14587" width="19" style="1325" customWidth="1"/>
    <col min="14588" max="14588" width="18" style="1325" customWidth="1"/>
    <col min="14589" max="14589" width="15.85546875" style="1325" customWidth="1"/>
    <col min="14590" max="14592" width="9.140625" style="1325" customWidth="1"/>
    <col min="14593" max="14593" width="18.42578125" style="1325" customWidth="1"/>
    <col min="14594" max="14594" width="15.85546875" style="1325" customWidth="1"/>
    <col min="14595" max="14596" width="8.85546875" style="1325"/>
    <col min="14597" max="14600" width="9.140625" style="1325" customWidth="1"/>
    <col min="14601" max="14842" width="8.85546875" style="1325"/>
    <col min="14843" max="14843" width="19" style="1325" customWidth="1"/>
    <col min="14844" max="14844" width="18" style="1325" customWidth="1"/>
    <col min="14845" max="14845" width="15.85546875" style="1325" customWidth="1"/>
    <col min="14846" max="14848" width="9.140625" style="1325" customWidth="1"/>
    <col min="14849" max="14849" width="18.42578125" style="1325" customWidth="1"/>
    <col min="14850" max="14850" width="15.85546875" style="1325" customWidth="1"/>
    <col min="14851" max="14852" width="8.85546875" style="1325"/>
    <col min="14853" max="14856" width="9.140625" style="1325" customWidth="1"/>
    <col min="14857" max="15098" width="8.85546875" style="1325"/>
    <col min="15099" max="15099" width="19" style="1325" customWidth="1"/>
    <col min="15100" max="15100" width="18" style="1325" customWidth="1"/>
    <col min="15101" max="15101" width="15.85546875" style="1325" customWidth="1"/>
    <col min="15102" max="15104" width="9.140625" style="1325" customWidth="1"/>
    <col min="15105" max="15105" width="18.42578125" style="1325" customWidth="1"/>
    <col min="15106" max="15106" width="15.85546875" style="1325" customWidth="1"/>
    <col min="15107" max="15108" width="8.85546875" style="1325"/>
    <col min="15109" max="15112" width="9.140625" style="1325" customWidth="1"/>
    <col min="15113" max="15354" width="8.85546875" style="1325"/>
    <col min="15355" max="15355" width="19" style="1325" customWidth="1"/>
    <col min="15356" max="15356" width="18" style="1325" customWidth="1"/>
    <col min="15357" max="15357" width="15.85546875" style="1325" customWidth="1"/>
    <col min="15358" max="15360" width="9.140625" style="1325" customWidth="1"/>
    <col min="15361" max="15361" width="18.42578125" style="1325" customWidth="1"/>
    <col min="15362" max="15362" width="15.85546875" style="1325" customWidth="1"/>
    <col min="15363" max="15364" width="8.85546875" style="1325"/>
    <col min="15365" max="15368" width="9.140625" style="1325" customWidth="1"/>
    <col min="15369" max="15610" width="8.85546875" style="1325"/>
    <col min="15611" max="15611" width="19" style="1325" customWidth="1"/>
    <col min="15612" max="15612" width="18" style="1325" customWidth="1"/>
    <col min="15613" max="15613" width="15.85546875" style="1325" customWidth="1"/>
    <col min="15614" max="15616" width="9.140625" style="1325" customWidth="1"/>
    <col min="15617" max="15617" width="18.42578125" style="1325" customWidth="1"/>
    <col min="15618" max="15618" width="15.85546875" style="1325" customWidth="1"/>
    <col min="15619" max="15620" width="8.85546875" style="1325"/>
    <col min="15621" max="15624" width="9.140625" style="1325" customWidth="1"/>
    <col min="15625" max="15866" width="8.85546875" style="1325"/>
    <col min="15867" max="15867" width="19" style="1325" customWidth="1"/>
    <col min="15868" max="15868" width="18" style="1325" customWidth="1"/>
    <col min="15869" max="15869" width="15.85546875" style="1325" customWidth="1"/>
    <col min="15870" max="15872" width="9.140625" style="1325" customWidth="1"/>
    <col min="15873" max="15873" width="18.42578125" style="1325" customWidth="1"/>
    <col min="15874" max="15874" width="15.85546875" style="1325" customWidth="1"/>
    <col min="15875" max="15876" width="8.85546875" style="1325"/>
    <col min="15877" max="15880" width="9.140625" style="1325" customWidth="1"/>
    <col min="15881" max="16122" width="8.85546875" style="1325"/>
    <col min="16123" max="16123" width="19" style="1325" customWidth="1"/>
    <col min="16124" max="16124" width="18" style="1325" customWidth="1"/>
    <col min="16125" max="16125" width="15.85546875" style="1325" customWidth="1"/>
    <col min="16126" max="16128" width="9.140625" style="1325" customWidth="1"/>
    <col min="16129" max="16129" width="18.42578125" style="1325" customWidth="1"/>
    <col min="16130" max="16130" width="15.85546875" style="1325" customWidth="1"/>
    <col min="16131" max="16132" width="8.85546875" style="1325"/>
    <col min="16133" max="16136" width="9.140625" style="1325" customWidth="1"/>
    <col min="16137" max="16378" width="8.85546875" style="1325"/>
    <col min="16379" max="16384" width="9" style="1325" customWidth="1"/>
  </cols>
  <sheetData>
    <row r="1" spans="1:12" ht="53.25" customHeight="1">
      <c r="A1" s="2459" t="s">
        <v>2519</v>
      </c>
      <c r="B1" s="2459"/>
      <c r="C1" s="2459"/>
      <c r="D1" s="2459"/>
      <c r="E1" s="2459"/>
      <c r="F1" s="1324"/>
    </row>
    <row r="2" spans="1:12" ht="57.75" customHeight="1">
      <c r="A2" s="1973" t="s">
        <v>2942</v>
      </c>
      <c r="B2" s="1973"/>
      <c r="C2" s="1973"/>
      <c r="D2" s="1973"/>
      <c r="E2" s="1973"/>
      <c r="F2" s="1324"/>
    </row>
    <row r="3" spans="1:12" s="1327" customFormat="1" ht="19.5" customHeight="1">
      <c r="A3" s="2431" t="s">
        <v>2943</v>
      </c>
      <c r="B3" s="2427"/>
      <c r="C3" s="2429" t="s">
        <v>2944</v>
      </c>
      <c r="D3" s="2429"/>
      <c r="E3" s="2430"/>
      <c r="F3" s="1326"/>
    </row>
    <row r="4" spans="1:12" s="1327" customFormat="1" ht="41.1" customHeight="1">
      <c r="A4" s="2179" t="s">
        <v>83</v>
      </c>
      <c r="B4" s="1291" t="s">
        <v>2926</v>
      </c>
      <c r="C4" s="1291" t="s">
        <v>2928</v>
      </c>
      <c r="D4" s="1291" t="s">
        <v>2929</v>
      </c>
      <c r="E4" s="2179" t="s">
        <v>87</v>
      </c>
      <c r="F4" s="1326"/>
    </row>
    <row r="5" spans="1:12" s="1327" customFormat="1" ht="41.1" customHeight="1">
      <c r="A5" s="2179"/>
      <c r="B5" s="1097" t="s">
        <v>2930</v>
      </c>
      <c r="C5" s="1097" t="s">
        <v>2934</v>
      </c>
      <c r="D5" s="1097" t="s">
        <v>2935</v>
      </c>
      <c r="E5" s="2179"/>
      <c r="F5" s="1326"/>
    </row>
    <row r="6" spans="1:12" ht="33" customHeight="1">
      <c r="A6" s="312" t="s">
        <v>818</v>
      </c>
      <c r="B6" s="1328">
        <v>71.971796126505666</v>
      </c>
      <c r="C6" s="1328">
        <v>0.97604234149902858</v>
      </c>
      <c r="D6" s="1328">
        <v>23.529738863148523</v>
      </c>
      <c r="E6" s="312" t="s">
        <v>89</v>
      </c>
      <c r="F6" s="1324"/>
    </row>
    <row r="7" spans="1:12" ht="33" customHeight="1">
      <c r="A7" s="312" t="s">
        <v>1007</v>
      </c>
      <c r="B7" s="1329">
        <v>45.640260976702507</v>
      </c>
      <c r="C7" s="1329">
        <v>0.517578125</v>
      </c>
      <c r="D7" s="1329">
        <v>26.95256405247282</v>
      </c>
      <c r="E7" s="312" t="s">
        <v>91</v>
      </c>
      <c r="F7" s="1324"/>
    </row>
    <row r="8" spans="1:12" ht="33" customHeight="1">
      <c r="A8" s="312" t="s">
        <v>1008</v>
      </c>
      <c r="B8" s="1328">
        <v>65.547425173877798</v>
      </c>
      <c r="C8" s="1328">
        <v>0.96618154761904773</v>
      </c>
      <c r="D8" s="1328">
        <v>21.366928879911114</v>
      </c>
      <c r="E8" s="312" t="s">
        <v>93</v>
      </c>
      <c r="F8" s="1324"/>
    </row>
    <row r="9" spans="1:12" ht="33" customHeight="1">
      <c r="A9" s="312" t="s">
        <v>2044</v>
      </c>
      <c r="B9" s="1329">
        <v>67.396801783028707</v>
      </c>
      <c r="C9" s="1329">
        <v>0.79714335646253398</v>
      </c>
      <c r="D9" s="1329">
        <v>25.890238719419383</v>
      </c>
      <c r="E9" s="312" t="s">
        <v>95</v>
      </c>
      <c r="F9" s="1324"/>
    </row>
    <row r="10" spans="1:12" ht="33" customHeight="1">
      <c r="A10" s="312" t="s">
        <v>820</v>
      </c>
      <c r="B10" s="1328">
        <v>52.778936749516205</v>
      </c>
      <c r="C10" s="1328">
        <v>0.61302413524635735</v>
      </c>
      <c r="D10" s="1328">
        <v>27.117940380072969</v>
      </c>
      <c r="E10" s="312" t="s">
        <v>97</v>
      </c>
      <c r="F10" s="1324"/>
      <c r="G10" s="1330"/>
    </row>
    <row r="11" spans="1:12" ht="33" customHeight="1">
      <c r="A11" s="312" t="s">
        <v>2045</v>
      </c>
      <c r="B11" s="1329">
        <v>70.837664810547864</v>
      </c>
      <c r="C11" s="1329">
        <v>1.0916666666666666</v>
      </c>
      <c r="D11" s="1329">
        <v>23.737573358755093</v>
      </c>
      <c r="E11" s="312" t="s">
        <v>99</v>
      </c>
      <c r="F11" s="1324"/>
      <c r="H11" s="1330"/>
      <c r="I11" s="1330"/>
      <c r="L11" s="1330"/>
    </row>
    <row r="12" spans="1:12" ht="33" customHeight="1">
      <c r="A12" s="312" t="s">
        <v>821</v>
      </c>
      <c r="B12" s="1328">
        <v>81.34535662134229</v>
      </c>
      <c r="C12" s="1328">
        <v>1.2226061875367433</v>
      </c>
      <c r="D12" s="1328">
        <v>22.001074046425632</v>
      </c>
      <c r="E12" s="312" t="s">
        <v>101</v>
      </c>
      <c r="F12" s="1324"/>
      <c r="H12" s="1330"/>
      <c r="I12" s="1330"/>
      <c r="L12" s="1330"/>
    </row>
    <row r="13" spans="1:12" ht="33" customHeight="1">
      <c r="A13" s="312" t="s">
        <v>2046</v>
      </c>
      <c r="B13" s="1329">
        <v>60.226457493148132</v>
      </c>
      <c r="C13" s="1329">
        <v>1.0735690054590656</v>
      </c>
      <c r="D13" s="1329">
        <v>16.660317249728909</v>
      </c>
      <c r="E13" s="312" t="s">
        <v>103</v>
      </c>
      <c r="F13" s="1324"/>
      <c r="H13" s="1330"/>
      <c r="I13" s="1330"/>
      <c r="L13" s="1330"/>
    </row>
    <row r="14" spans="1:12" ht="33" customHeight="1">
      <c r="A14" s="312" t="s">
        <v>2047</v>
      </c>
      <c r="B14" s="1328">
        <v>50.099468766001024</v>
      </c>
      <c r="C14" s="1328">
        <v>0.74378787878787878</v>
      </c>
      <c r="D14" s="1328">
        <v>23.145843988720522</v>
      </c>
      <c r="E14" s="312" t="s">
        <v>105</v>
      </c>
      <c r="F14" s="1324"/>
    </row>
    <row r="15" spans="1:12" ht="33" customHeight="1">
      <c r="A15" s="312" t="s">
        <v>2048</v>
      </c>
      <c r="B15" s="1329">
        <v>82.094713261648735</v>
      </c>
      <c r="C15" s="1329">
        <v>1.0041666666666667</v>
      </c>
      <c r="D15" s="1329">
        <v>24.985968478715435</v>
      </c>
      <c r="E15" s="312" t="s">
        <v>107</v>
      </c>
      <c r="F15" s="1324"/>
    </row>
    <row r="16" spans="1:12" ht="33" customHeight="1">
      <c r="A16" s="312" t="s">
        <v>259</v>
      </c>
      <c r="B16" s="1328">
        <v>48.170001280081927</v>
      </c>
      <c r="C16" s="1328">
        <v>0.73499999999999999</v>
      </c>
      <c r="D16" s="1328">
        <v>20.130477188962267</v>
      </c>
      <c r="E16" s="312" t="s">
        <v>109</v>
      </c>
      <c r="F16" s="1324"/>
    </row>
    <row r="17" spans="1:15" ht="33" customHeight="1">
      <c r="A17" s="312" t="s">
        <v>1009</v>
      </c>
      <c r="B17" s="1329">
        <v>69.99352526303619</v>
      </c>
      <c r="C17" s="1329">
        <v>1.2037634408602151</v>
      </c>
      <c r="D17" s="1329">
        <v>18.690771637340614</v>
      </c>
      <c r="E17" s="312" t="s">
        <v>111</v>
      </c>
      <c r="F17" s="1324"/>
    </row>
    <row r="18" spans="1:15" ht="33" customHeight="1">
      <c r="A18" s="312" t="s">
        <v>112</v>
      </c>
      <c r="B18" s="1328">
        <v>59.949056504322158</v>
      </c>
      <c r="C18" s="1328">
        <v>0.68111111111111111</v>
      </c>
      <c r="D18" s="1328">
        <v>26.237817367909635</v>
      </c>
      <c r="E18" s="312" t="s">
        <v>113</v>
      </c>
      <c r="F18" s="1324"/>
    </row>
    <row r="19" spans="1:15" ht="33" customHeight="1">
      <c r="A19" s="312" t="s">
        <v>2049</v>
      </c>
      <c r="B19" s="1329">
        <v>35.899987704476246</v>
      </c>
      <c r="C19" s="1329">
        <v>0.51480263157894735</v>
      </c>
      <c r="D19" s="1329">
        <v>21.425528660859452</v>
      </c>
      <c r="E19" s="312" t="s">
        <v>261</v>
      </c>
      <c r="F19" s="1324"/>
    </row>
    <row r="20" spans="1:15" ht="33" customHeight="1">
      <c r="A20" s="312" t="s">
        <v>116</v>
      </c>
      <c r="B20" s="1328">
        <v>70.969845841562446</v>
      </c>
      <c r="C20" s="1328">
        <v>1.3517857142857144</v>
      </c>
      <c r="D20" s="1328">
        <v>16.681342119062752</v>
      </c>
      <c r="E20" s="312" t="s">
        <v>117</v>
      </c>
      <c r="F20" s="1324"/>
    </row>
    <row r="21" spans="1:15" ht="33" customHeight="1">
      <c r="A21" s="312" t="s">
        <v>2051</v>
      </c>
      <c r="B21" s="1329">
        <v>58.553210407446272</v>
      </c>
      <c r="C21" s="1329">
        <v>1.2657178217821781</v>
      </c>
      <c r="D21" s="1329">
        <v>13.835288354042016</v>
      </c>
      <c r="E21" s="312" t="s">
        <v>2096</v>
      </c>
      <c r="F21" s="1324"/>
    </row>
    <row r="22" spans="1:15" ht="33" customHeight="1">
      <c r="A22" s="312" t="s">
        <v>2052</v>
      </c>
      <c r="B22" s="1328">
        <v>48.234715110655969</v>
      </c>
      <c r="C22" s="1328">
        <v>0.58800925925925929</v>
      </c>
      <c r="D22" s="1328">
        <v>26.253349246080401</v>
      </c>
      <c r="E22" s="312" t="s">
        <v>2663</v>
      </c>
      <c r="F22" s="1324"/>
    </row>
    <row r="23" spans="1:15" ht="33" customHeight="1">
      <c r="A23" s="312" t="s">
        <v>2053</v>
      </c>
      <c r="B23" s="1329">
        <v>57.876416090629796</v>
      </c>
      <c r="C23" s="1329">
        <v>1.3239583333333333</v>
      </c>
      <c r="D23" s="1329">
        <v>13.324776948355678</v>
      </c>
      <c r="E23" s="312" t="s">
        <v>123</v>
      </c>
      <c r="F23" s="1324"/>
      <c r="H23" s="1330"/>
      <c r="I23" s="1330"/>
      <c r="J23" s="1330"/>
      <c r="K23" s="1330"/>
      <c r="L23" s="1330"/>
    </row>
    <row r="24" spans="1:15" ht="33" customHeight="1">
      <c r="A24" s="312" t="s">
        <v>124</v>
      </c>
      <c r="B24" s="1328">
        <v>25.645270523980201</v>
      </c>
      <c r="C24" s="1328">
        <v>0.46955555555555556</v>
      </c>
      <c r="D24" s="1328">
        <v>16.70239160393653</v>
      </c>
      <c r="E24" s="312" t="s">
        <v>125</v>
      </c>
      <c r="F24" s="1324"/>
      <c r="G24" s="1330"/>
    </row>
    <row r="25" spans="1:15" ht="33" customHeight="1">
      <c r="A25" s="312" t="s">
        <v>126</v>
      </c>
      <c r="B25" s="1329" t="s">
        <v>2257</v>
      </c>
      <c r="C25" s="1329" t="s">
        <v>2257</v>
      </c>
      <c r="D25" s="1329" t="s">
        <v>2257</v>
      </c>
      <c r="E25" s="312" t="s">
        <v>127</v>
      </c>
      <c r="F25" s="1324"/>
      <c r="G25" s="1330"/>
    </row>
    <row r="26" spans="1:15" ht="33" customHeight="1">
      <c r="A26" s="1270" t="s">
        <v>2936</v>
      </c>
      <c r="B26" s="1233">
        <v>66.292309255866272</v>
      </c>
      <c r="C26" s="1233">
        <v>1.0068003075176017</v>
      </c>
      <c r="D26" s="1233">
        <v>20.024074508105929</v>
      </c>
      <c r="E26" s="1270" t="s">
        <v>2937</v>
      </c>
      <c r="F26" s="1324"/>
      <c r="G26" s="1330"/>
      <c r="H26" s="1330"/>
      <c r="I26" s="1330"/>
      <c r="L26" s="1330"/>
    </row>
    <row r="27" spans="1:15" s="1327" customFormat="1" ht="20.25" customHeight="1">
      <c r="A27" s="2285" t="s">
        <v>2905</v>
      </c>
      <c r="B27" s="2285"/>
      <c r="C27" s="2523" t="s">
        <v>2906</v>
      </c>
      <c r="D27" s="2524"/>
      <c r="E27" s="2525"/>
      <c r="F27" s="1324"/>
      <c r="G27" s="1325"/>
      <c r="H27" s="1325"/>
      <c r="I27" s="1325"/>
      <c r="J27" s="1325"/>
      <c r="K27" s="1325"/>
      <c r="L27" s="1325"/>
      <c r="M27" s="1325"/>
      <c r="N27" s="1325"/>
      <c r="O27" s="1325"/>
    </row>
    <row r="28" spans="1:15">
      <c r="A28" s="1331"/>
      <c r="B28" s="1331"/>
      <c r="C28" s="1331"/>
      <c r="D28" s="1331"/>
      <c r="E28" s="1331"/>
    </row>
    <row r="29" spans="1:15">
      <c r="H29" s="1330"/>
      <c r="I29" s="1330"/>
    </row>
    <row r="32" spans="1:15">
      <c r="H32" s="1330"/>
      <c r="I32" s="1330"/>
    </row>
    <row r="33" spans="6:12">
      <c r="F33" s="1330"/>
      <c r="G33" s="1330"/>
      <c r="H33" s="1332"/>
      <c r="I33" s="1332"/>
      <c r="J33" s="1332"/>
      <c r="K33" s="1332"/>
      <c r="L33" s="1332"/>
    </row>
    <row r="34" spans="6:12">
      <c r="F34" s="1330"/>
      <c r="G34" s="1330"/>
      <c r="H34" s="1330"/>
      <c r="I34" s="1330"/>
    </row>
    <row r="35" spans="6:12">
      <c r="F35" s="1330"/>
      <c r="G35" s="1330"/>
      <c r="H35" s="1330"/>
      <c r="I35" s="1330"/>
    </row>
    <row r="36" spans="6:12">
      <c r="F36" s="1330"/>
      <c r="G36" s="1330"/>
      <c r="H36" s="1330"/>
      <c r="I36" s="1330"/>
      <c r="L36" s="1330"/>
    </row>
    <row r="37" spans="6:12">
      <c r="F37" s="1330"/>
      <c r="G37" s="1330"/>
      <c r="H37" s="1330"/>
      <c r="I37" s="1330"/>
      <c r="L37" s="1330"/>
    </row>
  </sheetData>
  <mergeCells count="8">
    <mergeCell ref="A27:B27"/>
    <mergeCell ref="C27:E27"/>
    <mergeCell ref="A1:E1"/>
    <mergeCell ref="A2:E2"/>
    <mergeCell ref="A3:B3"/>
    <mergeCell ref="C3:E3"/>
    <mergeCell ref="A4:A5"/>
    <mergeCell ref="E4:E5"/>
  </mergeCells>
  <pageMargins left="0.7" right="0.7" top="0.75" bottom="0.75" header="0.3" footer="0.3"/>
  <pageSetup paperSize="9" scale="74"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54"/>
  <sheetViews>
    <sheetView showGridLines="0" rightToLeft="1" zoomScaleNormal="100" zoomScaleSheetLayoutView="75" workbookViewId="0">
      <selection activeCell="G13" sqref="G13"/>
    </sheetView>
  </sheetViews>
  <sheetFormatPr defaultColWidth="8.85546875" defaultRowHeight="15.75"/>
  <cols>
    <col min="1" max="1" width="45.140625" style="1334" customWidth="1"/>
    <col min="2" max="5" width="12.7109375" style="1334" customWidth="1"/>
    <col min="6" max="6" width="45.140625" style="1334" customWidth="1"/>
    <col min="7" max="8" width="12.7109375" style="1334" customWidth="1"/>
    <col min="9" max="255" width="8.85546875" style="1334"/>
    <col min="256" max="256" width="45.140625" style="1334" customWidth="1"/>
    <col min="257" max="264" width="12.7109375" style="1334" customWidth="1"/>
    <col min="265" max="511" width="8.85546875" style="1334"/>
    <col min="512" max="512" width="45.140625" style="1334" customWidth="1"/>
    <col min="513" max="520" width="12.7109375" style="1334" customWidth="1"/>
    <col min="521" max="767" width="8.85546875" style="1334"/>
    <col min="768" max="768" width="45.140625" style="1334" customWidth="1"/>
    <col min="769" max="776" width="12.7109375" style="1334" customWidth="1"/>
    <col min="777" max="1023" width="8.85546875" style="1334"/>
    <col min="1024" max="1024" width="45.140625" style="1334" customWidth="1"/>
    <col min="1025" max="1032" width="12.7109375" style="1334" customWidth="1"/>
    <col min="1033" max="1279" width="8.85546875" style="1334"/>
    <col min="1280" max="1280" width="45.140625" style="1334" customWidth="1"/>
    <col min="1281" max="1288" width="12.7109375" style="1334" customWidth="1"/>
    <col min="1289" max="1535" width="8.85546875" style="1334"/>
    <col min="1536" max="1536" width="45.140625" style="1334" customWidth="1"/>
    <col min="1537" max="1544" width="12.7109375" style="1334" customWidth="1"/>
    <col min="1545" max="1791" width="8.85546875" style="1334"/>
    <col min="1792" max="1792" width="45.140625" style="1334" customWidth="1"/>
    <col min="1793" max="1800" width="12.7109375" style="1334" customWidth="1"/>
    <col min="1801" max="2047" width="8.85546875" style="1334"/>
    <col min="2048" max="2048" width="45.140625" style="1334" customWidth="1"/>
    <col min="2049" max="2056" width="12.7109375" style="1334" customWidth="1"/>
    <col min="2057" max="2303" width="8.85546875" style="1334"/>
    <col min="2304" max="2304" width="45.140625" style="1334" customWidth="1"/>
    <col min="2305" max="2312" width="12.7109375" style="1334" customWidth="1"/>
    <col min="2313" max="2559" width="8.85546875" style="1334"/>
    <col min="2560" max="2560" width="45.140625" style="1334" customWidth="1"/>
    <col min="2561" max="2568" width="12.7109375" style="1334" customWidth="1"/>
    <col min="2569" max="2815" width="8.85546875" style="1334"/>
    <col min="2816" max="2816" width="45.140625" style="1334" customWidth="1"/>
    <col min="2817" max="2824" width="12.7109375" style="1334" customWidth="1"/>
    <col min="2825" max="3071" width="8.85546875" style="1334"/>
    <col min="3072" max="3072" width="45.140625" style="1334" customWidth="1"/>
    <col min="3073" max="3080" width="12.7109375" style="1334" customWidth="1"/>
    <col min="3081" max="3327" width="8.85546875" style="1334"/>
    <col min="3328" max="3328" width="45.140625" style="1334" customWidth="1"/>
    <col min="3329" max="3336" width="12.7109375" style="1334" customWidth="1"/>
    <col min="3337" max="3583" width="8.85546875" style="1334"/>
    <col min="3584" max="3584" width="45.140625" style="1334" customWidth="1"/>
    <col min="3585" max="3592" width="12.7109375" style="1334" customWidth="1"/>
    <col min="3593" max="3839" width="8.85546875" style="1334"/>
    <col min="3840" max="3840" width="45.140625" style="1334" customWidth="1"/>
    <col min="3841" max="3848" width="12.7109375" style="1334" customWidth="1"/>
    <col min="3849" max="4095" width="8.85546875" style="1334"/>
    <col min="4096" max="4096" width="45.140625" style="1334" customWidth="1"/>
    <col min="4097" max="4104" width="12.7109375" style="1334" customWidth="1"/>
    <col min="4105" max="4351" width="8.85546875" style="1334"/>
    <col min="4352" max="4352" width="45.140625" style="1334" customWidth="1"/>
    <col min="4353" max="4360" width="12.7109375" style="1334" customWidth="1"/>
    <col min="4361" max="4607" width="8.85546875" style="1334"/>
    <col min="4608" max="4608" width="45.140625" style="1334" customWidth="1"/>
    <col min="4609" max="4616" width="12.7109375" style="1334" customWidth="1"/>
    <col min="4617" max="4863" width="8.85546875" style="1334"/>
    <col min="4864" max="4864" width="45.140625" style="1334" customWidth="1"/>
    <col min="4865" max="4872" width="12.7109375" style="1334" customWidth="1"/>
    <col min="4873" max="5119" width="8.85546875" style="1334"/>
    <col min="5120" max="5120" width="45.140625" style="1334" customWidth="1"/>
    <col min="5121" max="5128" width="12.7109375" style="1334" customWidth="1"/>
    <col min="5129" max="5375" width="8.85546875" style="1334"/>
    <col min="5376" max="5376" width="45.140625" style="1334" customWidth="1"/>
    <col min="5377" max="5384" width="12.7109375" style="1334" customWidth="1"/>
    <col min="5385" max="5631" width="8.85546875" style="1334"/>
    <col min="5632" max="5632" width="45.140625" style="1334" customWidth="1"/>
    <col min="5633" max="5640" width="12.7109375" style="1334" customWidth="1"/>
    <col min="5641" max="5887" width="8.85546875" style="1334"/>
    <col min="5888" max="5888" width="45.140625" style="1334" customWidth="1"/>
    <col min="5889" max="5896" width="12.7109375" style="1334" customWidth="1"/>
    <col min="5897" max="6143" width="8.85546875" style="1334"/>
    <col min="6144" max="6144" width="45.140625" style="1334" customWidth="1"/>
    <col min="6145" max="6152" width="12.7109375" style="1334" customWidth="1"/>
    <col min="6153" max="6399" width="8.85546875" style="1334"/>
    <col min="6400" max="6400" width="45.140625" style="1334" customWidth="1"/>
    <col min="6401" max="6408" width="12.7109375" style="1334" customWidth="1"/>
    <col min="6409" max="6655" width="8.85546875" style="1334"/>
    <col min="6656" max="6656" width="45.140625" style="1334" customWidth="1"/>
    <col min="6657" max="6664" width="12.7109375" style="1334" customWidth="1"/>
    <col min="6665" max="6911" width="8.85546875" style="1334"/>
    <col min="6912" max="6912" width="45.140625" style="1334" customWidth="1"/>
    <col min="6913" max="6920" width="12.7109375" style="1334" customWidth="1"/>
    <col min="6921" max="7167" width="8.85546875" style="1334"/>
    <col min="7168" max="7168" width="45.140625" style="1334" customWidth="1"/>
    <col min="7169" max="7176" width="12.7109375" style="1334" customWidth="1"/>
    <col min="7177" max="7423" width="8.85546875" style="1334"/>
    <col min="7424" max="7424" width="45.140625" style="1334" customWidth="1"/>
    <col min="7425" max="7432" width="12.7109375" style="1334" customWidth="1"/>
    <col min="7433" max="7679" width="8.85546875" style="1334"/>
    <col min="7680" max="7680" width="45.140625" style="1334" customWidth="1"/>
    <col min="7681" max="7688" width="12.7109375" style="1334" customWidth="1"/>
    <col min="7689" max="7935" width="8.85546875" style="1334"/>
    <col min="7936" max="7936" width="45.140625" style="1334" customWidth="1"/>
    <col min="7937" max="7944" width="12.7109375" style="1334" customWidth="1"/>
    <col min="7945" max="8191" width="8.85546875" style="1334"/>
    <col min="8192" max="8192" width="45.140625" style="1334" customWidth="1"/>
    <col min="8193" max="8200" width="12.7109375" style="1334" customWidth="1"/>
    <col min="8201" max="8447" width="8.85546875" style="1334"/>
    <col min="8448" max="8448" width="45.140625" style="1334" customWidth="1"/>
    <col min="8449" max="8456" width="12.7109375" style="1334" customWidth="1"/>
    <col min="8457" max="8703" width="8.85546875" style="1334"/>
    <col min="8704" max="8704" width="45.140625" style="1334" customWidth="1"/>
    <col min="8705" max="8712" width="12.7109375" style="1334" customWidth="1"/>
    <col min="8713" max="8959" width="8.85546875" style="1334"/>
    <col min="8960" max="8960" width="45.140625" style="1334" customWidth="1"/>
    <col min="8961" max="8968" width="12.7109375" style="1334" customWidth="1"/>
    <col min="8969" max="9215" width="8.85546875" style="1334"/>
    <col min="9216" max="9216" width="45.140625" style="1334" customWidth="1"/>
    <col min="9217" max="9224" width="12.7109375" style="1334" customWidth="1"/>
    <col min="9225" max="9471" width="8.85546875" style="1334"/>
    <col min="9472" max="9472" width="45.140625" style="1334" customWidth="1"/>
    <col min="9473" max="9480" width="12.7109375" style="1334" customWidth="1"/>
    <col min="9481" max="9727" width="8.85546875" style="1334"/>
    <col min="9728" max="9728" width="45.140625" style="1334" customWidth="1"/>
    <col min="9729" max="9736" width="12.7109375" style="1334" customWidth="1"/>
    <col min="9737" max="9983" width="8.85546875" style="1334"/>
    <col min="9984" max="9984" width="45.140625" style="1334" customWidth="1"/>
    <col min="9985" max="9992" width="12.7109375" style="1334" customWidth="1"/>
    <col min="9993" max="10239" width="8.85546875" style="1334"/>
    <col min="10240" max="10240" width="45.140625" style="1334" customWidth="1"/>
    <col min="10241" max="10248" width="12.7109375" style="1334" customWidth="1"/>
    <col min="10249" max="10495" width="8.85546875" style="1334"/>
    <col min="10496" max="10496" width="45.140625" style="1334" customWidth="1"/>
    <col min="10497" max="10504" width="12.7109375" style="1334" customWidth="1"/>
    <col min="10505" max="10751" width="8.85546875" style="1334"/>
    <col min="10752" max="10752" width="45.140625" style="1334" customWidth="1"/>
    <col min="10753" max="10760" width="12.7109375" style="1334" customWidth="1"/>
    <col min="10761" max="11007" width="8.85546875" style="1334"/>
    <col min="11008" max="11008" width="45.140625" style="1334" customWidth="1"/>
    <col min="11009" max="11016" width="12.7109375" style="1334" customWidth="1"/>
    <col min="11017" max="11263" width="8.85546875" style="1334"/>
    <col min="11264" max="11264" width="45.140625" style="1334" customWidth="1"/>
    <col min="11265" max="11272" width="12.7109375" style="1334" customWidth="1"/>
    <col min="11273" max="11519" width="8.85546875" style="1334"/>
    <col min="11520" max="11520" width="45.140625" style="1334" customWidth="1"/>
    <col min="11521" max="11528" width="12.7109375" style="1334" customWidth="1"/>
    <col min="11529" max="11775" width="8.85546875" style="1334"/>
    <col min="11776" max="11776" width="45.140625" style="1334" customWidth="1"/>
    <col min="11777" max="11784" width="12.7109375" style="1334" customWidth="1"/>
    <col min="11785" max="12031" width="8.85546875" style="1334"/>
    <col min="12032" max="12032" width="45.140625" style="1334" customWidth="1"/>
    <col min="12033" max="12040" width="12.7109375" style="1334" customWidth="1"/>
    <col min="12041" max="12287" width="8.85546875" style="1334"/>
    <col min="12288" max="12288" width="45.140625" style="1334" customWidth="1"/>
    <col min="12289" max="12296" width="12.7109375" style="1334" customWidth="1"/>
    <col min="12297" max="12543" width="8.85546875" style="1334"/>
    <col min="12544" max="12544" width="45.140625" style="1334" customWidth="1"/>
    <col min="12545" max="12552" width="12.7109375" style="1334" customWidth="1"/>
    <col min="12553" max="12799" width="8.85546875" style="1334"/>
    <col min="12800" max="12800" width="45.140625" style="1334" customWidth="1"/>
    <col min="12801" max="12808" width="12.7109375" style="1334" customWidth="1"/>
    <col min="12809" max="13055" width="8.85546875" style="1334"/>
    <col min="13056" max="13056" width="45.140625" style="1334" customWidth="1"/>
    <col min="13057" max="13064" width="12.7109375" style="1334" customWidth="1"/>
    <col min="13065" max="13311" width="8.85546875" style="1334"/>
    <col min="13312" max="13312" width="45.140625" style="1334" customWidth="1"/>
    <col min="13313" max="13320" width="12.7109375" style="1334" customWidth="1"/>
    <col min="13321" max="13567" width="8.85546875" style="1334"/>
    <col min="13568" max="13568" width="45.140625" style="1334" customWidth="1"/>
    <col min="13569" max="13576" width="12.7109375" style="1334" customWidth="1"/>
    <col min="13577" max="13823" width="8.85546875" style="1334"/>
    <col min="13824" max="13824" width="45.140625" style="1334" customWidth="1"/>
    <col min="13825" max="13832" width="12.7109375" style="1334" customWidth="1"/>
    <col min="13833" max="14079" width="8.85546875" style="1334"/>
    <col min="14080" max="14080" width="45.140625" style="1334" customWidth="1"/>
    <col min="14081" max="14088" width="12.7109375" style="1334" customWidth="1"/>
    <col min="14089" max="14335" width="8.85546875" style="1334"/>
    <col min="14336" max="14336" width="45.140625" style="1334" customWidth="1"/>
    <col min="14337" max="14344" width="12.7109375" style="1334" customWidth="1"/>
    <col min="14345" max="14591" width="8.85546875" style="1334"/>
    <col min="14592" max="14592" width="45.140625" style="1334" customWidth="1"/>
    <col min="14593" max="14600" width="12.7109375" style="1334" customWidth="1"/>
    <col min="14601" max="14847" width="8.85546875" style="1334"/>
    <col min="14848" max="14848" width="45.140625" style="1334" customWidth="1"/>
    <col min="14849" max="14856" width="12.7109375" style="1334" customWidth="1"/>
    <col min="14857" max="15103" width="8.85546875" style="1334"/>
    <col min="15104" max="15104" width="45.140625" style="1334" customWidth="1"/>
    <col min="15105" max="15112" width="12.7109375" style="1334" customWidth="1"/>
    <col min="15113" max="15359" width="8.85546875" style="1334"/>
    <col min="15360" max="15360" width="45.140625" style="1334" customWidth="1"/>
    <col min="15361" max="15368" width="12.7109375" style="1334" customWidth="1"/>
    <col min="15369" max="15615" width="8.85546875" style="1334"/>
    <col min="15616" max="15616" width="45.140625" style="1334" customWidth="1"/>
    <col min="15617" max="15624" width="12.7109375" style="1334" customWidth="1"/>
    <col min="15625" max="15871" width="8.85546875" style="1334"/>
    <col min="15872" max="15872" width="45.140625" style="1334" customWidth="1"/>
    <col min="15873" max="15880" width="12.7109375" style="1334" customWidth="1"/>
    <col min="15881" max="16127" width="8.85546875" style="1334"/>
    <col min="16128" max="16128" width="45.140625" style="1334" customWidth="1"/>
    <col min="16129" max="16136" width="12.7109375" style="1334" customWidth="1"/>
    <col min="16137" max="16384" width="8.85546875" style="1334"/>
  </cols>
  <sheetData>
    <row r="1" spans="1:14" s="1333" customFormat="1" ht="24.95" customHeight="1">
      <c r="A1" s="1923" t="s">
        <v>2522</v>
      </c>
      <c r="B1" s="1924"/>
      <c r="C1" s="1924"/>
      <c r="D1" s="1924"/>
      <c r="E1" s="1924"/>
      <c r="F1" s="1924"/>
    </row>
    <row r="2" spans="1:14" s="1333" customFormat="1" ht="24.95" customHeight="1">
      <c r="A2" s="2457" t="s">
        <v>2523</v>
      </c>
      <c r="B2" s="2458"/>
      <c r="C2" s="2458"/>
      <c r="D2" s="2458"/>
      <c r="E2" s="2458"/>
      <c r="F2" s="2458"/>
    </row>
    <row r="3" spans="1:14" s="1333" customFormat="1">
      <c r="A3" s="2427" t="s">
        <v>2945</v>
      </c>
      <c r="B3" s="2428"/>
      <c r="C3" s="2428"/>
      <c r="D3" s="2429" t="s">
        <v>2946</v>
      </c>
      <c r="E3" s="2429"/>
      <c r="F3" s="2430"/>
    </row>
    <row r="4" spans="1:14" ht="26.1" customHeight="1">
      <c r="A4" s="2436" t="s">
        <v>2722</v>
      </c>
      <c r="B4" s="2453" t="s">
        <v>2947</v>
      </c>
      <c r="C4" s="2526"/>
      <c r="D4" s="2526"/>
      <c r="E4" s="2454"/>
      <c r="F4" s="2436" t="s">
        <v>500</v>
      </c>
    </row>
    <row r="5" spans="1:14" ht="26.1" customHeight="1">
      <c r="A5" s="2450"/>
      <c r="B5" s="2453" t="s">
        <v>2948</v>
      </c>
      <c r="C5" s="2526"/>
      <c r="D5" s="2526"/>
      <c r="E5" s="2454"/>
      <c r="F5" s="2450"/>
    </row>
    <row r="6" spans="1:14" ht="26.1" customHeight="1">
      <c r="A6" s="2450"/>
      <c r="B6" s="1146" t="s">
        <v>2725</v>
      </c>
      <c r="C6" s="1146" t="s">
        <v>2726</v>
      </c>
      <c r="D6" s="1146" t="s">
        <v>533</v>
      </c>
      <c r="E6" s="1146" t="s">
        <v>484</v>
      </c>
      <c r="F6" s="2450"/>
      <c r="I6" s="1333"/>
      <c r="J6" s="1333"/>
      <c r="K6" s="1333"/>
      <c r="L6" s="1333"/>
      <c r="M6" s="1333"/>
      <c r="N6" s="1333"/>
    </row>
    <row r="7" spans="1:14" ht="26.1" customHeight="1">
      <c r="A7" s="2437"/>
      <c r="B7" s="1146" t="s">
        <v>2728</v>
      </c>
      <c r="C7" s="1146" t="s">
        <v>627</v>
      </c>
      <c r="D7" s="1146" t="s">
        <v>534</v>
      </c>
      <c r="E7" s="1146" t="s">
        <v>2298</v>
      </c>
      <c r="F7" s="2437"/>
      <c r="I7" s="1333"/>
      <c r="J7" s="1333"/>
      <c r="K7" s="1333"/>
      <c r="L7" s="1333"/>
      <c r="M7" s="1333"/>
      <c r="N7" s="1333"/>
    </row>
    <row r="8" spans="1:14" s="1338" customFormat="1" ht="33" customHeight="1">
      <c r="A8" s="1165" t="s">
        <v>2949</v>
      </c>
      <c r="B8" s="1335" t="s">
        <v>2730</v>
      </c>
      <c r="C8" s="1335" t="s">
        <v>2730</v>
      </c>
      <c r="D8" s="1336">
        <v>219860</v>
      </c>
      <c r="E8" s="1337" t="s">
        <v>2730</v>
      </c>
      <c r="F8" s="1169" t="s">
        <v>907</v>
      </c>
    </row>
    <row r="9" spans="1:14" s="1338" customFormat="1" ht="33" customHeight="1">
      <c r="A9" s="1165" t="s">
        <v>908</v>
      </c>
      <c r="B9" s="1339" t="s">
        <v>2730</v>
      </c>
      <c r="C9" s="1339" t="s">
        <v>2730</v>
      </c>
      <c r="D9" s="1336">
        <v>112314</v>
      </c>
      <c r="E9" s="1339" t="s">
        <v>2730</v>
      </c>
      <c r="F9" s="1169" t="s">
        <v>909</v>
      </c>
    </row>
    <row r="10" spans="1:14" s="1338" customFormat="1" ht="33" customHeight="1">
      <c r="A10" s="1165" t="s">
        <v>910</v>
      </c>
      <c r="B10" s="1335" t="s">
        <v>2730</v>
      </c>
      <c r="C10" s="1335" t="s">
        <v>2730</v>
      </c>
      <c r="D10" s="1336">
        <v>64843</v>
      </c>
      <c r="E10" s="1337" t="s">
        <v>2730</v>
      </c>
      <c r="F10" s="1169" t="s">
        <v>911</v>
      </c>
    </row>
    <row r="11" spans="1:14" s="1338" customFormat="1" ht="33" customHeight="1">
      <c r="A11" s="1165" t="s">
        <v>912</v>
      </c>
      <c r="B11" s="1339">
        <v>48741</v>
      </c>
      <c r="C11" s="1339">
        <v>1757</v>
      </c>
      <c r="D11" s="1336">
        <f>SUM(B11:C11)</f>
        <v>50498</v>
      </c>
      <c r="E11" s="1340">
        <f>B11/D11*100</f>
        <v>96.520654283337961</v>
      </c>
      <c r="F11" s="1169" t="s">
        <v>2950</v>
      </c>
    </row>
    <row r="12" spans="1:14" s="1338" customFormat="1" ht="33" customHeight="1">
      <c r="A12" s="1165" t="s">
        <v>2951</v>
      </c>
      <c r="B12" s="1335">
        <v>24096</v>
      </c>
      <c r="C12" s="1335">
        <v>3530</v>
      </c>
      <c r="D12" s="1336">
        <f>SUM(B12:C12)</f>
        <v>27626</v>
      </c>
      <c r="E12" s="1337">
        <f>B12/D12*100</f>
        <v>87.222182002461452</v>
      </c>
      <c r="F12" s="1169" t="s">
        <v>2952</v>
      </c>
    </row>
    <row r="13" spans="1:14" s="1338" customFormat="1" ht="33" customHeight="1">
      <c r="A13" s="1165" t="s">
        <v>2953</v>
      </c>
      <c r="B13" s="1339">
        <v>17074</v>
      </c>
      <c r="C13" s="1339">
        <v>2002</v>
      </c>
      <c r="D13" s="1336">
        <f>SUM(B13:C13)</f>
        <v>19076</v>
      </c>
      <c r="E13" s="1340">
        <f>B13/D13*100</f>
        <v>89.505137345355422</v>
      </c>
      <c r="F13" s="1169" t="s">
        <v>917</v>
      </c>
    </row>
    <row r="14" spans="1:14" s="1338" customFormat="1" ht="33" customHeight="1">
      <c r="A14" s="1165" t="s">
        <v>918</v>
      </c>
      <c r="B14" s="1335">
        <v>113043</v>
      </c>
      <c r="C14" s="1335">
        <v>22619</v>
      </c>
      <c r="D14" s="1336">
        <f>SUM(B14:C14)</f>
        <v>135662</v>
      </c>
      <c r="E14" s="1340">
        <f>B14/D14*100</f>
        <v>83.326944907195823</v>
      </c>
      <c r="F14" s="1169" t="s">
        <v>919</v>
      </c>
    </row>
    <row r="15" spans="1:14" ht="33" customHeight="1">
      <c r="A15" s="1317" t="s">
        <v>2954</v>
      </c>
      <c r="B15" s="1271" t="s">
        <v>2734</v>
      </c>
      <c r="C15" s="1271" t="s">
        <v>2734</v>
      </c>
      <c r="D15" s="1271">
        <f>SUM(D8:D14)</f>
        <v>629879</v>
      </c>
      <c r="E15" s="1317" t="s">
        <v>2734</v>
      </c>
      <c r="F15" s="1317" t="s">
        <v>129</v>
      </c>
      <c r="I15" s="1333"/>
      <c r="J15" s="1333"/>
      <c r="K15" s="1333"/>
      <c r="L15" s="1333"/>
      <c r="M15" s="1333"/>
      <c r="N15" s="1333"/>
    </row>
    <row r="16" spans="1:14" s="1180" customFormat="1" ht="33" customHeight="1">
      <c r="A16" s="1176" t="s">
        <v>2735</v>
      </c>
      <c r="B16" s="1177"/>
      <c r="C16" s="1177"/>
      <c r="D16" s="1177"/>
      <c r="E16" s="1178"/>
      <c r="F16" s="1179" t="s">
        <v>2736</v>
      </c>
      <c r="I16" s="1181"/>
      <c r="J16" s="1181"/>
      <c r="K16" s="1181"/>
      <c r="L16" s="1181"/>
      <c r="M16" s="1181"/>
    </row>
    <row r="21" spans="1:13" s="1342" customFormat="1">
      <c r="A21" s="1341"/>
      <c r="D21" s="1334"/>
      <c r="F21" s="1341"/>
    </row>
    <row r="22" spans="1:13" s="1342" customFormat="1">
      <c r="A22" s="1341"/>
      <c r="D22" s="1334"/>
      <c r="F22" s="1341"/>
    </row>
    <row r="24" spans="1:13" s="1345" customFormat="1" ht="33" customHeight="1">
      <c r="A24" s="1343"/>
      <c r="B24" s="1194"/>
      <c r="C24" s="1194"/>
      <c r="D24" s="1194"/>
      <c r="E24" s="1194"/>
      <c r="F24" s="1344"/>
    </row>
    <row r="25" spans="1:13" s="1345" customFormat="1" ht="33" customHeight="1">
      <c r="A25" s="1343"/>
      <c r="B25" s="1194"/>
      <c r="C25" s="1194"/>
      <c r="D25" s="1194"/>
      <c r="E25" s="1194"/>
      <c r="F25" s="1344"/>
    </row>
    <row r="26" spans="1:13" s="1180" customFormat="1" ht="33" customHeight="1">
      <c r="A26" s="1176"/>
      <c r="B26" s="1177"/>
      <c r="C26" s="1177"/>
      <c r="D26" s="1177"/>
      <c r="E26" s="1178"/>
      <c r="F26" s="1179"/>
      <c r="I26" s="1181"/>
      <c r="J26" s="1181"/>
      <c r="K26" s="1181"/>
      <c r="L26" s="1181"/>
      <c r="M26" s="1181"/>
    </row>
    <row r="27" spans="1:13" s="1197" customFormat="1" ht="33" customHeight="1">
      <c r="A27" s="1193"/>
      <c r="B27" s="1194"/>
      <c r="C27" s="1194"/>
      <c r="D27" s="1194"/>
      <c r="E27" s="1195"/>
      <c r="F27" s="1196"/>
      <c r="I27" s="1198"/>
      <c r="J27" s="1198"/>
      <c r="K27" s="1198"/>
      <c r="L27" s="1198"/>
      <c r="M27" s="1198"/>
    </row>
    <row r="28" spans="1:13" s="1197" customFormat="1" ht="33" customHeight="1">
      <c r="A28" s="1193"/>
      <c r="B28" s="1194"/>
      <c r="C28" s="1194"/>
      <c r="D28" s="1194"/>
      <c r="E28" s="1195"/>
      <c r="F28" s="1196"/>
      <c r="I28" s="1198"/>
      <c r="J28" s="1198"/>
      <c r="K28" s="1198"/>
      <c r="L28" s="1198"/>
      <c r="M28" s="1198"/>
    </row>
    <row r="29" spans="1:13" s="1180" customFormat="1" ht="33" customHeight="1">
      <c r="A29" s="1176"/>
      <c r="B29" s="1177"/>
      <c r="C29" s="1177"/>
      <c r="D29" s="1177"/>
      <c r="E29" s="1178"/>
      <c r="F29" s="1179"/>
      <c r="I29" s="1181"/>
      <c r="J29" s="1181"/>
      <c r="K29" s="1181"/>
      <c r="L29" s="1181"/>
      <c r="M29" s="1181"/>
    </row>
    <row r="30" spans="1:13" s="1180" customFormat="1" ht="33" customHeight="1">
      <c r="A30" s="1176"/>
      <c r="B30" s="1177"/>
      <c r="C30" s="1177"/>
      <c r="D30" s="1177"/>
      <c r="E30" s="1178"/>
      <c r="F30" s="1176"/>
      <c r="I30" s="1181"/>
      <c r="J30" s="1181"/>
      <c r="K30" s="1181"/>
      <c r="L30" s="1181"/>
      <c r="M30" s="1181"/>
    </row>
    <row r="31" spans="1:13" s="1180" customFormat="1" ht="33" customHeight="1">
      <c r="A31" s="1176"/>
      <c r="B31" s="1177"/>
      <c r="C31" s="1177"/>
      <c r="D31" s="1177"/>
      <c r="E31" s="1178"/>
      <c r="F31" s="1176"/>
      <c r="I31" s="1181"/>
      <c r="J31" s="1181"/>
      <c r="K31" s="1181"/>
      <c r="L31" s="1181"/>
      <c r="M31" s="1181"/>
    </row>
    <row r="32" spans="1:13" s="1180" customFormat="1" ht="33" customHeight="1">
      <c r="A32" s="1176"/>
      <c r="B32" s="1177"/>
      <c r="C32" s="1177"/>
      <c r="D32" s="1177"/>
      <c r="E32" s="1178"/>
      <c r="F32" s="1176"/>
      <c r="I32" s="1181"/>
      <c r="J32" s="1181"/>
      <c r="K32" s="1181"/>
      <c r="L32" s="1181"/>
      <c r="M32" s="1181"/>
    </row>
    <row r="33" spans="1:6" s="1349" customFormat="1" ht="15.95" customHeight="1">
      <c r="A33" s="1346"/>
      <c r="B33" s="1347"/>
      <c r="C33" s="1347"/>
      <c r="D33" s="1347"/>
      <c r="E33" s="1348"/>
      <c r="F33" s="1346"/>
    </row>
    <row r="34" spans="1:6" s="1349" customFormat="1" ht="15.95" customHeight="1">
      <c r="A34" s="1346"/>
      <c r="B34" s="1348"/>
      <c r="C34" s="1348"/>
      <c r="D34" s="1348"/>
      <c r="E34" s="1348"/>
      <c r="F34" s="1346"/>
    </row>
    <row r="35" spans="1:6" s="1349" customFormat="1" ht="15.95" customHeight="1">
      <c r="A35" s="1346"/>
      <c r="B35" s="1348"/>
      <c r="C35" s="1348"/>
      <c r="D35" s="1348"/>
      <c r="E35" s="1348"/>
      <c r="F35" s="1346"/>
    </row>
    <row r="36" spans="1:6" s="1349" customFormat="1" ht="15.95" customHeight="1">
      <c r="A36" s="1346"/>
      <c r="B36" s="1348"/>
      <c r="C36" s="1348"/>
      <c r="D36" s="1348"/>
      <c r="E36" s="1348"/>
      <c r="F36" s="1346"/>
    </row>
    <row r="37" spans="1:6" s="1349" customFormat="1" ht="15.95" customHeight="1">
      <c r="A37" s="1346"/>
      <c r="B37" s="1348"/>
      <c r="C37" s="1348"/>
      <c r="D37" s="1348"/>
      <c r="E37" s="1348"/>
      <c r="F37" s="1346"/>
    </row>
    <row r="38" spans="1:6" s="1349" customFormat="1" ht="15.95" customHeight="1">
      <c r="A38" s="1346"/>
      <c r="B38" s="1350"/>
      <c r="C38" s="1350"/>
      <c r="D38" s="1348"/>
      <c r="E38" s="1348"/>
      <c r="F38" s="1346"/>
    </row>
    <row r="40" spans="1:6">
      <c r="A40" s="1187"/>
    </row>
    <row r="42" spans="1:6">
      <c r="A42" s="1351"/>
      <c r="F42" s="1351"/>
    </row>
    <row r="43" spans="1:6">
      <c r="A43" s="1187"/>
      <c r="F43" s="1351"/>
    </row>
    <row r="44" spans="1:6">
      <c r="A44" s="1187"/>
      <c r="F44" s="1351"/>
    </row>
    <row r="45" spans="1:6">
      <c r="A45" s="1351"/>
      <c r="F45" s="1351"/>
    </row>
    <row r="46" spans="1:6">
      <c r="A46" s="1351"/>
      <c r="F46" s="1351"/>
    </row>
    <row r="48" spans="1:6" s="1352" customFormat="1" ht="20.25">
      <c r="A48" s="1190"/>
      <c r="B48" s="1191"/>
      <c r="C48" s="1191"/>
      <c r="D48" s="1191"/>
      <c r="E48" s="1190"/>
      <c r="F48" s="1190"/>
    </row>
    <row r="49" spans="1:6">
      <c r="A49" s="1353"/>
      <c r="B49" s="1354"/>
      <c r="C49" s="1354"/>
      <c r="E49" s="1353"/>
      <c r="F49" s="1353"/>
    </row>
    <row r="53" spans="1:6">
      <c r="A53" s="1353"/>
      <c r="F53" s="1353"/>
    </row>
    <row r="54" spans="1:6">
      <c r="A54" s="1353"/>
      <c r="F54" s="1353"/>
    </row>
  </sheetData>
  <mergeCells count="8">
    <mergeCell ref="A1:F1"/>
    <mergeCell ref="A2:F2"/>
    <mergeCell ref="A3:C3"/>
    <mergeCell ref="D3:F3"/>
    <mergeCell ref="A4:A7"/>
    <mergeCell ref="B4:E4"/>
    <mergeCell ref="F4:F7"/>
    <mergeCell ref="B5:E5"/>
  </mergeCells>
  <printOptions horizontalCentered="1" verticalCentered="1"/>
  <pageMargins left="0.59055118110236227" right="0.59055118110236227" top="0.98425196850393704" bottom="0.98425196850393704" header="0.51181102362204722" footer="0.51181102362204722"/>
  <pageSetup paperSize="9" scale="62" orientation="portrait" horizontalDpi="4294967292" verticalDpi="4294967292" r:id="rId1"/>
  <headerFooter alignWithMargins="0">
    <oddFooter xml:space="preserve">&amp;C </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20"/>
  <sheetViews>
    <sheetView showGridLines="0" rightToLeft="1" zoomScale="120" zoomScaleNormal="120" workbookViewId="0">
      <selection activeCell="G13" sqref="G13"/>
    </sheetView>
  </sheetViews>
  <sheetFormatPr defaultColWidth="7.7109375" defaultRowHeight="12.75"/>
  <cols>
    <col min="1" max="1" width="39.5703125" style="1220" customWidth="1"/>
    <col min="2" max="6" width="17.7109375" style="1220" customWidth="1"/>
    <col min="7" max="7" width="39.7109375" style="1220" customWidth="1"/>
    <col min="8" max="252" width="7.7109375" style="1220"/>
    <col min="253" max="253" width="26.7109375" style="1220" customWidth="1"/>
    <col min="254" max="254" width="12" style="1220" customWidth="1"/>
    <col min="255" max="259" width="15.28515625" style="1220" customWidth="1"/>
    <col min="260" max="260" width="7.7109375" style="1220"/>
    <col min="261" max="261" width="7.85546875" style="1220" bestFit="1" customWidth="1"/>
    <col min="262" max="508" width="7.7109375" style="1220"/>
    <col min="509" max="509" width="26.7109375" style="1220" customWidth="1"/>
    <col min="510" max="510" width="12" style="1220" customWidth="1"/>
    <col min="511" max="515" width="15.28515625" style="1220" customWidth="1"/>
    <col min="516" max="516" width="7.7109375" style="1220"/>
    <col min="517" max="517" width="7.85546875" style="1220" bestFit="1" customWidth="1"/>
    <col min="518" max="764" width="7.7109375" style="1220"/>
    <col min="765" max="765" width="26.7109375" style="1220" customWidth="1"/>
    <col min="766" max="766" width="12" style="1220" customWidth="1"/>
    <col min="767" max="771" width="15.28515625" style="1220" customWidth="1"/>
    <col min="772" max="772" width="7.7109375" style="1220"/>
    <col min="773" max="773" width="7.85546875" style="1220" bestFit="1" customWidth="1"/>
    <col min="774" max="1020" width="7.7109375" style="1220"/>
    <col min="1021" max="1021" width="26.7109375" style="1220" customWidth="1"/>
    <col min="1022" max="1022" width="12" style="1220" customWidth="1"/>
    <col min="1023" max="1027" width="15.28515625" style="1220" customWidth="1"/>
    <col min="1028" max="1028" width="7.7109375" style="1220"/>
    <col min="1029" max="1029" width="7.85546875" style="1220" bestFit="1" customWidth="1"/>
    <col min="1030" max="1276" width="7.7109375" style="1220"/>
    <col min="1277" max="1277" width="26.7109375" style="1220" customWidth="1"/>
    <col min="1278" max="1278" width="12" style="1220" customWidth="1"/>
    <col min="1279" max="1283" width="15.28515625" style="1220" customWidth="1"/>
    <col min="1284" max="1284" width="7.7109375" style="1220"/>
    <col min="1285" max="1285" width="7.85546875" style="1220" bestFit="1" customWidth="1"/>
    <col min="1286" max="1532" width="7.7109375" style="1220"/>
    <col min="1533" max="1533" width="26.7109375" style="1220" customWidth="1"/>
    <col min="1534" max="1534" width="12" style="1220" customWidth="1"/>
    <col min="1535" max="1539" width="15.28515625" style="1220" customWidth="1"/>
    <col min="1540" max="1540" width="7.7109375" style="1220"/>
    <col min="1541" max="1541" width="7.85546875" style="1220" bestFit="1" customWidth="1"/>
    <col min="1542" max="1788" width="7.7109375" style="1220"/>
    <col min="1789" max="1789" width="26.7109375" style="1220" customWidth="1"/>
    <col min="1790" max="1790" width="12" style="1220" customWidth="1"/>
    <col min="1791" max="1795" width="15.28515625" style="1220" customWidth="1"/>
    <col min="1796" max="1796" width="7.7109375" style="1220"/>
    <col min="1797" max="1797" width="7.85546875" style="1220" bestFit="1" customWidth="1"/>
    <col min="1798" max="2044" width="7.7109375" style="1220"/>
    <col min="2045" max="2045" width="26.7109375" style="1220" customWidth="1"/>
    <col min="2046" max="2046" width="12" style="1220" customWidth="1"/>
    <col min="2047" max="2051" width="15.28515625" style="1220" customWidth="1"/>
    <col min="2052" max="2052" width="7.7109375" style="1220"/>
    <col min="2053" max="2053" width="7.85546875" style="1220" bestFit="1" customWidth="1"/>
    <col min="2054" max="2300" width="7.7109375" style="1220"/>
    <col min="2301" max="2301" width="26.7109375" style="1220" customWidth="1"/>
    <col min="2302" max="2302" width="12" style="1220" customWidth="1"/>
    <col min="2303" max="2307" width="15.28515625" style="1220" customWidth="1"/>
    <col min="2308" max="2308" width="7.7109375" style="1220"/>
    <col min="2309" max="2309" width="7.85546875" style="1220" bestFit="1" customWidth="1"/>
    <col min="2310" max="2556" width="7.7109375" style="1220"/>
    <col min="2557" max="2557" width="26.7109375" style="1220" customWidth="1"/>
    <col min="2558" max="2558" width="12" style="1220" customWidth="1"/>
    <col min="2559" max="2563" width="15.28515625" style="1220" customWidth="1"/>
    <col min="2564" max="2564" width="7.7109375" style="1220"/>
    <col min="2565" max="2565" width="7.85546875" style="1220" bestFit="1" customWidth="1"/>
    <col min="2566" max="2812" width="7.7109375" style="1220"/>
    <col min="2813" max="2813" width="26.7109375" style="1220" customWidth="1"/>
    <col min="2814" max="2814" width="12" style="1220" customWidth="1"/>
    <col min="2815" max="2819" width="15.28515625" style="1220" customWidth="1"/>
    <col min="2820" max="2820" width="7.7109375" style="1220"/>
    <col min="2821" max="2821" width="7.85546875" style="1220" bestFit="1" customWidth="1"/>
    <col min="2822" max="3068" width="7.7109375" style="1220"/>
    <col min="3069" max="3069" width="26.7109375" style="1220" customWidth="1"/>
    <col min="3070" max="3070" width="12" style="1220" customWidth="1"/>
    <col min="3071" max="3075" width="15.28515625" style="1220" customWidth="1"/>
    <col min="3076" max="3076" width="7.7109375" style="1220"/>
    <col min="3077" max="3077" width="7.85546875" style="1220" bestFit="1" customWidth="1"/>
    <col min="3078" max="3324" width="7.7109375" style="1220"/>
    <col min="3325" max="3325" width="26.7109375" style="1220" customWidth="1"/>
    <col min="3326" max="3326" width="12" style="1220" customWidth="1"/>
    <col min="3327" max="3331" width="15.28515625" style="1220" customWidth="1"/>
    <col min="3332" max="3332" width="7.7109375" style="1220"/>
    <col min="3333" max="3333" width="7.85546875" style="1220" bestFit="1" customWidth="1"/>
    <col min="3334" max="3580" width="7.7109375" style="1220"/>
    <col min="3581" max="3581" width="26.7109375" style="1220" customWidth="1"/>
    <col min="3582" max="3582" width="12" style="1220" customWidth="1"/>
    <col min="3583" max="3587" width="15.28515625" style="1220" customWidth="1"/>
    <col min="3588" max="3588" width="7.7109375" style="1220"/>
    <col min="3589" max="3589" width="7.85546875" style="1220" bestFit="1" customWidth="1"/>
    <col min="3590" max="3836" width="7.7109375" style="1220"/>
    <col min="3837" max="3837" width="26.7109375" style="1220" customWidth="1"/>
    <col min="3838" max="3838" width="12" style="1220" customWidth="1"/>
    <col min="3839" max="3843" width="15.28515625" style="1220" customWidth="1"/>
    <col min="3844" max="3844" width="7.7109375" style="1220"/>
    <col min="3845" max="3845" width="7.85546875" style="1220" bestFit="1" customWidth="1"/>
    <col min="3846" max="4092" width="7.7109375" style="1220"/>
    <col min="4093" max="4093" width="26.7109375" style="1220" customWidth="1"/>
    <col min="4094" max="4094" width="12" style="1220" customWidth="1"/>
    <col min="4095" max="4099" width="15.28515625" style="1220" customWidth="1"/>
    <col min="4100" max="4100" width="7.7109375" style="1220"/>
    <col min="4101" max="4101" width="7.85546875" style="1220" bestFit="1" customWidth="1"/>
    <col min="4102" max="4348" width="7.7109375" style="1220"/>
    <col min="4349" max="4349" width="26.7109375" style="1220" customWidth="1"/>
    <col min="4350" max="4350" width="12" style="1220" customWidth="1"/>
    <col min="4351" max="4355" width="15.28515625" style="1220" customWidth="1"/>
    <col min="4356" max="4356" width="7.7109375" style="1220"/>
    <col min="4357" max="4357" width="7.85546875" style="1220" bestFit="1" customWidth="1"/>
    <col min="4358" max="4604" width="7.7109375" style="1220"/>
    <col min="4605" max="4605" width="26.7109375" style="1220" customWidth="1"/>
    <col min="4606" max="4606" width="12" style="1220" customWidth="1"/>
    <col min="4607" max="4611" width="15.28515625" style="1220" customWidth="1"/>
    <col min="4612" max="4612" width="7.7109375" style="1220"/>
    <col min="4613" max="4613" width="7.85546875" style="1220" bestFit="1" customWidth="1"/>
    <col min="4614" max="4860" width="7.7109375" style="1220"/>
    <col min="4861" max="4861" width="26.7109375" style="1220" customWidth="1"/>
    <col min="4862" max="4862" width="12" style="1220" customWidth="1"/>
    <col min="4863" max="4867" width="15.28515625" style="1220" customWidth="1"/>
    <col min="4868" max="4868" width="7.7109375" style="1220"/>
    <col min="4869" max="4869" width="7.85546875" style="1220" bestFit="1" customWidth="1"/>
    <col min="4870" max="5116" width="7.7109375" style="1220"/>
    <col min="5117" max="5117" width="26.7109375" style="1220" customWidth="1"/>
    <col min="5118" max="5118" width="12" style="1220" customWidth="1"/>
    <col min="5119" max="5123" width="15.28515625" style="1220" customWidth="1"/>
    <col min="5124" max="5124" width="7.7109375" style="1220"/>
    <col min="5125" max="5125" width="7.85546875" style="1220" bestFit="1" customWidth="1"/>
    <col min="5126" max="5372" width="7.7109375" style="1220"/>
    <col min="5373" max="5373" width="26.7109375" style="1220" customWidth="1"/>
    <col min="5374" max="5374" width="12" style="1220" customWidth="1"/>
    <col min="5375" max="5379" width="15.28515625" style="1220" customWidth="1"/>
    <col min="5380" max="5380" width="7.7109375" style="1220"/>
    <col min="5381" max="5381" width="7.85546875" style="1220" bestFit="1" customWidth="1"/>
    <col min="5382" max="5628" width="7.7109375" style="1220"/>
    <col min="5629" max="5629" width="26.7109375" style="1220" customWidth="1"/>
    <col min="5630" max="5630" width="12" style="1220" customWidth="1"/>
    <col min="5631" max="5635" width="15.28515625" style="1220" customWidth="1"/>
    <col min="5636" max="5636" width="7.7109375" style="1220"/>
    <col min="5637" max="5637" width="7.85546875" style="1220" bestFit="1" customWidth="1"/>
    <col min="5638" max="5884" width="7.7109375" style="1220"/>
    <col min="5885" max="5885" width="26.7109375" style="1220" customWidth="1"/>
    <col min="5886" max="5886" width="12" style="1220" customWidth="1"/>
    <col min="5887" max="5891" width="15.28515625" style="1220" customWidth="1"/>
    <col min="5892" max="5892" width="7.7109375" style="1220"/>
    <col min="5893" max="5893" width="7.85546875" style="1220" bestFit="1" customWidth="1"/>
    <col min="5894" max="6140" width="7.7109375" style="1220"/>
    <col min="6141" max="6141" width="26.7109375" style="1220" customWidth="1"/>
    <col min="6142" max="6142" width="12" style="1220" customWidth="1"/>
    <col min="6143" max="6147" width="15.28515625" style="1220" customWidth="1"/>
    <col min="6148" max="6148" width="7.7109375" style="1220"/>
    <col min="6149" max="6149" width="7.85546875" style="1220" bestFit="1" customWidth="1"/>
    <col min="6150" max="6396" width="7.7109375" style="1220"/>
    <col min="6397" max="6397" width="26.7109375" style="1220" customWidth="1"/>
    <col min="6398" max="6398" width="12" style="1220" customWidth="1"/>
    <col min="6399" max="6403" width="15.28515625" style="1220" customWidth="1"/>
    <col min="6404" max="6404" width="7.7109375" style="1220"/>
    <col min="6405" max="6405" width="7.85546875" style="1220" bestFit="1" customWidth="1"/>
    <col min="6406" max="6652" width="7.7109375" style="1220"/>
    <col min="6653" max="6653" width="26.7109375" style="1220" customWidth="1"/>
    <col min="6654" max="6654" width="12" style="1220" customWidth="1"/>
    <col min="6655" max="6659" width="15.28515625" style="1220" customWidth="1"/>
    <col min="6660" max="6660" width="7.7109375" style="1220"/>
    <col min="6661" max="6661" width="7.85546875" style="1220" bestFit="1" customWidth="1"/>
    <col min="6662" max="6908" width="7.7109375" style="1220"/>
    <col min="6909" max="6909" width="26.7109375" style="1220" customWidth="1"/>
    <col min="6910" max="6910" width="12" style="1220" customWidth="1"/>
    <col min="6911" max="6915" width="15.28515625" style="1220" customWidth="1"/>
    <col min="6916" max="6916" width="7.7109375" style="1220"/>
    <col min="6917" max="6917" width="7.85546875" style="1220" bestFit="1" customWidth="1"/>
    <col min="6918" max="7164" width="7.7109375" style="1220"/>
    <col min="7165" max="7165" width="26.7109375" style="1220" customWidth="1"/>
    <col min="7166" max="7166" width="12" style="1220" customWidth="1"/>
    <col min="7167" max="7171" width="15.28515625" style="1220" customWidth="1"/>
    <col min="7172" max="7172" width="7.7109375" style="1220"/>
    <col min="7173" max="7173" width="7.85546875" style="1220" bestFit="1" customWidth="1"/>
    <col min="7174" max="7420" width="7.7109375" style="1220"/>
    <col min="7421" max="7421" width="26.7109375" style="1220" customWidth="1"/>
    <col min="7422" max="7422" width="12" style="1220" customWidth="1"/>
    <col min="7423" max="7427" width="15.28515625" style="1220" customWidth="1"/>
    <col min="7428" max="7428" width="7.7109375" style="1220"/>
    <col min="7429" max="7429" width="7.85546875" style="1220" bestFit="1" customWidth="1"/>
    <col min="7430" max="7676" width="7.7109375" style="1220"/>
    <col min="7677" max="7677" width="26.7109375" style="1220" customWidth="1"/>
    <col min="7678" max="7678" width="12" style="1220" customWidth="1"/>
    <col min="7679" max="7683" width="15.28515625" style="1220" customWidth="1"/>
    <col min="7684" max="7684" width="7.7109375" style="1220"/>
    <col min="7685" max="7685" width="7.85546875" style="1220" bestFit="1" customWidth="1"/>
    <col min="7686" max="7932" width="7.7109375" style="1220"/>
    <col min="7933" max="7933" width="26.7109375" style="1220" customWidth="1"/>
    <col min="7934" max="7934" width="12" style="1220" customWidth="1"/>
    <col min="7935" max="7939" width="15.28515625" style="1220" customWidth="1"/>
    <col min="7940" max="7940" width="7.7109375" style="1220"/>
    <col min="7941" max="7941" width="7.85546875" style="1220" bestFit="1" customWidth="1"/>
    <col min="7942" max="8188" width="7.7109375" style="1220"/>
    <col min="8189" max="8189" width="26.7109375" style="1220" customWidth="1"/>
    <col min="8190" max="8190" width="12" style="1220" customWidth="1"/>
    <col min="8191" max="8195" width="15.28515625" style="1220" customWidth="1"/>
    <col min="8196" max="8196" width="7.7109375" style="1220"/>
    <col min="8197" max="8197" width="7.85546875" style="1220" bestFit="1" customWidth="1"/>
    <col min="8198" max="8444" width="7.7109375" style="1220"/>
    <col min="8445" max="8445" width="26.7109375" style="1220" customWidth="1"/>
    <col min="8446" max="8446" width="12" style="1220" customWidth="1"/>
    <col min="8447" max="8451" width="15.28515625" style="1220" customWidth="1"/>
    <col min="8452" max="8452" width="7.7109375" style="1220"/>
    <col min="8453" max="8453" width="7.85546875" style="1220" bestFit="1" customWidth="1"/>
    <col min="8454" max="8700" width="7.7109375" style="1220"/>
    <col min="8701" max="8701" width="26.7109375" style="1220" customWidth="1"/>
    <col min="8702" max="8702" width="12" style="1220" customWidth="1"/>
    <col min="8703" max="8707" width="15.28515625" style="1220" customWidth="1"/>
    <col min="8708" max="8708" width="7.7109375" style="1220"/>
    <col min="8709" max="8709" width="7.85546875" style="1220" bestFit="1" customWidth="1"/>
    <col min="8710" max="8956" width="7.7109375" style="1220"/>
    <col min="8957" max="8957" width="26.7109375" style="1220" customWidth="1"/>
    <col min="8958" max="8958" width="12" style="1220" customWidth="1"/>
    <col min="8959" max="8963" width="15.28515625" style="1220" customWidth="1"/>
    <col min="8964" max="8964" width="7.7109375" style="1220"/>
    <col min="8965" max="8965" width="7.85546875" style="1220" bestFit="1" customWidth="1"/>
    <col min="8966" max="9212" width="7.7109375" style="1220"/>
    <col min="9213" max="9213" width="26.7109375" style="1220" customWidth="1"/>
    <col min="9214" max="9214" width="12" style="1220" customWidth="1"/>
    <col min="9215" max="9219" width="15.28515625" style="1220" customWidth="1"/>
    <col min="9220" max="9220" width="7.7109375" style="1220"/>
    <col min="9221" max="9221" width="7.85546875" style="1220" bestFit="1" customWidth="1"/>
    <col min="9222" max="9468" width="7.7109375" style="1220"/>
    <col min="9469" max="9469" width="26.7109375" style="1220" customWidth="1"/>
    <col min="9470" max="9470" width="12" style="1220" customWidth="1"/>
    <col min="9471" max="9475" width="15.28515625" style="1220" customWidth="1"/>
    <col min="9476" max="9476" width="7.7109375" style="1220"/>
    <col min="9477" max="9477" width="7.85546875" style="1220" bestFit="1" customWidth="1"/>
    <col min="9478" max="9724" width="7.7109375" style="1220"/>
    <col min="9725" max="9725" width="26.7109375" style="1220" customWidth="1"/>
    <col min="9726" max="9726" width="12" style="1220" customWidth="1"/>
    <col min="9727" max="9731" width="15.28515625" style="1220" customWidth="1"/>
    <col min="9732" max="9732" width="7.7109375" style="1220"/>
    <col min="9733" max="9733" width="7.85546875" style="1220" bestFit="1" customWidth="1"/>
    <col min="9734" max="9980" width="7.7109375" style="1220"/>
    <col min="9981" max="9981" width="26.7109375" style="1220" customWidth="1"/>
    <col min="9982" max="9982" width="12" style="1220" customWidth="1"/>
    <col min="9983" max="9987" width="15.28515625" style="1220" customWidth="1"/>
    <col min="9988" max="9988" width="7.7109375" style="1220"/>
    <col min="9989" max="9989" width="7.85546875" style="1220" bestFit="1" customWidth="1"/>
    <col min="9990" max="10236" width="7.7109375" style="1220"/>
    <col min="10237" max="10237" width="26.7109375" style="1220" customWidth="1"/>
    <col min="10238" max="10238" width="12" style="1220" customWidth="1"/>
    <col min="10239" max="10243" width="15.28515625" style="1220" customWidth="1"/>
    <col min="10244" max="10244" width="7.7109375" style="1220"/>
    <col min="10245" max="10245" width="7.85546875" style="1220" bestFit="1" customWidth="1"/>
    <col min="10246" max="10492" width="7.7109375" style="1220"/>
    <col min="10493" max="10493" width="26.7109375" style="1220" customWidth="1"/>
    <col min="10494" max="10494" width="12" style="1220" customWidth="1"/>
    <col min="10495" max="10499" width="15.28515625" style="1220" customWidth="1"/>
    <col min="10500" max="10500" width="7.7109375" style="1220"/>
    <col min="10501" max="10501" width="7.85546875" style="1220" bestFit="1" customWidth="1"/>
    <col min="10502" max="10748" width="7.7109375" style="1220"/>
    <col min="10749" max="10749" width="26.7109375" style="1220" customWidth="1"/>
    <col min="10750" max="10750" width="12" style="1220" customWidth="1"/>
    <col min="10751" max="10755" width="15.28515625" style="1220" customWidth="1"/>
    <col min="10756" max="10756" width="7.7109375" style="1220"/>
    <col min="10757" max="10757" width="7.85546875" style="1220" bestFit="1" customWidth="1"/>
    <col min="10758" max="11004" width="7.7109375" style="1220"/>
    <col min="11005" max="11005" width="26.7109375" style="1220" customWidth="1"/>
    <col min="11006" max="11006" width="12" style="1220" customWidth="1"/>
    <col min="11007" max="11011" width="15.28515625" style="1220" customWidth="1"/>
    <col min="11012" max="11012" width="7.7109375" style="1220"/>
    <col min="11013" max="11013" width="7.85546875" style="1220" bestFit="1" customWidth="1"/>
    <col min="11014" max="11260" width="7.7109375" style="1220"/>
    <col min="11261" max="11261" width="26.7109375" style="1220" customWidth="1"/>
    <col min="11262" max="11262" width="12" style="1220" customWidth="1"/>
    <col min="11263" max="11267" width="15.28515625" style="1220" customWidth="1"/>
    <col min="11268" max="11268" width="7.7109375" style="1220"/>
    <col min="11269" max="11269" width="7.85546875" style="1220" bestFit="1" customWidth="1"/>
    <col min="11270" max="11516" width="7.7109375" style="1220"/>
    <col min="11517" max="11517" width="26.7109375" style="1220" customWidth="1"/>
    <col min="11518" max="11518" width="12" style="1220" customWidth="1"/>
    <col min="11519" max="11523" width="15.28515625" style="1220" customWidth="1"/>
    <col min="11524" max="11524" width="7.7109375" style="1220"/>
    <col min="11525" max="11525" width="7.85546875" style="1220" bestFit="1" customWidth="1"/>
    <col min="11526" max="11772" width="7.7109375" style="1220"/>
    <col min="11773" max="11773" width="26.7109375" style="1220" customWidth="1"/>
    <col min="11774" max="11774" width="12" style="1220" customWidth="1"/>
    <col min="11775" max="11779" width="15.28515625" style="1220" customWidth="1"/>
    <col min="11780" max="11780" width="7.7109375" style="1220"/>
    <col min="11781" max="11781" width="7.85546875" style="1220" bestFit="1" customWidth="1"/>
    <col min="11782" max="12028" width="7.7109375" style="1220"/>
    <col min="12029" max="12029" width="26.7109375" style="1220" customWidth="1"/>
    <col min="12030" max="12030" width="12" style="1220" customWidth="1"/>
    <col min="12031" max="12035" width="15.28515625" style="1220" customWidth="1"/>
    <col min="12036" max="12036" width="7.7109375" style="1220"/>
    <col min="12037" max="12037" width="7.85546875" style="1220" bestFit="1" customWidth="1"/>
    <col min="12038" max="12284" width="7.7109375" style="1220"/>
    <col min="12285" max="12285" width="26.7109375" style="1220" customWidth="1"/>
    <col min="12286" max="12286" width="12" style="1220" customWidth="1"/>
    <col min="12287" max="12291" width="15.28515625" style="1220" customWidth="1"/>
    <col min="12292" max="12292" width="7.7109375" style="1220"/>
    <col min="12293" max="12293" width="7.85546875" style="1220" bestFit="1" customWidth="1"/>
    <col min="12294" max="12540" width="7.7109375" style="1220"/>
    <col min="12541" max="12541" width="26.7109375" style="1220" customWidth="1"/>
    <col min="12542" max="12542" width="12" style="1220" customWidth="1"/>
    <col min="12543" max="12547" width="15.28515625" style="1220" customWidth="1"/>
    <col min="12548" max="12548" width="7.7109375" style="1220"/>
    <col min="12549" max="12549" width="7.85546875" style="1220" bestFit="1" customWidth="1"/>
    <col min="12550" max="12796" width="7.7109375" style="1220"/>
    <col min="12797" max="12797" width="26.7109375" style="1220" customWidth="1"/>
    <col min="12798" max="12798" width="12" style="1220" customWidth="1"/>
    <col min="12799" max="12803" width="15.28515625" style="1220" customWidth="1"/>
    <col min="12804" max="12804" width="7.7109375" style="1220"/>
    <col min="12805" max="12805" width="7.85546875" style="1220" bestFit="1" customWidth="1"/>
    <col min="12806" max="13052" width="7.7109375" style="1220"/>
    <col min="13053" max="13053" width="26.7109375" style="1220" customWidth="1"/>
    <col min="13054" max="13054" width="12" style="1220" customWidth="1"/>
    <col min="13055" max="13059" width="15.28515625" style="1220" customWidth="1"/>
    <col min="13060" max="13060" width="7.7109375" style="1220"/>
    <col min="13061" max="13061" width="7.85546875" style="1220" bestFit="1" customWidth="1"/>
    <col min="13062" max="13308" width="7.7109375" style="1220"/>
    <col min="13309" max="13309" width="26.7109375" style="1220" customWidth="1"/>
    <col min="13310" max="13310" width="12" style="1220" customWidth="1"/>
    <col min="13311" max="13315" width="15.28515625" style="1220" customWidth="1"/>
    <col min="13316" max="13316" width="7.7109375" style="1220"/>
    <col min="13317" max="13317" width="7.85546875" style="1220" bestFit="1" customWidth="1"/>
    <col min="13318" max="13564" width="7.7109375" style="1220"/>
    <col min="13565" max="13565" width="26.7109375" style="1220" customWidth="1"/>
    <col min="13566" max="13566" width="12" style="1220" customWidth="1"/>
    <col min="13567" max="13571" width="15.28515625" style="1220" customWidth="1"/>
    <col min="13572" max="13572" width="7.7109375" style="1220"/>
    <col min="13573" max="13573" width="7.85546875" style="1220" bestFit="1" customWidth="1"/>
    <col min="13574" max="13820" width="7.7109375" style="1220"/>
    <col min="13821" max="13821" width="26.7109375" style="1220" customWidth="1"/>
    <col min="13822" max="13822" width="12" style="1220" customWidth="1"/>
    <col min="13823" max="13827" width="15.28515625" style="1220" customWidth="1"/>
    <col min="13828" max="13828" width="7.7109375" style="1220"/>
    <col min="13829" max="13829" width="7.85546875" style="1220" bestFit="1" customWidth="1"/>
    <col min="13830" max="14076" width="7.7109375" style="1220"/>
    <col min="14077" max="14077" width="26.7109375" style="1220" customWidth="1"/>
    <col min="14078" max="14078" width="12" style="1220" customWidth="1"/>
    <col min="14079" max="14083" width="15.28515625" style="1220" customWidth="1"/>
    <col min="14084" max="14084" width="7.7109375" style="1220"/>
    <col min="14085" max="14085" width="7.85546875" style="1220" bestFit="1" customWidth="1"/>
    <col min="14086" max="14332" width="7.7109375" style="1220"/>
    <col min="14333" max="14333" width="26.7109375" style="1220" customWidth="1"/>
    <col min="14334" max="14334" width="12" style="1220" customWidth="1"/>
    <col min="14335" max="14339" width="15.28515625" style="1220" customWidth="1"/>
    <col min="14340" max="14340" width="7.7109375" style="1220"/>
    <col min="14341" max="14341" width="7.85546875" style="1220" bestFit="1" customWidth="1"/>
    <col min="14342" max="14588" width="7.7109375" style="1220"/>
    <col min="14589" max="14589" width="26.7109375" style="1220" customWidth="1"/>
    <col min="14590" max="14590" width="12" style="1220" customWidth="1"/>
    <col min="14591" max="14595" width="15.28515625" style="1220" customWidth="1"/>
    <col min="14596" max="14596" width="7.7109375" style="1220"/>
    <col min="14597" max="14597" width="7.85546875" style="1220" bestFit="1" customWidth="1"/>
    <col min="14598" max="14844" width="7.7109375" style="1220"/>
    <col min="14845" max="14845" width="26.7109375" style="1220" customWidth="1"/>
    <col min="14846" max="14846" width="12" style="1220" customWidth="1"/>
    <col min="14847" max="14851" width="15.28515625" style="1220" customWidth="1"/>
    <col min="14852" max="14852" width="7.7109375" style="1220"/>
    <col min="14853" max="14853" width="7.85546875" style="1220" bestFit="1" customWidth="1"/>
    <col min="14854" max="15100" width="7.7109375" style="1220"/>
    <col min="15101" max="15101" width="26.7109375" style="1220" customWidth="1"/>
    <col min="15102" max="15102" width="12" style="1220" customWidth="1"/>
    <col min="15103" max="15107" width="15.28515625" style="1220" customWidth="1"/>
    <col min="15108" max="15108" width="7.7109375" style="1220"/>
    <col min="15109" max="15109" width="7.85546875" style="1220" bestFit="1" customWidth="1"/>
    <col min="15110" max="15356" width="7.7109375" style="1220"/>
    <col min="15357" max="15357" width="26.7109375" style="1220" customWidth="1"/>
    <col min="15358" max="15358" width="12" style="1220" customWidth="1"/>
    <col min="15359" max="15363" width="15.28515625" style="1220" customWidth="1"/>
    <col min="15364" max="15364" width="7.7109375" style="1220"/>
    <col min="15365" max="15365" width="7.85546875" style="1220" bestFit="1" customWidth="1"/>
    <col min="15366" max="15612" width="7.7109375" style="1220"/>
    <col min="15613" max="15613" width="26.7109375" style="1220" customWidth="1"/>
    <col min="15614" max="15614" width="12" style="1220" customWidth="1"/>
    <col min="15615" max="15619" width="15.28515625" style="1220" customWidth="1"/>
    <col min="15620" max="15620" width="7.7109375" style="1220"/>
    <col min="15621" max="15621" width="7.85546875" style="1220" bestFit="1" customWidth="1"/>
    <col min="15622" max="15868" width="7.7109375" style="1220"/>
    <col min="15869" max="15869" width="26.7109375" style="1220" customWidth="1"/>
    <col min="15870" max="15870" width="12" style="1220" customWidth="1"/>
    <col min="15871" max="15875" width="15.28515625" style="1220" customWidth="1"/>
    <col min="15876" max="15876" width="7.7109375" style="1220"/>
    <col min="15877" max="15877" width="7.85546875" style="1220" bestFit="1" customWidth="1"/>
    <col min="15878" max="16124" width="7.7109375" style="1220"/>
    <col min="16125" max="16125" width="26.7109375" style="1220" customWidth="1"/>
    <col min="16126" max="16126" width="12" style="1220" customWidth="1"/>
    <col min="16127" max="16131" width="15.28515625" style="1220" customWidth="1"/>
    <col min="16132" max="16132" width="7.7109375" style="1220"/>
    <col min="16133" max="16133" width="7.85546875" style="1220" bestFit="1" customWidth="1"/>
    <col min="16134" max="16384" width="7.7109375" style="1220"/>
  </cols>
  <sheetData>
    <row r="1" spans="1:9" ht="33" customHeight="1">
      <c r="A1" s="1923" t="s">
        <v>2525</v>
      </c>
      <c r="B1" s="1924"/>
      <c r="C1" s="1924"/>
      <c r="D1" s="1924"/>
      <c r="E1" s="1924"/>
      <c r="F1" s="1924"/>
      <c r="G1" s="1924"/>
    </row>
    <row r="2" spans="1:9" s="1221" customFormat="1" ht="33" customHeight="1">
      <c r="A2" s="2457" t="s">
        <v>2526</v>
      </c>
      <c r="B2" s="2458"/>
      <c r="C2" s="2458"/>
      <c r="D2" s="2458"/>
      <c r="E2" s="2458"/>
      <c r="F2" s="2458"/>
      <c r="G2" s="2458"/>
    </row>
    <row r="3" spans="1:9" s="1221" customFormat="1" ht="15.75">
      <c r="A3" s="2431" t="s">
        <v>2955</v>
      </c>
      <c r="B3" s="2427"/>
      <c r="C3" s="2429" t="s">
        <v>2956</v>
      </c>
      <c r="D3" s="2429"/>
      <c r="E3" s="2429"/>
      <c r="F3" s="2429"/>
      <c r="G3" s="2430"/>
    </row>
    <row r="4" spans="1:9" ht="35.1" customHeight="1">
      <c r="A4" s="2527" t="s">
        <v>2753</v>
      </c>
      <c r="B4" s="1355" t="s">
        <v>156</v>
      </c>
      <c r="C4" s="1356"/>
      <c r="D4" s="1357"/>
      <c r="E4" s="1357"/>
      <c r="F4" s="1357" t="s">
        <v>160</v>
      </c>
      <c r="G4" s="2179" t="s">
        <v>492</v>
      </c>
    </row>
    <row r="5" spans="1:9" ht="35.1" customHeight="1">
      <c r="A5" s="2528"/>
      <c r="B5" s="1358" t="s">
        <v>219</v>
      </c>
      <c r="C5" s="1358" t="s">
        <v>220</v>
      </c>
      <c r="D5" s="1358" t="s">
        <v>178</v>
      </c>
      <c r="E5" s="1358" t="s">
        <v>179</v>
      </c>
      <c r="F5" s="1358" t="s">
        <v>221</v>
      </c>
      <c r="G5" s="2179"/>
    </row>
    <row r="6" spans="1:9" ht="44.1" customHeight="1">
      <c r="A6" s="1225" t="s">
        <v>497</v>
      </c>
      <c r="B6" s="1226">
        <v>1423805</v>
      </c>
      <c r="C6" s="1226">
        <v>1173910</v>
      </c>
      <c r="D6" s="1226">
        <v>1376787</v>
      </c>
      <c r="E6" s="1226">
        <v>1389950</v>
      </c>
      <c r="F6" s="1227">
        <v>1418237</v>
      </c>
      <c r="G6" s="1225" t="s">
        <v>509</v>
      </c>
      <c r="I6" s="1228"/>
    </row>
    <row r="7" spans="1:9" ht="44.1" customHeight="1">
      <c r="A7" s="1225" t="s">
        <v>2722</v>
      </c>
      <c r="B7" s="1229">
        <v>568874</v>
      </c>
      <c r="C7" s="1229">
        <v>553214</v>
      </c>
      <c r="D7" s="1229">
        <v>620735</v>
      </c>
      <c r="E7" s="1229">
        <v>544306</v>
      </c>
      <c r="F7" s="1230">
        <v>629879</v>
      </c>
      <c r="G7" s="1225" t="s">
        <v>2754</v>
      </c>
    </row>
    <row r="8" spans="1:9" ht="44.1" customHeight="1">
      <c r="A8" s="1225" t="s">
        <v>2755</v>
      </c>
      <c r="B8" s="1226">
        <v>1620545</v>
      </c>
      <c r="C8" s="1226">
        <v>1119649</v>
      </c>
      <c r="D8" s="1226">
        <v>1103230</v>
      </c>
      <c r="E8" s="1226">
        <v>768204</v>
      </c>
      <c r="F8" s="1227">
        <v>1783708</v>
      </c>
      <c r="G8" s="1225" t="s">
        <v>2756</v>
      </c>
    </row>
    <row r="9" spans="1:9" ht="44.1" customHeight="1">
      <c r="A9" s="312" t="s">
        <v>533</v>
      </c>
      <c r="B9" s="1229">
        <v>3613224</v>
      </c>
      <c r="C9" s="1229">
        <f>SUM(C6:C8)</f>
        <v>2846773</v>
      </c>
      <c r="D9" s="1229">
        <f>SUM(D6:D8)</f>
        <v>3100752</v>
      </c>
      <c r="E9" s="1229">
        <f>SUM(E6:E8)</f>
        <v>2702460</v>
      </c>
      <c r="F9" s="1229">
        <f>SUM(F6:F8)</f>
        <v>3831824</v>
      </c>
      <c r="G9" s="312" t="s">
        <v>534</v>
      </c>
    </row>
    <row r="10" spans="1:9" ht="33" customHeight="1">
      <c r="A10" s="1232" t="s">
        <v>2957</v>
      </c>
      <c r="B10" s="1233">
        <v>12</v>
      </c>
      <c r="C10" s="1233">
        <v>9</v>
      </c>
      <c r="D10" s="1233">
        <v>10.1</v>
      </c>
      <c r="E10" s="1233">
        <v>8.4</v>
      </c>
      <c r="F10" s="1233">
        <v>11.3</v>
      </c>
      <c r="G10" s="1359" t="s">
        <v>2958</v>
      </c>
    </row>
    <row r="11" spans="1:9">
      <c r="B11" s="1236"/>
      <c r="C11" s="1236"/>
      <c r="D11" s="1236"/>
      <c r="E11" s="1360"/>
      <c r="F11" s="1360"/>
    </row>
    <row r="12" spans="1:9">
      <c r="B12" s="1236"/>
      <c r="C12" s="1236"/>
      <c r="D12" s="1236"/>
      <c r="E12" s="1236"/>
      <c r="F12" s="1236"/>
    </row>
    <row r="13" spans="1:9">
      <c r="B13" s="1236"/>
      <c r="C13" s="1236"/>
      <c r="D13" s="1361"/>
      <c r="E13" s="1361"/>
      <c r="F13" s="1361"/>
    </row>
    <row r="14" spans="1:9" ht="13.35" customHeight="1">
      <c r="B14" s="1236"/>
      <c r="C14" s="1236"/>
      <c r="D14" s="1238"/>
      <c r="E14" s="1238"/>
      <c r="F14" s="1238"/>
    </row>
    <row r="15" spans="1:9" ht="13.35" customHeight="1">
      <c r="B15" s="1236"/>
      <c r="C15" s="1236"/>
      <c r="D15" s="1236"/>
      <c r="E15" s="1236"/>
      <c r="F15" s="1236"/>
    </row>
    <row r="16" spans="1:9">
      <c r="B16" s="1236"/>
      <c r="C16" s="1236"/>
      <c r="D16" s="1236"/>
      <c r="E16" s="1236"/>
      <c r="F16" s="1236"/>
    </row>
    <row r="17" spans="2:6">
      <c r="B17" s="1236"/>
      <c r="C17" s="1236"/>
      <c r="D17" s="1236"/>
      <c r="E17" s="1236"/>
      <c r="F17" s="1236"/>
    </row>
    <row r="18" spans="2:6">
      <c r="B18" s="1236"/>
      <c r="C18" s="1236"/>
      <c r="D18" s="1236"/>
      <c r="E18" s="1236"/>
      <c r="F18" s="1236"/>
    </row>
    <row r="19" spans="2:6" ht="30" customHeight="1">
      <c r="B19" s="1236"/>
      <c r="C19" s="1236"/>
      <c r="D19" s="1236"/>
      <c r="E19" s="1236"/>
      <c r="F19" s="1236"/>
    </row>
    <row r="20" spans="2:6">
      <c r="B20" s="1236"/>
      <c r="C20" s="1236"/>
      <c r="D20" s="1236"/>
      <c r="E20" s="1236"/>
      <c r="F20" s="1236"/>
    </row>
  </sheetData>
  <mergeCells count="6">
    <mergeCell ref="A1:G1"/>
    <mergeCell ref="A2:G2"/>
    <mergeCell ref="A3:B3"/>
    <mergeCell ref="C3:G3"/>
    <mergeCell ref="A4:A5"/>
    <mergeCell ref="G4:G5"/>
  </mergeCells>
  <printOptions horizontalCentered="1" verticalCentered="1"/>
  <pageMargins left="0.59055118110236227" right="0.59055118110236227" top="0.98425196850393704" bottom="0.98425196850393704" header="0.51181102362204722" footer="0.51181102362204722"/>
  <pageSetup paperSize="9" scale="78"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3"/>
  <sheetViews>
    <sheetView rightToLeft="1" zoomScaleNormal="100" workbookViewId="0">
      <selection activeCell="G13" sqref="G13"/>
    </sheetView>
  </sheetViews>
  <sheetFormatPr defaultColWidth="8.7109375" defaultRowHeight="25.35" customHeight="1"/>
  <cols>
    <col min="1" max="1" width="37.7109375" style="31" customWidth="1"/>
    <col min="2" max="3" width="15.7109375" style="140" customWidth="1"/>
    <col min="4" max="6" width="15.7109375" style="31" customWidth="1"/>
    <col min="7" max="7" width="37.7109375" style="31" customWidth="1"/>
    <col min="8" max="16384" width="8.7109375" style="31"/>
  </cols>
  <sheetData>
    <row r="1" spans="1:12" ht="44.1" customHeight="1">
      <c r="A1" s="1959" t="s">
        <v>264</v>
      </c>
      <c r="B1" s="1959"/>
      <c r="C1" s="1959"/>
      <c r="D1" s="1959"/>
      <c r="E1" s="1959"/>
      <c r="F1" s="1959"/>
      <c r="G1" s="1959"/>
      <c r="H1" s="30"/>
    </row>
    <row r="2" spans="1:12" ht="33" customHeight="1">
      <c r="A2" s="1911" t="s">
        <v>265</v>
      </c>
      <c r="B2" s="1911"/>
      <c r="C2" s="1911"/>
      <c r="D2" s="1911"/>
      <c r="E2" s="1911"/>
      <c r="F2" s="1911"/>
      <c r="G2" s="1911"/>
      <c r="H2" s="30"/>
    </row>
    <row r="3" spans="1:12" ht="33" customHeight="1">
      <c r="A3" s="1967" t="s">
        <v>266</v>
      </c>
      <c r="B3" s="1968"/>
      <c r="C3" s="1969" t="s">
        <v>267</v>
      </c>
      <c r="D3" s="1969"/>
      <c r="E3" s="1970"/>
      <c r="F3" s="1970"/>
      <c r="G3" s="1970"/>
      <c r="H3" s="30"/>
    </row>
    <row r="4" spans="1:12" ht="54.95" customHeight="1">
      <c r="A4" s="126" t="s">
        <v>49</v>
      </c>
      <c r="B4" s="126" t="s">
        <v>219</v>
      </c>
      <c r="C4" s="153" t="s">
        <v>220</v>
      </c>
      <c r="D4" s="153" t="s">
        <v>178</v>
      </c>
      <c r="E4" s="153" t="s">
        <v>179</v>
      </c>
      <c r="F4" s="153" t="s">
        <v>221</v>
      </c>
      <c r="G4" s="154" t="s">
        <v>52</v>
      </c>
      <c r="H4" s="30"/>
    </row>
    <row r="5" spans="1:12" ht="42.95" customHeight="1">
      <c r="A5" s="37" t="s">
        <v>268</v>
      </c>
      <c r="B5" s="49">
        <v>97</v>
      </c>
      <c r="C5" s="49">
        <v>97.4</v>
      </c>
      <c r="D5" s="49">
        <v>97.3</v>
      </c>
      <c r="E5" s="49">
        <v>97.9</v>
      </c>
      <c r="F5" s="49">
        <v>96.8</v>
      </c>
      <c r="G5" s="37" t="s">
        <v>269</v>
      </c>
      <c r="H5" s="30"/>
      <c r="I5" s="133"/>
      <c r="J5" s="133"/>
    </row>
    <row r="6" spans="1:12" ht="42.95" customHeight="1">
      <c r="A6" s="37" t="s">
        <v>270</v>
      </c>
      <c r="B6" s="43">
        <v>97.5</v>
      </c>
      <c r="C6" s="43">
        <v>97</v>
      </c>
      <c r="D6" s="43">
        <v>97.6</v>
      </c>
      <c r="E6" s="43">
        <v>97.9</v>
      </c>
      <c r="F6" s="43">
        <v>96.4</v>
      </c>
      <c r="G6" s="37" t="s">
        <v>271</v>
      </c>
      <c r="H6" s="30"/>
    </row>
    <row r="7" spans="1:12" ht="42.95" customHeight="1">
      <c r="A7" s="37" t="s">
        <v>272</v>
      </c>
      <c r="B7" s="49">
        <v>92.3</v>
      </c>
      <c r="C7" s="49">
        <v>96</v>
      </c>
      <c r="D7" s="49">
        <v>94.1</v>
      </c>
      <c r="E7" s="49">
        <v>97.6</v>
      </c>
      <c r="F7" s="49">
        <v>96.5</v>
      </c>
      <c r="G7" s="37" t="s">
        <v>273</v>
      </c>
      <c r="H7" s="30"/>
    </row>
    <row r="8" spans="1:12" ht="42.95" customHeight="1">
      <c r="A8" s="37" t="s">
        <v>274</v>
      </c>
      <c r="B8" s="43">
        <v>96.5</v>
      </c>
      <c r="C8" s="43">
        <v>96.4</v>
      </c>
      <c r="D8" s="43">
        <v>97</v>
      </c>
      <c r="E8" s="43">
        <v>97.5</v>
      </c>
      <c r="F8" s="43">
        <v>96</v>
      </c>
      <c r="G8" s="37" t="s">
        <v>275</v>
      </c>
      <c r="H8" s="30"/>
      <c r="L8" s="133"/>
    </row>
    <row r="9" spans="1:12" ht="42.95" customHeight="1">
      <c r="A9" s="45" t="s">
        <v>276</v>
      </c>
      <c r="B9" s="49">
        <v>97</v>
      </c>
      <c r="C9" s="49">
        <v>97</v>
      </c>
      <c r="D9" s="49">
        <v>96.7</v>
      </c>
      <c r="E9" s="49">
        <v>97.57</v>
      </c>
      <c r="F9" s="49">
        <v>96</v>
      </c>
      <c r="G9" s="56" t="s">
        <v>277</v>
      </c>
      <c r="H9" s="30"/>
    </row>
    <row r="10" spans="1:12" ht="24.95" customHeight="1">
      <c r="A10" s="1971" t="s">
        <v>278</v>
      </c>
      <c r="B10" s="1972"/>
      <c r="C10" s="1899" t="s">
        <v>279</v>
      </c>
      <c r="D10" s="1899"/>
      <c r="E10" s="1900"/>
      <c r="F10" s="1900"/>
      <c r="G10" s="1900"/>
      <c r="H10" s="30"/>
    </row>
    <row r="11" spans="1:12" ht="24.95" customHeight="1">
      <c r="A11" s="1961" t="s">
        <v>280</v>
      </c>
      <c r="B11" s="1962"/>
      <c r="C11" s="1963" t="s">
        <v>281</v>
      </c>
      <c r="D11" s="1963"/>
      <c r="E11" s="1964"/>
      <c r="F11" s="1964"/>
      <c r="G11" s="1964"/>
      <c r="H11" s="30"/>
    </row>
    <row r="12" spans="1:12" ht="25.35" customHeight="1">
      <c r="A12" s="172" t="s">
        <v>282</v>
      </c>
      <c r="B12" s="1965" t="s">
        <v>283</v>
      </c>
      <c r="C12" s="1965"/>
      <c r="D12" s="1965"/>
      <c r="E12" s="1965"/>
      <c r="F12" s="1965"/>
      <c r="G12" s="1966"/>
      <c r="H12" s="30"/>
      <c r="I12" s="133"/>
      <c r="J12" s="133"/>
    </row>
    <row r="13" spans="1:12" ht="25.35" customHeight="1">
      <c r="A13" s="120"/>
      <c r="B13" s="164"/>
      <c r="C13" s="164"/>
      <c r="D13" s="120"/>
      <c r="E13" s="120"/>
      <c r="F13" s="120"/>
      <c r="G13" s="120"/>
    </row>
  </sheetData>
  <mergeCells count="9">
    <mergeCell ref="A11:B11"/>
    <mergeCell ref="C11:G11"/>
    <mergeCell ref="B12:G12"/>
    <mergeCell ref="A1:G1"/>
    <mergeCell ref="A2:G2"/>
    <mergeCell ref="A3:B3"/>
    <mergeCell ref="C3:G3"/>
    <mergeCell ref="A10:B10"/>
    <mergeCell ref="C10:G10"/>
  </mergeCells>
  <pageMargins left="0.7" right="0.7" top="0.75" bottom="0.75" header="0.3" footer="0.3"/>
  <pageSetup paperSize="9" scale="56" orientation="portrait" r:id="rId1"/>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31"/>
  <sheetViews>
    <sheetView showGridLines="0" rightToLeft="1" topLeftCell="A7" zoomScaleNormal="100" workbookViewId="0">
      <selection activeCell="G13" sqref="G13"/>
    </sheetView>
  </sheetViews>
  <sheetFormatPr defaultColWidth="8.85546875" defaultRowHeight="18" customHeight="1"/>
  <cols>
    <col min="1" max="1" width="21.7109375" style="1363" customWidth="1"/>
    <col min="2" max="12" width="13.7109375" style="1362" customWidth="1"/>
    <col min="13" max="13" width="21.7109375" style="1363" customWidth="1"/>
    <col min="14" max="100" width="8.85546875" style="1362"/>
    <col min="101" max="101" width="10.28515625" style="1362" customWidth="1"/>
    <col min="102" max="102" width="11.42578125" style="1362" customWidth="1"/>
    <col min="103" max="110" width="10.28515625" style="1362" customWidth="1"/>
    <col min="111" max="111" width="11.140625" style="1362" customWidth="1"/>
    <col min="112" max="138" width="9.140625" style="1362" customWidth="1"/>
    <col min="139" max="356" width="8.85546875" style="1362"/>
    <col min="357" max="357" width="10.28515625" style="1362" customWidth="1"/>
    <col min="358" max="358" width="11.42578125" style="1362" customWidth="1"/>
    <col min="359" max="366" width="10.28515625" style="1362" customWidth="1"/>
    <col min="367" max="367" width="11.140625" style="1362" customWidth="1"/>
    <col min="368" max="394" width="9.140625" style="1362" customWidth="1"/>
    <col min="395" max="612" width="8.85546875" style="1362"/>
    <col min="613" max="613" width="10.28515625" style="1362" customWidth="1"/>
    <col min="614" max="614" width="11.42578125" style="1362" customWidth="1"/>
    <col min="615" max="622" width="10.28515625" style="1362" customWidth="1"/>
    <col min="623" max="623" width="11.140625" style="1362" customWidth="1"/>
    <col min="624" max="650" width="9.140625" style="1362" customWidth="1"/>
    <col min="651" max="868" width="8.85546875" style="1362"/>
    <col min="869" max="869" width="10.28515625" style="1362" customWidth="1"/>
    <col min="870" max="870" width="11.42578125" style="1362" customWidth="1"/>
    <col min="871" max="878" width="10.28515625" style="1362" customWidth="1"/>
    <col min="879" max="879" width="11.140625" style="1362" customWidth="1"/>
    <col min="880" max="906" width="9.140625" style="1362" customWidth="1"/>
    <col min="907" max="1124" width="8.85546875" style="1362"/>
    <col min="1125" max="1125" width="10.28515625" style="1362" customWidth="1"/>
    <col min="1126" max="1126" width="11.42578125" style="1362" customWidth="1"/>
    <col min="1127" max="1134" width="10.28515625" style="1362" customWidth="1"/>
    <col min="1135" max="1135" width="11.140625" style="1362" customWidth="1"/>
    <col min="1136" max="1162" width="9.140625" style="1362" customWidth="1"/>
    <col min="1163" max="1380" width="8.85546875" style="1362"/>
    <col min="1381" max="1381" width="10.28515625" style="1362" customWidth="1"/>
    <col min="1382" max="1382" width="11.42578125" style="1362" customWidth="1"/>
    <col min="1383" max="1390" width="10.28515625" style="1362" customWidth="1"/>
    <col min="1391" max="1391" width="11.140625" style="1362" customWidth="1"/>
    <col min="1392" max="1418" width="9.140625" style="1362" customWidth="1"/>
    <col min="1419" max="1636" width="8.85546875" style="1362"/>
    <col min="1637" max="1637" width="10.28515625" style="1362" customWidth="1"/>
    <col min="1638" max="1638" width="11.42578125" style="1362" customWidth="1"/>
    <col min="1639" max="1646" width="10.28515625" style="1362" customWidth="1"/>
    <col min="1647" max="1647" width="11.140625" style="1362" customWidth="1"/>
    <col min="1648" max="1674" width="9.140625" style="1362" customWidth="1"/>
    <col min="1675" max="1892" width="8.85546875" style="1362"/>
    <col min="1893" max="1893" width="10.28515625" style="1362" customWidth="1"/>
    <col min="1894" max="1894" width="11.42578125" style="1362" customWidth="1"/>
    <col min="1895" max="1902" width="10.28515625" style="1362" customWidth="1"/>
    <col min="1903" max="1903" width="11.140625" style="1362" customWidth="1"/>
    <col min="1904" max="1930" width="9.140625" style="1362" customWidth="1"/>
    <col min="1931" max="2148" width="8.85546875" style="1362"/>
    <col min="2149" max="2149" width="10.28515625" style="1362" customWidth="1"/>
    <col min="2150" max="2150" width="11.42578125" style="1362" customWidth="1"/>
    <col min="2151" max="2158" width="10.28515625" style="1362" customWidth="1"/>
    <col min="2159" max="2159" width="11.140625" style="1362" customWidth="1"/>
    <col min="2160" max="2186" width="9.140625" style="1362" customWidth="1"/>
    <col min="2187" max="2404" width="8.85546875" style="1362"/>
    <col min="2405" max="2405" width="10.28515625" style="1362" customWidth="1"/>
    <col min="2406" max="2406" width="11.42578125" style="1362" customWidth="1"/>
    <col min="2407" max="2414" width="10.28515625" style="1362" customWidth="1"/>
    <col min="2415" max="2415" width="11.140625" style="1362" customWidth="1"/>
    <col min="2416" max="2442" width="9.140625" style="1362" customWidth="1"/>
    <col min="2443" max="2660" width="8.85546875" style="1362"/>
    <col min="2661" max="2661" width="10.28515625" style="1362" customWidth="1"/>
    <col min="2662" max="2662" width="11.42578125" style="1362" customWidth="1"/>
    <col min="2663" max="2670" width="10.28515625" style="1362" customWidth="1"/>
    <col min="2671" max="2671" width="11.140625" style="1362" customWidth="1"/>
    <col min="2672" max="2698" width="9.140625" style="1362" customWidth="1"/>
    <col min="2699" max="2916" width="8.85546875" style="1362"/>
    <col min="2917" max="2917" width="10.28515625" style="1362" customWidth="1"/>
    <col min="2918" max="2918" width="11.42578125" style="1362" customWidth="1"/>
    <col min="2919" max="2926" width="10.28515625" style="1362" customWidth="1"/>
    <col min="2927" max="2927" width="11.140625" style="1362" customWidth="1"/>
    <col min="2928" max="2954" width="9.140625" style="1362" customWidth="1"/>
    <col min="2955" max="3172" width="8.85546875" style="1362"/>
    <col min="3173" max="3173" width="10.28515625" style="1362" customWidth="1"/>
    <col min="3174" max="3174" width="11.42578125" style="1362" customWidth="1"/>
    <col min="3175" max="3182" width="10.28515625" style="1362" customWidth="1"/>
    <col min="3183" max="3183" width="11.140625" style="1362" customWidth="1"/>
    <col min="3184" max="3210" width="9.140625" style="1362" customWidth="1"/>
    <col min="3211" max="3428" width="8.85546875" style="1362"/>
    <col min="3429" max="3429" width="10.28515625" style="1362" customWidth="1"/>
    <col min="3430" max="3430" width="11.42578125" style="1362" customWidth="1"/>
    <col min="3431" max="3438" width="10.28515625" style="1362" customWidth="1"/>
    <col min="3439" max="3439" width="11.140625" style="1362" customWidth="1"/>
    <col min="3440" max="3466" width="9.140625" style="1362" customWidth="1"/>
    <col min="3467" max="3684" width="8.85546875" style="1362"/>
    <col min="3685" max="3685" width="10.28515625" style="1362" customWidth="1"/>
    <col min="3686" max="3686" width="11.42578125" style="1362" customWidth="1"/>
    <col min="3687" max="3694" width="10.28515625" style="1362" customWidth="1"/>
    <col min="3695" max="3695" width="11.140625" style="1362" customWidth="1"/>
    <col min="3696" max="3722" width="9.140625" style="1362" customWidth="1"/>
    <col min="3723" max="3940" width="8.85546875" style="1362"/>
    <col min="3941" max="3941" width="10.28515625" style="1362" customWidth="1"/>
    <col min="3942" max="3942" width="11.42578125" style="1362" customWidth="1"/>
    <col min="3943" max="3950" width="10.28515625" style="1362" customWidth="1"/>
    <col min="3951" max="3951" width="11.140625" style="1362" customWidth="1"/>
    <col min="3952" max="3978" width="9.140625" style="1362" customWidth="1"/>
    <col min="3979" max="4196" width="8.85546875" style="1362"/>
    <col min="4197" max="4197" width="10.28515625" style="1362" customWidth="1"/>
    <col min="4198" max="4198" width="11.42578125" style="1362" customWidth="1"/>
    <col min="4199" max="4206" width="10.28515625" style="1362" customWidth="1"/>
    <col min="4207" max="4207" width="11.140625" style="1362" customWidth="1"/>
    <col min="4208" max="4234" width="9.140625" style="1362" customWidth="1"/>
    <col min="4235" max="4452" width="8.85546875" style="1362"/>
    <col min="4453" max="4453" width="10.28515625" style="1362" customWidth="1"/>
    <col min="4454" max="4454" width="11.42578125" style="1362" customWidth="1"/>
    <col min="4455" max="4462" width="10.28515625" style="1362" customWidth="1"/>
    <col min="4463" max="4463" width="11.140625" style="1362" customWidth="1"/>
    <col min="4464" max="4490" width="9.140625" style="1362" customWidth="1"/>
    <col min="4491" max="4708" width="8.85546875" style="1362"/>
    <col min="4709" max="4709" width="10.28515625" style="1362" customWidth="1"/>
    <col min="4710" max="4710" width="11.42578125" style="1362" customWidth="1"/>
    <col min="4711" max="4718" width="10.28515625" style="1362" customWidth="1"/>
    <col min="4719" max="4719" width="11.140625" style="1362" customWidth="1"/>
    <col min="4720" max="4746" width="9.140625" style="1362" customWidth="1"/>
    <col min="4747" max="4964" width="8.85546875" style="1362"/>
    <col min="4965" max="4965" width="10.28515625" style="1362" customWidth="1"/>
    <col min="4966" max="4966" width="11.42578125" style="1362" customWidth="1"/>
    <col min="4967" max="4974" width="10.28515625" style="1362" customWidth="1"/>
    <col min="4975" max="4975" width="11.140625" style="1362" customWidth="1"/>
    <col min="4976" max="5002" width="9.140625" style="1362" customWidth="1"/>
    <col min="5003" max="5220" width="8.85546875" style="1362"/>
    <col min="5221" max="5221" width="10.28515625" style="1362" customWidth="1"/>
    <col min="5222" max="5222" width="11.42578125" style="1362" customWidth="1"/>
    <col min="5223" max="5230" width="10.28515625" style="1362" customWidth="1"/>
    <col min="5231" max="5231" width="11.140625" style="1362" customWidth="1"/>
    <col min="5232" max="5258" width="9.140625" style="1362" customWidth="1"/>
    <col min="5259" max="5476" width="8.85546875" style="1362"/>
    <col min="5477" max="5477" width="10.28515625" style="1362" customWidth="1"/>
    <col min="5478" max="5478" width="11.42578125" style="1362" customWidth="1"/>
    <col min="5479" max="5486" width="10.28515625" style="1362" customWidth="1"/>
    <col min="5487" max="5487" width="11.140625" style="1362" customWidth="1"/>
    <col min="5488" max="5514" width="9.140625" style="1362" customWidth="1"/>
    <col min="5515" max="5732" width="8.85546875" style="1362"/>
    <col min="5733" max="5733" width="10.28515625" style="1362" customWidth="1"/>
    <col min="5734" max="5734" width="11.42578125" style="1362" customWidth="1"/>
    <col min="5735" max="5742" width="10.28515625" style="1362" customWidth="1"/>
    <col min="5743" max="5743" width="11.140625" style="1362" customWidth="1"/>
    <col min="5744" max="5770" width="9.140625" style="1362" customWidth="1"/>
    <col min="5771" max="5988" width="8.85546875" style="1362"/>
    <col min="5989" max="5989" width="10.28515625" style="1362" customWidth="1"/>
    <col min="5990" max="5990" width="11.42578125" style="1362" customWidth="1"/>
    <col min="5991" max="5998" width="10.28515625" style="1362" customWidth="1"/>
    <col min="5999" max="5999" width="11.140625" style="1362" customWidth="1"/>
    <col min="6000" max="6026" width="9.140625" style="1362" customWidth="1"/>
    <col min="6027" max="6244" width="8.85546875" style="1362"/>
    <col min="6245" max="6245" width="10.28515625" style="1362" customWidth="1"/>
    <col min="6246" max="6246" width="11.42578125" style="1362" customWidth="1"/>
    <col min="6247" max="6254" width="10.28515625" style="1362" customWidth="1"/>
    <col min="6255" max="6255" width="11.140625" style="1362" customWidth="1"/>
    <col min="6256" max="6282" width="9.140625" style="1362" customWidth="1"/>
    <col min="6283" max="6500" width="8.85546875" style="1362"/>
    <col min="6501" max="6501" width="10.28515625" style="1362" customWidth="1"/>
    <col min="6502" max="6502" width="11.42578125" style="1362" customWidth="1"/>
    <col min="6503" max="6510" width="10.28515625" style="1362" customWidth="1"/>
    <col min="6511" max="6511" width="11.140625" style="1362" customWidth="1"/>
    <col min="6512" max="6538" width="9.140625" style="1362" customWidth="1"/>
    <col min="6539" max="6756" width="8.85546875" style="1362"/>
    <col min="6757" max="6757" width="10.28515625" style="1362" customWidth="1"/>
    <col min="6758" max="6758" width="11.42578125" style="1362" customWidth="1"/>
    <col min="6759" max="6766" width="10.28515625" style="1362" customWidth="1"/>
    <col min="6767" max="6767" width="11.140625" style="1362" customWidth="1"/>
    <col min="6768" max="6794" width="9.140625" style="1362" customWidth="1"/>
    <col min="6795" max="7012" width="8.85546875" style="1362"/>
    <col min="7013" max="7013" width="10.28515625" style="1362" customWidth="1"/>
    <col min="7014" max="7014" width="11.42578125" style="1362" customWidth="1"/>
    <col min="7015" max="7022" width="10.28515625" style="1362" customWidth="1"/>
    <col min="7023" max="7023" width="11.140625" style="1362" customWidth="1"/>
    <col min="7024" max="7050" width="9.140625" style="1362" customWidth="1"/>
    <col min="7051" max="7268" width="8.85546875" style="1362"/>
    <col min="7269" max="7269" width="10.28515625" style="1362" customWidth="1"/>
    <col min="7270" max="7270" width="11.42578125" style="1362" customWidth="1"/>
    <col min="7271" max="7278" width="10.28515625" style="1362" customWidth="1"/>
    <col min="7279" max="7279" width="11.140625" style="1362" customWidth="1"/>
    <col min="7280" max="7306" width="9.140625" style="1362" customWidth="1"/>
    <col min="7307" max="7524" width="8.85546875" style="1362"/>
    <col min="7525" max="7525" width="10.28515625" style="1362" customWidth="1"/>
    <col min="7526" max="7526" width="11.42578125" style="1362" customWidth="1"/>
    <col min="7527" max="7534" width="10.28515625" style="1362" customWidth="1"/>
    <col min="7535" max="7535" width="11.140625" style="1362" customWidth="1"/>
    <col min="7536" max="7562" width="9.140625" style="1362" customWidth="1"/>
    <col min="7563" max="7780" width="8.85546875" style="1362"/>
    <col min="7781" max="7781" width="10.28515625" style="1362" customWidth="1"/>
    <col min="7782" max="7782" width="11.42578125" style="1362" customWidth="1"/>
    <col min="7783" max="7790" width="10.28515625" style="1362" customWidth="1"/>
    <col min="7791" max="7791" width="11.140625" style="1362" customWidth="1"/>
    <col min="7792" max="7818" width="9.140625" style="1362" customWidth="1"/>
    <col min="7819" max="8036" width="8.85546875" style="1362"/>
    <col min="8037" max="8037" width="10.28515625" style="1362" customWidth="1"/>
    <col min="8038" max="8038" width="11.42578125" style="1362" customWidth="1"/>
    <col min="8039" max="8046" width="10.28515625" style="1362" customWidth="1"/>
    <col min="8047" max="8047" width="11.140625" style="1362" customWidth="1"/>
    <col min="8048" max="8074" width="9.140625" style="1362" customWidth="1"/>
    <col min="8075" max="8292" width="8.85546875" style="1362"/>
    <col min="8293" max="8293" width="10.28515625" style="1362" customWidth="1"/>
    <col min="8294" max="8294" width="11.42578125" style="1362" customWidth="1"/>
    <col min="8295" max="8302" width="10.28515625" style="1362" customWidth="1"/>
    <col min="8303" max="8303" width="11.140625" style="1362" customWidth="1"/>
    <col min="8304" max="8330" width="9.140625" style="1362" customWidth="1"/>
    <col min="8331" max="8548" width="8.85546875" style="1362"/>
    <col min="8549" max="8549" width="10.28515625" style="1362" customWidth="1"/>
    <col min="8550" max="8550" width="11.42578125" style="1362" customWidth="1"/>
    <col min="8551" max="8558" width="10.28515625" style="1362" customWidth="1"/>
    <col min="8559" max="8559" width="11.140625" style="1362" customWidth="1"/>
    <col min="8560" max="8586" width="9.140625" style="1362" customWidth="1"/>
    <col min="8587" max="8804" width="8.85546875" style="1362"/>
    <col min="8805" max="8805" width="10.28515625" style="1362" customWidth="1"/>
    <col min="8806" max="8806" width="11.42578125" style="1362" customWidth="1"/>
    <col min="8807" max="8814" width="10.28515625" style="1362" customWidth="1"/>
    <col min="8815" max="8815" width="11.140625" style="1362" customWidth="1"/>
    <col min="8816" max="8842" width="9.140625" style="1362" customWidth="1"/>
    <col min="8843" max="9060" width="8.85546875" style="1362"/>
    <col min="9061" max="9061" width="10.28515625" style="1362" customWidth="1"/>
    <col min="9062" max="9062" width="11.42578125" style="1362" customWidth="1"/>
    <col min="9063" max="9070" width="10.28515625" style="1362" customWidth="1"/>
    <col min="9071" max="9071" width="11.140625" style="1362" customWidth="1"/>
    <col min="9072" max="9098" width="9.140625" style="1362" customWidth="1"/>
    <col min="9099" max="9316" width="8.85546875" style="1362"/>
    <col min="9317" max="9317" width="10.28515625" style="1362" customWidth="1"/>
    <col min="9318" max="9318" width="11.42578125" style="1362" customWidth="1"/>
    <col min="9319" max="9326" width="10.28515625" style="1362" customWidth="1"/>
    <col min="9327" max="9327" width="11.140625" style="1362" customWidth="1"/>
    <col min="9328" max="9354" width="9.140625" style="1362" customWidth="1"/>
    <col min="9355" max="9572" width="8.85546875" style="1362"/>
    <col min="9573" max="9573" width="10.28515625" style="1362" customWidth="1"/>
    <col min="9574" max="9574" width="11.42578125" style="1362" customWidth="1"/>
    <col min="9575" max="9582" width="10.28515625" style="1362" customWidth="1"/>
    <col min="9583" max="9583" width="11.140625" style="1362" customWidth="1"/>
    <col min="9584" max="9610" width="9.140625" style="1362" customWidth="1"/>
    <col min="9611" max="9828" width="8.85546875" style="1362"/>
    <col min="9829" max="9829" width="10.28515625" style="1362" customWidth="1"/>
    <col min="9830" max="9830" width="11.42578125" style="1362" customWidth="1"/>
    <col min="9831" max="9838" width="10.28515625" style="1362" customWidth="1"/>
    <col min="9839" max="9839" width="11.140625" style="1362" customWidth="1"/>
    <col min="9840" max="9866" width="9.140625" style="1362" customWidth="1"/>
    <col min="9867" max="10084" width="8.85546875" style="1362"/>
    <col min="10085" max="10085" width="10.28515625" style="1362" customWidth="1"/>
    <col min="10086" max="10086" width="11.42578125" style="1362" customWidth="1"/>
    <col min="10087" max="10094" width="10.28515625" style="1362" customWidth="1"/>
    <col min="10095" max="10095" width="11.140625" style="1362" customWidth="1"/>
    <col min="10096" max="10122" width="9.140625" style="1362" customWidth="1"/>
    <col min="10123" max="10340" width="8.85546875" style="1362"/>
    <col min="10341" max="10341" width="10.28515625" style="1362" customWidth="1"/>
    <col min="10342" max="10342" width="11.42578125" style="1362" customWidth="1"/>
    <col min="10343" max="10350" width="10.28515625" style="1362" customWidth="1"/>
    <col min="10351" max="10351" width="11.140625" style="1362" customWidth="1"/>
    <col min="10352" max="10378" width="9.140625" style="1362" customWidth="1"/>
    <col min="10379" max="10596" width="8.85546875" style="1362"/>
    <col min="10597" max="10597" width="10.28515625" style="1362" customWidth="1"/>
    <col min="10598" max="10598" width="11.42578125" style="1362" customWidth="1"/>
    <col min="10599" max="10606" width="10.28515625" style="1362" customWidth="1"/>
    <col min="10607" max="10607" width="11.140625" style="1362" customWidth="1"/>
    <col min="10608" max="10634" width="9.140625" style="1362" customWidth="1"/>
    <col min="10635" max="10852" width="8.85546875" style="1362"/>
    <col min="10853" max="10853" width="10.28515625" style="1362" customWidth="1"/>
    <col min="10854" max="10854" width="11.42578125" style="1362" customWidth="1"/>
    <col min="10855" max="10862" width="10.28515625" style="1362" customWidth="1"/>
    <col min="10863" max="10863" width="11.140625" style="1362" customWidth="1"/>
    <col min="10864" max="10890" width="9.140625" style="1362" customWidth="1"/>
    <col min="10891" max="11108" width="8.85546875" style="1362"/>
    <col min="11109" max="11109" width="10.28515625" style="1362" customWidth="1"/>
    <col min="11110" max="11110" width="11.42578125" style="1362" customWidth="1"/>
    <col min="11111" max="11118" width="10.28515625" style="1362" customWidth="1"/>
    <col min="11119" max="11119" width="11.140625" style="1362" customWidth="1"/>
    <col min="11120" max="11146" width="9.140625" style="1362" customWidth="1"/>
    <col min="11147" max="11364" width="8.85546875" style="1362"/>
    <col min="11365" max="11365" width="10.28515625" style="1362" customWidth="1"/>
    <col min="11366" max="11366" width="11.42578125" style="1362" customWidth="1"/>
    <col min="11367" max="11374" width="10.28515625" style="1362" customWidth="1"/>
    <col min="11375" max="11375" width="11.140625" style="1362" customWidth="1"/>
    <col min="11376" max="11402" width="9.140625" style="1362" customWidth="1"/>
    <col min="11403" max="11620" width="8.85546875" style="1362"/>
    <col min="11621" max="11621" width="10.28515625" style="1362" customWidth="1"/>
    <col min="11622" max="11622" width="11.42578125" style="1362" customWidth="1"/>
    <col min="11623" max="11630" width="10.28515625" style="1362" customWidth="1"/>
    <col min="11631" max="11631" width="11.140625" style="1362" customWidth="1"/>
    <col min="11632" max="11658" width="9.140625" style="1362" customWidth="1"/>
    <col min="11659" max="11876" width="8.85546875" style="1362"/>
    <col min="11877" max="11877" width="10.28515625" style="1362" customWidth="1"/>
    <col min="11878" max="11878" width="11.42578125" style="1362" customWidth="1"/>
    <col min="11879" max="11886" width="10.28515625" style="1362" customWidth="1"/>
    <col min="11887" max="11887" width="11.140625" style="1362" customWidth="1"/>
    <col min="11888" max="11914" width="9.140625" style="1362" customWidth="1"/>
    <col min="11915" max="12132" width="8.85546875" style="1362"/>
    <col min="12133" max="12133" width="10.28515625" style="1362" customWidth="1"/>
    <col min="12134" max="12134" width="11.42578125" style="1362" customWidth="1"/>
    <col min="12135" max="12142" width="10.28515625" style="1362" customWidth="1"/>
    <col min="12143" max="12143" width="11.140625" style="1362" customWidth="1"/>
    <col min="12144" max="12170" width="9.140625" style="1362" customWidth="1"/>
    <col min="12171" max="12388" width="8.85546875" style="1362"/>
    <col min="12389" max="12389" width="10.28515625" style="1362" customWidth="1"/>
    <col min="12390" max="12390" width="11.42578125" style="1362" customWidth="1"/>
    <col min="12391" max="12398" width="10.28515625" style="1362" customWidth="1"/>
    <col min="12399" max="12399" width="11.140625" style="1362" customWidth="1"/>
    <col min="12400" max="12426" width="9.140625" style="1362" customWidth="1"/>
    <col min="12427" max="12644" width="8.85546875" style="1362"/>
    <col min="12645" max="12645" width="10.28515625" style="1362" customWidth="1"/>
    <col min="12646" max="12646" width="11.42578125" style="1362" customWidth="1"/>
    <col min="12647" max="12654" width="10.28515625" style="1362" customWidth="1"/>
    <col min="12655" max="12655" width="11.140625" style="1362" customWidth="1"/>
    <col min="12656" max="12682" width="9.140625" style="1362" customWidth="1"/>
    <col min="12683" max="12900" width="8.85546875" style="1362"/>
    <col min="12901" max="12901" width="10.28515625" style="1362" customWidth="1"/>
    <col min="12902" max="12902" width="11.42578125" style="1362" customWidth="1"/>
    <col min="12903" max="12910" width="10.28515625" style="1362" customWidth="1"/>
    <col min="12911" max="12911" width="11.140625" style="1362" customWidth="1"/>
    <col min="12912" max="12938" width="9.140625" style="1362" customWidth="1"/>
    <col min="12939" max="13156" width="8.85546875" style="1362"/>
    <col min="13157" max="13157" width="10.28515625" style="1362" customWidth="1"/>
    <col min="13158" max="13158" width="11.42578125" style="1362" customWidth="1"/>
    <col min="13159" max="13166" width="10.28515625" style="1362" customWidth="1"/>
    <col min="13167" max="13167" width="11.140625" style="1362" customWidth="1"/>
    <col min="13168" max="13194" width="9.140625" style="1362" customWidth="1"/>
    <col min="13195" max="13412" width="8.85546875" style="1362"/>
    <col min="13413" max="13413" width="10.28515625" style="1362" customWidth="1"/>
    <col min="13414" max="13414" width="11.42578125" style="1362" customWidth="1"/>
    <col min="13415" max="13422" width="10.28515625" style="1362" customWidth="1"/>
    <col min="13423" max="13423" width="11.140625" style="1362" customWidth="1"/>
    <col min="13424" max="13450" width="9.140625" style="1362" customWidth="1"/>
    <col min="13451" max="13668" width="8.85546875" style="1362"/>
    <col min="13669" max="13669" width="10.28515625" style="1362" customWidth="1"/>
    <col min="13670" max="13670" width="11.42578125" style="1362" customWidth="1"/>
    <col min="13671" max="13678" width="10.28515625" style="1362" customWidth="1"/>
    <col min="13679" max="13679" width="11.140625" style="1362" customWidth="1"/>
    <col min="13680" max="13706" width="9.140625" style="1362" customWidth="1"/>
    <col min="13707" max="13924" width="8.85546875" style="1362"/>
    <col min="13925" max="13925" width="10.28515625" style="1362" customWidth="1"/>
    <col min="13926" max="13926" width="11.42578125" style="1362" customWidth="1"/>
    <col min="13927" max="13934" width="10.28515625" style="1362" customWidth="1"/>
    <col min="13935" max="13935" width="11.140625" style="1362" customWidth="1"/>
    <col min="13936" max="13962" width="9.140625" style="1362" customWidth="1"/>
    <col min="13963" max="14180" width="8.85546875" style="1362"/>
    <col min="14181" max="14181" width="10.28515625" style="1362" customWidth="1"/>
    <col min="14182" max="14182" width="11.42578125" style="1362" customWidth="1"/>
    <col min="14183" max="14190" width="10.28515625" style="1362" customWidth="1"/>
    <col min="14191" max="14191" width="11.140625" style="1362" customWidth="1"/>
    <col min="14192" max="14218" width="9.140625" style="1362" customWidth="1"/>
    <col min="14219" max="14436" width="8.85546875" style="1362"/>
    <col min="14437" max="14437" width="10.28515625" style="1362" customWidth="1"/>
    <col min="14438" max="14438" width="11.42578125" style="1362" customWidth="1"/>
    <col min="14439" max="14446" width="10.28515625" style="1362" customWidth="1"/>
    <col min="14447" max="14447" width="11.140625" style="1362" customWidth="1"/>
    <col min="14448" max="14474" width="9.140625" style="1362" customWidth="1"/>
    <col min="14475" max="14692" width="8.85546875" style="1362"/>
    <col min="14693" max="14693" width="10.28515625" style="1362" customWidth="1"/>
    <col min="14694" max="14694" width="11.42578125" style="1362" customWidth="1"/>
    <col min="14695" max="14702" width="10.28515625" style="1362" customWidth="1"/>
    <col min="14703" max="14703" width="11.140625" style="1362" customWidth="1"/>
    <col min="14704" max="14730" width="9.140625" style="1362" customWidth="1"/>
    <col min="14731" max="14948" width="8.85546875" style="1362"/>
    <col min="14949" max="14949" width="10.28515625" style="1362" customWidth="1"/>
    <col min="14950" max="14950" width="11.42578125" style="1362" customWidth="1"/>
    <col min="14951" max="14958" width="10.28515625" style="1362" customWidth="1"/>
    <col min="14959" max="14959" width="11.140625" style="1362" customWidth="1"/>
    <col min="14960" max="14986" width="9.140625" style="1362" customWidth="1"/>
    <col min="14987" max="15204" width="8.85546875" style="1362"/>
    <col min="15205" max="15205" width="10.28515625" style="1362" customWidth="1"/>
    <col min="15206" max="15206" width="11.42578125" style="1362" customWidth="1"/>
    <col min="15207" max="15214" width="10.28515625" style="1362" customWidth="1"/>
    <col min="15215" max="15215" width="11.140625" style="1362" customWidth="1"/>
    <col min="15216" max="15242" width="9.140625" style="1362" customWidth="1"/>
    <col min="15243" max="15460" width="8.85546875" style="1362"/>
    <col min="15461" max="15461" width="10.28515625" style="1362" customWidth="1"/>
    <col min="15462" max="15462" width="11.42578125" style="1362" customWidth="1"/>
    <col min="15463" max="15470" width="10.28515625" style="1362" customWidth="1"/>
    <col min="15471" max="15471" width="11.140625" style="1362" customWidth="1"/>
    <col min="15472" max="15498" width="9.140625" style="1362" customWidth="1"/>
    <col min="15499" max="15716" width="8.85546875" style="1362"/>
    <col min="15717" max="15717" width="10.28515625" style="1362" customWidth="1"/>
    <col min="15718" max="15718" width="11.42578125" style="1362" customWidth="1"/>
    <col min="15719" max="15726" width="10.28515625" style="1362" customWidth="1"/>
    <col min="15727" max="15727" width="11.140625" style="1362" customWidth="1"/>
    <col min="15728" max="15754" width="9.140625" style="1362" customWidth="1"/>
    <col min="15755" max="15972" width="8.85546875" style="1362"/>
    <col min="15973" max="15973" width="10.28515625" style="1362" customWidth="1"/>
    <col min="15974" max="15974" width="11.42578125" style="1362" customWidth="1"/>
    <col min="15975" max="15982" width="10.28515625" style="1362" customWidth="1"/>
    <col min="15983" max="15983" width="11.140625" style="1362" customWidth="1"/>
    <col min="15984" max="16010" width="9.140625" style="1362" customWidth="1"/>
    <col min="16011" max="16228" width="8.85546875" style="1362"/>
    <col min="16229" max="16384" width="9" style="1362" customWidth="1"/>
  </cols>
  <sheetData>
    <row r="1" spans="1:14" ht="33" customHeight="1">
      <c r="A1" s="1923" t="s">
        <v>2528</v>
      </c>
      <c r="B1" s="1924"/>
      <c r="C1" s="1924"/>
      <c r="D1" s="1924"/>
      <c r="E1" s="1924"/>
      <c r="F1" s="1924"/>
      <c r="G1" s="1924"/>
      <c r="H1" s="1924"/>
      <c r="I1" s="1924"/>
      <c r="J1" s="1924"/>
      <c r="K1" s="1924"/>
      <c r="L1" s="1924"/>
      <c r="M1" s="1924"/>
    </row>
    <row r="2" spans="1:14" s="1363" customFormat="1" ht="33" customHeight="1">
      <c r="A2" s="2457" t="s">
        <v>2959</v>
      </c>
      <c r="B2" s="2458"/>
      <c r="C2" s="2458"/>
      <c r="D2" s="2458"/>
      <c r="E2" s="2458"/>
      <c r="F2" s="2458"/>
      <c r="G2" s="2458"/>
      <c r="H2" s="2458"/>
      <c r="I2" s="2458"/>
      <c r="J2" s="2458"/>
      <c r="K2" s="2458"/>
      <c r="L2" s="2458"/>
      <c r="M2" s="2458"/>
    </row>
    <row r="3" spans="1:14" s="1363" customFormat="1" ht="18" customHeight="1">
      <c r="A3" s="2431" t="s">
        <v>2960</v>
      </c>
      <c r="B3" s="2431"/>
      <c r="C3" s="2431"/>
      <c r="D3" s="2431"/>
      <c r="E3" s="2431"/>
      <c r="F3" s="2427"/>
      <c r="G3" s="2429" t="s">
        <v>2961</v>
      </c>
      <c r="H3" s="2429"/>
      <c r="I3" s="2429"/>
      <c r="J3" s="2429"/>
      <c r="K3" s="2429"/>
      <c r="L3" s="2429"/>
      <c r="M3" s="2430"/>
    </row>
    <row r="4" spans="1:14" s="1363" customFormat="1" ht="18" customHeight="1">
      <c r="A4" s="2436" t="s">
        <v>1000</v>
      </c>
      <c r="B4" s="1364" t="s">
        <v>2962</v>
      </c>
      <c r="C4" s="2530" t="s">
        <v>2963</v>
      </c>
      <c r="D4" s="2531"/>
      <c r="E4" s="1365"/>
      <c r="F4" s="1365"/>
      <c r="G4" s="2531" t="s">
        <v>2964</v>
      </c>
      <c r="H4" s="2532" t="s">
        <v>2965</v>
      </c>
      <c r="I4" s="1364" t="s">
        <v>2966</v>
      </c>
      <c r="J4" s="2419" t="s">
        <v>2967</v>
      </c>
      <c r="K4" s="2419"/>
      <c r="L4" s="2419"/>
      <c r="M4" s="2436" t="s">
        <v>87</v>
      </c>
    </row>
    <row r="5" spans="1:14" s="1363" customFormat="1" ht="18" customHeight="1">
      <c r="A5" s="2450"/>
      <c r="B5" s="1366" t="s">
        <v>2968</v>
      </c>
      <c r="C5" s="1364" t="s">
        <v>2969</v>
      </c>
      <c r="D5" s="1364" t="s">
        <v>2970</v>
      </c>
      <c r="E5" s="1364" t="s">
        <v>2971</v>
      </c>
      <c r="F5" s="1364" t="s">
        <v>2972</v>
      </c>
      <c r="G5" s="1364" t="s">
        <v>2973</v>
      </c>
      <c r="H5" s="1364" t="s">
        <v>533</v>
      </c>
      <c r="I5" s="1366" t="s">
        <v>2974</v>
      </c>
      <c r="J5" s="2533" t="s">
        <v>2975</v>
      </c>
      <c r="K5" s="2533"/>
      <c r="L5" s="2533"/>
      <c r="M5" s="2450"/>
    </row>
    <row r="6" spans="1:14" s="1363" customFormat="1" ht="18" customHeight="1">
      <c r="A6" s="2450"/>
      <c r="B6" s="1366" t="s">
        <v>2976</v>
      </c>
      <c r="C6" s="1366" t="s">
        <v>2977</v>
      </c>
      <c r="D6" s="1366" t="s">
        <v>2978</v>
      </c>
      <c r="E6" s="1366" t="s">
        <v>2979</v>
      </c>
      <c r="F6" s="1366" t="s">
        <v>2980</v>
      </c>
      <c r="G6" s="1366" t="s">
        <v>618</v>
      </c>
      <c r="H6" s="1366" t="s">
        <v>129</v>
      </c>
      <c r="I6" s="1366" t="s">
        <v>129</v>
      </c>
      <c r="J6" s="1367" t="s">
        <v>2346</v>
      </c>
      <c r="K6" s="1367" t="s">
        <v>2434</v>
      </c>
      <c r="L6" s="1368" t="s">
        <v>2966</v>
      </c>
      <c r="M6" s="2450"/>
    </row>
    <row r="7" spans="1:14" s="1363" customFormat="1" ht="18" customHeight="1">
      <c r="A7" s="2437"/>
      <c r="B7" s="1369" t="s">
        <v>2981</v>
      </c>
      <c r="C7" s="1369"/>
      <c r="D7" s="1369"/>
      <c r="E7" s="1369"/>
      <c r="F7" s="1369"/>
      <c r="G7" s="1369"/>
      <c r="H7" s="1369"/>
      <c r="I7" s="1369" t="s">
        <v>2981</v>
      </c>
      <c r="J7" s="1370" t="s">
        <v>2982</v>
      </c>
      <c r="K7" s="1370" t="s">
        <v>2983</v>
      </c>
      <c r="L7" s="1371" t="s">
        <v>129</v>
      </c>
      <c r="M7" s="2450"/>
    </row>
    <row r="8" spans="1:14" s="1378" customFormat="1" ht="18" customHeight="1">
      <c r="A8" s="1372" t="s">
        <v>88</v>
      </c>
      <c r="B8" s="1373">
        <v>16899</v>
      </c>
      <c r="C8" s="1374">
        <v>322</v>
      </c>
      <c r="D8" s="1374">
        <v>137</v>
      </c>
      <c r="E8" s="1374">
        <v>89</v>
      </c>
      <c r="F8" s="1374">
        <v>10110</v>
      </c>
      <c r="G8" s="1374">
        <v>58</v>
      </c>
      <c r="H8" s="1375">
        <f t="shared" ref="H8:H13" si="0">SUM(C8:G8)</f>
        <v>10716</v>
      </c>
      <c r="I8" s="1376">
        <f>SUM(H8,B8)</f>
        <v>27615</v>
      </c>
      <c r="J8" s="1376">
        <v>14164</v>
      </c>
      <c r="K8" s="1376">
        <v>13962</v>
      </c>
      <c r="L8" s="1376">
        <f>J8+K8</f>
        <v>28126</v>
      </c>
      <c r="M8" s="1169" t="s">
        <v>89</v>
      </c>
      <c r="N8" s="1377"/>
    </row>
    <row r="9" spans="1:14" s="1378" customFormat="1" ht="18" customHeight="1">
      <c r="A9" s="1372" t="s">
        <v>1007</v>
      </c>
      <c r="B9" s="1379">
        <v>6952</v>
      </c>
      <c r="C9" s="1379">
        <v>80</v>
      </c>
      <c r="D9" s="1379">
        <v>34</v>
      </c>
      <c r="E9" s="1379">
        <v>27</v>
      </c>
      <c r="F9" s="1379">
        <v>4793</v>
      </c>
      <c r="G9" s="1379">
        <v>0</v>
      </c>
      <c r="H9" s="1375">
        <f t="shared" si="0"/>
        <v>4934</v>
      </c>
      <c r="I9" s="1379">
        <f>SUM(H9,B9)</f>
        <v>11886</v>
      </c>
      <c r="J9" s="1379">
        <v>6304</v>
      </c>
      <c r="K9" s="1379">
        <v>6006</v>
      </c>
      <c r="L9" s="1376">
        <f t="shared" ref="L9:L28" si="1">J9+K9</f>
        <v>12310</v>
      </c>
      <c r="M9" s="1169" t="s">
        <v>91</v>
      </c>
      <c r="N9" s="1377"/>
    </row>
    <row r="10" spans="1:14" s="1378" customFormat="1" ht="18" customHeight="1">
      <c r="A10" s="1372" t="s">
        <v>1008</v>
      </c>
      <c r="B10" s="1373">
        <v>4950</v>
      </c>
      <c r="C10" s="1374">
        <v>59</v>
      </c>
      <c r="D10" s="1374">
        <v>32</v>
      </c>
      <c r="E10" s="1374">
        <v>2</v>
      </c>
      <c r="F10" s="1374">
        <v>3829</v>
      </c>
      <c r="G10" s="1374">
        <v>2</v>
      </c>
      <c r="H10" s="1375">
        <f t="shared" si="0"/>
        <v>3924</v>
      </c>
      <c r="I10" s="1376">
        <f>SUM(H10,B10)</f>
        <v>8874</v>
      </c>
      <c r="J10" s="1376">
        <v>4768</v>
      </c>
      <c r="K10" s="1376">
        <v>4572</v>
      </c>
      <c r="L10" s="1376">
        <f t="shared" si="1"/>
        <v>9340</v>
      </c>
      <c r="M10" s="1169" t="s">
        <v>93</v>
      </c>
      <c r="N10" s="1377"/>
    </row>
    <row r="11" spans="1:14" s="1378" customFormat="1" ht="18" customHeight="1">
      <c r="A11" s="1372" t="s">
        <v>2044</v>
      </c>
      <c r="B11" s="1379">
        <v>5959</v>
      </c>
      <c r="C11" s="1379">
        <v>158</v>
      </c>
      <c r="D11" s="1379">
        <v>55</v>
      </c>
      <c r="E11" s="1379">
        <v>4</v>
      </c>
      <c r="F11" s="1379">
        <v>3369</v>
      </c>
      <c r="G11" s="1379">
        <v>94</v>
      </c>
      <c r="H11" s="1375">
        <f t="shared" si="0"/>
        <v>3680</v>
      </c>
      <c r="I11" s="1379">
        <f>SUM(H11,B11)</f>
        <v>9639</v>
      </c>
      <c r="J11" s="1379">
        <v>5257</v>
      </c>
      <c r="K11" s="1379">
        <v>4975</v>
      </c>
      <c r="L11" s="1376">
        <f t="shared" si="1"/>
        <v>10232</v>
      </c>
      <c r="M11" s="1169" t="s">
        <v>95</v>
      </c>
      <c r="N11" s="1377"/>
    </row>
    <row r="12" spans="1:14" s="1378" customFormat="1" ht="18" customHeight="1">
      <c r="A12" s="1372" t="s">
        <v>820</v>
      </c>
      <c r="B12" s="1373">
        <v>12716</v>
      </c>
      <c r="C12" s="1374">
        <v>117</v>
      </c>
      <c r="D12" s="1374">
        <v>46</v>
      </c>
      <c r="E12" s="1374">
        <v>17</v>
      </c>
      <c r="F12" s="1374">
        <v>6801</v>
      </c>
      <c r="G12" s="1374">
        <v>9</v>
      </c>
      <c r="H12" s="1375">
        <f t="shared" si="0"/>
        <v>6990</v>
      </c>
      <c r="I12" s="1376">
        <f>SUM(B12,H12)</f>
        <v>19706</v>
      </c>
      <c r="J12" s="1376">
        <v>10576</v>
      </c>
      <c r="K12" s="1376">
        <v>9962</v>
      </c>
      <c r="L12" s="1376">
        <f t="shared" si="1"/>
        <v>20538</v>
      </c>
      <c r="M12" s="1169" t="s">
        <v>97</v>
      </c>
      <c r="N12" s="1377"/>
    </row>
    <row r="13" spans="1:14" s="1378" customFormat="1" ht="18" customHeight="1">
      <c r="A13" s="1372" t="s">
        <v>2045</v>
      </c>
      <c r="B13" s="1379">
        <v>9264</v>
      </c>
      <c r="C13" s="1379">
        <v>139</v>
      </c>
      <c r="D13" s="1379">
        <v>56</v>
      </c>
      <c r="E13" s="1379">
        <v>44</v>
      </c>
      <c r="F13" s="1379">
        <v>7015</v>
      </c>
      <c r="G13" s="1379">
        <v>43</v>
      </c>
      <c r="H13" s="1375">
        <f t="shared" si="0"/>
        <v>7297</v>
      </c>
      <c r="I13" s="1379">
        <f>SUM(B13,H13)</f>
        <v>16561</v>
      </c>
      <c r="J13" s="1379">
        <v>8687</v>
      </c>
      <c r="K13" s="1379">
        <v>8408</v>
      </c>
      <c r="L13" s="1376">
        <f t="shared" si="1"/>
        <v>17095</v>
      </c>
      <c r="M13" s="1169" t="s">
        <v>99</v>
      </c>
      <c r="N13" s="1377"/>
    </row>
    <row r="14" spans="1:14" s="1378" customFormat="1" ht="18" customHeight="1">
      <c r="A14" s="1372" t="s">
        <v>258</v>
      </c>
      <c r="B14" s="1373">
        <v>6810</v>
      </c>
      <c r="C14" s="1374">
        <v>197</v>
      </c>
      <c r="D14" s="1374">
        <v>104</v>
      </c>
      <c r="E14" s="1374">
        <v>3</v>
      </c>
      <c r="F14" s="1374">
        <v>2244</v>
      </c>
      <c r="G14" s="1374">
        <v>28</v>
      </c>
      <c r="H14" s="1375">
        <f t="shared" ref="H14:H27" si="2">SUM(C14:G14)</f>
        <v>2576</v>
      </c>
      <c r="I14" s="1376">
        <f t="shared" ref="I14:I28" si="3">SUM(B14,H14)</f>
        <v>9386</v>
      </c>
      <c r="J14" s="1376">
        <v>5231</v>
      </c>
      <c r="K14" s="1376">
        <v>5073</v>
      </c>
      <c r="L14" s="1376">
        <f t="shared" si="1"/>
        <v>10304</v>
      </c>
      <c r="M14" s="1169" t="s">
        <v>101</v>
      </c>
      <c r="N14" s="1377"/>
    </row>
    <row r="15" spans="1:14" s="1378" customFormat="1" ht="18" customHeight="1">
      <c r="A15" s="1372" t="s">
        <v>2046</v>
      </c>
      <c r="B15" s="1379">
        <v>6863</v>
      </c>
      <c r="C15" s="1379">
        <v>64</v>
      </c>
      <c r="D15" s="1379">
        <v>30</v>
      </c>
      <c r="E15" s="1379">
        <v>0</v>
      </c>
      <c r="F15" s="1379">
        <v>2854</v>
      </c>
      <c r="G15" s="1379">
        <v>0</v>
      </c>
      <c r="H15" s="1375">
        <f t="shared" si="2"/>
        <v>2948</v>
      </c>
      <c r="I15" s="1379">
        <f t="shared" si="3"/>
        <v>9811</v>
      </c>
      <c r="J15" s="1379">
        <v>5381</v>
      </c>
      <c r="K15" s="1379">
        <v>5041</v>
      </c>
      <c r="L15" s="1376">
        <f t="shared" si="1"/>
        <v>10422</v>
      </c>
      <c r="M15" s="1169" t="s">
        <v>103</v>
      </c>
      <c r="N15" s="1377"/>
    </row>
    <row r="16" spans="1:14" s="1378" customFormat="1" ht="18" customHeight="1">
      <c r="A16" s="1372" t="s">
        <v>2047</v>
      </c>
      <c r="B16" s="1373">
        <v>4020</v>
      </c>
      <c r="C16" s="1374">
        <v>82</v>
      </c>
      <c r="D16" s="1374">
        <v>5</v>
      </c>
      <c r="E16" s="1374">
        <v>0</v>
      </c>
      <c r="F16" s="1374">
        <v>2709</v>
      </c>
      <c r="G16" s="1374">
        <v>36</v>
      </c>
      <c r="H16" s="1375">
        <f t="shared" si="2"/>
        <v>2832</v>
      </c>
      <c r="I16" s="1376">
        <f t="shared" si="3"/>
        <v>6852</v>
      </c>
      <c r="J16" s="1376">
        <v>3756</v>
      </c>
      <c r="K16" s="1376">
        <v>3577</v>
      </c>
      <c r="L16" s="1376">
        <f t="shared" si="1"/>
        <v>7333</v>
      </c>
      <c r="M16" s="1169" t="s">
        <v>105</v>
      </c>
      <c r="N16" s="1377"/>
    </row>
    <row r="17" spans="1:14" s="1378" customFormat="1" ht="18" customHeight="1">
      <c r="A17" s="1372" t="s">
        <v>2048</v>
      </c>
      <c r="B17" s="1379">
        <v>11152</v>
      </c>
      <c r="C17" s="1379">
        <v>251</v>
      </c>
      <c r="D17" s="1379">
        <v>67</v>
      </c>
      <c r="E17" s="1379">
        <v>23</v>
      </c>
      <c r="F17" s="1379">
        <v>6738</v>
      </c>
      <c r="G17" s="1379">
        <v>8</v>
      </c>
      <c r="H17" s="1375">
        <f t="shared" si="2"/>
        <v>7087</v>
      </c>
      <c r="I17" s="1379">
        <f t="shared" si="3"/>
        <v>18239</v>
      </c>
      <c r="J17" s="1379">
        <v>9243</v>
      </c>
      <c r="K17" s="1379">
        <v>9090</v>
      </c>
      <c r="L17" s="1376">
        <f t="shared" si="1"/>
        <v>18333</v>
      </c>
      <c r="M17" s="1169" t="s">
        <v>107</v>
      </c>
      <c r="N17" s="1377"/>
    </row>
    <row r="18" spans="1:14" s="1378" customFormat="1" ht="18" customHeight="1">
      <c r="A18" s="1372" t="s">
        <v>259</v>
      </c>
      <c r="B18" s="1373">
        <v>3144</v>
      </c>
      <c r="C18" s="1374">
        <v>35</v>
      </c>
      <c r="D18" s="1374">
        <v>8</v>
      </c>
      <c r="E18" s="1374">
        <v>4</v>
      </c>
      <c r="F18" s="1374">
        <v>1710</v>
      </c>
      <c r="G18" s="1374">
        <v>81</v>
      </c>
      <c r="H18" s="1375">
        <f t="shared" si="2"/>
        <v>1838</v>
      </c>
      <c r="I18" s="1376">
        <f t="shared" si="3"/>
        <v>4982</v>
      </c>
      <c r="J18" s="1376">
        <v>2655</v>
      </c>
      <c r="K18" s="1376">
        <v>2569</v>
      </c>
      <c r="L18" s="1376">
        <f t="shared" si="1"/>
        <v>5224</v>
      </c>
      <c r="M18" s="1169" t="s">
        <v>109</v>
      </c>
      <c r="N18" s="1377"/>
    </row>
    <row r="19" spans="1:14" s="1378" customFormat="1" ht="18" customHeight="1">
      <c r="A19" s="1372" t="s">
        <v>1009</v>
      </c>
      <c r="B19" s="1379">
        <v>4172</v>
      </c>
      <c r="C19" s="1379">
        <v>11</v>
      </c>
      <c r="D19" s="1379">
        <v>18</v>
      </c>
      <c r="E19" s="1379">
        <v>3</v>
      </c>
      <c r="F19" s="1379">
        <v>4009</v>
      </c>
      <c r="G19" s="1379">
        <v>44</v>
      </c>
      <c r="H19" s="1375">
        <f t="shared" si="2"/>
        <v>4085</v>
      </c>
      <c r="I19" s="1379">
        <f t="shared" si="3"/>
        <v>8257</v>
      </c>
      <c r="J19" s="1379">
        <v>4822</v>
      </c>
      <c r="K19" s="1379">
        <v>4575</v>
      </c>
      <c r="L19" s="1376">
        <f t="shared" si="1"/>
        <v>9397</v>
      </c>
      <c r="M19" s="1169" t="s">
        <v>111</v>
      </c>
      <c r="N19" s="1377"/>
    </row>
    <row r="20" spans="1:14" s="1378" customFormat="1" ht="18" customHeight="1">
      <c r="A20" s="1372" t="s">
        <v>112</v>
      </c>
      <c r="B20" s="1373">
        <v>4791</v>
      </c>
      <c r="C20" s="1374">
        <v>216</v>
      </c>
      <c r="D20" s="1374">
        <v>30</v>
      </c>
      <c r="E20" s="1374">
        <v>1</v>
      </c>
      <c r="F20" s="1374">
        <v>3456</v>
      </c>
      <c r="G20" s="1374">
        <v>2</v>
      </c>
      <c r="H20" s="1375">
        <f t="shared" si="2"/>
        <v>3705</v>
      </c>
      <c r="I20" s="1376">
        <f t="shared" si="3"/>
        <v>8496</v>
      </c>
      <c r="J20" s="1376">
        <v>4659</v>
      </c>
      <c r="K20" s="1376">
        <v>4451</v>
      </c>
      <c r="L20" s="1376">
        <f t="shared" si="1"/>
        <v>9110</v>
      </c>
      <c r="M20" s="1169" t="s">
        <v>113</v>
      </c>
      <c r="N20" s="1377"/>
    </row>
    <row r="21" spans="1:14" s="1378" customFormat="1" ht="18" customHeight="1">
      <c r="A21" s="1372" t="s">
        <v>2049</v>
      </c>
      <c r="B21" s="1379">
        <v>5327</v>
      </c>
      <c r="C21" s="1379">
        <v>14</v>
      </c>
      <c r="D21" s="1379">
        <v>1</v>
      </c>
      <c r="E21" s="1379">
        <v>12</v>
      </c>
      <c r="F21" s="1379">
        <v>2410</v>
      </c>
      <c r="G21" s="1379">
        <v>0</v>
      </c>
      <c r="H21" s="1375">
        <f t="shared" si="2"/>
        <v>2437</v>
      </c>
      <c r="I21" s="1379">
        <f t="shared" si="3"/>
        <v>7764</v>
      </c>
      <c r="J21" s="1379">
        <v>4242</v>
      </c>
      <c r="K21" s="1379">
        <v>3980</v>
      </c>
      <c r="L21" s="1376">
        <f t="shared" si="1"/>
        <v>8222</v>
      </c>
      <c r="M21" s="1169" t="s">
        <v>261</v>
      </c>
      <c r="N21" s="1377"/>
    </row>
    <row r="22" spans="1:14" s="1378" customFormat="1" ht="18" customHeight="1">
      <c r="A22" s="1372" t="s">
        <v>116</v>
      </c>
      <c r="B22" s="1373">
        <v>12740</v>
      </c>
      <c r="C22" s="1374">
        <v>70</v>
      </c>
      <c r="D22" s="1374">
        <v>40</v>
      </c>
      <c r="E22" s="1374">
        <v>1</v>
      </c>
      <c r="F22" s="1374">
        <v>6329</v>
      </c>
      <c r="G22" s="1374">
        <v>94</v>
      </c>
      <c r="H22" s="1375">
        <f t="shared" si="2"/>
        <v>6534</v>
      </c>
      <c r="I22" s="1376">
        <f t="shared" si="3"/>
        <v>19274</v>
      </c>
      <c r="J22" s="1376">
        <v>10420</v>
      </c>
      <c r="K22" s="1376">
        <v>10053</v>
      </c>
      <c r="L22" s="1376">
        <f t="shared" si="1"/>
        <v>20473</v>
      </c>
      <c r="M22" s="1169" t="s">
        <v>117</v>
      </c>
      <c r="N22" s="1377"/>
    </row>
    <row r="23" spans="1:14" s="1378" customFormat="1" ht="18" customHeight="1">
      <c r="A23" s="1372" t="s">
        <v>2051</v>
      </c>
      <c r="B23" s="1379">
        <v>6448</v>
      </c>
      <c r="C23" s="1379">
        <v>166</v>
      </c>
      <c r="D23" s="1379">
        <v>62</v>
      </c>
      <c r="E23" s="1379">
        <v>15</v>
      </c>
      <c r="F23" s="1379">
        <v>3400</v>
      </c>
      <c r="G23" s="1379">
        <v>2</v>
      </c>
      <c r="H23" s="1375">
        <f t="shared" si="2"/>
        <v>3645</v>
      </c>
      <c r="I23" s="1379">
        <f t="shared" si="3"/>
        <v>10093</v>
      </c>
      <c r="J23" s="1379">
        <v>5840</v>
      </c>
      <c r="K23" s="1379">
        <v>5491</v>
      </c>
      <c r="L23" s="1376">
        <f t="shared" si="1"/>
        <v>11331</v>
      </c>
      <c r="M23" s="1169" t="s">
        <v>119</v>
      </c>
      <c r="N23" s="1377"/>
    </row>
    <row r="24" spans="1:14" s="1378" customFormat="1" ht="18" customHeight="1">
      <c r="A24" s="1372" t="s">
        <v>2052</v>
      </c>
      <c r="B24" s="1373">
        <v>3102</v>
      </c>
      <c r="C24" s="1374">
        <v>30</v>
      </c>
      <c r="D24" s="1374">
        <v>10</v>
      </c>
      <c r="E24" s="1374">
        <v>5</v>
      </c>
      <c r="F24" s="1374">
        <v>1416</v>
      </c>
      <c r="G24" s="1374">
        <v>0</v>
      </c>
      <c r="H24" s="1375">
        <f t="shared" si="2"/>
        <v>1461</v>
      </c>
      <c r="I24" s="1376">
        <f t="shared" si="3"/>
        <v>4563</v>
      </c>
      <c r="J24" s="1376">
        <v>2840</v>
      </c>
      <c r="K24" s="1376">
        <v>2567</v>
      </c>
      <c r="L24" s="1376">
        <f t="shared" si="1"/>
        <v>5407</v>
      </c>
      <c r="M24" s="1169" t="s">
        <v>121</v>
      </c>
      <c r="N24" s="1377"/>
    </row>
    <row r="25" spans="1:14" s="1378" customFormat="1" ht="18" customHeight="1">
      <c r="A25" s="1372" t="s">
        <v>2053</v>
      </c>
      <c r="B25" s="1379">
        <v>5468</v>
      </c>
      <c r="C25" s="1379">
        <v>56</v>
      </c>
      <c r="D25" s="1379">
        <v>13</v>
      </c>
      <c r="E25" s="1379">
        <v>0</v>
      </c>
      <c r="F25" s="1379">
        <v>2753</v>
      </c>
      <c r="G25" s="1379">
        <v>39</v>
      </c>
      <c r="H25" s="1375">
        <f t="shared" si="2"/>
        <v>2861</v>
      </c>
      <c r="I25" s="1379">
        <f t="shared" si="3"/>
        <v>8329</v>
      </c>
      <c r="J25" s="1379">
        <v>4834</v>
      </c>
      <c r="K25" s="1379">
        <v>4700</v>
      </c>
      <c r="L25" s="1376">
        <f t="shared" si="1"/>
        <v>9534</v>
      </c>
      <c r="M25" s="1169" t="s">
        <v>123</v>
      </c>
      <c r="N25" s="1377"/>
    </row>
    <row r="26" spans="1:14" s="1378" customFormat="1" ht="18" customHeight="1">
      <c r="A26" s="1372" t="s">
        <v>124</v>
      </c>
      <c r="B26" s="1373">
        <v>4255</v>
      </c>
      <c r="C26" s="1374">
        <v>4</v>
      </c>
      <c r="D26" s="1374">
        <v>5</v>
      </c>
      <c r="E26" s="1374">
        <v>3</v>
      </c>
      <c r="F26" s="1374">
        <v>1618</v>
      </c>
      <c r="G26" s="1374">
        <v>0</v>
      </c>
      <c r="H26" s="1375">
        <f t="shared" si="2"/>
        <v>1630</v>
      </c>
      <c r="I26" s="1376">
        <f t="shared" si="3"/>
        <v>5885</v>
      </c>
      <c r="J26" s="1376">
        <v>3106</v>
      </c>
      <c r="K26" s="1376">
        <v>3097</v>
      </c>
      <c r="L26" s="1376">
        <f t="shared" si="1"/>
        <v>6203</v>
      </c>
      <c r="M26" s="1169" t="s">
        <v>125</v>
      </c>
      <c r="N26" s="1377"/>
    </row>
    <row r="27" spans="1:14" s="1378" customFormat="1" ht="18" customHeight="1">
      <c r="A27" s="1372" t="s">
        <v>126</v>
      </c>
      <c r="B27" s="1379">
        <v>2161</v>
      </c>
      <c r="C27" s="1379">
        <v>54</v>
      </c>
      <c r="D27" s="1379">
        <v>11</v>
      </c>
      <c r="E27" s="1379">
        <v>0</v>
      </c>
      <c r="F27" s="1379">
        <v>724</v>
      </c>
      <c r="G27" s="1379">
        <v>85</v>
      </c>
      <c r="H27" s="1375">
        <f t="shared" si="2"/>
        <v>874</v>
      </c>
      <c r="I27" s="1379">
        <f t="shared" si="3"/>
        <v>3035</v>
      </c>
      <c r="J27" s="1379">
        <v>1888</v>
      </c>
      <c r="K27" s="1379">
        <v>1781</v>
      </c>
      <c r="L27" s="1376">
        <f t="shared" si="1"/>
        <v>3669</v>
      </c>
      <c r="M27" s="1169" t="s">
        <v>127</v>
      </c>
      <c r="N27" s="1377"/>
    </row>
    <row r="28" spans="1:14" s="1381" customFormat="1" ht="18" customHeight="1">
      <c r="A28" s="1317" t="s">
        <v>533</v>
      </c>
      <c r="B28" s="1271">
        <f>SUM(B8:B27)</f>
        <v>137193</v>
      </c>
      <c r="C28" s="1271">
        <f t="shared" ref="C28:K28" si="4">SUM(C8:C27)</f>
        <v>2125</v>
      </c>
      <c r="D28" s="1271">
        <f t="shared" si="4"/>
        <v>764</v>
      </c>
      <c r="E28" s="1271">
        <f t="shared" si="4"/>
        <v>253</v>
      </c>
      <c r="F28" s="1271">
        <f t="shared" si="4"/>
        <v>78287</v>
      </c>
      <c r="G28" s="1271">
        <f t="shared" si="4"/>
        <v>625</v>
      </c>
      <c r="H28" s="1271">
        <f t="shared" si="4"/>
        <v>82054</v>
      </c>
      <c r="I28" s="1271">
        <f t="shared" si="3"/>
        <v>219247</v>
      </c>
      <c r="J28" s="1271">
        <f t="shared" si="4"/>
        <v>118673</v>
      </c>
      <c r="K28" s="1271">
        <f t="shared" si="4"/>
        <v>113930</v>
      </c>
      <c r="L28" s="1271">
        <f t="shared" si="1"/>
        <v>232603</v>
      </c>
      <c r="M28" s="1380" t="s">
        <v>129</v>
      </c>
      <c r="N28" s="1377"/>
    </row>
    <row r="29" spans="1:14" ht="33" customHeight="1">
      <c r="A29" s="1099" t="s">
        <v>2984</v>
      </c>
      <c r="B29" s="1382">
        <f t="shared" ref="B29:H29" si="5">B28/$I$28*100</f>
        <v>62.574630439641133</v>
      </c>
      <c r="C29" s="1382">
        <f t="shared" si="5"/>
        <v>0.96922648884591356</v>
      </c>
      <c r="D29" s="1382">
        <f t="shared" si="5"/>
        <v>0.34846542940154257</v>
      </c>
      <c r="E29" s="1382">
        <f t="shared" si="5"/>
        <v>0.11539496549553699</v>
      </c>
      <c r="F29" s="1382">
        <f t="shared" si="5"/>
        <v>35.707216062249422</v>
      </c>
      <c r="G29" s="1382">
        <f t="shared" si="5"/>
        <v>0.28506661436644515</v>
      </c>
      <c r="H29" s="1382">
        <f t="shared" si="5"/>
        <v>37.42536956035886</v>
      </c>
      <c r="I29" s="1382">
        <f>I28/$I$28*100</f>
        <v>100</v>
      </c>
      <c r="J29" s="1382"/>
      <c r="K29" s="1382"/>
      <c r="L29" s="1382"/>
      <c r="M29" s="1099" t="s">
        <v>2985</v>
      </c>
      <c r="N29" s="1377"/>
    </row>
    <row r="30" spans="1:14" ht="18" customHeight="1">
      <c r="A30" s="2477"/>
      <c r="B30" s="2478"/>
      <c r="C30" s="2478"/>
      <c r="D30" s="2478"/>
      <c r="E30" s="2478"/>
      <c r="F30" s="2478"/>
      <c r="G30" s="2478"/>
      <c r="H30" s="2478"/>
      <c r="I30" s="2478"/>
      <c r="J30" s="2478"/>
      <c r="K30" s="2478"/>
      <c r="L30" s="2478"/>
      <c r="M30" s="2479"/>
    </row>
    <row r="31" spans="1:14" ht="18" customHeight="1">
      <c r="A31" s="2529"/>
      <c r="B31" s="2529"/>
      <c r="G31" s="1383"/>
      <c r="M31" s="1362"/>
    </row>
  </sheetData>
  <mergeCells count="12">
    <mergeCell ref="A30:M30"/>
    <mergeCell ref="A31:B31"/>
    <mergeCell ref="A1:M1"/>
    <mergeCell ref="A2:M2"/>
    <mergeCell ref="A3:F3"/>
    <mergeCell ref="G3:M3"/>
    <mergeCell ref="A4:A7"/>
    <mergeCell ref="C4:D4"/>
    <mergeCell ref="G4:H4"/>
    <mergeCell ref="J4:L4"/>
    <mergeCell ref="M4:M7"/>
    <mergeCell ref="J5:L5"/>
  </mergeCells>
  <printOptions horizontalCentered="1" verticalCentered="1"/>
  <pageMargins left="0.59055118110236227" right="0.59055118110236227" top="0.78740157480314965" bottom="0.78740157480314965" header="0.51181102362204722" footer="0.51181102362204722"/>
  <pageSetup paperSize="9" scale="68" orientation="landscape"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48"/>
  <sheetViews>
    <sheetView showGridLines="0" rightToLeft="1" zoomScale="90" zoomScaleNormal="90" workbookViewId="0">
      <selection activeCell="G13" sqref="G13"/>
    </sheetView>
  </sheetViews>
  <sheetFormatPr defaultColWidth="8.85546875" defaultRowHeight="15.75"/>
  <cols>
    <col min="1" max="1" width="49.7109375" style="1402" customWidth="1"/>
    <col min="2" max="2" width="12.28515625" style="1403" customWidth="1"/>
    <col min="3" max="3" width="12" style="1403" customWidth="1"/>
    <col min="4" max="4" width="9.42578125" style="1403" customWidth="1"/>
    <col min="5" max="8" width="10.7109375" style="1403" customWidth="1"/>
    <col min="9" max="11" width="12.28515625" style="1403" customWidth="1"/>
    <col min="12" max="12" width="15.7109375" style="1403" bestFit="1" customWidth="1"/>
    <col min="13" max="13" width="49.7109375" style="1402" customWidth="1"/>
    <col min="14" max="14" width="11.140625" style="1403" bestFit="1" customWidth="1"/>
    <col min="15" max="234" width="8.85546875" style="1403"/>
    <col min="235" max="235" width="46.42578125" style="1403" customWidth="1"/>
    <col min="236" max="243" width="10.7109375" style="1403" customWidth="1"/>
    <col min="244" max="244" width="12" style="1403" customWidth="1"/>
    <col min="245" max="490" width="8.85546875" style="1403"/>
    <col min="491" max="491" width="46.42578125" style="1403" customWidth="1"/>
    <col min="492" max="499" width="10.7109375" style="1403" customWidth="1"/>
    <col min="500" max="500" width="12" style="1403" customWidth="1"/>
    <col min="501" max="746" width="8.85546875" style="1403"/>
    <col min="747" max="747" width="46.42578125" style="1403" customWidth="1"/>
    <col min="748" max="755" width="10.7109375" style="1403" customWidth="1"/>
    <col min="756" max="756" width="12" style="1403" customWidth="1"/>
    <col min="757" max="1002" width="8.85546875" style="1403"/>
    <col min="1003" max="1003" width="46.42578125" style="1403" customWidth="1"/>
    <col min="1004" max="1011" width="10.7109375" style="1403" customWidth="1"/>
    <col min="1012" max="1012" width="12" style="1403" customWidth="1"/>
    <col min="1013" max="1258" width="8.85546875" style="1403"/>
    <col min="1259" max="1259" width="46.42578125" style="1403" customWidth="1"/>
    <col min="1260" max="1267" width="10.7109375" style="1403" customWidth="1"/>
    <col min="1268" max="1268" width="12" style="1403" customWidth="1"/>
    <col min="1269" max="1514" width="8.85546875" style="1403"/>
    <col min="1515" max="1515" width="46.42578125" style="1403" customWidth="1"/>
    <col min="1516" max="1523" width="10.7109375" style="1403" customWidth="1"/>
    <col min="1524" max="1524" width="12" style="1403" customWidth="1"/>
    <col min="1525" max="1770" width="8.85546875" style="1403"/>
    <col min="1771" max="1771" width="46.42578125" style="1403" customWidth="1"/>
    <col min="1772" max="1779" width="10.7109375" style="1403" customWidth="1"/>
    <col min="1780" max="1780" width="12" style="1403" customWidth="1"/>
    <col min="1781" max="2026" width="8.85546875" style="1403"/>
    <col min="2027" max="2027" width="46.42578125" style="1403" customWidth="1"/>
    <col min="2028" max="2035" width="10.7109375" style="1403" customWidth="1"/>
    <col min="2036" max="2036" width="12" style="1403" customWidth="1"/>
    <col min="2037" max="2282" width="8.85546875" style="1403"/>
    <col min="2283" max="2283" width="46.42578125" style="1403" customWidth="1"/>
    <col min="2284" max="2291" width="10.7109375" style="1403" customWidth="1"/>
    <col min="2292" max="2292" width="12" style="1403" customWidth="1"/>
    <col min="2293" max="2538" width="8.85546875" style="1403"/>
    <col min="2539" max="2539" width="46.42578125" style="1403" customWidth="1"/>
    <col min="2540" max="2547" width="10.7109375" style="1403" customWidth="1"/>
    <col min="2548" max="2548" width="12" style="1403" customWidth="1"/>
    <col min="2549" max="2794" width="8.85546875" style="1403"/>
    <col min="2795" max="2795" width="46.42578125" style="1403" customWidth="1"/>
    <col min="2796" max="2803" width="10.7109375" style="1403" customWidth="1"/>
    <col min="2804" max="2804" width="12" style="1403" customWidth="1"/>
    <col min="2805" max="3050" width="8.85546875" style="1403"/>
    <col min="3051" max="3051" width="46.42578125" style="1403" customWidth="1"/>
    <col min="3052" max="3059" width="10.7109375" style="1403" customWidth="1"/>
    <col min="3060" max="3060" width="12" style="1403" customWidth="1"/>
    <col min="3061" max="3306" width="8.85546875" style="1403"/>
    <col min="3307" max="3307" width="46.42578125" style="1403" customWidth="1"/>
    <col min="3308" max="3315" width="10.7109375" style="1403" customWidth="1"/>
    <col min="3316" max="3316" width="12" style="1403" customWidth="1"/>
    <col min="3317" max="3562" width="8.85546875" style="1403"/>
    <col min="3563" max="3563" width="46.42578125" style="1403" customWidth="1"/>
    <col min="3564" max="3571" width="10.7109375" style="1403" customWidth="1"/>
    <col min="3572" max="3572" width="12" style="1403" customWidth="1"/>
    <col min="3573" max="3818" width="8.85546875" style="1403"/>
    <col min="3819" max="3819" width="46.42578125" style="1403" customWidth="1"/>
    <col min="3820" max="3827" width="10.7109375" style="1403" customWidth="1"/>
    <col min="3828" max="3828" width="12" style="1403" customWidth="1"/>
    <col min="3829" max="4074" width="8.85546875" style="1403"/>
    <col min="4075" max="4075" width="46.42578125" style="1403" customWidth="1"/>
    <col min="4076" max="4083" width="10.7109375" style="1403" customWidth="1"/>
    <col min="4084" max="4084" width="12" style="1403" customWidth="1"/>
    <col min="4085" max="4330" width="8.85546875" style="1403"/>
    <col min="4331" max="4331" width="46.42578125" style="1403" customWidth="1"/>
    <col min="4332" max="4339" width="10.7109375" style="1403" customWidth="1"/>
    <col min="4340" max="4340" width="12" style="1403" customWidth="1"/>
    <col min="4341" max="4586" width="8.85546875" style="1403"/>
    <col min="4587" max="4587" width="46.42578125" style="1403" customWidth="1"/>
    <col min="4588" max="4595" width="10.7109375" style="1403" customWidth="1"/>
    <col min="4596" max="4596" width="12" style="1403" customWidth="1"/>
    <col min="4597" max="4842" width="8.85546875" style="1403"/>
    <col min="4843" max="4843" width="46.42578125" style="1403" customWidth="1"/>
    <col min="4844" max="4851" width="10.7109375" style="1403" customWidth="1"/>
    <col min="4852" max="4852" width="12" style="1403" customWidth="1"/>
    <col min="4853" max="5098" width="8.85546875" style="1403"/>
    <col min="5099" max="5099" width="46.42578125" style="1403" customWidth="1"/>
    <col min="5100" max="5107" width="10.7109375" style="1403" customWidth="1"/>
    <col min="5108" max="5108" width="12" style="1403" customWidth="1"/>
    <col min="5109" max="5354" width="8.85546875" style="1403"/>
    <col min="5355" max="5355" width="46.42578125" style="1403" customWidth="1"/>
    <col min="5356" max="5363" width="10.7109375" style="1403" customWidth="1"/>
    <col min="5364" max="5364" width="12" style="1403" customWidth="1"/>
    <col min="5365" max="5610" width="8.85546875" style="1403"/>
    <col min="5611" max="5611" width="46.42578125" style="1403" customWidth="1"/>
    <col min="5612" max="5619" width="10.7109375" style="1403" customWidth="1"/>
    <col min="5620" max="5620" width="12" style="1403" customWidth="1"/>
    <col min="5621" max="5866" width="8.85546875" style="1403"/>
    <col min="5867" max="5867" width="46.42578125" style="1403" customWidth="1"/>
    <col min="5868" max="5875" width="10.7109375" style="1403" customWidth="1"/>
    <col min="5876" max="5876" width="12" style="1403" customWidth="1"/>
    <col min="5877" max="6122" width="8.85546875" style="1403"/>
    <col min="6123" max="6123" width="46.42578125" style="1403" customWidth="1"/>
    <col min="6124" max="6131" width="10.7109375" style="1403" customWidth="1"/>
    <col min="6132" max="6132" width="12" style="1403" customWidth="1"/>
    <col min="6133" max="6378" width="8.85546875" style="1403"/>
    <col min="6379" max="6379" width="46.42578125" style="1403" customWidth="1"/>
    <col min="6380" max="6387" width="10.7109375" style="1403" customWidth="1"/>
    <col min="6388" max="6388" width="12" style="1403" customWidth="1"/>
    <col min="6389" max="6634" width="8.85546875" style="1403"/>
    <col min="6635" max="6635" width="46.42578125" style="1403" customWidth="1"/>
    <col min="6636" max="6643" width="10.7109375" style="1403" customWidth="1"/>
    <col min="6644" max="6644" width="12" style="1403" customWidth="1"/>
    <col min="6645" max="6890" width="8.85546875" style="1403"/>
    <col min="6891" max="6891" width="46.42578125" style="1403" customWidth="1"/>
    <col min="6892" max="6899" width="10.7109375" style="1403" customWidth="1"/>
    <col min="6900" max="6900" width="12" style="1403" customWidth="1"/>
    <col min="6901" max="7146" width="8.85546875" style="1403"/>
    <col min="7147" max="7147" width="46.42578125" style="1403" customWidth="1"/>
    <col min="7148" max="7155" width="10.7109375" style="1403" customWidth="1"/>
    <col min="7156" max="7156" width="12" style="1403" customWidth="1"/>
    <col min="7157" max="7402" width="8.85546875" style="1403"/>
    <col min="7403" max="7403" width="46.42578125" style="1403" customWidth="1"/>
    <col min="7404" max="7411" width="10.7109375" style="1403" customWidth="1"/>
    <col min="7412" max="7412" width="12" style="1403" customWidth="1"/>
    <col min="7413" max="7658" width="8.85546875" style="1403"/>
    <col min="7659" max="7659" width="46.42578125" style="1403" customWidth="1"/>
    <col min="7660" max="7667" width="10.7109375" style="1403" customWidth="1"/>
    <col min="7668" max="7668" width="12" style="1403" customWidth="1"/>
    <col min="7669" max="7914" width="8.85546875" style="1403"/>
    <col min="7915" max="7915" width="46.42578125" style="1403" customWidth="1"/>
    <col min="7916" max="7923" width="10.7109375" style="1403" customWidth="1"/>
    <col min="7924" max="7924" width="12" style="1403" customWidth="1"/>
    <col min="7925" max="8170" width="8.85546875" style="1403"/>
    <col min="8171" max="8171" width="46.42578125" style="1403" customWidth="1"/>
    <col min="8172" max="8179" width="10.7109375" style="1403" customWidth="1"/>
    <col min="8180" max="8180" width="12" style="1403" customWidth="1"/>
    <col min="8181" max="8426" width="8.85546875" style="1403"/>
    <col min="8427" max="8427" width="46.42578125" style="1403" customWidth="1"/>
    <col min="8428" max="8435" width="10.7109375" style="1403" customWidth="1"/>
    <col min="8436" max="8436" width="12" style="1403" customWidth="1"/>
    <col min="8437" max="8682" width="8.85546875" style="1403"/>
    <col min="8683" max="8683" width="46.42578125" style="1403" customWidth="1"/>
    <col min="8684" max="8691" width="10.7109375" style="1403" customWidth="1"/>
    <col min="8692" max="8692" width="12" style="1403" customWidth="1"/>
    <col min="8693" max="8938" width="8.85546875" style="1403"/>
    <col min="8939" max="8939" width="46.42578125" style="1403" customWidth="1"/>
    <col min="8940" max="8947" width="10.7109375" style="1403" customWidth="1"/>
    <col min="8948" max="8948" width="12" style="1403" customWidth="1"/>
    <col min="8949" max="9194" width="8.85546875" style="1403"/>
    <col min="9195" max="9195" width="46.42578125" style="1403" customWidth="1"/>
    <col min="9196" max="9203" width="10.7109375" style="1403" customWidth="1"/>
    <col min="9204" max="9204" width="12" style="1403" customWidth="1"/>
    <col min="9205" max="9450" width="8.85546875" style="1403"/>
    <col min="9451" max="9451" width="46.42578125" style="1403" customWidth="1"/>
    <col min="9452" max="9459" width="10.7109375" style="1403" customWidth="1"/>
    <col min="9460" max="9460" width="12" style="1403" customWidth="1"/>
    <col min="9461" max="9706" width="8.85546875" style="1403"/>
    <col min="9707" max="9707" width="46.42578125" style="1403" customWidth="1"/>
    <col min="9708" max="9715" width="10.7109375" style="1403" customWidth="1"/>
    <col min="9716" max="9716" width="12" style="1403" customWidth="1"/>
    <col min="9717" max="9962" width="8.85546875" style="1403"/>
    <col min="9963" max="9963" width="46.42578125" style="1403" customWidth="1"/>
    <col min="9964" max="9971" width="10.7109375" style="1403" customWidth="1"/>
    <col min="9972" max="9972" width="12" style="1403" customWidth="1"/>
    <col min="9973" max="10218" width="8.85546875" style="1403"/>
    <col min="10219" max="10219" width="46.42578125" style="1403" customWidth="1"/>
    <col min="10220" max="10227" width="10.7109375" style="1403" customWidth="1"/>
    <col min="10228" max="10228" width="12" style="1403" customWidth="1"/>
    <col min="10229" max="10474" width="8.85546875" style="1403"/>
    <col min="10475" max="10475" width="46.42578125" style="1403" customWidth="1"/>
    <col min="10476" max="10483" width="10.7109375" style="1403" customWidth="1"/>
    <col min="10484" max="10484" width="12" style="1403" customWidth="1"/>
    <col min="10485" max="10730" width="8.85546875" style="1403"/>
    <col min="10731" max="10731" width="46.42578125" style="1403" customWidth="1"/>
    <col min="10732" max="10739" width="10.7109375" style="1403" customWidth="1"/>
    <col min="10740" max="10740" width="12" style="1403" customWidth="1"/>
    <col min="10741" max="10986" width="8.85546875" style="1403"/>
    <col min="10987" max="10987" width="46.42578125" style="1403" customWidth="1"/>
    <col min="10988" max="10995" width="10.7109375" style="1403" customWidth="1"/>
    <col min="10996" max="10996" width="12" style="1403" customWidth="1"/>
    <col min="10997" max="11242" width="8.85546875" style="1403"/>
    <col min="11243" max="11243" width="46.42578125" style="1403" customWidth="1"/>
    <col min="11244" max="11251" width="10.7109375" style="1403" customWidth="1"/>
    <col min="11252" max="11252" width="12" style="1403" customWidth="1"/>
    <col min="11253" max="11498" width="8.85546875" style="1403"/>
    <col min="11499" max="11499" width="46.42578125" style="1403" customWidth="1"/>
    <col min="11500" max="11507" width="10.7109375" style="1403" customWidth="1"/>
    <col min="11508" max="11508" width="12" style="1403" customWidth="1"/>
    <col min="11509" max="11754" width="8.85546875" style="1403"/>
    <col min="11755" max="11755" width="46.42578125" style="1403" customWidth="1"/>
    <col min="11756" max="11763" width="10.7109375" style="1403" customWidth="1"/>
    <col min="11764" max="11764" width="12" style="1403" customWidth="1"/>
    <col min="11765" max="12010" width="8.85546875" style="1403"/>
    <col min="12011" max="12011" width="46.42578125" style="1403" customWidth="1"/>
    <col min="12012" max="12019" width="10.7109375" style="1403" customWidth="1"/>
    <col min="12020" max="12020" width="12" style="1403" customWidth="1"/>
    <col min="12021" max="12266" width="8.85546875" style="1403"/>
    <col min="12267" max="12267" width="46.42578125" style="1403" customWidth="1"/>
    <col min="12268" max="12275" width="10.7109375" style="1403" customWidth="1"/>
    <col min="12276" max="12276" width="12" style="1403" customWidth="1"/>
    <col min="12277" max="12522" width="8.85546875" style="1403"/>
    <col min="12523" max="12523" width="46.42578125" style="1403" customWidth="1"/>
    <col min="12524" max="12531" width="10.7109375" style="1403" customWidth="1"/>
    <col min="12532" max="12532" width="12" style="1403" customWidth="1"/>
    <col min="12533" max="12778" width="8.85546875" style="1403"/>
    <col min="12779" max="12779" width="46.42578125" style="1403" customWidth="1"/>
    <col min="12780" max="12787" width="10.7109375" style="1403" customWidth="1"/>
    <col min="12788" max="12788" width="12" style="1403" customWidth="1"/>
    <col min="12789" max="13034" width="8.85546875" style="1403"/>
    <col min="13035" max="13035" width="46.42578125" style="1403" customWidth="1"/>
    <col min="13036" max="13043" width="10.7109375" style="1403" customWidth="1"/>
    <col min="13044" max="13044" width="12" style="1403" customWidth="1"/>
    <col min="13045" max="13290" width="8.85546875" style="1403"/>
    <col min="13291" max="13291" width="46.42578125" style="1403" customWidth="1"/>
    <col min="13292" max="13299" width="10.7109375" style="1403" customWidth="1"/>
    <col min="13300" max="13300" width="12" style="1403" customWidth="1"/>
    <col min="13301" max="13546" width="8.85546875" style="1403"/>
    <col min="13547" max="13547" width="46.42578125" style="1403" customWidth="1"/>
    <col min="13548" max="13555" width="10.7109375" style="1403" customWidth="1"/>
    <col min="13556" max="13556" width="12" style="1403" customWidth="1"/>
    <col min="13557" max="13802" width="8.85546875" style="1403"/>
    <col min="13803" max="13803" width="46.42578125" style="1403" customWidth="1"/>
    <col min="13804" max="13811" width="10.7109375" style="1403" customWidth="1"/>
    <col min="13812" max="13812" width="12" style="1403" customWidth="1"/>
    <col min="13813" max="14058" width="8.85546875" style="1403"/>
    <col min="14059" max="14059" width="46.42578125" style="1403" customWidth="1"/>
    <col min="14060" max="14067" width="10.7109375" style="1403" customWidth="1"/>
    <col min="14068" max="14068" width="12" style="1403" customWidth="1"/>
    <col min="14069" max="14314" width="8.85546875" style="1403"/>
    <col min="14315" max="14315" width="46.42578125" style="1403" customWidth="1"/>
    <col min="14316" max="14323" width="10.7109375" style="1403" customWidth="1"/>
    <col min="14324" max="14324" width="12" style="1403" customWidth="1"/>
    <col min="14325" max="14570" width="8.85546875" style="1403"/>
    <col min="14571" max="14571" width="46.42578125" style="1403" customWidth="1"/>
    <col min="14572" max="14579" width="10.7109375" style="1403" customWidth="1"/>
    <col min="14580" max="14580" width="12" style="1403" customWidth="1"/>
    <col min="14581" max="14826" width="8.85546875" style="1403"/>
    <col min="14827" max="14827" width="46.42578125" style="1403" customWidth="1"/>
    <col min="14828" max="14835" width="10.7109375" style="1403" customWidth="1"/>
    <col min="14836" max="14836" width="12" style="1403" customWidth="1"/>
    <col min="14837" max="15082" width="8.85546875" style="1403"/>
    <col min="15083" max="15083" width="46.42578125" style="1403" customWidth="1"/>
    <col min="15084" max="15091" width="10.7109375" style="1403" customWidth="1"/>
    <col min="15092" max="15092" width="12" style="1403" customWidth="1"/>
    <col min="15093" max="15338" width="8.85546875" style="1403"/>
    <col min="15339" max="15339" width="46.42578125" style="1403" customWidth="1"/>
    <col min="15340" max="15347" width="10.7109375" style="1403" customWidth="1"/>
    <col min="15348" max="15348" width="12" style="1403" customWidth="1"/>
    <col min="15349" max="15594" width="8.85546875" style="1403"/>
    <col min="15595" max="15595" width="46.42578125" style="1403" customWidth="1"/>
    <col min="15596" max="15603" width="10.7109375" style="1403" customWidth="1"/>
    <col min="15604" max="15604" width="12" style="1403" customWidth="1"/>
    <col min="15605" max="15850" width="8.85546875" style="1403"/>
    <col min="15851" max="15851" width="46.42578125" style="1403" customWidth="1"/>
    <col min="15852" max="15859" width="10.7109375" style="1403" customWidth="1"/>
    <col min="15860" max="15860" width="12" style="1403" customWidth="1"/>
    <col min="15861" max="16106" width="8.85546875" style="1403"/>
    <col min="16107" max="16107" width="46.42578125" style="1403" customWidth="1"/>
    <col min="16108" max="16115" width="10.7109375" style="1403" customWidth="1"/>
    <col min="16116" max="16116" width="12" style="1403" customWidth="1"/>
    <col min="16117" max="16384" width="8.85546875" style="1403"/>
  </cols>
  <sheetData>
    <row r="1" spans="1:19" s="1384" customFormat="1" ht="23.1" customHeight="1">
      <c r="A1" s="2534" t="s">
        <v>2531</v>
      </c>
      <c r="B1" s="2535"/>
      <c r="C1" s="2535"/>
      <c r="D1" s="2535"/>
      <c r="E1" s="2535"/>
      <c r="F1" s="2535"/>
      <c r="G1" s="2535"/>
      <c r="H1" s="2535"/>
      <c r="I1" s="2535"/>
      <c r="J1" s="2535"/>
      <c r="K1" s="2535"/>
      <c r="L1" s="2535"/>
      <c r="M1" s="2535"/>
    </row>
    <row r="2" spans="1:19" s="1385" customFormat="1" ht="23.1" customHeight="1">
      <c r="A2" s="1960" t="s">
        <v>2986</v>
      </c>
      <c r="B2" s="1960"/>
      <c r="C2" s="1960"/>
      <c r="D2" s="1960"/>
      <c r="E2" s="1960"/>
      <c r="F2" s="1960"/>
      <c r="G2" s="1960"/>
      <c r="H2" s="1960"/>
      <c r="I2" s="1960"/>
      <c r="J2" s="1960"/>
      <c r="K2" s="1960"/>
      <c r="L2" s="1960"/>
      <c r="M2" s="1960"/>
    </row>
    <row r="3" spans="1:19" s="1385" customFormat="1" ht="18.75">
      <c r="A3" s="2496" t="s">
        <v>2987</v>
      </c>
      <c r="B3" s="2496"/>
      <c r="C3" s="2496"/>
      <c r="D3" s="2496"/>
      <c r="E3" s="2496"/>
      <c r="F3" s="2497"/>
      <c r="G3" s="2498" t="s">
        <v>2988</v>
      </c>
      <c r="H3" s="2498"/>
      <c r="I3" s="2498"/>
      <c r="J3" s="2498"/>
      <c r="K3" s="2498"/>
      <c r="L3" s="2498"/>
      <c r="M3" s="2499"/>
    </row>
    <row r="4" spans="1:19" s="1385" customFormat="1" ht="21" customHeight="1">
      <c r="A4" s="2419" t="s">
        <v>508</v>
      </c>
      <c r="B4" s="1386" t="s">
        <v>2962</v>
      </c>
      <c r="C4" s="2536" t="s">
        <v>2963</v>
      </c>
      <c r="D4" s="2537"/>
      <c r="E4" s="2537"/>
      <c r="F4" s="2537" t="s">
        <v>2965</v>
      </c>
      <c r="G4" s="2537"/>
      <c r="H4" s="2538"/>
      <c r="I4" s="1386" t="s">
        <v>2966</v>
      </c>
      <c r="J4" s="2419" t="s">
        <v>2967</v>
      </c>
      <c r="K4" s="2419"/>
      <c r="L4" s="2419"/>
      <c r="M4" s="2419" t="s">
        <v>2989</v>
      </c>
    </row>
    <row r="5" spans="1:19" s="1385" customFormat="1" ht="21" customHeight="1">
      <c r="A5" s="2420"/>
      <c r="B5" s="1386" t="s">
        <v>2968</v>
      </c>
      <c r="C5" s="1386" t="s">
        <v>2969</v>
      </c>
      <c r="D5" s="1386" t="s">
        <v>2990</v>
      </c>
      <c r="E5" s="1386" t="s">
        <v>2971</v>
      </c>
      <c r="F5" s="1386" t="s">
        <v>2972</v>
      </c>
      <c r="G5" s="1386" t="s">
        <v>2973</v>
      </c>
      <c r="H5" s="1386" t="s">
        <v>533</v>
      </c>
      <c r="I5" s="1386" t="s">
        <v>2974</v>
      </c>
      <c r="J5" s="2533" t="s">
        <v>2975</v>
      </c>
      <c r="K5" s="2533"/>
      <c r="L5" s="2533"/>
      <c r="M5" s="2420"/>
    </row>
    <row r="6" spans="1:19" s="1385" customFormat="1" ht="21" customHeight="1">
      <c r="A6" s="2420"/>
      <c r="B6" s="1386" t="s">
        <v>2976</v>
      </c>
      <c r="C6" s="1386" t="s">
        <v>2977</v>
      </c>
      <c r="D6" s="1386" t="s">
        <v>2970</v>
      </c>
      <c r="E6" s="1386" t="s">
        <v>2979</v>
      </c>
      <c r="F6" s="1386" t="s">
        <v>2991</v>
      </c>
      <c r="G6" s="1386" t="s">
        <v>618</v>
      </c>
      <c r="H6" s="1386" t="s">
        <v>129</v>
      </c>
      <c r="I6" s="1386" t="s">
        <v>129</v>
      </c>
      <c r="J6" s="1367" t="s">
        <v>2346</v>
      </c>
      <c r="K6" s="1367" t="s">
        <v>2434</v>
      </c>
      <c r="L6" s="1368" t="s">
        <v>2966</v>
      </c>
      <c r="M6" s="2420"/>
    </row>
    <row r="7" spans="1:19" s="1385" customFormat="1" ht="21" customHeight="1">
      <c r="A7" s="2421"/>
      <c r="B7" s="1386" t="s">
        <v>2981</v>
      </c>
      <c r="C7" s="1386"/>
      <c r="D7" s="1386" t="s">
        <v>2978</v>
      </c>
      <c r="E7" s="1386"/>
      <c r="F7" s="1386"/>
      <c r="G7" s="1386"/>
      <c r="H7" s="1386"/>
      <c r="I7" s="1386" t="s">
        <v>2981</v>
      </c>
      <c r="J7" s="1370" t="s">
        <v>2982</v>
      </c>
      <c r="K7" s="1370" t="s">
        <v>2983</v>
      </c>
      <c r="L7" s="1371" t="s">
        <v>129</v>
      </c>
      <c r="M7" s="2421"/>
      <c r="Q7" s="1387"/>
      <c r="R7" s="1387"/>
      <c r="S7" s="1387"/>
    </row>
    <row r="8" spans="1:19" s="1395" customFormat="1" ht="33" customHeight="1">
      <c r="A8" s="1388" t="s">
        <v>941</v>
      </c>
      <c r="B8" s="1389">
        <v>26411</v>
      </c>
      <c r="C8" s="1390">
        <v>899</v>
      </c>
      <c r="D8" s="1390">
        <v>189</v>
      </c>
      <c r="E8" s="1390">
        <v>88</v>
      </c>
      <c r="F8" s="1390">
        <v>17168</v>
      </c>
      <c r="G8" s="1390">
        <v>280</v>
      </c>
      <c r="H8" s="1391">
        <f t="shared" ref="H8:H14" si="0">SUM(C8:G8)</f>
        <v>18624</v>
      </c>
      <c r="I8" s="1391">
        <f t="shared" ref="I8:I14" si="1">SUM(B8+H8)</f>
        <v>45035</v>
      </c>
      <c r="J8" s="1389">
        <v>23497</v>
      </c>
      <c r="K8" s="1389">
        <v>22331</v>
      </c>
      <c r="L8" s="1392">
        <f>J8+K8</f>
        <v>45828</v>
      </c>
      <c r="M8" s="1393" t="s">
        <v>907</v>
      </c>
      <c r="N8" s="1394"/>
    </row>
    <row r="9" spans="1:19" s="1395" customFormat="1" ht="33" customHeight="1">
      <c r="A9" s="1388" t="s">
        <v>908</v>
      </c>
      <c r="B9" s="1396">
        <v>8585</v>
      </c>
      <c r="C9" s="1396">
        <v>805</v>
      </c>
      <c r="D9" s="1396">
        <v>47</v>
      </c>
      <c r="E9" s="1396">
        <v>82</v>
      </c>
      <c r="F9" s="1396">
        <v>5383</v>
      </c>
      <c r="G9" s="1396">
        <v>12</v>
      </c>
      <c r="H9" s="1391">
        <f t="shared" si="0"/>
        <v>6329</v>
      </c>
      <c r="I9" s="1391">
        <f t="shared" si="1"/>
        <v>14914</v>
      </c>
      <c r="J9" s="1396">
        <v>7732</v>
      </c>
      <c r="K9" s="1396">
        <v>7655</v>
      </c>
      <c r="L9" s="1392">
        <f t="shared" ref="L9:L14" si="2">J9+K9</f>
        <v>15387</v>
      </c>
      <c r="M9" s="1393" t="s">
        <v>909</v>
      </c>
      <c r="N9" s="1394"/>
    </row>
    <row r="10" spans="1:19" s="1395" customFormat="1" ht="33" customHeight="1">
      <c r="A10" s="1388" t="s">
        <v>910</v>
      </c>
      <c r="B10" s="1389">
        <v>3927</v>
      </c>
      <c r="C10" s="1390">
        <v>320</v>
      </c>
      <c r="D10" s="1390">
        <v>35</v>
      </c>
      <c r="E10" s="1390">
        <v>9</v>
      </c>
      <c r="F10" s="1390">
        <v>2449</v>
      </c>
      <c r="G10" s="1390">
        <v>0</v>
      </c>
      <c r="H10" s="1391">
        <f t="shared" si="0"/>
        <v>2813</v>
      </c>
      <c r="I10" s="1391">
        <f t="shared" si="1"/>
        <v>6740</v>
      </c>
      <c r="J10" s="1389">
        <v>3418</v>
      </c>
      <c r="K10" s="1389">
        <v>3399</v>
      </c>
      <c r="L10" s="1392">
        <f t="shared" si="2"/>
        <v>6817</v>
      </c>
      <c r="M10" s="1393" t="s">
        <v>911</v>
      </c>
      <c r="N10" s="1394"/>
    </row>
    <row r="11" spans="1:19" s="1395" customFormat="1" ht="33" customHeight="1">
      <c r="A11" s="1388" t="s">
        <v>912</v>
      </c>
      <c r="B11" s="1396">
        <v>685</v>
      </c>
      <c r="C11" s="1396">
        <v>62</v>
      </c>
      <c r="D11" s="1396">
        <v>4</v>
      </c>
      <c r="E11" s="1396">
        <v>0</v>
      </c>
      <c r="F11" s="1396">
        <v>976</v>
      </c>
      <c r="G11" s="1396">
        <v>0</v>
      </c>
      <c r="H11" s="1391">
        <f t="shared" si="0"/>
        <v>1042</v>
      </c>
      <c r="I11" s="1391">
        <f t="shared" si="1"/>
        <v>1727</v>
      </c>
      <c r="J11" s="1396">
        <v>859</v>
      </c>
      <c r="K11" s="1396">
        <v>984</v>
      </c>
      <c r="L11" s="1392">
        <f t="shared" si="2"/>
        <v>1843</v>
      </c>
      <c r="M11" s="1393" t="s">
        <v>2992</v>
      </c>
      <c r="N11" s="1394"/>
    </row>
    <row r="12" spans="1:19" s="1395" customFormat="1" ht="33" customHeight="1">
      <c r="A12" s="1388" t="s">
        <v>914</v>
      </c>
      <c r="B12" s="1389">
        <v>1391</v>
      </c>
      <c r="C12" s="1390">
        <v>79</v>
      </c>
      <c r="D12" s="1390">
        <v>4</v>
      </c>
      <c r="E12" s="1390">
        <v>0</v>
      </c>
      <c r="F12" s="1390">
        <v>1070</v>
      </c>
      <c r="G12" s="1390">
        <v>13</v>
      </c>
      <c r="H12" s="1391">
        <f t="shared" si="0"/>
        <v>1166</v>
      </c>
      <c r="I12" s="1391">
        <f t="shared" si="1"/>
        <v>2557</v>
      </c>
      <c r="J12" s="1389">
        <v>1325</v>
      </c>
      <c r="K12" s="1389">
        <v>1281</v>
      </c>
      <c r="L12" s="1392">
        <f t="shared" si="2"/>
        <v>2606</v>
      </c>
      <c r="M12" s="1393" t="s">
        <v>915</v>
      </c>
      <c r="N12" s="1394"/>
    </row>
    <row r="13" spans="1:19" s="1395" customFormat="1" ht="33" customHeight="1">
      <c r="A13" s="1388" t="s">
        <v>916</v>
      </c>
      <c r="B13" s="1396">
        <v>1268</v>
      </c>
      <c r="C13" s="1396">
        <v>26</v>
      </c>
      <c r="D13" s="1396">
        <v>5</v>
      </c>
      <c r="E13" s="1396">
        <v>0</v>
      </c>
      <c r="F13" s="1396">
        <v>441</v>
      </c>
      <c r="G13" s="1396">
        <v>0</v>
      </c>
      <c r="H13" s="1391">
        <f t="shared" si="0"/>
        <v>472</v>
      </c>
      <c r="I13" s="1391">
        <f t="shared" si="1"/>
        <v>1740</v>
      </c>
      <c r="J13" s="1396">
        <v>883</v>
      </c>
      <c r="K13" s="1396">
        <v>890</v>
      </c>
      <c r="L13" s="1392">
        <f t="shared" si="2"/>
        <v>1773</v>
      </c>
      <c r="M13" s="1393" t="s">
        <v>917</v>
      </c>
      <c r="N13" s="1394"/>
    </row>
    <row r="14" spans="1:19" s="1395" customFormat="1" ht="33" customHeight="1">
      <c r="A14" s="1388" t="s">
        <v>2993</v>
      </c>
      <c r="B14" s="1389">
        <v>4070</v>
      </c>
      <c r="C14" s="1390">
        <v>353</v>
      </c>
      <c r="D14" s="1390">
        <v>36</v>
      </c>
      <c r="E14" s="1390">
        <v>29</v>
      </c>
      <c r="F14" s="1390">
        <v>2592</v>
      </c>
      <c r="G14" s="1390">
        <v>5</v>
      </c>
      <c r="H14" s="1391">
        <f t="shared" si="0"/>
        <v>3015</v>
      </c>
      <c r="I14" s="1391">
        <f t="shared" si="1"/>
        <v>7085</v>
      </c>
      <c r="J14" s="1389">
        <v>3633</v>
      </c>
      <c r="K14" s="1389">
        <v>3497</v>
      </c>
      <c r="L14" s="1392">
        <f t="shared" si="2"/>
        <v>7130</v>
      </c>
      <c r="M14" s="1393" t="s">
        <v>919</v>
      </c>
      <c r="N14" s="1394"/>
      <c r="O14" s="1397"/>
      <c r="Q14" s="1398"/>
      <c r="R14" s="1398"/>
      <c r="S14" s="1398"/>
    </row>
    <row r="15" spans="1:19" s="1402" customFormat="1" ht="33" customHeight="1">
      <c r="A15" s="1282" t="s">
        <v>2994</v>
      </c>
      <c r="B15" s="1399">
        <f t="shared" ref="B15:I15" si="3">SUM(B8:B14)</f>
        <v>46337</v>
      </c>
      <c r="C15" s="1399">
        <f t="shared" si="3"/>
        <v>2544</v>
      </c>
      <c r="D15" s="1399">
        <f t="shared" si="3"/>
        <v>320</v>
      </c>
      <c r="E15" s="1399">
        <f t="shared" si="3"/>
        <v>208</v>
      </c>
      <c r="F15" s="1399">
        <f t="shared" si="3"/>
        <v>30079</v>
      </c>
      <c r="G15" s="1399">
        <f t="shared" si="3"/>
        <v>310</v>
      </c>
      <c r="H15" s="1399">
        <f t="shared" si="3"/>
        <v>33461</v>
      </c>
      <c r="I15" s="1399">
        <f t="shared" si="3"/>
        <v>79798</v>
      </c>
      <c r="J15" s="1400">
        <f>SUM(J8:J14)</f>
        <v>41347</v>
      </c>
      <c r="K15" s="1400">
        <f>SUM(K8:K14)</f>
        <v>40037</v>
      </c>
      <c r="L15" s="1400">
        <f>SUM(L8:L14)</f>
        <v>81384</v>
      </c>
      <c r="M15" s="1282" t="s">
        <v>129</v>
      </c>
      <c r="N15" s="1401"/>
      <c r="Q15" s="1403"/>
      <c r="R15" s="1403"/>
      <c r="S15" s="1403"/>
    </row>
    <row r="16" spans="1:19" ht="33" customHeight="1">
      <c r="A16" s="1224" t="s">
        <v>2995</v>
      </c>
      <c r="B16" s="1404">
        <f>B15/I15*100</f>
        <v>58.067871375222438</v>
      </c>
      <c r="C16" s="1404">
        <f>C15/I15*100</f>
        <v>3.1880498258101708</v>
      </c>
      <c r="D16" s="1404">
        <f>D15/I15*100</f>
        <v>0.40101255670568187</v>
      </c>
      <c r="E16" s="1404">
        <f>E15/I15*100</f>
        <v>0.26065816185869317</v>
      </c>
      <c r="F16" s="1404">
        <f>F15/I15*100</f>
        <v>37.69392716609439</v>
      </c>
      <c r="G16" s="1404">
        <f>G15/I15*100</f>
        <v>0.3884809143086293</v>
      </c>
      <c r="H16" s="1404">
        <f>H15/I15*100</f>
        <v>41.932128624777562</v>
      </c>
      <c r="I16" s="1404">
        <f>I15/I15*100</f>
        <v>100</v>
      </c>
      <c r="J16" s="1404"/>
      <c r="K16" s="1404"/>
      <c r="L16" s="1405"/>
      <c r="M16" s="1277" t="s">
        <v>2996</v>
      </c>
      <c r="N16" s="1401"/>
    </row>
    <row r="17" spans="1:19">
      <c r="A17" s="1406"/>
    </row>
    <row r="18" spans="1:19">
      <c r="A18" s="1406"/>
    </row>
    <row r="19" spans="1:19">
      <c r="A19" s="1406"/>
      <c r="Q19" s="1387"/>
      <c r="R19" s="1387"/>
      <c r="S19" s="1387"/>
    </row>
    <row r="20" spans="1:19" s="1387" customFormat="1">
      <c r="A20" s="1407"/>
      <c r="M20" s="1408"/>
      <c r="Q20" s="1384"/>
      <c r="R20" s="1384"/>
      <c r="S20" s="1384"/>
    </row>
    <row r="21" spans="1:19" s="1384" customFormat="1">
      <c r="A21" s="1407"/>
      <c r="B21" s="1387"/>
      <c r="C21" s="1387"/>
      <c r="D21" s="1387"/>
      <c r="E21" s="1387"/>
      <c r="F21" s="1387"/>
      <c r="G21" s="1387"/>
      <c r="H21" s="1387"/>
      <c r="I21" s="1387"/>
      <c r="J21" s="1387"/>
      <c r="K21" s="1387"/>
      <c r="L21" s="1409"/>
      <c r="M21" s="1410"/>
      <c r="Q21" s="1403"/>
      <c r="R21" s="1403"/>
      <c r="S21" s="1403"/>
    </row>
    <row r="22" spans="1:19">
      <c r="A22" s="1406"/>
      <c r="B22" s="1411"/>
      <c r="C22" s="1411"/>
      <c r="D22" s="1411"/>
      <c r="E22" s="1411"/>
      <c r="F22" s="1411"/>
      <c r="G22" s="1411"/>
      <c r="H22" s="1411"/>
      <c r="I22" s="380"/>
      <c r="J22" s="380"/>
      <c r="K22" s="380"/>
      <c r="L22" s="380"/>
    </row>
    <row r="23" spans="1:19" ht="15">
      <c r="A23" s="1412"/>
      <c r="B23" s="1411"/>
      <c r="C23" s="1411"/>
      <c r="D23" s="1411"/>
      <c r="E23" s="1411"/>
      <c r="F23" s="1411"/>
      <c r="G23" s="1411"/>
      <c r="H23" s="1411"/>
      <c r="I23" s="380"/>
      <c r="J23" s="380"/>
      <c r="K23" s="380"/>
      <c r="L23" s="380"/>
      <c r="M23" s="499"/>
    </row>
    <row r="24" spans="1:19">
      <c r="A24" s="1413"/>
      <c r="B24" s="1411"/>
      <c r="C24" s="1411"/>
      <c r="D24" s="1411"/>
      <c r="E24" s="1411"/>
      <c r="F24" s="1411"/>
      <c r="G24" s="1411"/>
      <c r="H24" s="1411"/>
      <c r="I24" s="380"/>
      <c r="J24" s="380"/>
      <c r="K24" s="380"/>
      <c r="L24" s="380"/>
      <c r="M24" s="499"/>
    </row>
    <row r="25" spans="1:19">
      <c r="A25" s="1414"/>
      <c r="B25" s="1411"/>
      <c r="C25" s="1411"/>
      <c r="D25" s="1411"/>
      <c r="E25" s="1411"/>
      <c r="F25" s="1411"/>
      <c r="G25" s="1411"/>
      <c r="H25" s="1411"/>
      <c r="I25" s="380"/>
      <c r="J25" s="380"/>
      <c r="K25" s="380"/>
      <c r="L25" s="380"/>
    </row>
    <row r="26" spans="1:19" ht="15">
      <c r="A26" s="1414"/>
      <c r="B26" s="1411"/>
      <c r="C26" s="1411"/>
      <c r="D26" s="1411"/>
      <c r="E26" s="1411"/>
      <c r="F26" s="1411"/>
      <c r="G26" s="1411"/>
      <c r="H26" s="1411"/>
      <c r="I26" s="380"/>
      <c r="J26" s="380"/>
      <c r="K26" s="380"/>
      <c r="L26" s="380"/>
      <c r="M26" s="1353"/>
      <c r="Q26" s="1113"/>
      <c r="R26" s="1113"/>
      <c r="S26" s="1113"/>
    </row>
    <row r="27" spans="1:19" s="1113" customFormat="1">
      <c r="A27" s="1413"/>
      <c r="B27" s="1415"/>
      <c r="C27" s="1415"/>
      <c r="D27" s="1415"/>
      <c r="E27" s="1415"/>
      <c r="F27" s="1415"/>
      <c r="G27" s="1415"/>
      <c r="H27" s="1415"/>
      <c r="M27" s="1353"/>
      <c r="Q27" s="1180"/>
      <c r="R27" s="1180"/>
      <c r="S27" s="1180"/>
    </row>
    <row r="28" spans="1:19" s="1180" customFormat="1" ht="33" customHeight="1">
      <c r="A28" s="1412"/>
      <c r="B28" s="1177"/>
      <c r="C28" s="1177"/>
      <c r="D28" s="1177"/>
      <c r="E28" s="1178"/>
      <c r="F28" s="1416"/>
      <c r="G28" s="1181"/>
      <c r="H28" s="1181"/>
      <c r="I28" s="1181"/>
      <c r="J28" s="1181"/>
      <c r="K28" s="1181"/>
      <c r="L28" s="1181"/>
      <c r="M28" s="1181"/>
      <c r="N28" s="1181"/>
    </row>
    <row r="29" spans="1:19" s="1180" customFormat="1" ht="33" customHeight="1">
      <c r="A29" s="1412"/>
      <c r="B29" s="1177"/>
      <c r="C29" s="1177"/>
      <c r="D29" s="1177"/>
      <c r="E29" s="1178"/>
      <c r="F29" s="1416"/>
      <c r="G29" s="1181"/>
      <c r="H29" s="1181"/>
      <c r="I29" s="1181"/>
      <c r="J29" s="1181"/>
      <c r="K29" s="1181"/>
      <c r="L29" s="1181"/>
      <c r="M29" s="1181"/>
      <c r="N29" s="1181"/>
      <c r="Q29" s="1197"/>
      <c r="R29" s="1197"/>
      <c r="S29" s="1197"/>
    </row>
    <row r="30" spans="1:19" s="1197" customFormat="1" ht="33" customHeight="1">
      <c r="A30" s="1343"/>
      <c r="B30" s="1194"/>
      <c r="C30" s="1194"/>
      <c r="D30" s="1194"/>
      <c r="E30" s="1194"/>
      <c r="F30" s="1194"/>
      <c r="G30" s="1194"/>
      <c r="H30" s="1198"/>
      <c r="I30" s="1198"/>
      <c r="J30" s="1198"/>
      <c r="K30" s="1198"/>
      <c r="L30" s="1198"/>
      <c r="M30" s="1198"/>
      <c r="N30" s="1198"/>
      <c r="Q30" s="1387"/>
      <c r="R30" s="1387"/>
      <c r="S30" s="1387"/>
    </row>
    <row r="31" spans="1:19" s="1387" customFormat="1">
      <c r="A31" s="1343"/>
      <c r="B31" s="1417"/>
      <c r="C31" s="1417"/>
      <c r="D31" s="1417"/>
      <c r="E31" s="1417"/>
      <c r="F31" s="1417"/>
      <c r="G31" s="1417"/>
      <c r="H31" s="1417"/>
      <c r="M31" s="1408"/>
      <c r="Q31" s="1403"/>
      <c r="R31" s="1403"/>
      <c r="S31" s="1403"/>
    </row>
    <row r="32" spans="1:19">
      <c r="A32" s="1418"/>
      <c r="B32" s="1419"/>
      <c r="C32" s="1419"/>
      <c r="D32" s="1419"/>
      <c r="E32" s="1419"/>
      <c r="F32" s="1419"/>
      <c r="G32" s="1419"/>
      <c r="H32" s="1419"/>
      <c r="I32" s="1419"/>
      <c r="J32" s="1419"/>
      <c r="K32" s="1419"/>
    </row>
    <row r="33" spans="1:13">
      <c r="A33" s="1413"/>
      <c r="B33" s="1419"/>
      <c r="C33" s="1419"/>
      <c r="D33" s="1419"/>
      <c r="E33" s="1419"/>
      <c r="F33" s="1419"/>
      <c r="G33" s="1419"/>
      <c r="H33" s="1419"/>
    </row>
    <row r="34" spans="1:13">
      <c r="A34" s="1413"/>
      <c r="B34" s="1419"/>
      <c r="C34" s="1419"/>
      <c r="D34" s="1419"/>
      <c r="E34" s="1419"/>
      <c r="F34" s="1419"/>
      <c r="G34" s="1419"/>
      <c r="H34" s="1419"/>
    </row>
    <row r="35" spans="1:13">
      <c r="A35" s="1413"/>
      <c r="B35" s="1420"/>
      <c r="C35" s="1420"/>
      <c r="D35" s="1420"/>
      <c r="E35" s="1420"/>
      <c r="F35" s="1420"/>
      <c r="G35" s="1420"/>
      <c r="H35" s="1419"/>
    </row>
    <row r="36" spans="1:13" ht="26.25" customHeight="1">
      <c r="A36" s="1413"/>
      <c r="B36" s="1420"/>
      <c r="C36" s="1420"/>
      <c r="D36" s="1420"/>
      <c r="E36" s="1420"/>
      <c r="F36" s="1420"/>
      <c r="G36" s="1420"/>
      <c r="H36" s="1419"/>
    </row>
    <row r="37" spans="1:13">
      <c r="A37" s="1413"/>
      <c r="B37" s="1420"/>
      <c r="C37" s="1420"/>
      <c r="D37" s="1420"/>
      <c r="E37" s="1420"/>
      <c r="F37" s="1420"/>
      <c r="G37" s="1420"/>
      <c r="H37" s="1419"/>
    </row>
    <row r="38" spans="1:13">
      <c r="A38" s="1413"/>
      <c r="B38" s="1420"/>
      <c r="C38" s="1420"/>
      <c r="D38" s="1420"/>
      <c r="E38" s="1420"/>
      <c r="F38" s="1420"/>
      <c r="G38" s="1420"/>
      <c r="H38" s="1419"/>
    </row>
    <row r="39" spans="1:13">
      <c r="A39" s="1413"/>
      <c r="B39" s="1419"/>
      <c r="C39" s="1419"/>
      <c r="D39" s="1419"/>
      <c r="E39" s="1419"/>
      <c r="F39" s="1419"/>
      <c r="G39" s="1419"/>
      <c r="H39" s="1419"/>
    </row>
    <row r="40" spans="1:13">
      <c r="A40" s="1413"/>
      <c r="B40" s="1419"/>
      <c r="C40" s="1419"/>
      <c r="D40" s="1419"/>
      <c r="E40" s="1419"/>
      <c r="F40" s="1419"/>
      <c r="G40" s="1419"/>
      <c r="H40" s="1419"/>
    </row>
    <row r="41" spans="1:13" ht="15.75" customHeight="1">
      <c r="A41" s="1413"/>
      <c r="B41" s="1411"/>
      <c r="C41" s="1411"/>
      <c r="D41" s="1411"/>
      <c r="E41" s="1411"/>
      <c r="F41" s="1411"/>
      <c r="G41" s="1411"/>
      <c r="H41" s="1411"/>
      <c r="I41" s="380"/>
      <c r="J41" s="380"/>
      <c r="K41" s="380"/>
      <c r="L41" s="380"/>
      <c r="M41" s="1421"/>
    </row>
    <row r="42" spans="1:13" ht="15.75" customHeight="1">
      <c r="A42" s="1413"/>
      <c r="B42" s="1411"/>
      <c r="C42" s="1411"/>
      <c r="D42" s="1411"/>
      <c r="E42" s="1411"/>
      <c r="F42" s="1411"/>
      <c r="G42" s="1411"/>
      <c r="H42" s="1411"/>
      <c r="I42" s="380"/>
      <c r="J42" s="380"/>
      <c r="K42" s="380"/>
      <c r="L42" s="380"/>
      <c r="M42" s="1421"/>
    </row>
    <row r="43" spans="1:13" ht="15.75" customHeight="1">
      <c r="A43" s="1189"/>
      <c r="B43" s="1411"/>
      <c r="C43" s="1411"/>
      <c r="D43" s="1411"/>
      <c r="E43" s="1411"/>
      <c r="F43" s="1411"/>
      <c r="G43" s="1411"/>
      <c r="H43" s="1411"/>
      <c r="I43" s="380"/>
      <c r="J43" s="380"/>
      <c r="K43" s="380"/>
      <c r="L43" s="380"/>
    </row>
    <row r="44" spans="1:13">
      <c r="A44" s="1189"/>
      <c r="B44" s="1411"/>
      <c r="C44" s="1411"/>
      <c r="D44" s="1411"/>
      <c r="E44" s="1411"/>
      <c r="F44" s="1411"/>
      <c r="G44" s="1411"/>
      <c r="H44" s="1411"/>
      <c r="I44" s="380"/>
      <c r="J44" s="380"/>
      <c r="K44" s="380"/>
      <c r="L44" s="380"/>
    </row>
    <row r="45" spans="1:13">
      <c r="A45" s="1413"/>
      <c r="B45" s="1419"/>
      <c r="C45" s="1419"/>
      <c r="D45" s="1419"/>
      <c r="E45" s="1419"/>
      <c r="F45" s="1419"/>
      <c r="G45" s="1419"/>
      <c r="H45" s="1419"/>
    </row>
    <row r="46" spans="1:13">
      <c r="A46" s="1413"/>
      <c r="B46" s="1419"/>
      <c r="C46" s="1419"/>
      <c r="D46" s="1419"/>
      <c r="E46" s="1419"/>
      <c r="F46" s="1419"/>
      <c r="G46" s="1419"/>
      <c r="H46" s="1419"/>
    </row>
    <row r="47" spans="1:13">
      <c r="A47" s="1413"/>
    </row>
    <row r="48" spans="1:13">
      <c r="A48" s="1413"/>
    </row>
  </sheetData>
  <mergeCells count="10">
    <mergeCell ref="A1:M1"/>
    <mergeCell ref="A2:M2"/>
    <mergeCell ref="A3:F3"/>
    <mergeCell ref="G3:M3"/>
    <mergeCell ref="A4:A7"/>
    <mergeCell ref="C4:E4"/>
    <mergeCell ref="F4:H4"/>
    <mergeCell ref="J4:L4"/>
    <mergeCell ref="M4:M7"/>
    <mergeCell ref="J5:L5"/>
  </mergeCells>
  <printOptions horizontalCentered="1" verticalCentered="1"/>
  <pageMargins left="0.59055118110236227" right="0.59055118110236227" top="0.39370078740157483" bottom="0.39370078740157483" header="0.51181102362204722" footer="0.51181102362204722"/>
  <pageSetup paperSize="9" scale="57" orientation="landscape"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I34"/>
  <sheetViews>
    <sheetView rightToLeft="1" zoomScale="80" zoomScaleNormal="80" workbookViewId="0">
      <selection activeCell="G13" sqref="G13"/>
    </sheetView>
  </sheetViews>
  <sheetFormatPr defaultColWidth="8.85546875" defaultRowHeight="12.75"/>
  <cols>
    <col min="1" max="1" width="39.7109375" style="1423" customWidth="1"/>
    <col min="2" max="4" width="15.7109375" style="1423" customWidth="1"/>
    <col min="5" max="5" width="39.7109375" style="1423" customWidth="1"/>
    <col min="6" max="6" width="9.140625" style="1423" customWidth="1"/>
    <col min="7" max="8" width="8.85546875" style="1423"/>
    <col min="9" max="9" width="16" style="1423" customWidth="1"/>
    <col min="10" max="236" width="8.85546875" style="1423"/>
    <col min="237" max="237" width="14.28515625" style="1423" customWidth="1"/>
    <col min="238" max="238" width="16.42578125" style="1423" customWidth="1"/>
    <col min="239" max="239" width="14.7109375" style="1423" customWidth="1"/>
    <col min="240" max="240" width="13.85546875" style="1423" customWidth="1"/>
    <col min="241" max="241" width="13" style="1423" customWidth="1"/>
    <col min="242" max="244" width="13.140625" style="1423" customWidth="1"/>
    <col min="245" max="492" width="8.85546875" style="1423"/>
    <col min="493" max="493" width="14.28515625" style="1423" customWidth="1"/>
    <col min="494" max="494" width="16.42578125" style="1423" customWidth="1"/>
    <col min="495" max="495" width="14.7109375" style="1423" customWidth="1"/>
    <col min="496" max="496" width="13.85546875" style="1423" customWidth="1"/>
    <col min="497" max="497" width="13" style="1423" customWidth="1"/>
    <col min="498" max="500" width="13.140625" style="1423" customWidth="1"/>
    <col min="501" max="748" width="8.85546875" style="1423"/>
    <col min="749" max="749" width="14.28515625" style="1423" customWidth="1"/>
    <col min="750" max="750" width="16.42578125" style="1423" customWidth="1"/>
    <col min="751" max="751" width="14.7109375" style="1423" customWidth="1"/>
    <col min="752" max="752" width="13.85546875" style="1423" customWidth="1"/>
    <col min="753" max="753" width="13" style="1423" customWidth="1"/>
    <col min="754" max="756" width="13.140625" style="1423" customWidth="1"/>
    <col min="757" max="1004" width="8.85546875" style="1423"/>
    <col min="1005" max="1005" width="14.28515625" style="1423" customWidth="1"/>
    <col min="1006" max="1006" width="16.42578125" style="1423" customWidth="1"/>
    <col min="1007" max="1007" width="14.7109375" style="1423" customWidth="1"/>
    <col min="1008" max="1008" width="13.85546875" style="1423" customWidth="1"/>
    <col min="1009" max="1009" width="13" style="1423" customWidth="1"/>
    <col min="1010" max="1012" width="13.140625" style="1423" customWidth="1"/>
    <col min="1013" max="1260" width="8.85546875" style="1423"/>
    <col min="1261" max="1261" width="14.28515625" style="1423" customWidth="1"/>
    <col min="1262" max="1262" width="16.42578125" style="1423" customWidth="1"/>
    <col min="1263" max="1263" width="14.7109375" style="1423" customWidth="1"/>
    <col min="1264" max="1264" width="13.85546875" style="1423" customWidth="1"/>
    <col min="1265" max="1265" width="13" style="1423" customWidth="1"/>
    <col min="1266" max="1268" width="13.140625" style="1423" customWidth="1"/>
    <col min="1269" max="1516" width="8.85546875" style="1423"/>
    <col min="1517" max="1517" width="14.28515625" style="1423" customWidth="1"/>
    <col min="1518" max="1518" width="16.42578125" style="1423" customWidth="1"/>
    <col min="1519" max="1519" width="14.7109375" style="1423" customWidth="1"/>
    <col min="1520" max="1520" width="13.85546875" style="1423" customWidth="1"/>
    <col min="1521" max="1521" width="13" style="1423" customWidth="1"/>
    <col min="1522" max="1524" width="13.140625" style="1423" customWidth="1"/>
    <col min="1525" max="1772" width="8.85546875" style="1423"/>
    <col min="1773" max="1773" width="14.28515625" style="1423" customWidth="1"/>
    <col min="1774" max="1774" width="16.42578125" style="1423" customWidth="1"/>
    <col min="1775" max="1775" width="14.7109375" style="1423" customWidth="1"/>
    <col min="1776" max="1776" width="13.85546875" style="1423" customWidth="1"/>
    <col min="1777" max="1777" width="13" style="1423" customWidth="1"/>
    <col min="1778" max="1780" width="13.140625" style="1423" customWidth="1"/>
    <col min="1781" max="2028" width="8.85546875" style="1423"/>
    <col min="2029" max="2029" width="14.28515625" style="1423" customWidth="1"/>
    <col min="2030" max="2030" width="16.42578125" style="1423" customWidth="1"/>
    <col min="2031" max="2031" width="14.7109375" style="1423" customWidth="1"/>
    <col min="2032" max="2032" width="13.85546875" style="1423" customWidth="1"/>
    <col min="2033" max="2033" width="13" style="1423" customWidth="1"/>
    <col min="2034" max="2036" width="13.140625" style="1423" customWidth="1"/>
    <col min="2037" max="2284" width="8.85546875" style="1423"/>
    <col min="2285" max="2285" width="14.28515625" style="1423" customWidth="1"/>
    <col min="2286" max="2286" width="16.42578125" style="1423" customWidth="1"/>
    <col min="2287" max="2287" width="14.7109375" style="1423" customWidth="1"/>
    <col min="2288" max="2288" width="13.85546875" style="1423" customWidth="1"/>
    <col min="2289" max="2289" width="13" style="1423" customWidth="1"/>
    <col min="2290" max="2292" width="13.140625" style="1423" customWidth="1"/>
    <col min="2293" max="2540" width="8.85546875" style="1423"/>
    <col min="2541" max="2541" width="14.28515625" style="1423" customWidth="1"/>
    <col min="2542" max="2542" width="16.42578125" style="1423" customWidth="1"/>
    <col min="2543" max="2543" width="14.7109375" style="1423" customWidth="1"/>
    <col min="2544" max="2544" width="13.85546875" style="1423" customWidth="1"/>
    <col min="2545" max="2545" width="13" style="1423" customWidth="1"/>
    <col min="2546" max="2548" width="13.140625" style="1423" customWidth="1"/>
    <col min="2549" max="2796" width="8.85546875" style="1423"/>
    <col min="2797" max="2797" width="14.28515625" style="1423" customWidth="1"/>
    <col min="2798" max="2798" width="16.42578125" style="1423" customWidth="1"/>
    <col min="2799" max="2799" width="14.7109375" style="1423" customWidth="1"/>
    <col min="2800" max="2800" width="13.85546875" style="1423" customWidth="1"/>
    <col min="2801" max="2801" width="13" style="1423" customWidth="1"/>
    <col min="2802" max="2804" width="13.140625" style="1423" customWidth="1"/>
    <col min="2805" max="3052" width="8.85546875" style="1423"/>
    <col min="3053" max="3053" width="14.28515625" style="1423" customWidth="1"/>
    <col min="3054" max="3054" width="16.42578125" style="1423" customWidth="1"/>
    <col min="3055" max="3055" width="14.7109375" style="1423" customWidth="1"/>
    <col min="3056" max="3056" width="13.85546875" style="1423" customWidth="1"/>
    <col min="3057" max="3057" width="13" style="1423" customWidth="1"/>
    <col min="3058" max="3060" width="13.140625" style="1423" customWidth="1"/>
    <col min="3061" max="3308" width="8.85546875" style="1423"/>
    <col min="3309" max="3309" width="14.28515625" style="1423" customWidth="1"/>
    <col min="3310" max="3310" width="16.42578125" style="1423" customWidth="1"/>
    <col min="3311" max="3311" width="14.7109375" style="1423" customWidth="1"/>
    <col min="3312" max="3312" width="13.85546875" style="1423" customWidth="1"/>
    <col min="3313" max="3313" width="13" style="1423" customWidth="1"/>
    <col min="3314" max="3316" width="13.140625" style="1423" customWidth="1"/>
    <col min="3317" max="3564" width="8.85546875" style="1423"/>
    <col min="3565" max="3565" width="14.28515625" style="1423" customWidth="1"/>
    <col min="3566" max="3566" width="16.42578125" style="1423" customWidth="1"/>
    <col min="3567" max="3567" width="14.7109375" style="1423" customWidth="1"/>
    <col min="3568" max="3568" width="13.85546875" style="1423" customWidth="1"/>
    <col min="3569" max="3569" width="13" style="1423" customWidth="1"/>
    <col min="3570" max="3572" width="13.140625" style="1423" customWidth="1"/>
    <col min="3573" max="3820" width="8.85546875" style="1423"/>
    <col min="3821" max="3821" width="14.28515625" style="1423" customWidth="1"/>
    <col min="3822" max="3822" width="16.42578125" style="1423" customWidth="1"/>
    <col min="3823" max="3823" width="14.7109375" style="1423" customWidth="1"/>
    <col min="3824" max="3824" width="13.85546875" style="1423" customWidth="1"/>
    <col min="3825" max="3825" width="13" style="1423" customWidth="1"/>
    <col min="3826" max="3828" width="13.140625" style="1423" customWidth="1"/>
    <col min="3829" max="4076" width="8.85546875" style="1423"/>
    <col min="4077" max="4077" width="14.28515625" style="1423" customWidth="1"/>
    <col min="4078" max="4078" width="16.42578125" style="1423" customWidth="1"/>
    <col min="4079" max="4079" width="14.7109375" style="1423" customWidth="1"/>
    <col min="4080" max="4080" width="13.85546875" style="1423" customWidth="1"/>
    <col min="4081" max="4081" width="13" style="1423" customWidth="1"/>
    <col min="4082" max="4084" width="13.140625" style="1423" customWidth="1"/>
    <col min="4085" max="4332" width="8.85546875" style="1423"/>
    <col min="4333" max="4333" width="14.28515625" style="1423" customWidth="1"/>
    <col min="4334" max="4334" width="16.42578125" style="1423" customWidth="1"/>
    <col min="4335" max="4335" width="14.7109375" style="1423" customWidth="1"/>
    <col min="4336" max="4336" width="13.85546875" style="1423" customWidth="1"/>
    <col min="4337" max="4337" width="13" style="1423" customWidth="1"/>
    <col min="4338" max="4340" width="13.140625" style="1423" customWidth="1"/>
    <col min="4341" max="4588" width="8.85546875" style="1423"/>
    <col min="4589" max="4589" width="14.28515625" style="1423" customWidth="1"/>
    <col min="4590" max="4590" width="16.42578125" style="1423" customWidth="1"/>
    <col min="4591" max="4591" width="14.7109375" style="1423" customWidth="1"/>
    <col min="4592" max="4592" width="13.85546875" style="1423" customWidth="1"/>
    <col min="4593" max="4593" width="13" style="1423" customWidth="1"/>
    <col min="4594" max="4596" width="13.140625" style="1423" customWidth="1"/>
    <col min="4597" max="4844" width="8.85546875" style="1423"/>
    <col min="4845" max="4845" width="14.28515625" style="1423" customWidth="1"/>
    <col min="4846" max="4846" width="16.42578125" style="1423" customWidth="1"/>
    <col min="4847" max="4847" width="14.7109375" style="1423" customWidth="1"/>
    <col min="4848" max="4848" width="13.85546875" style="1423" customWidth="1"/>
    <col min="4849" max="4849" width="13" style="1423" customWidth="1"/>
    <col min="4850" max="4852" width="13.140625" style="1423" customWidth="1"/>
    <col min="4853" max="5100" width="8.85546875" style="1423"/>
    <col min="5101" max="5101" width="14.28515625" style="1423" customWidth="1"/>
    <col min="5102" max="5102" width="16.42578125" style="1423" customWidth="1"/>
    <col min="5103" max="5103" width="14.7109375" style="1423" customWidth="1"/>
    <col min="5104" max="5104" width="13.85546875" style="1423" customWidth="1"/>
    <col min="5105" max="5105" width="13" style="1423" customWidth="1"/>
    <col min="5106" max="5108" width="13.140625" style="1423" customWidth="1"/>
    <col min="5109" max="5356" width="8.85546875" style="1423"/>
    <col min="5357" max="5357" width="14.28515625" style="1423" customWidth="1"/>
    <col min="5358" max="5358" width="16.42578125" style="1423" customWidth="1"/>
    <col min="5359" max="5359" width="14.7109375" style="1423" customWidth="1"/>
    <col min="5360" max="5360" width="13.85546875" style="1423" customWidth="1"/>
    <col min="5361" max="5361" width="13" style="1423" customWidth="1"/>
    <col min="5362" max="5364" width="13.140625" style="1423" customWidth="1"/>
    <col min="5365" max="5612" width="8.85546875" style="1423"/>
    <col min="5613" max="5613" width="14.28515625" style="1423" customWidth="1"/>
    <col min="5614" max="5614" width="16.42578125" style="1423" customWidth="1"/>
    <col min="5615" max="5615" width="14.7109375" style="1423" customWidth="1"/>
    <col min="5616" max="5616" width="13.85546875" style="1423" customWidth="1"/>
    <col min="5617" max="5617" width="13" style="1423" customWidth="1"/>
    <col min="5618" max="5620" width="13.140625" style="1423" customWidth="1"/>
    <col min="5621" max="5868" width="8.85546875" style="1423"/>
    <col min="5869" max="5869" width="14.28515625" style="1423" customWidth="1"/>
    <col min="5870" max="5870" width="16.42578125" style="1423" customWidth="1"/>
    <col min="5871" max="5871" width="14.7109375" style="1423" customWidth="1"/>
    <col min="5872" max="5872" width="13.85546875" style="1423" customWidth="1"/>
    <col min="5873" max="5873" width="13" style="1423" customWidth="1"/>
    <col min="5874" max="5876" width="13.140625" style="1423" customWidth="1"/>
    <col min="5877" max="6124" width="8.85546875" style="1423"/>
    <col min="6125" max="6125" width="14.28515625" style="1423" customWidth="1"/>
    <col min="6126" max="6126" width="16.42578125" style="1423" customWidth="1"/>
    <col min="6127" max="6127" width="14.7109375" style="1423" customWidth="1"/>
    <col min="6128" max="6128" width="13.85546875" style="1423" customWidth="1"/>
    <col min="6129" max="6129" width="13" style="1423" customWidth="1"/>
    <col min="6130" max="6132" width="13.140625" style="1423" customWidth="1"/>
    <col min="6133" max="6380" width="8.85546875" style="1423"/>
    <col min="6381" max="6381" width="14.28515625" style="1423" customWidth="1"/>
    <col min="6382" max="6382" width="16.42578125" style="1423" customWidth="1"/>
    <col min="6383" max="6383" width="14.7109375" style="1423" customWidth="1"/>
    <col min="6384" max="6384" width="13.85546875" style="1423" customWidth="1"/>
    <col min="6385" max="6385" width="13" style="1423" customWidth="1"/>
    <col min="6386" max="6388" width="13.140625" style="1423" customWidth="1"/>
    <col min="6389" max="6636" width="8.85546875" style="1423"/>
    <col min="6637" max="6637" width="14.28515625" style="1423" customWidth="1"/>
    <col min="6638" max="6638" width="16.42578125" style="1423" customWidth="1"/>
    <col min="6639" max="6639" width="14.7109375" style="1423" customWidth="1"/>
    <col min="6640" max="6640" width="13.85546875" style="1423" customWidth="1"/>
    <col min="6641" max="6641" width="13" style="1423" customWidth="1"/>
    <col min="6642" max="6644" width="13.140625" style="1423" customWidth="1"/>
    <col min="6645" max="6892" width="8.85546875" style="1423"/>
    <col min="6893" max="6893" width="14.28515625" style="1423" customWidth="1"/>
    <col min="6894" max="6894" width="16.42578125" style="1423" customWidth="1"/>
    <col min="6895" max="6895" width="14.7109375" style="1423" customWidth="1"/>
    <col min="6896" max="6896" width="13.85546875" style="1423" customWidth="1"/>
    <col min="6897" max="6897" width="13" style="1423" customWidth="1"/>
    <col min="6898" max="6900" width="13.140625" style="1423" customWidth="1"/>
    <col min="6901" max="7148" width="8.85546875" style="1423"/>
    <col min="7149" max="7149" width="14.28515625" style="1423" customWidth="1"/>
    <col min="7150" max="7150" width="16.42578125" style="1423" customWidth="1"/>
    <col min="7151" max="7151" width="14.7109375" style="1423" customWidth="1"/>
    <col min="7152" max="7152" width="13.85546875" style="1423" customWidth="1"/>
    <col min="7153" max="7153" width="13" style="1423" customWidth="1"/>
    <col min="7154" max="7156" width="13.140625" style="1423" customWidth="1"/>
    <col min="7157" max="7404" width="8.85546875" style="1423"/>
    <col min="7405" max="7405" width="14.28515625" style="1423" customWidth="1"/>
    <col min="7406" max="7406" width="16.42578125" style="1423" customWidth="1"/>
    <col min="7407" max="7407" width="14.7109375" style="1423" customWidth="1"/>
    <col min="7408" max="7408" width="13.85546875" style="1423" customWidth="1"/>
    <col min="7409" max="7409" width="13" style="1423" customWidth="1"/>
    <col min="7410" max="7412" width="13.140625" style="1423" customWidth="1"/>
    <col min="7413" max="7660" width="8.85546875" style="1423"/>
    <col min="7661" max="7661" width="14.28515625" style="1423" customWidth="1"/>
    <col min="7662" max="7662" width="16.42578125" style="1423" customWidth="1"/>
    <col min="7663" max="7663" width="14.7109375" style="1423" customWidth="1"/>
    <col min="7664" max="7664" width="13.85546875" style="1423" customWidth="1"/>
    <col min="7665" max="7665" width="13" style="1423" customWidth="1"/>
    <col min="7666" max="7668" width="13.140625" style="1423" customWidth="1"/>
    <col min="7669" max="7916" width="8.85546875" style="1423"/>
    <col min="7917" max="7917" width="14.28515625" style="1423" customWidth="1"/>
    <col min="7918" max="7918" width="16.42578125" style="1423" customWidth="1"/>
    <col min="7919" max="7919" width="14.7109375" style="1423" customWidth="1"/>
    <col min="7920" max="7920" width="13.85546875" style="1423" customWidth="1"/>
    <col min="7921" max="7921" width="13" style="1423" customWidth="1"/>
    <col min="7922" max="7924" width="13.140625" style="1423" customWidth="1"/>
    <col min="7925" max="8172" width="8.85546875" style="1423"/>
    <col min="8173" max="8173" width="14.28515625" style="1423" customWidth="1"/>
    <col min="8174" max="8174" width="16.42578125" style="1423" customWidth="1"/>
    <col min="8175" max="8175" width="14.7109375" style="1423" customWidth="1"/>
    <col min="8176" max="8176" width="13.85546875" style="1423" customWidth="1"/>
    <col min="8177" max="8177" width="13" style="1423" customWidth="1"/>
    <col min="8178" max="8180" width="13.140625" style="1423" customWidth="1"/>
    <col min="8181" max="8428" width="8.85546875" style="1423"/>
    <col min="8429" max="8429" width="14.28515625" style="1423" customWidth="1"/>
    <col min="8430" max="8430" width="16.42578125" style="1423" customWidth="1"/>
    <col min="8431" max="8431" width="14.7109375" style="1423" customWidth="1"/>
    <col min="8432" max="8432" width="13.85546875" style="1423" customWidth="1"/>
    <col min="8433" max="8433" width="13" style="1423" customWidth="1"/>
    <col min="8434" max="8436" width="13.140625" style="1423" customWidth="1"/>
    <col min="8437" max="8684" width="8.85546875" style="1423"/>
    <col min="8685" max="8685" width="14.28515625" style="1423" customWidth="1"/>
    <col min="8686" max="8686" width="16.42578125" style="1423" customWidth="1"/>
    <col min="8687" max="8687" width="14.7109375" style="1423" customWidth="1"/>
    <col min="8688" max="8688" width="13.85546875" style="1423" customWidth="1"/>
    <col min="8689" max="8689" width="13" style="1423" customWidth="1"/>
    <col min="8690" max="8692" width="13.140625" style="1423" customWidth="1"/>
    <col min="8693" max="8940" width="8.85546875" style="1423"/>
    <col min="8941" max="8941" width="14.28515625" style="1423" customWidth="1"/>
    <col min="8942" max="8942" width="16.42578125" style="1423" customWidth="1"/>
    <col min="8943" max="8943" width="14.7109375" style="1423" customWidth="1"/>
    <col min="8944" max="8944" width="13.85546875" style="1423" customWidth="1"/>
    <col min="8945" max="8945" width="13" style="1423" customWidth="1"/>
    <col min="8946" max="8948" width="13.140625" style="1423" customWidth="1"/>
    <col min="8949" max="9196" width="8.85546875" style="1423"/>
    <col min="9197" max="9197" width="14.28515625" style="1423" customWidth="1"/>
    <col min="9198" max="9198" width="16.42578125" style="1423" customWidth="1"/>
    <col min="9199" max="9199" width="14.7109375" style="1423" customWidth="1"/>
    <col min="9200" max="9200" width="13.85546875" style="1423" customWidth="1"/>
    <col min="9201" max="9201" width="13" style="1423" customWidth="1"/>
    <col min="9202" max="9204" width="13.140625" style="1423" customWidth="1"/>
    <col min="9205" max="9452" width="8.85546875" style="1423"/>
    <col min="9453" max="9453" width="14.28515625" style="1423" customWidth="1"/>
    <col min="9454" max="9454" width="16.42578125" style="1423" customWidth="1"/>
    <col min="9455" max="9455" width="14.7109375" style="1423" customWidth="1"/>
    <col min="9456" max="9456" width="13.85546875" style="1423" customWidth="1"/>
    <col min="9457" max="9457" width="13" style="1423" customWidth="1"/>
    <col min="9458" max="9460" width="13.140625" style="1423" customWidth="1"/>
    <col min="9461" max="9708" width="8.85546875" style="1423"/>
    <col min="9709" max="9709" width="14.28515625" style="1423" customWidth="1"/>
    <col min="9710" max="9710" width="16.42578125" style="1423" customWidth="1"/>
    <col min="9711" max="9711" width="14.7109375" style="1423" customWidth="1"/>
    <col min="9712" max="9712" width="13.85546875" style="1423" customWidth="1"/>
    <col min="9713" max="9713" width="13" style="1423" customWidth="1"/>
    <col min="9714" max="9716" width="13.140625" style="1423" customWidth="1"/>
    <col min="9717" max="9964" width="8.85546875" style="1423"/>
    <col min="9965" max="9965" width="14.28515625" style="1423" customWidth="1"/>
    <col min="9966" max="9966" width="16.42578125" style="1423" customWidth="1"/>
    <col min="9967" max="9967" width="14.7109375" style="1423" customWidth="1"/>
    <col min="9968" max="9968" width="13.85546875" style="1423" customWidth="1"/>
    <col min="9969" max="9969" width="13" style="1423" customWidth="1"/>
    <col min="9970" max="9972" width="13.140625" style="1423" customWidth="1"/>
    <col min="9973" max="10220" width="8.85546875" style="1423"/>
    <col min="10221" max="10221" width="14.28515625" style="1423" customWidth="1"/>
    <col min="10222" max="10222" width="16.42578125" style="1423" customWidth="1"/>
    <col min="10223" max="10223" width="14.7109375" style="1423" customWidth="1"/>
    <col min="10224" max="10224" width="13.85546875" style="1423" customWidth="1"/>
    <col min="10225" max="10225" width="13" style="1423" customWidth="1"/>
    <col min="10226" max="10228" width="13.140625" style="1423" customWidth="1"/>
    <col min="10229" max="10476" width="8.85546875" style="1423"/>
    <col min="10477" max="10477" width="14.28515625" style="1423" customWidth="1"/>
    <col min="10478" max="10478" width="16.42578125" style="1423" customWidth="1"/>
    <col min="10479" max="10479" width="14.7109375" style="1423" customWidth="1"/>
    <col min="10480" max="10480" width="13.85546875" style="1423" customWidth="1"/>
    <col min="10481" max="10481" width="13" style="1423" customWidth="1"/>
    <col min="10482" max="10484" width="13.140625" style="1423" customWidth="1"/>
    <col min="10485" max="10732" width="8.85546875" style="1423"/>
    <col min="10733" max="10733" width="14.28515625" style="1423" customWidth="1"/>
    <col min="10734" max="10734" width="16.42578125" style="1423" customWidth="1"/>
    <col min="10735" max="10735" width="14.7109375" style="1423" customWidth="1"/>
    <col min="10736" max="10736" width="13.85546875" style="1423" customWidth="1"/>
    <col min="10737" max="10737" width="13" style="1423" customWidth="1"/>
    <col min="10738" max="10740" width="13.140625" style="1423" customWidth="1"/>
    <col min="10741" max="10988" width="8.85546875" style="1423"/>
    <col min="10989" max="10989" width="14.28515625" style="1423" customWidth="1"/>
    <col min="10990" max="10990" width="16.42578125" style="1423" customWidth="1"/>
    <col min="10991" max="10991" width="14.7109375" style="1423" customWidth="1"/>
    <col min="10992" max="10992" width="13.85546875" style="1423" customWidth="1"/>
    <col min="10993" max="10993" width="13" style="1423" customWidth="1"/>
    <col min="10994" max="10996" width="13.140625" style="1423" customWidth="1"/>
    <col min="10997" max="11244" width="8.85546875" style="1423"/>
    <col min="11245" max="11245" width="14.28515625" style="1423" customWidth="1"/>
    <col min="11246" max="11246" width="16.42578125" style="1423" customWidth="1"/>
    <col min="11247" max="11247" width="14.7109375" style="1423" customWidth="1"/>
    <col min="11248" max="11248" width="13.85546875" style="1423" customWidth="1"/>
    <col min="11249" max="11249" width="13" style="1423" customWidth="1"/>
    <col min="11250" max="11252" width="13.140625" style="1423" customWidth="1"/>
    <col min="11253" max="11500" width="8.85546875" style="1423"/>
    <col min="11501" max="11501" width="14.28515625" style="1423" customWidth="1"/>
    <col min="11502" max="11502" width="16.42578125" style="1423" customWidth="1"/>
    <col min="11503" max="11503" width="14.7109375" style="1423" customWidth="1"/>
    <col min="11504" max="11504" width="13.85546875" style="1423" customWidth="1"/>
    <col min="11505" max="11505" width="13" style="1423" customWidth="1"/>
    <col min="11506" max="11508" width="13.140625" style="1423" customWidth="1"/>
    <col min="11509" max="11756" width="8.85546875" style="1423"/>
    <col min="11757" max="11757" width="14.28515625" style="1423" customWidth="1"/>
    <col min="11758" max="11758" width="16.42578125" style="1423" customWidth="1"/>
    <col min="11759" max="11759" width="14.7109375" style="1423" customWidth="1"/>
    <col min="11760" max="11760" width="13.85546875" style="1423" customWidth="1"/>
    <col min="11761" max="11761" width="13" style="1423" customWidth="1"/>
    <col min="11762" max="11764" width="13.140625" style="1423" customWidth="1"/>
    <col min="11765" max="12012" width="8.85546875" style="1423"/>
    <col min="12013" max="12013" width="14.28515625" style="1423" customWidth="1"/>
    <col min="12014" max="12014" width="16.42578125" style="1423" customWidth="1"/>
    <col min="12015" max="12015" width="14.7109375" style="1423" customWidth="1"/>
    <col min="12016" max="12016" width="13.85546875" style="1423" customWidth="1"/>
    <col min="12017" max="12017" width="13" style="1423" customWidth="1"/>
    <col min="12018" max="12020" width="13.140625" style="1423" customWidth="1"/>
    <col min="12021" max="12268" width="8.85546875" style="1423"/>
    <col min="12269" max="12269" width="14.28515625" style="1423" customWidth="1"/>
    <col min="12270" max="12270" width="16.42578125" style="1423" customWidth="1"/>
    <col min="12271" max="12271" width="14.7109375" style="1423" customWidth="1"/>
    <col min="12272" max="12272" width="13.85546875" style="1423" customWidth="1"/>
    <col min="12273" max="12273" width="13" style="1423" customWidth="1"/>
    <col min="12274" max="12276" width="13.140625" style="1423" customWidth="1"/>
    <col min="12277" max="12524" width="8.85546875" style="1423"/>
    <col min="12525" max="12525" width="14.28515625" style="1423" customWidth="1"/>
    <col min="12526" max="12526" width="16.42578125" style="1423" customWidth="1"/>
    <col min="12527" max="12527" width="14.7109375" style="1423" customWidth="1"/>
    <col min="12528" max="12528" width="13.85546875" style="1423" customWidth="1"/>
    <col min="12529" max="12529" width="13" style="1423" customWidth="1"/>
    <col min="12530" max="12532" width="13.140625" style="1423" customWidth="1"/>
    <col min="12533" max="12780" width="8.85546875" style="1423"/>
    <col min="12781" max="12781" width="14.28515625" style="1423" customWidth="1"/>
    <col min="12782" max="12782" width="16.42578125" style="1423" customWidth="1"/>
    <col min="12783" max="12783" width="14.7109375" style="1423" customWidth="1"/>
    <col min="12784" max="12784" width="13.85546875" style="1423" customWidth="1"/>
    <col min="12785" max="12785" width="13" style="1423" customWidth="1"/>
    <col min="12786" max="12788" width="13.140625" style="1423" customWidth="1"/>
    <col min="12789" max="13036" width="8.85546875" style="1423"/>
    <col min="13037" max="13037" width="14.28515625" style="1423" customWidth="1"/>
    <col min="13038" max="13038" width="16.42578125" style="1423" customWidth="1"/>
    <col min="13039" max="13039" width="14.7109375" style="1423" customWidth="1"/>
    <col min="13040" max="13040" width="13.85546875" style="1423" customWidth="1"/>
    <col min="13041" max="13041" width="13" style="1423" customWidth="1"/>
    <col min="13042" max="13044" width="13.140625" style="1423" customWidth="1"/>
    <col min="13045" max="13292" width="8.85546875" style="1423"/>
    <col min="13293" max="13293" width="14.28515625" style="1423" customWidth="1"/>
    <col min="13294" max="13294" width="16.42578125" style="1423" customWidth="1"/>
    <col min="13295" max="13295" width="14.7109375" style="1423" customWidth="1"/>
    <col min="13296" max="13296" width="13.85546875" style="1423" customWidth="1"/>
    <col min="13297" max="13297" width="13" style="1423" customWidth="1"/>
    <col min="13298" max="13300" width="13.140625" style="1423" customWidth="1"/>
    <col min="13301" max="13548" width="8.85546875" style="1423"/>
    <col min="13549" max="13549" width="14.28515625" style="1423" customWidth="1"/>
    <col min="13550" max="13550" width="16.42578125" style="1423" customWidth="1"/>
    <col min="13551" max="13551" width="14.7109375" style="1423" customWidth="1"/>
    <col min="13552" max="13552" width="13.85546875" style="1423" customWidth="1"/>
    <col min="13553" max="13553" width="13" style="1423" customWidth="1"/>
    <col min="13554" max="13556" width="13.140625" style="1423" customWidth="1"/>
    <col min="13557" max="13804" width="8.85546875" style="1423"/>
    <col min="13805" max="13805" width="14.28515625" style="1423" customWidth="1"/>
    <col min="13806" max="13806" width="16.42578125" style="1423" customWidth="1"/>
    <col min="13807" max="13807" width="14.7109375" style="1423" customWidth="1"/>
    <col min="13808" max="13808" width="13.85546875" style="1423" customWidth="1"/>
    <col min="13809" max="13809" width="13" style="1423" customWidth="1"/>
    <col min="13810" max="13812" width="13.140625" style="1423" customWidth="1"/>
    <col min="13813" max="14060" width="8.85546875" style="1423"/>
    <col min="14061" max="14061" width="14.28515625" style="1423" customWidth="1"/>
    <col min="14062" max="14062" width="16.42578125" style="1423" customWidth="1"/>
    <col min="14063" max="14063" width="14.7109375" style="1423" customWidth="1"/>
    <col min="14064" max="14064" width="13.85546875" style="1423" customWidth="1"/>
    <col min="14065" max="14065" width="13" style="1423" customWidth="1"/>
    <col min="14066" max="14068" width="13.140625" style="1423" customWidth="1"/>
    <col min="14069" max="14316" width="8.85546875" style="1423"/>
    <col min="14317" max="14317" width="14.28515625" style="1423" customWidth="1"/>
    <col min="14318" max="14318" width="16.42578125" style="1423" customWidth="1"/>
    <col min="14319" max="14319" width="14.7109375" style="1423" customWidth="1"/>
    <col min="14320" max="14320" width="13.85546875" style="1423" customWidth="1"/>
    <col min="14321" max="14321" width="13" style="1423" customWidth="1"/>
    <col min="14322" max="14324" width="13.140625" style="1423" customWidth="1"/>
    <col min="14325" max="14572" width="8.85546875" style="1423"/>
    <col min="14573" max="14573" width="14.28515625" style="1423" customWidth="1"/>
    <col min="14574" max="14574" width="16.42578125" style="1423" customWidth="1"/>
    <col min="14575" max="14575" width="14.7109375" style="1423" customWidth="1"/>
    <col min="14576" max="14576" width="13.85546875" style="1423" customWidth="1"/>
    <col min="14577" max="14577" width="13" style="1423" customWidth="1"/>
    <col min="14578" max="14580" width="13.140625" style="1423" customWidth="1"/>
    <col min="14581" max="14828" width="8.85546875" style="1423"/>
    <col min="14829" max="14829" width="14.28515625" style="1423" customWidth="1"/>
    <col min="14830" max="14830" width="16.42578125" style="1423" customWidth="1"/>
    <col min="14831" max="14831" width="14.7109375" style="1423" customWidth="1"/>
    <col min="14832" max="14832" width="13.85546875" style="1423" customWidth="1"/>
    <col min="14833" max="14833" width="13" style="1423" customWidth="1"/>
    <col min="14834" max="14836" width="13.140625" style="1423" customWidth="1"/>
    <col min="14837" max="15084" width="8.85546875" style="1423"/>
    <col min="15085" max="15085" width="14.28515625" style="1423" customWidth="1"/>
    <col min="15086" max="15086" width="16.42578125" style="1423" customWidth="1"/>
    <col min="15087" max="15087" width="14.7109375" style="1423" customWidth="1"/>
    <col min="15088" max="15088" width="13.85546875" style="1423" customWidth="1"/>
    <col min="15089" max="15089" width="13" style="1423" customWidth="1"/>
    <col min="15090" max="15092" width="13.140625" style="1423" customWidth="1"/>
    <col min="15093" max="15340" width="8.85546875" style="1423"/>
    <col min="15341" max="15341" width="14.28515625" style="1423" customWidth="1"/>
    <col min="15342" max="15342" width="16.42578125" style="1423" customWidth="1"/>
    <col min="15343" max="15343" width="14.7109375" style="1423" customWidth="1"/>
    <col min="15344" max="15344" width="13.85546875" style="1423" customWidth="1"/>
    <col min="15345" max="15345" width="13" style="1423" customWidth="1"/>
    <col min="15346" max="15348" width="13.140625" style="1423" customWidth="1"/>
    <col min="15349" max="15596" width="8.85546875" style="1423"/>
    <col min="15597" max="15597" width="14.28515625" style="1423" customWidth="1"/>
    <col min="15598" max="15598" width="16.42578125" style="1423" customWidth="1"/>
    <col min="15599" max="15599" width="14.7109375" style="1423" customWidth="1"/>
    <col min="15600" max="15600" width="13.85546875" style="1423" customWidth="1"/>
    <col min="15601" max="15601" width="13" style="1423" customWidth="1"/>
    <col min="15602" max="15604" width="13.140625" style="1423" customWidth="1"/>
    <col min="15605" max="15852" width="8.85546875" style="1423"/>
    <col min="15853" max="15853" width="14.28515625" style="1423" customWidth="1"/>
    <col min="15854" max="15854" width="16.42578125" style="1423" customWidth="1"/>
    <col min="15855" max="15855" width="14.7109375" style="1423" customWidth="1"/>
    <col min="15856" max="15856" width="13.85546875" style="1423" customWidth="1"/>
    <col min="15857" max="15857" width="13" style="1423" customWidth="1"/>
    <col min="15858" max="15860" width="13.140625" style="1423" customWidth="1"/>
    <col min="15861" max="16108" width="8.85546875" style="1423"/>
    <col min="16109" max="16109" width="14.28515625" style="1423" customWidth="1"/>
    <col min="16110" max="16110" width="16.42578125" style="1423" customWidth="1"/>
    <col min="16111" max="16111" width="14.7109375" style="1423" customWidth="1"/>
    <col min="16112" max="16112" width="13.85546875" style="1423" customWidth="1"/>
    <col min="16113" max="16113" width="13" style="1423" customWidth="1"/>
    <col min="16114" max="16116" width="13.140625" style="1423" customWidth="1"/>
    <col min="16117" max="16384" width="8.85546875" style="1423"/>
  </cols>
  <sheetData>
    <row r="1" spans="1:9" ht="33" customHeight="1">
      <c r="A1" s="1959" t="s">
        <v>2997</v>
      </c>
      <c r="B1" s="1959"/>
      <c r="C1" s="1959"/>
      <c r="D1" s="1959"/>
      <c r="E1" s="1959"/>
      <c r="F1" s="1422"/>
      <c r="G1" s="1422"/>
      <c r="H1" s="1422"/>
      <c r="I1" s="1422"/>
    </row>
    <row r="2" spans="1:9" ht="33" customHeight="1">
      <c r="A2" s="2539" t="s">
        <v>2998</v>
      </c>
      <c r="B2" s="2539"/>
      <c r="C2" s="2539"/>
      <c r="D2" s="2539"/>
      <c r="E2" s="2539"/>
    </row>
    <row r="3" spans="1:9" ht="24.95" customHeight="1">
      <c r="A3" s="2496" t="s">
        <v>2999</v>
      </c>
      <c r="B3" s="2497"/>
      <c r="C3" s="2497"/>
      <c r="D3" s="2497"/>
      <c r="E3" s="1424"/>
    </row>
    <row r="4" spans="1:9" ht="24.95" customHeight="1">
      <c r="A4" s="2419" t="s">
        <v>83</v>
      </c>
      <c r="B4" s="2419" t="s">
        <v>2967</v>
      </c>
      <c r="C4" s="2419"/>
      <c r="D4" s="2419"/>
      <c r="E4" s="2500" t="s">
        <v>87</v>
      </c>
    </row>
    <row r="5" spans="1:9" ht="24.95" customHeight="1">
      <c r="A5" s="2420"/>
      <c r="B5" s="2533" t="s">
        <v>2975</v>
      </c>
      <c r="C5" s="2533"/>
      <c r="D5" s="2533"/>
      <c r="E5" s="2540"/>
    </row>
    <row r="6" spans="1:9" ht="24.95" customHeight="1">
      <c r="A6" s="2420"/>
      <c r="B6" s="1367" t="s">
        <v>2346</v>
      </c>
      <c r="C6" s="1367" t="s">
        <v>2434</v>
      </c>
      <c r="D6" s="1368" t="s">
        <v>2966</v>
      </c>
      <c r="E6" s="2540"/>
    </row>
    <row r="7" spans="1:9" ht="24.95" customHeight="1">
      <c r="A7" s="2421"/>
      <c r="B7" s="1370" t="s">
        <v>2982</v>
      </c>
      <c r="C7" s="1370" t="s">
        <v>2983</v>
      </c>
      <c r="D7" s="1371" t="s">
        <v>129</v>
      </c>
      <c r="E7" s="2501"/>
    </row>
    <row r="8" spans="1:9" s="1422" customFormat="1" ht="33" customHeight="1">
      <c r="A8" s="1254" t="s">
        <v>818</v>
      </c>
      <c r="B8" s="1425">
        <v>38561</v>
      </c>
      <c r="C8" s="1425">
        <v>37353</v>
      </c>
      <c r="D8" s="1426">
        <f>B8+C8</f>
        <v>75914</v>
      </c>
      <c r="E8" s="1254" t="s">
        <v>89</v>
      </c>
      <c r="F8" s="1427"/>
    </row>
    <row r="9" spans="1:9" s="1422" customFormat="1" ht="33" customHeight="1">
      <c r="A9" s="1254" t="s">
        <v>1007</v>
      </c>
      <c r="B9" s="1425">
        <v>9790</v>
      </c>
      <c r="C9" s="1425">
        <v>9577</v>
      </c>
      <c r="D9" s="1426">
        <f t="shared" ref="D9:D27" si="0">B9+C9</f>
        <v>19367</v>
      </c>
      <c r="E9" s="1254" t="s">
        <v>91</v>
      </c>
    </row>
    <row r="10" spans="1:9" s="1422" customFormat="1" ht="33" customHeight="1">
      <c r="A10" s="1254" t="s">
        <v>92</v>
      </c>
      <c r="B10" s="1425">
        <v>19624</v>
      </c>
      <c r="C10" s="1425">
        <v>18553</v>
      </c>
      <c r="D10" s="1426">
        <f>B10+C10</f>
        <v>38177</v>
      </c>
      <c r="E10" s="1254" t="s">
        <v>93</v>
      </c>
    </row>
    <row r="11" spans="1:9" s="1422" customFormat="1" ht="33" customHeight="1">
      <c r="A11" s="1254" t="s">
        <v>94</v>
      </c>
      <c r="B11" s="1425">
        <v>1709</v>
      </c>
      <c r="C11" s="1425">
        <v>1612</v>
      </c>
      <c r="D11" s="1426">
        <f t="shared" si="0"/>
        <v>3321</v>
      </c>
      <c r="E11" s="1254" t="s">
        <v>95</v>
      </c>
    </row>
    <row r="12" spans="1:9" s="1428" customFormat="1" ht="33" customHeight="1">
      <c r="A12" s="1254" t="s">
        <v>820</v>
      </c>
      <c r="B12" s="1425">
        <v>6414</v>
      </c>
      <c r="C12" s="1425">
        <v>6100</v>
      </c>
      <c r="D12" s="1426">
        <f t="shared" si="0"/>
        <v>12514</v>
      </c>
      <c r="E12" s="1254" t="s">
        <v>97</v>
      </c>
    </row>
    <row r="13" spans="1:9" s="1422" customFormat="1" ht="33" customHeight="1">
      <c r="A13" s="1254" t="s">
        <v>2045</v>
      </c>
      <c r="B13" s="1425">
        <v>3783</v>
      </c>
      <c r="C13" s="1425">
        <v>3644</v>
      </c>
      <c r="D13" s="1426">
        <f t="shared" si="0"/>
        <v>7427</v>
      </c>
      <c r="E13" s="1254" t="s">
        <v>99</v>
      </c>
      <c r="I13" s="1429"/>
    </row>
    <row r="14" spans="1:9" s="1430" customFormat="1" ht="33" customHeight="1">
      <c r="A14" s="1254" t="s">
        <v>258</v>
      </c>
      <c r="B14" s="1425">
        <v>11957</v>
      </c>
      <c r="C14" s="1425">
        <v>11451</v>
      </c>
      <c r="D14" s="1426">
        <f t="shared" si="0"/>
        <v>23408</v>
      </c>
      <c r="E14" s="1254" t="s">
        <v>101</v>
      </c>
      <c r="F14" s="1422"/>
    </row>
    <row r="15" spans="1:9" s="1428" customFormat="1" ht="33" customHeight="1">
      <c r="A15" s="1254" t="s">
        <v>2046</v>
      </c>
      <c r="B15" s="1425">
        <v>3774</v>
      </c>
      <c r="C15" s="1425">
        <v>3563</v>
      </c>
      <c r="D15" s="1426">
        <f t="shared" si="0"/>
        <v>7337</v>
      </c>
      <c r="E15" s="1254" t="s">
        <v>103</v>
      </c>
    </row>
    <row r="16" spans="1:9" s="1428" customFormat="1" ht="33" customHeight="1">
      <c r="A16" s="1254" t="s">
        <v>2047</v>
      </c>
      <c r="B16" s="1425">
        <v>806</v>
      </c>
      <c r="C16" s="1425">
        <v>769</v>
      </c>
      <c r="D16" s="1426">
        <f t="shared" si="0"/>
        <v>1575</v>
      </c>
      <c r="E16" s="1254" t="s">
        <v>105</v>
      </c>
    </row>
    <row r="17" spans="1:6" s="1428" customFormat="1" ht="33" customHeight="1">
      <c r="A17" s="1254" t="s">
        <v>106</v>
      </c>
      <c r="B17" s="1425">
        <v>4119</v>
      </c>
      <c r="C17" s="1425">
        <v>3943</v>
      </c>
      <c r="D17" s="1426">
        <f t="shared" si="0"/>
        <v>8062</v>
      </c>
      <c r="E17" s="1254" t="s">
        <v>107</v>
      </c>
    </row>
    <row r="18" spans="1:6" s="1428" customFormat="1" ht="33" customHeight="1">
      <c r="A18" s="1254" t="s">
        <v>259</v>
      </c>
      <c r="B18" s="1425">
        <v>0</v>
      </c>
      <c r="C18" s="1425">
        <v>0</v>
      </c>
      <c r="D18" s="1426">
        <f>B18+C18</f>
        <v>0</v>
      </c>
      <c r="E18" s="1254" t="s">
        <v>109</v>
      </c>
    </row>
    <row r="19" spans="1:6" s="1422" customFormat="1" ht="33" customHeight="1">
      <c r="A19" s="1254" t="s">
        <v>110</v>
      </c>
      <c r="B19" s="1425">
        <v>552</v>
      </c>
      <c r="C19" s="1425">
        <v>493</v>
      </c>
      <c r="D19" s="1426">
        <f t="shared" si="0"/>
        <v>1045</v>
      </c>
      <c r="E19" s="1254" t="s">
        <v>111</v>
      </c>
    </row>
    <row r="20" spans="1:6" s="1428" customFormat="1" ht="33" customHeight="1">
      <c r="A20" s="1254" t="s">
        <v>112</v>
      </c>
      <c r="B20" s="1425">
        <v>1775</v>
      </c>
      <c r="C20" s="1425">
        <v>1635</v>
      </c>
      <c r="D20" s="1426">
        <f t="shared" si="0"/>
        <v>3410</v>
      </c>
      <c r="E20" s="1254" t="s">
        <v>113</v>
      </c>
    </row>
    <row r="21" spans="1:6" s="1428" customFormat="1" ht="33" customHeight="1">
      <c r="A21" s="1254" t="s">
        <v>2049</v>
      </c>
      <c r="B21" s="1425">
        <v>0</v>
      </c>
      <c r="C21" s="1425">
        <v>0</v>
      </c>
      <c r="D21" s="1426">
        <f t="shared" si="0"/>
        <v>0</v>
      </c>
      <c r="E21" s="1254" t="s">
        <v>261</v>
      </c>
    </row>
    <row r="22" spans="1:6" s="1428" customFormat="1" ht="33" customHeight="1">
      <c r="A22" s="1254" t="s">
        <v>116</v>
      </c>
      <c r="B22" s="1425">
        <v>1873</v>
      </c>
      <c r="C22" s="1425">
        <v>1736</v>
      </c>
      <c r="D22" s="1426">
        <f t="shared" si="0"/>
        <v>3609</v>
      </c>
      <c r="E22" s="1254" t="s">
        <v>117</v>
      </c>
    </row>
    <row r="23" spans="1:6" s="1428" customFormat="1" ht="33" customHeight="1">
      <c r="A23" s="1254" t="s">
        <v>2051</v>
      </c>
      <c r="B23" s="1425">
        <v>1288</v>
      </c>
      <c r="C23" s="1425">
        <v>1154</v>
      </c>
      <c r="D23" s="1426">
        <f t="shared" si="0"/>
        <v>2442</v>
      </c>
      <c r="E23" s="1254" t="s">
        <v>119</v>
      </c>
    </row>
    <row r="24" spans="1:6" s="1428" customFormat="1" ht="33" customHeight="1">
      <c r="A24" s="1254" t="s">
        <v>2052</v>
      </c>
      <c r="B24" s="1425">
        <v>0</v>
      </c>
      <c r="C24" s="1425">
        <v>0</v>
      </c>
      <c r="D24" s="1426">
        <f t="shared" si="0"/>
        <v>0</v>
      </c>
      <c r="E24" s="1254" t="s">
        <v>121</v>
      </c>
    </row>
    <row r="25" spans="1:6" s="1422" customFormat="1" ht="33" customHeight="1">
      <c r="A25" s="1254" t="s">
        <v>2053</v>
      </c>
      <c r="B25" s="1425">
        <v>256</v>
      </c>
      <c r="C25" s="1425">
        <v>261</v>
      </c>
      <c r="D25" s="1426">
        <f t="shared" si="0"/>
        <v>517</v>
      </c>
      <c r="E25" s="1254" t="s">
        <v>123</v>
      </c>
    </row>
    <row r="26" spans="1:6" s="1428" customFormat="1" ht="33" customHeight="1">
      <c r="A26" s="1254" t="s">
        <v>124</v>
      </c>
      <c r="B26" s="1425">
        <v>0</v>
      </c>
      <c r="C26" s="1425">
        <v>0</v>
      </c>
      <c r="D26" s="1426">
        <f t="shared" si="0"/>
        <v>0</v>
      </c>
      <c r="E26" s="1254" t="s">
        <v>125</v>
      </c>
    </row>
    <row r="27" spans="1:6" s="1428" customFormat="1" ht="33" customHeight="1">
      <c r="A27" s="1254" t="s">
        <v>126</v>
      </c>
      <c r="B27" s="1425">
        <v>18</v>
      </c>
      <c r="C27" s="1425">
        <v>16</v>
      </c>
      <c r="D27" s="1426">
        <f t="shared" si="0"/>
        <v>34</v>
      </c>
      <c r="E27" s="1254" t="s">
        <v>127</v>
      </c>
    </row>
    <row r="28" spans="1:6" s="1422" customFormat="1" ht="33" customHeight="1">
      <c r="A28" s="1282" t="s">
        <v>533</v>
      </c>
      <c r="B28" s="1431">
        <f>SUM(B8:B27)</f>
        <v>106299</v>
      </c>
      <c r="C28" s="1431">
        <f>SUM(C8:C27)</f>
        <v>101860</v>
      </c>
      <c r="D28" s="1431">
        <f>SUM(D8:D27)</f>
        <v>208159</v>
      </c>
      <c r="E28" s="1282" t="s">
        <v>129</v>
      </c>
    </row>
    <row r="29" spans="1:6" s="1362" customFormat="1" ht="33" hidden="1" customHeight="1">
      <c r="A29" s="1224" t="s">
        <v>2984</v>
      </c>
      <c r="B29" s="1382"/>
      <c r="C29" s="1382"/>
      <c r="D29" s="1382"/>
      <c r="E29" s="1224" t="s">
        <v>2985</v>
      </c>
    </row>
    <row r="30" spans="1:6">
      <c r="F30" s="1422"/>
    </row>
    <row r="31" spans="1:6">
      <c r="F31" s="1422"/>
    </row>
    <row r="32" spans="1:6">
      <c r="F32" s="1422"/>
    </row>
    <row r="33" spans="6:6">
      <c r="F33" s="1422"/>
    </row>
    <row r="34" spans="6:6">
      <c r="F34" s="1422"/>
    </row>
  </sheetData>
  <mergeCells count="7">
    <mergeCell ref="A1:E1"/>
    <mergeCell ref="A2:E2"/>
    <mergeCell ref="A3:D3"/>
    <mergeCell ref="A4:A7"/>
    <mergeCell ref="B4:D4"/>
    <mergeCell ref="E4:E7"/>
    <mergeCell ref="B5:D5"/>
  </mergeCells>
  <pageMargins left="0.7" right="0.7" top="0.75" bottom="0.75" header="0.3" footer="0.3"/>
  <pageSetup paperSize="9" scale="51" orientation="landscape"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I70"/>
  <sheetViews>
    <sheetView showGridLines="0" rightToLeft="1" topLeftCell="A13" zoomScale="90" zoomScaleNormal="90" workbookViewId="0">
      <selection activeCell="G13" sqref="G13"/>
    </sheetView>
  </sheetViews>
  <sheetFormatPr defaultColWidth="8.85546875" defaultRowHeight="18" customHeight="1"/>
  <cols>
    <col min="1" max="1" width="22" style="1362" customWidth="1"/>
    <col min="2" max="3" width="11.7109375" style="1446" customWidth="1"/>
    <col min="4" max="14" width="11.7109375" style="1362" customWidth="1"/>
    <col min="15" max="15" width="24.85546875" style="1447" customWidth="1"/>
    <col min="16" max="16" width="15" style="1432" customWidth="1"/>
    <col min="17" max="17" width="9.85546875" style="1432" customWidth="1"/>
    <col min="18" max="19" width="8.85546875" style="1362" customWidth="1"/>
    <col min="20" max="213" width="8.85546875" style="1362"/>
    <col min="214" max="214" width="10.28515625" style="1362" customWidth="1"/>
    <col min="215" max="215" width="10" style="1362" customWidth="1"/>
    <col min="216" max="216" width="8.28515625" style="1362" customWidth="1"/>
    <col min="217" max="217" width="7.42578125" style="1362" customWidth="1"/>
    <col min="218" max="221" width="8.28515625" style="1362" customWidth="1"/>
    <col min="222" max="223" width="7.42578125" style="1362" customWidth="1"/>
    <col min="224" max="224" width="9.85546875" style="1362" customWidth="1"/>
    <col min="225" max="225" width="8.28515625" style="1362" customWidth="1"/>
    <col min="226" max="226" width="8.42578125" style="1362" customWidth="1"/>
    <col min="227" max="227" width="8" style="1362" customWidth="1"/>
    <col min="228" max="228" width="9.7109375" style="1362" customWidth="1"/>
    <col min="229" max="237" width="9.140625" style="1362" customWidth="1"/>
    <col min="238" max="469" width="8.85546875" style="1362"/>
    <col min="470" max="470" width="10.28515625" style="1362" customWidth="1"/>
    <col min="471" max="471" width="10" style="1362" customWidth="1"/>
    <col min="472" max="472" width="8.28515625" style="1362" customWidth="1"/>
    <col min="473" max="473" width="7.42578125" style="1362" customWidth="1"/>
    <col min="474" max="477" width="8.28515625" style="1362" customWidth="1"/>
    <col min="478" max="479" width="7.42578125" style="1362" customWidth="1"/>
    <col min="480" max="480" width="9.85546875" style="1362" customWidth="1"/>
    <col min="481" max="481" width="8.28515625" style="1362" customWidth="1"/>
    <col min="482" max="482" width="8.42578125" style="1362" customWidth="1"/>
    <col min="483" max="483" width="8" style="1362" customWidth="1"/>
    <col min="484" max="484" width="9.7109375" style="1362" customWidth="1"/>
    <col min="485" max="493" width="9.140625" style="1362" customWidth="1"/>
    <col min="494" max="725" width="8.85546875" style="1362"/>
    <col min="726" max="726" width="10.28515625" style="1362" customWidth="1"/>
    <col min="727" max="727" width="10" style="1362" customWidth="1"/>
    <col min="728" max="728" width="8.28515625" style="1362" customWidth="1"/>
    <col min="729" max="729" width="7.42578125" style="1362" customWidth="1"/>
    <col min="730" max="733" width="8.28515625" style="1362" customWidth="1"/>
    <col min="734" max="735" width="7.42578125" style="1362" customWidth="1"/>
    <col min="736" max="736" width="9.85546875" style="1362" customWidth="1"/>
    <col min="737" max="737" width="8.28515625" style="1362" customWidth="1"/>
    <col min="738" max="738" width="8.42578125" style="1362" customWidth="1"/>
    <col min="739" max="739" width="8" style="1362" customWidth="1"/>
    <col min="740" max="740" width="9.7109375" style="1362" customWidth="1"/>
    <col min="741" max="749" width="9.140625" style="1362" customWidth="1"/>
    <col min="750" max="981" width="8.85546875" style="1362"/>
    <col min="982" max="982" width="10.28515625" style="1362" customWidth="1"/>
    <col min="983" max="983" width="10" style="1362" customWidth="1"/>
    <col min="984" max="984" width="8.28515625" style="1362" customWidth="1"/>
    <col min="985" max="985" width="7.42578125" style="1362" customWidth="1"/>
    <col min="986" max="989" width="8.28515625" style="1362" customWidth="1"/>
    <col min="990" max="991" width="7.42578125" style="1362" customWidth="1"/>
    <col min="992" max="992" width="9.85546875" style="1362" customWidth="1"/>
    <col min="993" max="993" width="8.28515625" style="1362" customWidth="1"/>
    <col min="994" max="994" width="8.42578125" style="1362" customWidth="1"/>
    <col min="995" max="995" width="8" style="1362" customWidth="1"/>
    <col min="996" max="996" width="9.7109375" style="1362" customWidth="1"/>
    <col min="997" max="1005" width="9.140625" style="1362" customWidth="1"/>
    <col min="1006" max="1237" width="8.85546875" style="1362"/>
    <col min="1238" max="1238" width="10.28515625" style="1362" customWidth="1"/>
    <col min="1239" max="1239" width="10" style="1362" customWidth="1"/>
    <col min="1240" max="1240" width="8.28515625" style="1362" customWidth="1"/>
    <col min="1241" max="1241" width="7.42578125" style="1362" customWidth="1"/>
    <col min="1242" max="1245" width="8.28515625" style="1362" customWidth="1"/>
    <col min="1246" max="1247" width="7.42578125" style="1362" customWidth="1"/>
    <col min="1248" max="1248" width="9.85546875" style="1362" customWidth="1"/>
    <col min="1249" max="1249" width="8.28515625" style="1362" customWidth="1"/>
    <col min="1250" max="1250" width="8.42578125" style="1362" customWidth="1"/>
    <col min="1251" max="1251" width="8" style="1362" customWidth="1"/>
    <col min="1252" max="1252" width="9.7109375" style="1362" customWidth="1"/>
    <col min="1253" max="1261" width="9.140625" style="1362" customWidth="1"/>
    <col min="1262" max="1493" width="8.85546875" style="1362"/>
    <col min="1494" max="1494" width="10.28515625" style="1362" customWidth="1"/>
    <col min="1495" max="1495" width="10" style="1362" customWidth="1"/>
    <col min="1496" max="1496" width="8.28515625" style="1362" customWidth="1"/>
    <col min="1497" max="1497" width="7.42578125" style="1362" customWidth="1"/>
    <col min="1498" max="1501" width="8.28515625" style="1362" customWidth="1"/>
    <col min="1502" max="1503" width="7.42578125" style="1362" customWidth="1"/>
    <col min="1504" max="1504" width="9.85546875" style="1362" customWidth="1"/>
    <col min="1505" max="1505" width="8.28515625" style="1362" customWidth="1"/>
    <col min="1506" max="1506" width="8.42578125" style="1362" customWidth="1"/>
    <col min="1507" max="1507" width="8" style="1362" customWidth="1"/>
    <col min="1508" max="1508" width="9.7109375" style="1362" customWidth="1"/>
    <col min="1509" max="1517" width="9.140625" style="1362" customWidth="1"/>
    <col min="1518" max="1749" width="8.85546875" style="1362"/>
    <col min="1750" max="1750" width="10.28515625" style="1362" customWidth="1"/>
    <col min="1751" max="1751" width="10" style="1362" customWidth="1"/>
    <col min="1752" max="1752" width="8.28515625" style="1362" customWidth="1"/>
    <col min="1753" max="1753" width="7.42578125" style="1362" customWidth="1"/>
    <col min="1754" max="1757" width="8.28515625" style="1362" customWidth="1"/>
    <col min="1758" max="1759" width="7.42578125" style="1362" customWidth="1"/>
    <col min="1760" max="1760" width="9.85546875" style="1362" customWidth="1"/>
    <col min="1761" max="1761" width="8.28515625" style="1362" customWidth="1"/>
    <col min="1762" max="1762" width="8.42578125" style="1362" customWidth="1"/>
    <col min="1763" max="1763" width="8" style="1362" customWidth="1"/>
    <col min="1764" max="1764" width="9.7109375" style="1362" customWidth="1"/>
    <col min="1765" max="1773" width="9.140625" style="1362" customWidth="1"/>
    <col min="1774" max="2005" width="8.85546875" style="1362"/>
    <col min="2006" max="2006" width="10.28515625" style="1362" customWidth="1"/>
    <col min="2007" max="2007" width="10" style="1362" customWidth="1"/>
    <col min="2008" max="2008" width="8.28515625" style="1362" customWidth="1"/>
    <col min="2009" max="2009" width="7.42578125" style="1362" customWidth="1"/>
    <col min="2010" max="2013" width="8.28515625" style="1362" customWidth="1"/>
    <col min="2014" max="2015" width="7.42578125" style="1362" customWidth="1"/>
    <col min="2016" max="2016" width="9.85546875" style="1362" customWidth="1"/>
    <col min="2017" max="2017" width="8.28515625" style="1362" customWidth="1"/>
    <col min="2018" max="2018" width="8.42578125" style="1362" customWidth="1"/>
    <col min="2019" max="2019" width="8" style="1362" customWidth="1"/>
    <col min="2020" max="2020" width="9.7109375" style="1362" customWidth="1"/>
    <col min="2021" max="2029" width="9.140625" style="1362" customWidth="1"/>
    <col min="2030" max="2261" width="8.85546875" style="1362"/>
    <col min="2262" max="2262" width="10.28515625" style="1362" customWidth="1"/>
    <col min="2263" max="2263" width="10" style="1362" customWidth="1"/>
    <col min="2264" max="2264" width="8.28515625" style="1362" customWidth="1"/>
    <col min="2265" max="2265" width="7.42578125" style="1362" customWidth="1"/>
    <col min="2266" max="2269" width="8.28515625" style="1362" customWidth="1"/>
    <col min="2270" max="2271" width="7.42578125" style="1362" customWidth="1"/>
    <col min="2272" max="2272" width="9.85546875" style="1362" customWidth="1"/>
    <col min="2273" max="2273" width="8.28515625" style="1362" customWidth="1"/>
    <col min="2274" max="2274" width="8.42578125" style="1362" customWidth="1"/>
    <col min="2275" max="2275" width="8" style="1362" customWidth="1"/>
    <col min="2276" max="2276" width="9.7109375" style="1362" customWidth="1"/>
    <col min="2277" max="2285" width="9.140625" style="1362" customWidth="1"/>
    <col min="2286" max="2517" width="8.85546875" style="1362"/>
    <col min="2518" max="2518" width="10.28515625" style="1362" customWidth="1"/>
    <col min="2519" max="2519" width="10" style="1362" customWidth="1"/>
    <col min="2520" max="2520" width="8.28515625" style="1362" customWidth="1"/>
    <col min="2521" max="2521" width="7.42578125" style="1362" customWidth="1"/>
    <col min="2522" max="2525" width="8.28515625" style="1362" customWidth="1"/>
    <col min="2526" max="2527" width="7.42578125" style="1362" customWidth="1"/>
    <col min="2528" max="2528" width="9.85546875" style="1362" customWidth="1"/>
    <col min="2529" max="2529" width="8.28515625" style="1362" customWidth="1"/>
    <col min="2530" max="2530" width="8.42578125" style="1362" customWidth="1"/>
    <col min="2531" max="2531" width="8" style="1362" customWidth="1"/>
    <col min="2532" max="2532" width="9.7109375" style="1362" customWidth="1"/>
    <col min="2533" max="2541" width="9.140625" style="1362" customWidth="1"/>
    <col min="2542" max="2773" width="8.85546875" style="1362"/>
    <col min="2774" max="2774" width="10.28515625" style="1362" customWidth="1"/>
    <col min="2775" max="2775" width="10" style="1362" customWidth="1"/>
    <col min="2776" max="2776" width="8.28515625" style="1362" customWidth="1"/>
    <col min="2777" max="2777" width="7.42578125" style="1362" customWidth="1"/>
    <col min="2778" max="2781" width="8.28515625" style="1362" customWidth="1"/>
    <col min="2782" max="2783" width="7.42578125" style="1362" customWidth="1"/>
    <col min="2784" max="2784" width="9.85546875" style="1362" customWidth="1"/>
    <col min="2785" max="2785" width="8.28515625" style="1362" customWidth="1"/>
    <col min="2786" max="2786" width="8.42578125" style="1362" customWidth="1"/>
    <col min="2787" max="2787" width="8" style="1362" customWidth="1"/>
    <col min="2788" max="2788" width="9.7109375" style="1362" customWidth="1"/>
    <col min="2789" max="2797" width="9.140625" style="1362" customWidth="1"/>
    <col min="2798" max="3029" width="8.85546875" style="1362"/>
    <col min="3030" max="3030" width="10.28515625" style="1362" customWidth="1"/>
    <col min="3031" max="3031" width="10" style="1362" customWidth="1"/>
    <col min="3032" max="3032" width="8.28515625" style="1362" customWidth="1"/>
    <col min="3033" max="3033" width="7.42578125" style="1362" customWidth="1"/>
    <col min="3034" max="3037" width="8.28515625" style="1362" customWidth="1"/>
    <col min="3038" max="3039" width="7.42578125" style="1362" customWidth="1"/>
    <col min="3040" max="3040" width="9.85546875" style="1362" customWidth="1"/>
    <col min="3041" max="3041" width="8.28515625" style="1362" customWidth="1"/>
    <col min="3042" max="3042" width="8.42578125" style="1362" customWidth="1"/>
    <col min="3043" max="3043" width="8" style="1362" customWidth="1"/>
    <col min="3044" max="3044" width="9.7109375" style="1362" customWidth="1"/>
    <col min="3045" max="3053" width="9.140625" style="1362" customWidth="1"/>
    <col min="3054" max="3285" width="8.85546875" style="1362"/>
    <col min="3286" max="3286" width="10.28515625" style="1362" customWidth="1"/>
    <col min="3287" max="3287" width="10" style="1362" customWidth="1"/>
    <col min="3288" max="3288" width="8.28515625" style="1362" customWidth="1"/>
    <col min="3289" max="3289" width="7.42578125" style="1362" customWidth="1"/>
    <col min="3290" max="3293" width="8.28515625" style="1362" customWidth="1"/>
    <col min="3294" max="3295" width="7.42578125" style="1362" customWidth="1"/>
    <col min="3296" max="3296" width="9.85546875" style="1362" customWidth="1"/>
    <col min="3297" max="3297" width="8.28515625" style="1362" customWidth="1"/>
    <col min="3298" max="3298" width="8.42578125" style="1362" customWidth="1"/>
    <col min="3299" max="3299" width="8" style="1362" customWidth="1"/>
    <col min="3300" max="3300" width="9.7109375" style="1362" customWidth="1"/>
    <col min="3301" max="3309" width="9.140625" style="1362" customWidth="1"/>
    <col min="3310" max="3541" width="8.85546875" style="1362"/>
    <col min="3542" max="3542" width="10.28515625" style="1362" customWidth="1"/>
    <col min="3543" max="3543" width="10" style="1362" customWidth="1"/>
    <col min="3544" max="3544" width="8.28515625" style="1362" customWidth="1"/>
    <col min="3545" max="3545" width="7.42578125" style="1362" customWidth="1"/>
    <col min="3546" max="3549" width="8.28515625" style="1362" customWidth="1"/>
    <col min="3550" max="3551" width="7.42578125" style="1362" customWidth="1"/>
    <col min="3552" max="3552" width="9.85546875" style="1362" customWidth="1"/>
    <col min="3553" max="3553" width="8.28515625" style="1362" customWidth="1"/>
    <col min="3554" max="3554" width="8.42578125" style="1362" customWidth="1"/>
    <col min="3555" max="3555" width="8" style="1362" customWidth="1"/>
    <col min="3556" max="3556" width="9.7109375" style="1362" customWidth="1"/>
    <col min="3557" max="3565" width="9.140625" style="1362" customWidth="1"/>
    <col min="3566" max="3797" width="8.85546875" style="1362"/>
    <col min="3798" max="3798" width="10.28515625" style="1362" customWidth="1"/>
    <col min="3799" max="3799" width="10" style="1362" customWidth="1"/>
    <col min="3800" max="3800" width="8.28515625" style="1362" customWidth="1"/>
    <col min="3801" max="3801" width="7.42578125" style="1362" customWidth="1"/>
    <col min="3802" max="3805" width="8.28515625" style="1362" customWidth="1"/>
    <col min="3806" max="3807" width="7.42578125" style="1362" customWidth="1"/>
    <col min="3808" max="3808" width="9.85546875" style="1362" customWidth="1"/>
    <col min="3809" max="3809" width="8.28515625" style="1362" customWidth="1"/>
    <col min="3810" max="3810" width="8.42578125" style="1362" customWidth="1"/>
    <col min="3811" max="3811" width="8" style="1362" customWidth="1"/>
    <col min="3812" max="3812" width="9.7109375" style="1362" customWidth="1"/>
    <col min="3813" max="3821" width="9.140625" style="1362" customWidth="1"/>
    <col min="3822" max="4053" width="8.85546875" style="1362"/>
    <col min="4054" max="4054" width="10.28515625" style="1362" customWidth="1"/>
    <col min="4055" max="4055" width="10" style="1362" customWidth="1"/>
    <col min="4056" max="4056" width="8.28515625" style="1362" customWidth="1"/>
    <col min="4057" max="4057" width="7.42578125" style="1362" customWidth="1"/>
    <col min="4058" max="4061" width="8.28515625" style="1362" customWidth="1"/>
    <col min="4062" max="4063" width="7.42578125" style="1362" customWidth="1"/>
    <col min="4064" max="4064" width="9.85546875" style="1362" customWidth="1"/>
    <col min="4065" max="4065" width="8.28515625" style="1362" customWidth="1"/>
    <col min="4066" max="4066" width="8.42578125" style="1362" customWidth="1"/>
    <col min="4067" max="4067" width="8" style="1362" customWidth="1"/>
    <col min="4068" max="4068" width="9.7109375" style="1362" customWidth="1"/>
    <col min="4069" max="4077" width="9.140625" style="1362" customWidth="1"/>
    <col min="4078" max="4309" width="8.85546875" style="1362"/>
    <col min="4310" max="4310" width="10.28515625" style="1362" customWidth="1"/>
    <col min="4311" max="4311" width="10" style="1362" customWidth="1"/>
    <col min="4312" max="4312" width="8.28515625" style="1362" customWidth="1"/>
    <col min="4313" max="4313" width="7.42578125" style="1362" customWidth="1"/>
    <col min="4314" max="4317" width="8.28515625" style="1362" customWidth="1"/>
    <col min="4318" max="4319" width="7.42578125" style="1362" customWidth="1"/>
    <col min="4320" max="4320" width="9.85546875" style="1362" customWidth="1"/>
    <col min="4321" max="4321" width="8.28515625" style="1362" customWidth="1"/>
    <col min="4322" max="4322" width="8.42578125" style="1362" customWidth="1"/>
    <col min="4323" max="4323" width="8" style="1362" customWidth="1"/>
    <col min="4324" max="4324" width="9.7109375" style="1362" customWidth="1"/>
    <col min="4325" max="4333" width="9.140625" style="1362" customWidth="1"/>
    <col min="4334" max="4565" width="8.85546875" style="1362"/>
    <col min="4566" max="4566" width="10.28515625" style="1362" customWidth="1"/>
    <col min="4567" max="4567" width="10" style="1362" customWidth="1"/>
    <col min="4568" max="4568" width="8.28515625" style="1362" customWidth="1"/>
    <col min="4569" max="4569" width="7.42578125" style="1362" customWidth="1"/>
    <col min="4570" max="4573" width="8.28515625" style="1362" customWidth="1"/>
    <col min="4574" max="4575" width="7.42578125" style="1362" customWidth="1"/>
    <col min="4576" max="4576" width="9.85546875" style="1362" customWidth="1"/>
    <col min="4577" max="4577" width="8.28515625" style="1362" customWidth="1"/>
    <col min="4578" max="4578" width="8.42578125" style="1362" customWidth="1"/>
    <col min="4579" max="4579" width="8" style="1362" customWidth="1"/>
    <col min="4580" max="4580" width="9.7109375" style="1362" customWidth="1"/>
    <col min="4581" max="4589" width="9.140625" style="1362" customWidth="1"/>
    <col min="4590" max="4821" width="8.85546875" style="1362"/>
    <col min="4822" max="4822" width="10.28515625" style="1362" customWidth="1"/>
    <col min="4823" max="4823" width="10" style="1362" customWidth="1"/>
    <col min="4824" max="4824" width="8.28515625" style="1362" customWidth="1"/>
    <col min="4825" max="4825" width="7.42578125" style="1362" customWidth="1"/>
    <col min="4826" max="4829" width="8.28515625" style="1362" customWidth="1"/>
    <col min="4830" max="4831" width="7.42578125" style="1362" customWidth="1"/>
    <col min="4832" max="4832" width="9.85546875" style="1362" customWidth="1"/>
    <col min="4833" max="4833" width="8.28515625" style="1362" customWidth="1"/>
    <col min="4834" max="4834" width="8.42578125" style="1362" customWidth="1"/>
    <col min="4835" max="4835" width="8" style="1362" customWidth="1"/>
    <col min="4836" max="4836" width="9.7109375" style="1362" customWidth="1"/>
    <col min="4837" max="4845" width="9.140625" style="1362" customWidth="1"/>
    <col min="4846" max="5077" width="8.85546875" style="1362"/>
    <col min="5078" max="5078" width="10.28515625" style="1362" customWidth="1"/>
    <col min="5079" max="5079" width="10" style="1362" customWidth="1"/>
    <col min="5080" max="5080" width="8.28515625" style="1362" customWidth="1"/>
    <col min="5081" max="5081" width="7.42578125" style="1362" customWidth="1"/>
    <col min="5082" max="5085" width="8.28515625" style="1362" customWidth="1"/>
    <col min="5086" max="5087" width="7.42578125" style="1362" customWidth="1"/>
    <col min="5088" max="5088" width="9.85546875" style="1362" customWidth="1"/>
    <col min="5089" max="5089" width="8.28515625" style="1362" customWidth="1"/>
    <col min="5090" max="5090" width="8.42578125" style="1362" customWidth="1"/>
    <col min="5091" max="5091" width="8" style="1362" customWidth="1"/>
    <col min="5092" max="5092" width="9.7109375" style="1362" customWidth="1"/>
    <col min="5093" max="5101" width="9.140625" style="1362" customWidth="1"/>
    <col min="5102" max="5333" width="8.85546875" style="1362"/>
    <col min="5334" max="5334" width="10.28515625" style="1362" customWidth="1"/>
    <col min="5335" max="5335" width="10" style="1362" customWidth="1"/>
    <col min="5336" max="5336" width="8.28515625" style="1362" customWidth="1"/>
    <col min="5337" max="5337" width="7.42578125" style="1362" customWidth="1"/>
    <col min="5338" max="5341" width="8.28515625" style="1362" customWidth="1"/>
    <col min="5342" max="5343" width="7.42578125" style="1362" customWidth="1"/>
    <col min="5344" max="5344" width="9.85546875" style="1362" customWidth="1"/>
    <col min="5345" max="5345" width="8.28515625" style="1362" customWidth="1"/>
    <col min="5346" max="5346" width="8.42578125" style="1362" customWidth="1"/>
    <col min="5347" max="5347" width="8" style="1362" customWidth="1"/>
    <col min="5348" max="5348" width="9.7109375" style="1362" customWidth="1"/>
    <col min="5349" max="5357" width="9.140625" style="1362" customWidth="1"/>
    <col min="5358" max="5589" width="8.85546875" style="1362"/>
    <col min="5590" max="5590" width="10.28515625" style="1362" customWidth="1"/>
    <col min="5591" max="5591" width="10" style="1362" customWidth="1"/>
    <col min="5592" max="5592" width="8.28515625" style="1362" customWidth="1"/>
    <col min="5593" max="5593" width="7.42578125" style="1362" customWidth="1"/>
    <col min="5594" max="5597" width="8.28515625" style="1362" customWidth="1"/>
    <col min="5598" max="5599" width="7.42578125" style="1362" customWidth="1"/>
    <col min="5600" max="5600" width="9.85546875" style="1362" customWidth="1"/>
    <col min="5601" max="5601" width="8.28515625" style="1362" customWidth="1"/>
    <col min="5602" max="5602" width="8.42578125" style="1362" customWidth="1"/>
    <col min="5603" max="5603" width="8" style="1362" customWidth="1"/>
    <col min="5604" max="5604" width="9.7109375" style="1362" customWidth="1"/>
    <col min="5605" max="5613" width="9.140625" style="1362" customWidth="1"/>
    <col min="5614" max="5845" width="8.85546875" style="1362"/>
    <col min="5846" max="5846" width="10.28515625" style="1362" customWidth="1"/>
    <col min="5847" max="5847" width="10" style="1362" customWidth="1"/>
    <col min="5848" max="5848" width="8.28515625" style="1362" customWidth="1"/>
    <col min="5849" max="5849" width="7.42578125" style="1362" customWidth="1"/>
    <col min="5850" max="5853" width="8.28515625" style="1362" customWidth="1"/>
    <col min="5854" max="5855" width="7.42578125" style="1362" customWidth="1"/>
    <col min="5856" max="5856" width="9.85546875" style="1362" customWidth="1"/>
    <col min="5857" max="5857" width="8.28515625" style="1362" customWidth="1"/>
    <col min="5858" max="5858" width="8.42578125" style="1362" customWidth="1"/>
    <col min="5859" max="5859" width="8" style="1362" customWidth="1"/>
    <col min="5860" max="5860" width="9.7109375" style="1362" customWidth="1"/>
    <col min="5861" max="5869" width="9.140625" style="1362" customWidth="1"/>
    <col min="5870" max="6101" width="8.85546875" style="1362"/>
    <col min="6102" max="6102" width="10.28515625" style="1362" customWidth="1"/>
    <col min="6103" max="6103" width="10" style="1362" customWidth="1"/>
    <col min="6104" max="6104" width="8.28515625" style="1362" customWidth="1"/>
    <col min="6105" max="6105" width="7.42578125" style="1362" customWidth="1"/>
    <col min="6106" max="6109" width="8.28515625" style="1362" customWidth="1"/>
    <col min="6110" max="6111" width="7.42578125" style="1362" customWidth="1"/>
    <col min="6112" max="6112" width="9.85546875" style="1362" customWidth="1"/>
    <col min="6113" max="6113" width="8.28515625" style="1362" customWidth="1"/>
    <col min="6114" max="6114" width="8.42578125" style="1362" customWidth="1"/>
    <col min="6115" max="6115" width="8" style="1362" customWidth="1"/>
    <col min="6116" max="6116" width="9.7109375" style="1362" customWidth="1"/>
    <col min="6117" max="6125" width="9.140625" style="1362" customWidth="1"/>
    <col min="6126" max="6357" width="8.85546875" style="1362"/>
    <col min="6358" max="6358" width="10.28515625" style="1362" customWidth="1"/>
    <col min="6359" max="6359" width="10" style="1362" customWidth="1"/>
    <col min="6360" max="6360" width="8.28515625" style="1362" customWidth="1"/>
    <col min="6361" max="6361" width="7.42578125" style="1362" customWidth="1"/>
    <col min="6362" max="6365" width="8.28515625" style="1362" customWidth="1"/>
    <col min="6366" max="6367" width="7.42578125" style="1362" customWidth="1"/>
    <col min="6368" max="6368" width="9.85546875" style="1362" customWidth="1"/>
    <col min="6369" max="6369" width="8.28515625" style="1362" customWidth="1"/>
    <col min="6370" max="6370" width="8.42578125" style="1362" customWidth="1"/>
    <col min="6371" max="6371" width="8" style="1362" customWidth="1"/>
    <col min="6372" max="6372" width="9.7109375" style="1362" customWidth="1"/>
    <col min="6373" max="6381" width="9.140625" style="1362" customWidth="1"/>
    <col min="6382" max="6613" width="8.85546875" style="1362"/>
    <col min="6614" max="6614" width="10.28515625" style="1362" customWidth="1"/>
    <col min="6615" max="6615" width="10" style="1362" customWidth="1"/>
    <col min="6616" max="6616" width="8.28515625" style="1362" customWidth="1"/>
    <col min="6617" max="6617" width="7.42578125" style="1362" customWidth="1"/>
    <col min="6618" max="6621" width="8.28515625" style="1362" customWidth="1"/>
    <col min="6622" max="6623" width="7.42578125" style="1362" customWidth="1"/>
    <col min="6624" max="6624" width="9.85546875" style="1362" customWidth="1"/>
    <col min="6625" max="6625" width="8.28515625" style="1362" customWidth="1"/>
    <col min="6626" max="6626" width="8.42578125" style="1362" customWidth="1"/>
    <col min="6627" max="6627" width="8" style="1362" customWidth="1"/>
    <col min="6628" max="6628" width="9.7109375" style="1362" customWidth="1"/>
    <col min="6629" max="6637" width="9.140625" style="1362" customWidth="1"/>
    <col min="6638" max="6869" width="8.85546875" style="1362"/>
    <col min="6870" max="6870" width="10.28515625" style="1362" customWidth="1"/>
    <col min="6871" max="6871" width="10" style="1362" customWidth="1"/>
    <col min="6872" max="6872" width="8.28515625" style="1362" customWidth="1"/>
    <col min="6873" max="6873" width="7.42578125" style="1362" customWidth="1"/>
    <col min="6874" max="6877" width="8.28515625" style="1362" customWidth="1"/>
    <col min="6878" max="6879" width="7.42578125" style="1362" customWidth="1"/>
    <col min="6880" max="6880" width="9.85546875" style="1362" customWidth="1"/>
    <col min="6881" max="6881" width="8.28515625" style="1362" customWidth="1"/>
    <col min="6882" max="6882" width="8.42578125" style="1362" customWidth="1"/>
    <col min="6883" max="6883" width="8" style="1362" customWidth="1"/>
    <col min="6884" max="6884" width="9.7109375" style="1362" customWidth="1"/>
    <col min="6885" max="6893" width="9.140625" style="1362" customWidth="1"/>
    <col min="6894" max="7125" width="8.85546875" style="1362"/>
    <col min="7126" max="7126" width="10.28515625" style="1362" customWidth="1"/>
    <col min="7127" max="7127" width="10" style="1362" customWidth="1"/>
    <col min="7128" max="7128" width="8.28515625" style="1362" customWidth="1"/>
    <col min="7129" max="7129" width="7.42578125" style="1362" customWidth="1"/>
    <col min="7130" max="7133" width="8.28515625" style="1362" customWidth="1"/>
    <col min="7134" max="7135" width="7.42578125" style="1362" customWidth="1"/>
    <col min="7136" max="7136" width="9.85546875" style="1362" customWidth="1"/>
    <col min="7137" max="7137" width="8.28515625" style="1362" customWidth="1"/>
    <col min="7138" max="7138" width="8.42578125" style="1362" customWidth="1"/>
    <col min="7139" max="7139" width="8" style="1362" customWidth="1"/>
    <col min="7140" max="7140" width="9.7109375" style="1362" customWidth="1"/>
    <col min="7141" max="7149" width="9.140625" style="1362" customWidth="1"/>
    <col min="7150" max="7381" width="8.85546875" style="1362"/>
    <col min="7382" max="7382" width="10.28515625" style="1362" customWidth="1"/>
    <col min="7383" max="7383" width="10" style="1362" customWidth="1"/>
    <col min="7384" max="7384" width="8.28515625" style="1362" customWidth="1"/>
    <col min="7385" max="7385" width="7.42578125" style="1362" customWidth="1"/>
    <col min="7386" max="7389" width="8.28515625" style="1362" customWidth="1"/>
    <col min="7390" max="7391" width="7.42578125" style="1362" customWidth="1"/>
    <col min="7392" max="7392" width="9.85546875" style="1362" customWidth="1"/>
    <col min="7393" max="7393" width="8.28515625" style="1362" customWidth="1"/>
    <col min="7394" max="7394" width="8.42578125" style="1362" customWidth="1"/>
    <col min="7395" max="7395" width="8" style="1362" customWidth="1"/>
    <col min="7396" max="7396" width="9.7109375" style="1362" customWidth="1"/>
    <col min="7397" max="7405" width="9.140625" style="1362" customWidth="1"/>
    <col min="7406" max="7637" width="8.85546875" style="1362"/>
    <col min="7638" max="7638" width="10.28515625" style="1362" customWidth="1"/>
    <col min="7639" max="7639" width="10" style="1362" customWidth="1"/>
    <col min="7640" max="7640" width="8.28515625" style="1362" customWidth="1"/>
    <col min="7641" max="7641" width="7.42578125" style="1362" customWidth="1"/>
    <col min="7642" max="7645" width="8.28515625" style="1362" customWidth="1"/>
    <col min="7646" max="7647" width="7.42578125" style="1362" customWidth="1"/>
    <col min="7648" max="7648" width="9.85546875" style="1362" customWidth="1"/>
    <col min="7649" max="7649" width="8.28515625" style="1362" customWidth="1"/>
    <col min="7650" max="7650" width="8.42578125" style="1362" customWidth="1"/>
    <col min="7651" max="7651" width="8" style="1362" customWidth="1"/>
    <col min="7652" max="7652" width="9.7109375" style="1362" customWidth="1"/>
    <col min="7653" max="7661" width="9.140625" style="1362" customWidth="1"/>
    <col min="7662" max="7893" width="8.85546875" style="1362"/>
    <col min="7894" max="7894" width="10.28515625" style="1362" customWidth="1"/>
    <col min="7895" max="7895" width="10" style="1362" customWidth="1"/>
    <col min="7896" max="7896" width="8.28515625" style="1362" customWidth="1"/>
    <col min="7897" max="7897" width="7.42578125" style="1362" customWidth="1"/>
    <col min="7898" max="7901" width="8.28515625" style="1362" customWidth="1"/>
    <col min="7902" max="7903" width="7.42578125" style="1362" customWidth="1"/>
    <col min="7904" max="7904" width="9.85546875" style="1362" customWidth="1"/>
    <col min="7905" max="7905" width="8.28515625" style="1362" customWidth="1"/>
    <col min="7906" max="7906" width="8.42578125" style="1362" customWidth="1"/>
    <col min="7907" max="7907" width="8" style="1362" customWidth="1"/>
    <col min="7908" max="7908" width="9.7109375" style="1362" customWidth="1"/>
    <col min="7909" max="7917" width="9.140625" style="1362" customWidth="1"/>
    <col min="7918" max="8149" width="8.85546875" style="1362"/>
    <col min="8150" max="8150" width="10.28515625" style="1362" customWidth="1"/>
    <col min="8151" max="8151" width="10" style="1362" customWidth="1"/>
    <col min="8152" max="8152" width="8.28515625" style="1362" customWidth="1"/>
    <col min="8153" max="8153" width="7.42578125" style="1362" customWidth="1"/>
    <col min="8154" max="8157" width="8.28515625" style="1362" customWidth="1"/>
    <col min="8158" max="8159" width="7.42578125" style="1362" customWidth="1"/>
    <col min="8160" max="8160" width="9.85546875" style="1362" customWidth="1"/>
    <col min="8161" max="8161" width="8.28515625" style="1362" customWidth="1"/>
    <col min="8162" max="8162" width="8.42578125" style="1362" customWidth="1"/>
    <col min="8163" max="8163" width="8" style="1362" customWidth="1"/>
    <col min="8164" max="8164" width="9.7109375" style="1362" customWidth="1"/>
    <col min="8165" max="8173" width="9.140625" style="1362" customWidth="1"/>
    <col min="8174" max="8405" width="8.85546875" style="1362"/>
    <col min="8406" max="8406" width="10.28515625" style="1362" customWidth="1"/>
    <col min="8407" max="8407" width="10" style="1362" customWidth="1"/>
    <col min="8408" max="8408" width="8.28515625" style="1362" customWidth="1"/>
    <col min="8409" max="8409" width="7.42578125" style="1362" customWidth="1"/>
    <col min="8410" max="8413" width="8.28515625" style="1362" customWidth="1"/>
    <col min="8414" max="8415" width="7.42578125" style="1362" customWidth="1"/>
    <col min="8416" max="8416" width="9.85546875" style="1362" customWidth="1"/>
    <col min="8417" max="8417" width="8.28515625" style="1362" customWidth="1"/>
    <col min="8418" max="8418" width="8.42578125" style="1362" customWidth="1"/>
    <col min="8419" max="8419" width="8" style="1362" customWidth="1"/>
    <col min="8420" max="8420" width="9.7109375" style="1362" customWidth="1"/>
    <col min="8421" max="8429" width="9.140625" style="1362" customWidth="1"/>
    <col min="8430" max="8661" width="8.85546875" style="1362"/>
    <col min="8662" max="8662" width="10.28515625" style="1362" customWidth="1"/>
    <col min="8663" max="8663" width="10" style="1362" customWidth="1"/>
    <col min="8664" max="8664" width="8.28515625" style="1362" customWidth="1"/>
    <col min="8665" max="8665" width="7.42578125" style="1362" customWidth="1"/>
    <col min="8666" max="8669" width="8.28515625" style="1362" customWidth="1"/>
    <col min="8670" max="8671" width="7.42578125" style="1362" customWidth="1"/>
    <col min="8672" max="8672" width="9.85546875" style="1362" customWidth="1"/>
    <col min="8673" max="8673" width="8.28515625" style="1362" customWidth="1"/>
    <col min="8674" max="8674" width="8.42578125" style="1362" customWidth="1"/>
    <col min="8675" max="8675" width="8" style="1362" customWidth="1"/>
    <col min="8676" max="8676" width="9.7109375" style="1362" customWidth="1"/>
    <col min="8677" max="8685" width="9.140625" style="1362" customWidth="1"/>
    <col min="8686" max="8917" width="8.85546875" style="1362"/>
    <col min="8918" max="8918" width="10.28515625" style="1362" customWidth="1"/>
    <col min="8919" max="8919" width="10" style="1362" customWidth="1"/>
    <col min="8920" max="8920" width="8.28515625" style="1362" customWidth="1"/>
    <col min="8921" max="8921" width="7.42578125" style="1362" customWidth="1"/>
    <col min="8922" max="8925" width="8.28515625" style="1362" customWidth="1"/>
    <col min="8926" max="8927" width="7.42578125" style="1362" customWidth="1"/>
    <col min="8928" max="8928" width="9.85546875" style="1362" customWidth="1"/>
    <col min="8929" max="8929" width="8.28515625" style="1362" customWidth="1"/>
    <col min="8930" max="8930" width="8.42578125" style="1362" customWidth="1"/>
    <col min="8931" max="8931" width="8" style="1362" customWidth="1"/>
    <col min="8932" max="8932" width="9.7109375" style="1362" customWidth="1"/>
    <col min="8933" max="8941" width="9.140625" style="1362" customWidth="1"/>
    <col min="8942" max="9173" width="8.85546875" style="1362"/>
    <col min="9174" max="9174" width="10.28515625" style="1362" customWidth="1"/>
    <col min="9175" max="9175" width="10" style="1362" customWidth="1"/>
    <col min="9176" max="9176" width="8.28515625" style="1362" customWidth="1"/>
    <col min="9177" max="9177" width="7.42578125" style="1362" customWidth="1"/>
    <col min="9178" max="9181" width="8.28515625" style="1362" customWidth="1"/>
    <col min="9182" max="9183" width="7.42578125" style="1362" customWidth="1"/>
    <col min="9184" max="9184" width="9.85546875" style="1362" customWidth="1"/>
    <col min="9185" max="9185" width="8.28515625" style="1362" customWidth="1"/>
    <col min="9186" max="9186" width="8.42578125" style="1362" customWidth="1"/>
    <col min="9187" max="9187" width="8" style="1362" customWidth="1"/>
    <col min="9188" max="9188" width="9.7109375" style="1362" customWidth="1"/>
    <col min="9189" max="9197" width="9.140625" style="1362" customWidth="1"/>
    <col min="9198" max="9429" width="8.85546875" style="1362"/>
    <col min="9430" max="9430" width="10.28515625" style="1362" customWidth="1"/>
    <col min="9431" max="9431" width="10" style="1362" customWidth="1"/>
    <col min="9432" max="9432" width="8.28515625" style="1362" customWidth="1"/>
    <col min="9433" max="9433" width="7.42578125" style="1362" customWidth="1"/>
    <col min="9434" max="9437" width="8.28515625" style="1362" customWidth="1"/>
    <col min="9438" max="9439" width="7.42578125" style="1362" customWidth="1"/>
    <col min="9440" max="9440" width="9.85546875" style="1362" customWidth="1"/>
    <col min="9441" max="9441" width="8.28515625" style="1362" customWidth="1"/>
    <col min="9442" max="9442" width="8.42578125" style="1362" customWidth="1"/>
    <col min="9443" max="9443" width="8" style="1362" customWidth="1"/>
    <col min="9444" max="9444" width="9.7109375" style="1362" customWidth="1"/>
    <col min="9445" max="9453" width="9.140625" style="1362" customWidth="1"/>
    <col min="9454" max="9685" width="8.85546875" style="1362"/>
    <col min="9686" max="9686" width="10.28515625" style="1362" customWidth="1"/>
    <col min="9687" max="9687" width="10" style="1362" customWidth="1"/>
    <col min="9688" max="9688" width="8.28515625" style="1362" customWidth="1"/>
    <col min="9689" max="9689" width="7.42578125" style="1362" customWidth="1"/>
    <col min="9690" max="9693" width="8.28515625" style="1362" customWidth="1"/>
    <col min="9694" max="9695" width="7.42578125" style="1362" customWidth="1"/>
    <col min="9696" max="9696" width="9.85546875" style="1362" customWidth="1"/>
    <col min="9697" max="9697" width="8.28515625" style="1362" customWidth="1"/>
    <col min="9698" max="9698" width="8.42578125" style="1362" customWidth="1"/>
    <col min="9699" max="9699" width="8" style="1362" customWidth="1"/>
    <col min="9700" max="9700" width="9.7109375" style="1362" customWidth="1"/>
    <col min="9701" max="9709" width="9.140625" style="1362" customWidth="1"/>
    <col min="9710" max="9941" width="8.85546875" style="1362"/>
    <col min="9942" max="9942" width="10.28515625" style="1362" customWidth="1"/>
    <col min="9943" max="9943" width="10" style="1362" customWidth="1"/>
    <col min="9944" max="9944" width="8.28515625" style="1362" customWidth="1"/>
    <col min="9945" max="9945" width="7.42578125" style="1362" customWidth="1"/>
    <col min="9946" max="9949" width="8.28515625" style="1362" customWidth="1"/>
    <col min="9950" max="9951" width="7.42578125" style="1362" customWidth="1"/>
    <col min="9952" max="9952" width="9.85546875" style="1362" customWidth="1"/>
    <col min="9953" max="9953" width="8.28515625" style="1362" customWidth="1"/>
    <col min="9954" max="9954" width="8.42578125" style="1362" customWidth="1"/>
    <col min="9955" max="9955" width="8" style="1362" customWidth="1"/>
    <col min="9956" max="9956" width="9.7109375" style="1362" customWidth="1"/>
    <col min="9957" max="9965" width="9.140625" style="1362" customWidth="1"/>
    <col min="9966" max="10197" width="8.85546875" style="1362"/>
    <col min="10198" max="10198" width="10.28515625" style="1362" customWidth="1"/>
    <col min="10199" max="10199" width="10" style="1362" customWidth="1"/>
    <col min="10200" max="10200" width="8.28515625" style="1362" customWidth="1"/>
    <col min="10201" max="10201" width="7.42578125" style="1362" customWidth="1"/>
    <col min="10202" max="10205" width="8.28515625" style="1362" customWidth="1"/>
    <col min="10206" max="10207" width="7.42578125" style="1362" customWidth="1"/>
    <col min="10208" max="10208" width="9.85546875" style="1362" customWidth="1"/>
    <col min="10209" max="10209" width="8.28515625" style="1362" customWidth="1"/>
    <col min="10210" max="10210" width="8.42578125" style="1362" customWidth="1"/>
    <col min="10211" max="10211" width="8" style="1362" customWidth="1"/>
    <col min="10212" max="10212" width="9.7109375" style="1362" customWidth="1"/>
    <col min="10213" max="10221" width="9.140625" style="1362" customWidth="1"/>
    <col min="10222" max="10453" width="8.85546875" style="1362"/>
    <col min="10454" max="10454" width="10.28515625" style="1362" customWidth="1"/>
    <col min="10455" max="10455" width="10" style="1362" customWidth="1"/>
    <col min="10456" max="10456" width="8.28515625" style="1362" customWidth="1"/>
    <col min="10457" max="10457" width="7.42578125" style="1362" customWidth="1"/>
    <col min="10458" max="10461" width="8.28515625" style="1362" customWidth="1"/>
    <col min="10462" max="10463" width="7.42578125" style="1362" customWidth="1"/>
    <col min="10464" max="10464" width="9.85546875" style="1362" customWidth="1"/>
    <col min="10465" max="10465" width="8.28515625" style="1362" customWidth="1"/>
    <col min="10466" max="10466" width="8.42578125" style="1362" customWidth="1"/>
    <col min="10467" max="10467" width="8" style="1362" customWidth="1"/>
    <col min="10468" max="10468" width="9.7109375" style="1362" customWidth="1"/>
    <col min="10469" max="10477" width="9.140625" style="1362" customWidth="1"/>
    <col min="10478" max="10709" width="8.85546875" style="1362"/>
    <col min="10710" max="10710" width="10.28515625" style="1362" customWidth="1"/>
    <col min="10711" max="10711" width="10" style="1362" customWidth="1"/>
    <col min="10712" max="10712" width="8.28515625" style="1362" customWidth="1"/>
    <col min="10713" max="10713" width="7.42578125" style="1362" customWidth="1"/>
    <col min="10714" max="10717" width="8.28515625" style="1362" customWidth="1"/>
    <col min="10718" max="10719" width="7.42578125" style="1362" customWidth="1"/>
    <col min="10720" max="10720" width="9.85546875" style="1362" customWidth="1"/>
    <col min="10721" max="10721" width="8.28515625" style="1362" customWidth="1"/>
    <col min="10722" max="10722" width="8.42578125" style="1362" customWidth="1"/>
    <col min="10723" max="10723" width="8" style="1362" customWidth="1"/>
    <col min="10724" max="10724" width="9.7109375" style="1362" customWidth="1"/>
    <col min="10725" max="10733" width="9.140625" style="1362" customWidth="1"/>
    <col min="10734" max="10965" width="8.85546875" style="1362"/>
    <col min="10966" max="10966" width="10.28515625" style="1362" customWidth="1"/>
    <col min="10967" max="10967" width="10" style="1362" customWidth="1"/>
    <col min="10968" max="10968" width="8.28515625" style="1362" customWidth="1"/>
    <col min="10969" max="10969" width="7.42578125" style="1362" customWidth="1"/>
    <col min="10970" max="10973" width="8.28515625" style="1362" customWidth="1"/>
    <col min="10974" max="10975" width="7.42578125" style="1362" customWidth="1"/>
    <col min="10976" max="10976" width="9.85546875" style="1362" customWidth="1"/>
    <col min="10977" max="10977" width="8.28515625" style="1362" customWidth="1"/>
    <col min="10978" max="10978" width="8.42578125" style="1362" customWidth="1"/>
    <col min="10979" max="10979" width="8" style="1362" customWidth="1"/>
    <col min="10980" max="10980" width="9.7109375" style="1362" customWidth="1"/>
    <col min="10981" max="10989" width="9.140625" style="1362" customWidth="1"/>
    <col min="10990" max="11221" width="8.85546875" style="1362"/>
    <col min="11222" max="11222" width="10.28515625" style="1362" customWidth="1"/>
    <col min="11223" max="11223" width="10" style="1362" customWidth="1"/>
    <col min="11224" max="11224" width="8.28515625" style="1362" customWidth="1"/>
    <col min="11225" max="11225" width="7.42578125" style="1362" customWidth="1"/>
    <col min="11226" max="11229" width="8.28515625" style="1362" customWidth="1"/>
    <col min="11230" max="11231" width="7.42578125" style="1362" customWidth="1"/>
    <col min="11232" max="11232" width="9.85546875" style="1362" customWidth="1"/>
    <col min="11233" max="11233" width="8.28515625" style="1362" customWidth="1"/>
    <col min="11234" max="11234" width="8.42578125" style="1362" customWidth="1"/>
    <col min="11235" max="11235" width="8" style="1362" customWidth="1"/>
    <col min="11236" max="11236" width="9.7109375" style="1362" customWidth="1"/>
    <col min="11237" max="11245" width="9.140625" style="1362" customWidth="1"/>
    <col min="11246" max="11477" width="8.85546875" style="1362"/>
    <col min="11478" max="11478" width="10.28515625" style="1362" customWidth="1"/>
    <col min="11479" max="11479" width="10" style="1362" customWidth="1"/>
    <col min="11480" max="11480" width="8.28515625" style="1362" customWidth="1"/>
    <col min="11481" max="11481" width="7.42578125" style="1362" customWidth="1"/>
    <col min="11482" max="11485" width="8.28515625" style="1362" customWidth="1"/>
    <col min="11486" max="11487" width="7.42578125" style="1362" customWidth="1"/>
    <col min="11488" max="11488" width="9.85546875" style="1362" customWidth="1"/>
    <col min="11489" max="11489" width="8.28515625" style="1362" customWidth="1"/>
    <col min="11490" max="11490" width="8.42578125" style="1362" customWidth="1"/>
    <col min="11491" max="11491" width="8" style="1362" customWidth="1"/>
    <col min="11492" max="11492" width="9.7109375" style="1362" customWidth="1"/>
    <col min="11493" max="11501" width="9.140625" style="1362" customWidth="1"/>
    <col min="11502" max="11733" width="8.85546875" style="1362"/>
    <col min="11734" max="11734" width="10.28515625" style="1362" customWidth="1"/>
    <col min="11735" max="11735" width="10" style="1362" customWidth="1"/>
    <col min="11736" max="11736" width="8.28515625" style="1362" customWidth="1"/>
    <col min="11737" max="11737" width="7.42578125" style="1362" customWidth="1"/>
    <col min="11738" max="11741" width="8.28515625" style="1362" customWidth="1"/>
    <col min="11742" max="11743" width="7.42578125" style="1362" customWidth="1"/>
    <col min="11744" max="11744" width="9.85546875" style="1362" customWidth="1"/>
    <col min="11745" max="11745" width="8.28515625" style="1362" customWidth="1"/>
    <col min="11746" max="11746" width="8.42578125" style="1362" customWidth="1"/>
    <col min="11747" max="11747" width="8" style="1362" customWidth="1"/>
    <col min="11748" max="11748" width="9.7109375" style="1362" customWidth="1"/>
    <col min="11749" max="11757" width="9.140625" style="1362" customWidth="1"/>
    <col min="11758" max="11989" width="8.85546875" style="1362"/>
    <col min="11990" max="11990" width="10.28515625" style="1362" customWidth="1"/>
    <col min="11991" max="11991" width="10" style="1362" customWidth="1"/>
    <col min="11992" max="11992" width="8.28515625" style="1362" customWidth="1"/>
    <col min="11993" max="11993" width="7.42578125" style="1362" customWidth="1"/>
    <col min="11994" max="11997" width="8.28515625" style="1362" customWidth="1"/>
    <col min="11998" max="11999" width="7.42578125" style="1362" customWidth="1"/>
    <col min="12000" max="12000" width="9.85546875" style="1362" customWidth="1"/>
    <col min="12001" max="12001" width="8.28515625" style="1362" customWidth="1"/>
    <col min="12002" max="12002" width="8.42578125" style="1362" customWidth="1"/>
    <col min="12003" max="12003" width="8" style="1362" customWidth="1"/>
    <col min="12004" max="12004" width="9.7109375" style="1362" customWidth="1"/>
    <col min="12005" max="12013" width="9.140625" style="1362" customWidth="1"/>
    <col min="12014" max="12245" width="8.85546875" style="1362"/>
    <col min="12246" max="12246" width="10.28515625" style="1362" customWidth="1"/>
    <col min="12247" max="12247" width="10" style="1362" customWidth="1"/>
    <col min="12248" max="12248" width="8.28515625" style="1362" customWidth="1"/>
    <col min="12249" max="12249" width="7.42578125" style="1362" customWidth="1"/>
    <col min="12250" max="12253" width="8.28515625" style="1362" customWidth="1"/>
    <col min="12254" max="12255" width="7.42578125" style="1362" customWidth="1"/>
    <col min="12256" max="12256" width="9.85546875" style="1362" customWidth="1"/>
    <col min="12257" max="12257" width="8.28515625" style="1362" customWidth="1"/>
    <col min="12258" max="12258" width="8.42578125" style="1362" customWidth="1"/>
    <col min="12259" max="12259" width="8" style="1362" customWidth="1"/>
    <col min="12260" max="12260" width="9.7109375" style="1362" customWidth="1"/>
    <col min="12261" max="12269" width="9.140625" style="1362" customWidth="1"/>
    <col min="12270" max="12501" width="8.85546875" style="1362"/>
    <col min="12502" max="12502" width="10.28515625" style="1362" customWidth="1"/>
    <col min="12503" max="12503" width="10" style="1362" customWidth="1"/>
    <col min="12504" max="12504" width="8.28515625" style="1362" customWidth="1"/>
    <col min="12505" max="12505" width="7.42578125" style="1362" customWidth="1"/>
    <col min="12506" max="12509" width="8.28515625" style="1362" customWidth="1"/>
    <col min="12510" max="12511" width="7.42578125" style="1362" customWidth="1"/>
    <col min="12512" max="12512" width="9.85546875" style="1362" customWidth="1"/>
    <col min="12513" max="12513" width="8.28515625" style="1362" customWidth="1"/>
    <col min="12514" max="12514" width="8.42578125" style="1362" customWidth="1"/>
    <col min="12515" max="12515" width="8" style="1362" customWidth="1"/>
    <col min="12516" max="12516" width="9.7109375" style="1362" customWidth="1"/>
    <col min="12517" max="12525" width="9.140625" style="1362" customWidth="1"/>
    <col min="12526" max="12757" width="8.85546875" style="1362"/>
    <col min="12758" max="12758" width="10.28515625" style="1362" customWidth="1"/>
    <col min="12759" max="12759" width="10" style="1362" customWidth="1"/>
    <col min="12760" max="12760" width="8.28515625" style="1362" customWidth="1"/>
    <col min="12761" max="12761" width="7.42578125" style="1362" customWidth="1"/>
    <col min="12762" max="12765" width="8.28515625" style="1362" customWidth="1"/>
    <col min="12766" max="12767" width="7.42578125" style="1362" customWidth="1"/>
    <col min="12768" max="12768" width="9.85546875" style="1362" customWidth="1"/>
    <col min="12769" max="12769" width="8.28515625" style="1362" customWidth="1"/>
    <col min="12770" max="12770" width="8.42578125" style="1362" customWidth="1"/>
    <col min="12771" max="12771" width="8" style="1362" customWidth="1"/>
    <col min="12772" max="12772" width="9.7109375" style="1362" customWidth="1"/>
    <col min="12773" max="12781" width="9.140625" style="1362" customWidth="1"/>
    <col min="12782" max="13013" width="8.85546875" style="1362"/>
    <col min="13014" max="13014" width="10.28515625" style="1362" customWidth="1"/>
    <col min="13015" max="13015" width="10" style="1362" customWidth="1"/>
    <col min="13016" max="13016" width="8.28515625" style="1362" customWidth="1"/>
    <col min="13017" max="13017" width="7.42578125" style="1362" customWidth="1"/>
    <col min="13018" max="13021" width="8.28515625" style="1362" customWidth="1"/>
    <col min="13022" max="13023" width="7.42578125" style="1362" customWidth="1"/>
    <col min="13024" max="13024" width="9.85546875" style="1362" customWidth="1"/>
    <col min="13025" max="13025" width="8.28515625" style="1362" customWidth="1"/>
    <col min="13026" max="13026" width="8.42578125" style="1362" customWidth="1"/>
    <col min="13027" max="13027" width="8" style="1362" customWidth="1"/>
    <col min="13028" max="13028" width="9.7109375" style="1362" customWidth="1"/>
    <col min="13029" max="13037" width="9.140625" style="1362" customWidth="1"/>
    <col min="13038" max="13269" width="8.85546875" style="1362"/>
    <col min="13270" max="13270" width="10.28515625" style="1362" customWidth="1"/>
    <col min="13271" max="13271" width="10" style="1362" customWidth="1"/>
    <col min="13272" max="13272" width="8.28515625" style="1362" customWidth="1"/>
    <col min="13273" max="13273" width="7.42578125" style="1362" customWidth="1"/>
    <col min="13274" max="13277" width="8.28515625" style="1362" customWidth="1"/>
    <col min="13278" max="13279" width="7.42578125" style="1362" customWidth="1"/>
    <col min="13280" max="13280" width="9.85546875" style="1362" customWidth="1"/>
    <col min="13281" max="13281" width="8.28515625" style="1362" customWidth="1"/>
    <col min="13282" max="13282" width="8.42578125" style="1362" customWidth="1"/>
    <col min="13283" max="13283" width="8" style="1362" customWidth="1"/>
    <col min="13284" max="13284" width="9.7109375" style="1362" customWidth="1"/>
    <col min="13285" max="13293" width="9.140625" style="1362" customWidth="1"/>
    <col min="13294" max="13525" width="8.85546875" style="1362"/>
    <col min="13526" max="13526" width="10.28515625" style="1362" customWidth="1"/>
    <col min="13527" max="13527" width="10" style="1362" customWidth="1"/>
    <col min="13528" max="13528" width="8.28515625" style="1362" customWidth="1"/>
    <col min="13529" max="13529" width="7.42578125" style="1362" customWidth="1"/>
    <col min="13530" max="13533" width="8.28515625" style="1362" customWidth="1"/>
    <col min="13534" max="13535" width="7.42578125" style="1362" customWidth="1"/>
    <col min="13536" max="13536" width="9.85546875" style="1362" customWidth="1"/>
    <col min="13537" max="13537" width="8.28515625" style="1362" customWidth="1"/>
    <col min="13538" max="13538" width="8.42578125" style="1362" customWidth="1"/>
    <col min="13539" max="13539" width="8" style="1362" customWidth="1"/>
    <col min="13540" max="13540" width="9.7109375" style="1362" customWidth="1"/>
    <col min="13541" max="13549" width="9.140625" style="1362" customWidth="1"/>
    <col min="13550" max="13781" width="8.85546875" style="1362"/>
    <col min="13782" max="13782" width="10.28515625" style="1362" customWidth="1"/>
    <col min="13783" max="13783" width="10" style="1362" customWidth="1"/>
    <col min="13784" max="13784" width="8.28515625" style="1362" customWidth="1"/>
    <col min="13785" max="13785" width="7.42578125" style="1362" customWidth="1"/>
    <col min="13786" max="13789" width="8.28515625" style="1362" customWidth="1"/>
    <col min="13790" max="13791" width="7.42578125" style="1362" customWidth="1"/>
    <col min="13792" max="13792" width="9.85546875" style="1362" customWidth="1"/>
    <col min="13793" max="13793" width="8.28515625" style="1362" customWidth="1"/>
    <col min="13794" max="13794" width="8.42578125" style="1362" customWidth="1"/>
    <col min="13795" max="13795" width="8" style="1362" customWidth="1"/>
    <col min="13796" max="13796" width="9.7109375" style="1362" customWidth="1"/>
    <col min="13797" max="13805" width="9.140625" style="1362" customWidth="1"/>
    <col min="13806" max="14037" width="8.85546875" style="1362"/>
    <col min="14038" max="14038" width="10.28515625" style="1362" customWidth="1"/>
    <col min="14039" max="14039" width="10" style="1362" customWidth="1"/>
    <col min="14040" max="14040" width="8.28515625" style="1362" customWidth="1"/>
    <col min="14041" max="14041" width="7.42578125" style="1362" customWidth="1"/>
    <col min="14042" max="14045" width="8.28515625" style="1362" customWidth="1"/>
    <col min="14046" max="14047" width="7.42578125" style="1362" customWidth="1"/>
    <col min="14048" max="14048" width="9.85546875" style="1362" customWidth="1"/>
    <col min="14049" max="14049" width="8.28515625" style="1362" customWidth="1"/>
    <col min="14050" max="14050" width="8.42578125" style="1362" customWidth="1"/>
    <col min="14051" max="14051" width="8" style="1362" customWidth="1"/>
    <col min="14052" max="14052" width="9.7109375" style="1362" customWidth="1"/>
    <col min="14053" max="14061" width="9.140625" style="1362" customWidth="1"/>
    <col min="14062" max="14293" width="8.85546875" style="1362"/>
    <col min="14294" max="14294" width="10.28515625" style="1362" customWidth="1"/>
    <col min="14295" max="14295" width="10" style="1362" customWidth="1"/>
    <col min="14296" max="14296" width="8.28515625" style="1362" customWidth="1"/>
    <col min="14297" max="14297" width="7.42578125" style="1362" customWidth="1"/>
    <col min="14298" max="14301" width="8.28515625" style="1362" customWidth="1"/>
    <col min="14302" max="14303" width="7.42578125" style="1362" customWidth="1"/>
    <col min="14304" max="14304" width="9.85546875" style="1362" customWidth="1"/>
    <col min="14305" max="14305" width="8.28515625" style="1362" customWidth="1"/>
    <col min="14306" max="14306" width="8.42578125" style="1362" customWidth="1"/>
    <col min="14307" max="14307" width="8" style="1362" customWidth="1"/>
    <col min="14308" max="14308" width="9.7109375" style="1362" customWidth="1"/>
    <col min="14309" max="14317" width="9.140625" style="1362" customWidth="1"/>
    <col min="14318" max="14549" width="8.85546875" style="1362"/>
    <col min="14550" max="14550" width="10.28515625" style="1362" customWidth="1"/>
    <col min="14551" max="14551" width="10" style="1362" customWidth="1"/>
    <col min="14552" max="14552" width="8.28515625" style="1362" customWidth="1"/>
    <col min="14553" max="14553" width="7.42578125" style="1362" customWidth="1"/>
    <col min="14554" max="14557" width="8.28515625" style="1362" customWidth="1"/>
    <col min="14558" max="14559" width="7.42578125" style="1362" customWidth="1"/>
    <col min="14560" max="14560" width="9.85546875" style="1362" customWidth="1"/>
    <col min="14561" max="14561" width="8.28515625" style="1362" customWidth="1"/>
    <col min="14562" max="14562" width="8.42578125" style="1362" customWidth="1"/>
    <col min="14563" max="14563" width="8" style="1362" customWidth="1"/>
    <col min="14564" max="14564" width="9.7109375" style="1362" customWidth="1"/>
    <col min="14565" max="14573" width="9.140625" style="1362" customWidth="1"/>
    <col min="14574" max="14805" width="8.85546875" style="1362"/>
    <col min="14806" max="14806" width="10.28515625" style="1362" customWidth="1"/>
    <col min="14807" max="14807" width="10" style="1362" customWidth="1"/>
    <col min="14808" max="14808" width="8.28515625" style="1362" customWidth="1"/>
    <col min="14809" max="14809" width="7.42578125" style="1362" customWidth="1"/>
    <col min="14810" max="14813" width="8.28515625" style="1362" customWidth="1"/>
    <col min="14814" max="14815" width="7.42578125" style="1362" customWidth="1"/>
    <col min="14816" max="14816" width="9.85546875" style="1362" customWidth="1"/>
    <col min="14817" max="14817" width="8.28515625" style="1362" customWidth="1"/>
    <col min="14818" max="14818" width="8.42578125" style="1362" customWidth="1"/>
    <col min="14819" max="14819" width="8" style="1362" customWidth="1"/>
    <col min="14820" max="14820" width="9.7109375" style="1362" customWidth="1"/>
    <col min="14821" max="14829" width="9.140625" style="1362" customWidth="1"/>
    <col min="14830" max="15061" width="8.85546875" style="1362"/>
    <col min="15062" max="15062" width="10.28515625" style="1362" customWidth="1"/>
    <col min="15063" max="15063" width="10" style="1362" customWidth="1"/>
    <col min="15064" max="15064" width="8.28515625" style="1362" customWidth="1"/>
    <col min="15065" max="15065" width="7.42578125" style="1362" customWidth="1"/>
    <col min="15066" max="15069" width="8.28515625" style="1362" customWidth="1"/>
    <col min="15070" max="15071" width="7.42578125" style="1362" customWidth="1"/>
    <col min="15072" max="15072" width="9.85546875" style="1362" customWidth="1"/>
    <col min="15073" max="15073" width="8.28515625" style="1362" customWidth="1"/>
    <col min="15074" max="15074" width="8.42578125" style="1362" customWidth="1"/>
    <col min="15075" max="15075" width="8" style="1362" customWidth="1"/>
    <col min="15076" max="15076" width="9.7109375" style="1362" customWidth="1"/>
    <col min="15077" max="15085" width="9.140625" style="1362" customWidth="1"/>
    <col min="15086" max="15317" width="8.85546875" style="1362"/>
    <col min="15318" max="15318" width="10.28515625" style="1362" customWidth="1"/>
    <col min="15319" max="15319" width="10" style="1362" customWidth="1"/>
    <col min="15320" max="15320" width="8.28515625" style="1362" customWidth="1"/>
    <col min="15321" max="15321" width="7.42578125" style="1362" customWidth="1"/>
    <col min="15322" max="15325" width="8.28515625" style="1362" customWidth="1"/>
    <col min="15326" max="15327" width="7.42578125" style="1362" customWidth="1"/>
    <col min="15328" max="15328" width="9.85546875" style="1362" customWidth="1"/>
    <col min="15329" max="15329" width="8.28515625" style="1362" customWidth="1"/>
    <col min="15330" max="15330" width="8.42578125" style="1362" customWidth="1"/>
    <col min="15331" max="15331" width="8" style="1362" customWidth="1"/>
    <col min="15332" max="15332" width="9.7109375" style="1362" customWidth="1"/>
    <col min="15333" max="15341" width="9.140625" style="1362" customWidth="1"/>
    <col min="15342" max="15573" width="8.85546875" style="1362"/>
    <col min="15574" max="15574" width="10.28515625" style="1362" customWidth="1"/>
    <col min="15575" max="15575" width="10" style="1362" customWidth="1"/>
    <col min="15576" max="15576" width="8.28515625" style="1362" customWidth="1"/>
    <col min="15577" max="15577" width="7.42578125" style="1362" customWidth="1"/>
    <col min="15578" max="15581" width="8.28515625" style="1362" customWidth="1"/>
    <col min="15582" max="15583" width="7.42578125" style="1362" customWidth="1"/>
    <col min="15584" max="15584" width="9.85546875" style="1362" customWidth="1"/>
    <col min="15585" max="15585" width="8.28515625" style="1362" customWidth="1"/>
    <col min="15586" max="15586" width="8.42578125" style="1362" customWidth="1"/>
    <col min="15587" max="15587" width="8" style="1362" customWidth="1"/>
    <col min="15588" max="15588" width="9.7109375" style="1362" customWidth="1"/>
    <col min="15589" max="15597" width="9.140625" style="1362" customWidth="1"/>
    <col min="15598" max="15829" width="8.85546875" style="1362"/>
    <col min="15830" max="15830" width="10.28515625" style="1362" customWidth="1"/>
    <col min="15831" max="15831" width="10" style="1362" customWidth="1"/>
    <col min="15832" max="15832" width="8.28515625" style="1362" customWidth="1"/>
    <col min="15833" max="15833" width="7.42578125" style="1362" customWidth="1"/>
    <col min="15834" max="15837" width="8.28515625" style="1362" customWidth="1"/>
    <col min="15838" max="15839" width="7.42578125" style="1362" customWidth="1"/>
    <col min="15840" max="15840" width="9.85546875" style="1362" customWidth="1"/>
    <col min="15841" max="15841" width="8.28515625" style="1362" customWidth="1"/>
    <col min="15842" max="15842" width="8.42578125" style="1362" customWidth="1"/>
    <col min="15843" max="15843" width="8" style="1362" customWidth="1"/>
    <col min="15844" max="15844" width="9.7109375" style="1362" customWidth="1"/>
    <col min="15845" max="15853" width="9.140625" style="1362" customWidth="1"/>
    <col min="15854" max="16085" width="8.85546875" style="1362"/>
    <col min="16086" max="16086" width="10.28515625" style="1362" customWidth="1"/>
    <col min="16087" max="16087" width="10" style="1362" customWidth="1"/>
    <col min="16088" max="16088" width="8.28515625" style="1362" customWidth="1"/>
    <col min="16089" max="16089" width="7.42578125" style="1362" customWidth="1"/>
    <col min="16090" max="16093" width="8.28515625" style="1362" customWidth="1"/>
    <col min="16094" max="16095" width="7.42578125" style="1362" customWidth="1"/>
    <col min="16096" max="16096" width="9.85546875" style="1362" customWidth="1"/>
    <col min="16097" max="16097" width="8.28515625" style="1362" customWidth="1"/>
    <col min="16098" max="16098" width="8.42578125" style="1362" customWidth="1"/>
    <col min="16099" max="16099" width="8" style="1362" customWidth="1"/>
    <col min="16100" max="16100" width="9.7109375" style="1362" customWidth="1"/>
    <col min="16101" max="16109" width="9.140625" style="1362" customWidth="1"/>
    <col min="16110" max="16341" width="8.85546875" style="1362"/>
    <col min="16342" max="16384" width="9" style="1362" customWidth="1"/>
  </cols>
  <sheetData>
    <row r="1" spans="1:61" ht="29.1" customHeight="1">
      <c r="A1" s="1959" t="s">
        <v>2537</v>
      </c>
      <c r="B1" s="1959"/>
      <c r="C1" s="1959"/>
      <c r="D1" s="1959"/>
      <c r="E1" s="1959"/>
      <c r="F1" s="1959"/>
      <c r="G1" s="1959"/>
      <c r="H1" s="1959"/>
      <c r="I1" s="1959"/>
      <c r="J1" s="1959"/>
      <c r="K1" s="1959"/>
      <c r="L1" s="1959"/>
      <c r="M1" s="1959"/>
      <c r="N1" s="1959"/>
      <c r="O1" s="1959"/>
    </row>
    <row r="2" spans="1:61" ht="29.1" customHeight="1">
      <c r="A2" s="2495" t="s">
        <v>2538</v>
      </c>
      <c r="B2" s="2495"/>
      <c r="C2" s="2495"/>
      <c r="D2" s="2495"/>
      <c r="E2" s="2495"/>
      <c r="F2" s="2495"/>
      <c r="G2" s="2495"/>
      <c r="H2" s="2495"/>
      <c r="I2" s="2495"/>
      <c r="J2" s="2495"/>
      <c r="K2" s="2495"/>
      <c r="L2" s="2495"/>
      <c r="M2" s="2495"/>
      <c r="N2" s="2495"/>
      <c r="O2" s="2495"/>
    </row>
    <row r="3" spans="1:61" s="1363" customFormat="1" ht="18.75" customHeight="1">
      <c r="A3" s="2496" t="s">
        <v>3000</v>
      </c>
      <c r="B3" s="2496"/>
      <c r="C3" s="2496"/>
      <c r="D3" s="2496"/>
      <c r="E3" s="2496"/>
      <c r="F3" s="2496"/>
      <c r="G3" s="2496"/>
      <c r="H3" s="2497"/>
      <c r="I3" s="2498" t="s">
        <v>3001</v>
      </c>
      <c r="J3" s="2498"/>
      <c r="K3" s="2498"/>
      <c r="L3" s="2498"/>
      <c r="M3" s="2498"/>
      <c r="N3" s="2498"/>
      <c r="O3" s="2499"/>
      <c r="P3" s="1433"/>
      <c r="Q3" s="1433"/>
    </row>
    <row r="4" spans="1:61" ht="22.5">
      <c r="A4" s="2541" t="s">
        <v>83</v>
      </c>
      <c r="B4" s="2364" t="s">
        <v>3002</v>
      </c>
      <c r="C4" s="2544"/>
      <c r="D4" s="2544"/>
      <c r="E4" s="2544"/>
      <c r="F4" s="2544"/>
      <c r="G4" s="2544"/>
      <c r="H4" s="2544"/>
      <c r="I4" s="2544"/>
      <c r="J4" s="2544"/>
      <c r="K4" s="2544"/>
      <c r="L4" s="2544"/>
      <c r="M4" s="2544"/>
      <c r="N4" s="2383"/>
      <c r="O4" s="2492" t="s">
        <v>87</v>
      </c>
    </row>
    <row r="5" spans="1:61" ht="29.25" customHeight="1">
      <c r="A5" s="2542"/>
      <c r="B5" s="2366" t="s">
        <v>3003</v>
      </c>
      <c r="C5" s="2400"/>
      <c r="D5" s="2400"/>
      <c r="E5" s="2400"/>
      <c r="F5" s="2400"/>
      <c r="G5" s="2400"/>
      <c r="H5" s="2400"/>
      <c r="I5" s="2400"/>
      <c r="J5" s="2400"/>
      <c r="K5" s="2400"/>
      <c r="L5" s="2400"/>
      <c r="M5" s="2400"/>
      <c r="N5" s="2331"/>
      <c r="O5" s="2492"/>
    </row>
    <row r="6" spans="1:61" s="1436" customFormat="1" ht="56.25">
      <c r="A6" s="2542"/>
      <c r="B6" s="1434" t="s">
        <v>553</v>
      </c>
      <c r="C6" s="1434" t="s">
        <v>3004</v>
      </c>
      <c r="D6" s="1434" t="s">
        <v>557</v>
      </c>
      <c r="E6" s="1434" t="s">
        <v>647</v>
      </c>
      <c r="F6" s="1434" t="s">
        <v>646</v>
      </c>
      <c r="G6" s="1434" t="s">
        <v>565</v>
      </c>
      <c r="H6" s="1434" t="s">
        <v>805</v>
      </c>
      <c r="I6" s="1434" t="s">
        <v>650</v>
      </c>
      <c r="J6" s="1434" t="s">
        <v>569</v>
      </c>
      <c r="K6" s="1434" t="s">
        <v>567</v>
      </c>
      <c r="L6" s="1434" t="s">
        <v>3005</v>
      </c>
      <c r="M6" s="1434" t="s">
        <v>617</v>
      </c>
      <c r="N6" s="1368" t="s">
        <v>128</v>
      </c>
      <c r="O6" s="2492"/>
      <c r="P6" s="1435"/>
      <c r="Q6" s="1435"/>
    </row>
    <row r="7" spans="1:61" s="1436" customFormat="1" ht="83.25" customHeight="1">
      <c r="A7" s="2543"/>
      <c r="B7" s="1437" t="s">
        <v>554</v>
      </c>
      <c r="C7" s="1437" t="s">
        <v>3006</v>
      </c>
      <c r="D7" s="1437" t="s">
        <v>558</v>
      </c>
      <c r="E7" s="1437" t="s">
        <v>3007</v>
      </c>
      <c r="F7" s="1437" t="s">
        <v>556</v>
      </c>
      <c r="G7" s="1437" t="s">
        <v>807</v>
      </c>
      <c r="H7" s="1437" t="s">
        <v>804</v>
      </c>
      <c r="I7" s="1437" t="s">
        <v>1092</v>
      </c>
      <c r="J7" s="1437" t="s">
        <v>570</v>
      </c>
      <c r="K7" s="1437" t="s">
        <v>568</v>
      </c>
      <c r="L7" s="1437" t="s">
        <v>562</v>
      </c>
      <c r="M7" s="1437" t="s">
        <v>618</v>
      </c>
      <c r="N7" s="1437" t="s">
        <v>129</v>
      </c>
      <c r="O7" s="2492"/>
      <c r="P7"/>
      <c r="Q7"/>
      <c r="R7"/>
      <c r="S7"/>
      <c r="T7"/>
      <c r="U7"/>
      <c r="V7"/>
      <c r="W7"/>
    </row>
    <row r="8" spans="1:61" s="1378" customFormat="1" ht="24.95" customHeight="1">
      <c r="A8" s="1438" t="s">
        <v>88</v>
      </c>
      <c r="B8" s="1439">
        <v>21728</v>
      </c>
      <c r="C8" s="1439">
        <v>5884</v>
      </c>
      <c r="D8" s="1439">
        <v>6951</v>
      </c>
      <c r="E8" s="1439">
        <v>3842</v>
      </c>
      <c r="F8" s="1439">
        <v>13460</v>
      </c>
      <c r="G8" s="1439">
        <v>9087</v>
      </c>
      <c r="H8" s="1439">
        <v>2367</v>
      </c>
      <c r="I8" s="1439">
        <v>3984</v>
      </c>
      <c r="J8" s="1439">
        <v>15151</v>
      </c>
      <c r="K8" s="1439">
        <v>34870</v>
      </c>
      <c r="L8" s="1439">
        <v>2770</v>
      </c>
      <c r="M8" s="1439">
        <v>5401</v>
      </c>
      <c r="N8" s="1431">
        <f>SUM(B8:M8)</f>
        <v>125495</v>
      </c>
      <c r="O8" s="1254" t="s">
        <v>89</v>
      </c>
      <c r="P8" s="1068"/>
      <c r="Q8" s="1409"/>
      <c r="R8" s="1409"/>
      <c r="S8" s="1409"/>
      <c r="T8" s="1409"/>
      <c r="U8" s="1409"/>
      <c r="V8" s="1409"/>
      <c r="W8" s="1409"/>
      <c r="AG8" s="1440"/>
    </row>
    <row r="9" spans="1:61" ht="24.95" customHeight="1">
      <c r="A9" s="1438" t="s">
        <v>1007</v>
      </c>
      <c r="B9" s="1441">
        <v>9431</v>
      </c>
      <c r="C9" s="1441">
        <v>1690</v>
      </c>
      <c r="D9" s="1441">
        <v>1267</v>
      </c>
      <c r="E9" s="1441">
        <v>1598</v>
      </c>
      <c r="F9" s="1441">
        <v>4171</v>
      </c>
      <c r="G9" s="1441">
        <v>3484</v>
      </c>
      <c r="H9" s="1441">
        <v>1201</v>
      </c>
      <c r="I9" s="1441">
        <v>3471</v>
      </c>
      <c r="J9" s="1441">
        <v>6858</v>
      </c>
      <c r="K9" s="1441">
        <v>3050</v>
      </c>
      <c r="L9" s="1441">
        <v>856</v>
      </c>
      <c r="M9" s="1441">
        <v>655</v>
      </c>
      <c r="N9" s="1431">
        <f t="shared" ref="N9:N28" si="0">SUM(B9:M9)</f>
        <v>37732</v>
      </c>
      <c r="O9" s="1254" t="s">
        <v>91</v>
      </c>
      <c r="P9"/>
      <c r="Q9"/>
      <c r="R9"/>
      <c r="S9"/>
      <c r="T9"/>
      <c r="U9"/>
      <c r="V9"/>
      <c r="W9"/>
      <c r="AG9" s="1442"/>
    </row>
    <row r="10" spans="1:61" ht="24.95" customHeight="1">
      <c r="A10" s="1438" t="s">
        <v>1008</v>
      </c>
      <c r="B10" s="1439">
        <v>13031</v>
      </c>
      <c r="C10" s="1439">
        <v>1020</v>
      </c>
      <c r="D10" s="1439">
        <v>2346</v>
      </c>
      <c r="E10" s="1439">
        <v>868</v>
      </c>
      <c r="F10" s="1439">
        <v>5105</v>
      </c>
      <c r="G10" s="1439">
        <v>3324</v>
      </c>
      <c r="H10" s="1439">
        <v>1149</v>
      </c>
      <c r="I10" s="1439">
        <v>1132</v>
      </c>
      <c r="J10" s="1439">
        <v>5176</v>
      </c>
      <c r="K10" s="1439">
        <v>12651</v>
      </c>
      <c r="L10" s="1439">
        <v>1072</v>
      </c>
      <c r="M10" s="1439">
        <v>429</v>
      </c>
      <c r="N10" s="1431">
        <f t="shared" si="0"/>
        <v>47303</v>
      </c>
      <c r="O10" s="1254" t="s">
        <v>93</v>
      </c>
      <c r="P10"/>
      <c r="Q10"/>
      <c r="R10"/>
      <c r="S10"/>
      <c r="T10"/>
      <c r="U10"/>
      <c r="V10"/>
      <c r="W10"/>
      <c r="AG10" s="1442"/>
    </row>
    <row r="11" spans="1:61" ht="24.95" customHeight="1">
      <c r="A11" s="1438" t="s">
        <v>2044</v>
      </c>
      <c r="B11" s="1441">
        <v>5517</v>
      </c>
      <c r="C11" s="1441">
        <v>480</v>
      </c>
      <c r="D11" s="1441">
        <v>1412</v>
      </c>
      <c r="E11" s="1441">
        <v>743</v>
      </c>
      <c r="F11" s="1441">
        <v>2180</v>
      </c>
      <c r="G11" s="1441">
        <v>1382</v>
      </c>
      <c r="H11" s="1441">
        <v>743</v>
      </c>
      <c r="I11" s="1441">
        <v>871</v>
      </c>
      <c r="J11" s="1441">
        <v>4957</v>
      </c>
      <c r="K11" s="1441">
        <v>4993</v>
      </c>
      <c r="L11" s="1441">
        <v>329</v>
      </c>
      <c r="M11" s="1441">
        <v>109</v>
      </c>
      <c r="N11" s="1431">
        <f t="shared" si="0"/>
        <v>23716</v>
      </c>
      <c r="O11" s="1254" t="s">
        <v>95</v>
      </c>
      <c r="P11"/>
      <c r="Q11"/>
      <c r="R11"/>
      <c r="S11"/>
      <c r="T11"/>
      <c r="U11"/>
      <c r="V11"/>
      <c r="W11"/>
      <c r="AG11" s="1442"/>
    </row>
    <row r="12" spans="1:61" ht="24.95" customHeight="1">
      <c r="A12" s="1438" t="s">
        <v>820</v>
      </c>
      <c r="B12" s="1439">
        <v>7982</v>
      </c>
      <c r="C12" s="1439">
        <v>1949</v>
      </c>
      <c r="D12" s="1439">
        <v>2863</v>
      </c>
      <c r="E12" s="1439">
        <v>874</v>
      </c>
      <c r="F12" s="1439">
        <v>3616</v>
      </c>
      <c r="G12" s="1439">
        <v>1984</v>
      </c>
      <c r="H12" s="1439">
        <v>920</v>
      </c>
      <c r="I12" s="1439">
        <v>3378</v>
      </c>
      <c r="J12" s="1439">
        <v>9356</v>
      </c>
      <c r="K12" s="1439">
        <v>3231</v>
      </c>
      <c r="L12" s="1439">
        <v>431</v>
      </c>
      <c r="M12" s="1439">
        <v>410</v>
      </c>
      <c r="N12" s="1431">
        <f t="shared" si="0"/>
        <v>36994</v>
      </c>
      <c r="O12" s="1254" t="s">
        <v>97</v>
      </c>
      <c r="P12"/>
      <c r="Q12"/>
      <c r="R12"/>
      <c r="S12"/>
      <c r="T12"/>
      <c r="U12"/>
      <c r="V12"/>
      <c r="W12"/>
      <c r="AG12" s="1442"/>
    </row>
    <row r="13" spans="1:61" ht="24.95" customHeight="1">
      <c r="A13" s="1438" t="s">
        <v>2045</v>
      </c>
      <c r="B13" s="1441">
        <v>14119</v>
      </c>
      <c r="C13" s="1441">
        <v>581</v>
      </c>
      <c r="D13" s="1441">
        <v>6341</v>
      </c>
      <c r="E13" s="1441">
        <v>1177</v>
      </c>
      <c r="F13" s="1441">
        <v>7893</v>
      </c>
      <c r="G13" s="1441">
        <v>3438</v>
      </c>
      <c r="H13" s="1441">
        <v>967</v>
      </c>
      <c r="I13" s="1441">
        <v>2814</v>
      </c>
      <c r="J13" s="1441">
        <v>11660</v>
      </c>
      <c r="K13" s="1441">
        <v>6940</v>
      </c>
      <c r="L13" s="1441">
        <v>763</v>
      </c>
      <c r="M13" s="1441">
        <v>6688</v>
      </c>
      <c r="N13" s="1431">
        <f t="shared" si="0"/>
        <v>63381</v>
      </c>
      <c r="O13" s="1254" t="s">
        <v>99</v>
      </c>
      <c r="P13"/>
      <c r="Q13"/>
      <c r="R13"/>
      <c r="S13"/>
      <c r="T13"/>
      <c r="U13"/>
      <c r="V13"/>
      <c r="W13"/>
      <c r="AG13" s="1442"/>
    </row>
    <row r="14" spans="1:61" s="1378" customFormat="1" ht="24.95" customHeight="1">
      <c r="A14" s="1438" t="s">
        <v>258</v>
      </c>
      <c r="B14" s="1439">
        <v>7615</v>
      </c>
      <c r="C14" s="1439">
        <v>1264</v>
      </c>
      <c r="D14" s="1439">
        <v>4249</v>
      </c>
      <c r="E14" s="1439">
        <v>1026</v>
      </c>
      <c r="F14" s="1439">
        <v>3535</v>
      </c>
      <c r="G14" s="1439">
        <v>2956</v>
      </c>
      <c r="H14" s="1439">
        <v>1502</v>
      </c>
      <c r="I14" s="1439">
        <v>2352</v>
      </c>
      <c r="J14" s="1439">
        <v>3768</v>
      </c>
      <c r="K14" s="1439">
        <v>9352</v>
      </c>
      <c r="L14" s="1439">
        <v>1185</v>
      </c>
      <c r="M14" s="1439">
        <v>6060</v>
      </c>
      <c r="N14" s="1431">
        <f t="shared" si="0"/>
        <v>44864</v>
      </c>
      <c r="O14" s="1254" t="s">
        <v>101</v>
      </c>
      <c r="P14" s="1409"/>
      <c r="Q14" s="1409"/>
      <c r="R14" s="1409"/>
      <c r="S14" s="1409"/>
      <c r="T14" s="1409"/>
      <c r="U14" s="1409"/>
      <c r="V14" s="1409"/>
      <c r="W14" s="1409"/>
      <c r="AG14" s="1440"/>
    </row>
    <row r="15" spans="1:61" s="1378" customFormat="1" ht="24.95" customHeight="1">
      <c r="A15" s="1438" t="s">
        <v>2046</v>
      </c>
      <c r="B15" s="1441">
        <v>6296</v>
      </c>
      <c r="C15" s="1441">
        <v>647</v>
      </c>
      <c r="D15" s="1441">
        <v>1397</v>
      </c>
      <c r="E15" s="1441">
        <v>582</v>
      </c>
      <c r="F15" s="1441">
        <v>2915</v>
      </c>
      <c r="G15" s="1441">
        <v>2513</v>
      </c>
      <c r="H15" s="1441">
        <v>638</v>
      </c>
      <c r="I15" s="1441">
        <v>1520</v>
      </c>
      <c r="J15" s="1441">
        <v>4910</v>
      </c>
      <c r="K15" s="1441">
        <v>5270</v>
      </c>
      <c r="L15" s="1441">
        <v>667</v>
      </c>
      <c r="M15" s="1441">
        <v>510</v>
      </c>
      <c r="N15" s="1431">
        <f t="shared" si="0"/>
        <v>27865</v>
      </c>
      <c r="O15" s="1254" t="s">
        <v>103</v>
      </c>
      <c r="P15" s="1409"/>
      <c r="Q15" s="1409"/>
      <c r="R15" s="1409"/>
      <c r="S15" s="1409"/>
      <c r="T15" s="1409"/>
      <c r="U15" s="1409"/>
      <c r="V15" s="1409"/>
      <c r="W15" s="1409"/>
      <c r="AG15" s="1440"/>
    </row>
    <row r="16" spans="1:61" ht="24.95" customHeight="1">
      <c r="A16" s="1438" t="s">
        <v>104</v>
      </c>
      <c r="B16" s="1439">
        <v>2412</v>
      </c>
      <c r="C16" s="1439">
        <v>115</v>
      </c>
      <c r="D16" s="1439">
        <v>712</v>
      </c>
      <c r="E16" s="1439">
        <v>331</v>
      </c>
      <c r="F16" s="1439">
        <v>1414</v>
      </c>
      <c r="G16" s="1439">
        <v>1197</v>
      </c>
      <c r="H16" s="1439">
        <v>349</v>
      </c>
      <c r="I16" s="1439">
        <v>1003</v>
      </c>
      <c r="J16" s="1439">
        <v>3653</v>
      </c>
      <c r="K16" s="1439">
        <v>919</v>
      </c>
      <c r="L16" s="1439">
        <v>148</v>
      </c>
      <c r="M16" s="1439">
        <v>9</v>
      </c>
      <c r="N16" s="1431">
        <f t="shared" si="0"/>
        <v>12262</v>
      </c>
      <c r="O16" s="1254" t="s">
        <v>105</v>
      </c>
      <c r="P16"/>
      <c r="Q16"/>
      <c r="R16"/>
      <c r="S16"/>
      <c r="T16"/>
      <c r="U16"/>
      <c r="V16"/>
      <c r="W16"/>
      <c r="X16" s="1432"/>
      <c r="Y16" s="1432"/>
      <c r="Z16" s="1432"/>
      <c r="AA16" s="1432"/>
      <c r="AB16" s="1432"/>
      <c r="AC16" s="1432"/>
      <c r="AD16" s="1432"/>
      <c r="AE16" s="1432"/>
      <c r="AF16" s="1432"/>
      <c r="AG16" s="1442"/>
      <c r="AH16" s="1432"/>
      <c r="AI16" s="1432"/>
      <c r="AJ16" s="1432"/>
      <c r="AK16" s="1432"/>
      <c r="AL16" s="1432"/>
      <c r="AM16" s="1432"/>
      <c r="AN16" s="1432"/>
      <c r="AO16" s="1432"/>
      <c r="AP16" s="1432"/>
      <c r="AQ16" s="1432"/>
      <c r="AR16" s="1432"/>
      <c r="AS16" s="1432"/>
      <c r="AT16" s="1432"/>
      <c r="AU16" s="1432"/>
      <c r="AV16" s="1432"/>
      <c r="AW16" s="1432"/>
      <c r="AX16" s="1432"/>
      <c r="AY16" s="1432"/>
      <c r="AZ16" s="1432"/>
      <c r="BA16" s="1432"/>
      <c r="BB16" s="1432"/>
      <c r="BC16" s="1432"/>
      <c r="BD16" s="1432"/>
      <c r="BE16" s="1432"/>
      <c r="BF16" s="1432"/>
      <c r="BG16" s="1432"/>
      <c r="BH16" s="1432"/>
      <c r="BI16" s="1432"/>
    </row>
    <row r="17" spans="1:61" ht="24.95" customHeight="1">
      <c r="A17" s="1438" t="s">
        <v>2048</v>
      </c>
      <c r="B17" s="1441">
        <v>8189</v>
      </c>
      <c r="C17" s="1441">
        <v>846</v>
      </c>
      <c r="D17" s="1441">
        <v>5453</v>
      </c>
      <c r="E17" s="1441">
        <v>1204</v>
      </c>
      <c r="F17" s="1441">
        <v>7216</v>
      </c>
      <c r="G17" s="1441">
        <v>10798</v>
      </c>
      <c r="H17" s="1441">
        <v>1195</v>
      </c>
      <c r="I17" s="1441">
        <v>1780</v>
      </c>
      <c r="J17" s="1441">
        <v>9042</v>
      </c>
      <c r="K17" s="1441">
        <v>3412</v>
      </c>
      <c r="L17" s="1441">
        <v>889</v>
      </c>
      <c r="M17" s="1441">
        <v>2389</v>
      </c>
      <c r="N17" s="1431">
        <f t="shared" si="0"/>
        <v>52413</v>
      </c>
      <c r="O17" s="1254" t="s">
        <v>107</v>
      </c>
      <c r="P17"/>
      <c r="Q17"/>
      <c r="R17"/>
      <c r="S17"/>
      <c r="T17"/>
      <c r="U17"/>
      <c r="V17"/>
      <c r="W17"/>
      <c r="X17" s="1432"/>
      <c r="Y17" s="1432"/>
      <c r="Z17" s="1432"/>
      <c r="AA17" s="1432"/>
      <c r="AB17" s="1432"/>
      <c r="AC17" s="1432"/>
      <c r="AD17" s="1432"/>
      <c r="AE17" s="1432"/>
      <c r="AF17" s="1432"/>
      <c r="AG17" s="1442"/>
      <c r="AH17" s="1432"/>
      <c r="AI17" s="1432"/>
      <c r="AJ17" s="1432"/>
      <c r="AK17" s="1432"/>
      <c r="AL17" s="1432"/>
      <c r="AM17" s="1432"/>
      <c r="AN17" s="1432"/>
      <c r="AO17" s="1432"/>
      <c r="AP17" s="1432"/>
      <c r="AQ17" s="1432"/>
      <c r="AR17" s="1432"/>
      <c r="AS17" s="1432"/>
      <c r="AT17" s="1432"/>
      <c r="AU17" s="1432"/>
      <c r="AV17" s="1432"/>
      <c r="AW17" s="1432"/>
      <c r="AX17" s="1432"/>
      <c r="AY17" s="1432"/>
      <c r="AZ17" s="1432"/>
      <c r="BA17" s="1432"/>
      <c r="BB17" s="1432"/>
      <c r="BC17" s="1432"/>
      <c r="BD17" s="1432"/>
      <c r="BE17" s="1432"/>
      <c r="BF17" s="1432"/>
      <c r="BG17" s="1432"/>
      <c r="BH17" s="1432"/>
      <c r="BI17" s="1432"/>
    </row>
    <row r="18" spans="1:61" s="1443" customFormat="1" ht="24.95" customHeight="1">
      <c r="A18" s="1438" t="s">
        <v>259</v>
      </c>
      <c r="B18" s="1439">
        <v>4682</v>
      </c>
      <c r="C18" s="1439">
        <v>243</v>
      </c>
      <c r="D18" s="1439">
        <v>1040</v>
      </c>
      <c r="E18" s="1439">
        <v>444</v>
      </c>
      <c r="F18" s="1439">
        <v>1916</v>
      </c>
      <c r="G18" s="1439">
        <v>1729</v>
      </c>
      <c r="H18" s="1439">
        <v>581</v>
      </c>
      <c r="I18" s="1439">
        <v>1022</v>
      </c>
      <c r="J18" s="1439">
        <v>1526</v>
      </c>
      <c r="K18" s="1439">
        <v>1754</v>
      </c>
      <c r="L18" s="1439">
        <v>103</v>
      </c>
      <c r="M18" s="1439">
        <v>740</v>
      </c>
      <c r="N18" s="1431">
        <f t="shared" si="0"/>
        <v>15780</v>
      </c>
      <c r="O18" s="1254" t="s">
        <v>109</v>
      </c>
      <c r="P18"/>
      <c r="Q18"/>
      <c r="R18"/>
      <c r="S18"/>
      <c r="T18"/>
      <c r="U18"/>
      <c r="V18"/>
      <c r="W18"/>
      <c r="X18" s="1432"/>
      <c r="Y18" s="1432"/>
      <c r="Z18" s="1432"/>
      <c r="AA18" s="1432"/>
      <c r="AB18" s="1432"/>
      <c r="AC18" s="1432"/>
      <c r="AD18" s="1432"/>
      <c r="AE18" s="1432"/>
      <c r="AF18" s="1432"/>
      <c r="AG18" s="1442"/>
      <c r="AH18" s="1432"/>
      <c r="AI18" s="1432"/>
      <c r="AJ18" s="1432"/>
      <c r="AK18" s="1432"/>
      <c r="AL18" s="1432"/>
      <c r="AM18" s="1432"/>
      <c r="AN18" s="1432"/>
      <c r="AO18" s="1432"/>
      <c r="AP18" s="1432"/>
      <c r="AQ18" s="1432"/>
      <c r="AR18" s="1432"/>
      <c r="AS18" s="1432"/>
      <c r="AT18" s="1432"/>
      <c r="AU18" s="1432"/>
      <c r="AV18" s="1432"/>
      <c r="AW18" s="1432"/>
      <c r="AX18" s="1432"/>
      <c r="AY18" s="1432"/>
      <c r="AZ18" s="1432"/>
      <c r="BA18" s="1432"/>
      <c r="BB18" s="1432"/>
      <c r="BC18" s="1432"/>
      <c r="BD18" s="1432"/>
      <c r="BE18" s="1432"/>
      <c r="BF18" s="1432"/>
      <c r="BG18" s="1432"/>
      <c r="BH18" s="1432"/>
      <c r="BI18" s="1432"/>
    </row>
    <row r="19" spans="1:61" ht="24.95" customHeight="1">
      <c r="A19" s="1438" t="s">
        <v>110</v>
      </c>
      <c r="B19" s="1441">
        <v>3294</v>
      </c>
      <c r="C19" s="1441">
        <v>204</v>
      </c>
      <c r="D19" s="1441">
        <v>777</v>
      </c>
      <c r="E19" s="1441">
        <v>335</v>
      </c>
      <c r="F19" s="1441">
        <v>1537</v>
      </c>
      <c r="G19" s="1441">
        <v>1828</v>
      </c>
      <c r="H19" s="1441">
        <v>532</v>
      </c>
      <c r="I19" s="1441">
        <v>1134</v>
      </c>
      <c r="J19" s="1441">
        <v>2121</v>
      </c>
      <c r="K19" s="1441">
        <v>1358</v>
      </c>
      <c r="L19" s="1441">
        <v>76</v>
      </c>
      <c r="M19" s="1441">
        <v>374</v>
      </c>
      <c r="N19" s="1431">
        <f t="shared" si="0"/>
        <v>13570</v>
      </c>
      <c r="O19" s="1254" t="s">
        <v>111</v>
      </c>
      <c r="P19"/>
      <c r="Q19"/>
      <c r="R19"/>
      <c r="S19"/>
      <c r="T19"/>
      <c r="U19"/>
      <c r="V19"/>
      <c r="W19"/>
      <c r="X19" s="1432"/>
      <c r="Y19" s="1432"/>
      <c r="Z19" s="1432"/>
      <c r="AA19" s="1432"/>
      <c r="AB19" s="1432"/>
      <c r="AC19" s="1432"/>
      <c r="AD19" s="1432"/>
      <c r="AE19" s="1432"/>
      <c r="AF19" s="1432"/>
      <c r="AG19" s="1442"/>
      <c r="AH19" s="1432"/>
      <c r="AI19" s="1432"/>
      <c r="AJ19" s="1432"/>
      <c r="AK19" s="1432"/>
      <c r="AL19" s="1432"/>
      <c r="AM19" s="1432"/>
      <c r="AN19" s="1432"/>
      <c r="AO19" s="1432"/>
      <c r="AP19" s="1432"/>
      <c r="AQ19" s="1432"/>
      <c r="AR19" s="1432"/>
      <c r="AS19" s="1432"/>
      <c r="AT19" s="1432"/>
      <c r="AU19" s="1432"/>
      <c r="AV19" s="1432"/>
      <c r="AW19" s="1432"/>
      <c r="AX19" s="1432"/>
      <c r="AY19" s="1432"/>
      <c r="AZ19" s="1432"/>
      <c r="BA19" s="1432"/>
      <c r="BB19" s="1432"/>
      <c r="BC19" s="1432"/>
      <c r="BD19" s="1432"/>
      <c r="BE19" s="1432"/>
      <c r="BF19" s="1432"/>
      <c r="BG19" s="1432"/>
      <c r="BH19" s="1432"/>
      <c r="BI19" s="1432"/>
    </row>
    <row r="20" spans="1:61" ht="24.95" customHeight="1">
      <c r="A20" s="1438" t="s">
        <v>112</v>
      </c>
      <c r="B20" s="1439">
        <v>2611</v>
      </c>
      <c r="C20" s="1439">
        <v>666</v>
      </c>
      <c r="D20" s="1439">
        <v>398</v>
      </c>
      <c r="E20" s="1439">
        <v>145</v>
      </c>
      <c r="F20" s="1439">
        <v>1165</v>
      </c>
      <c r="G20" s="1439">
        <v>1141</v>
      </c>
      <c r="H20" s="1439">
        <v>695</v>
      </c>
      <c r="I20" s="1439">
        <v>857</v>
      </c>
      <c r="J20" s="1439">
        <v>5567</v>
      </c>
      <c r="K20" s="1439">
        <v>3891</v>
      </c>
      <c r="L20" s="1439">
        <v>199</v>
      </c>
      <c r="M20" s="1439">
        <v>2913</v>
      </c>
      <c r="N20" s="1431">
        <f t="shared" si="0"/>
        <v>20248</v>
      </c>
      <c r="O20" s="1254" t="s">
        <v>2095</v>
      </c>
      <c r="P20"/>
      <c r="Q20"/>
      <c r="R20"/>
      <c r="S20"/>
      <c r="T20"/>
      <c r="U20"/>
      <c r="V20"/>
      <c r="W20"/>
      <c r="X20" s="1432"/>
      <c r="Y20" s="1432"/>
      <c r="Z20" s="1432"/>
      <c r="AA20" s="1432"/>
      <c r="AB20" s="1432"/>
      <c r="AC20" s="1432"/>
      <c r="AD20" s="1432"/>
      <c r="AE20" s="1432"/>
      <c r="AF20" s="1432"/>
      <c r="AG20" s="1442"/>
      <c r="AH20" s="1432"/>
      <c r="AI20" s="1432"/>
      <c r="AJ20" s="1432"/>
      <c r="AK20" s="1432"/>
      <c r="AL20" s="1432"/>
      <c r="AM20" s="1432"/>
      <c r="AN20" s="1432"/>
      <c r="AO20" s="1432"/>
      <c r="AP20" s="1432"/>
      <c r="AQ20" s="1432"/>
      <c r="AR20" s="1432"/>
      <c r="AS20" s="1432"/>
      <c r="AT20" s="1432"/>
      <c r="AU20" s="1432"/>
      <c r="AV20" s="1432"/>
      <c r="AW20" s="1432"/>
      <c r="AX20" s="1432"/>
      <c r="AY20" s="1432"/>
      <c r="AZ20" s="1432"/>
      <c r="BA20" s="1432"/>
      <c r="BB20" s="1432"/>
      <c r="BC20" s="1432"/>
      <c r="BD20" s="1432"/>
      <c r="BE20" s="1432"/>
      <c r="BF20" s="1432"/>
      <c r="BG20" s="1432"/>
      <c r="BH20" s="1432"/>
      <c r="BI20" s="1432"/>
    </row>
    <row r="21" spans="1:61" ht="24.95" customHeight="1">
      <c r="A21" s="1438" t="s">
        <v>148</v>
      </c>
      <c r="B21" s="1441">
        <v>2712</v>
      </c>
      <c r="C21" s="1441">
        <v>244</v>
      </c>
      <c r="D21" s="1441">
        <v>235</v>
      </c>
      <c r="E21" s="1441">
        <v>345</v>
      </c>
      <c r="F21" s="1441">
        <v>961</v>
      </c>
      <c r="G21" s="1441">
        <v>895</v>
      </c>
      <c r="H21" s="1441">
        <v>90</v>
      </c>
      <c r="I21" s="1441">
        <v>797</v>
      </c>
      <c r="J21" s="1441">
        <v>3215</v>
      </c>
      <c r="K21" s="1441">
        <v>665</v>
      </c>
      <c r="L21" s="1441">
        <v>45</v>
      </c>
      <c r="M21" s="1441">
        <v>8</v>
      </c>
      <c r="N21" s="1431">
        <f t="shared" si="0"/>
        <v>10212</v>
      </c>
      <c r="O21" s="1254" t="s">
        <v>261</v>
      </c>
      <c r="P21"/>
      <c r="Q21"/>
      <c r="R21"/>
      <c r="S21"/>
      <c r="T21"/>
      <c r="U21"/>
      <c r="V21"/>
      <c r="W21"/>
      <c r="AG21" s="1442"/>
    </row>
    <row r="22" spans="1:61" ht="24.95" customHeight="1">
      <c r="A22" s="1438" t="s">
        <v>116</v>
      </c>
      <c r="B22" s="1439">
        <v>12116</v>
      </c>
      <c r="C22" s="1439">
        <v>629</v>
      </c>
      <c r="D22" s="1439">
        <v>2736</v>
      </c>
      <c r="E22" s="1439">
        <v>795</v>
      </c>
      <c r="F22" s="1439">
        <v>6846</v>
      </c>
      <c r="G22" s="1439">
        <v>6337</v>
      </c>
      <c r="H22" s="1439">
        <v>1497</v>
      </c>
      <c r="I22" s="1439">
        <v>1507</v>
      </c>
      <c r="J22" s="1439">
        <v>8796</v>
      </c>
      <c r="K22" s="1439">
        <v>3702</v>
      </c>
      <c r="L22" s="1439">
        <v>494</v>
      </c>
      <c r="M22" s="1439">
        <v>628</v>
      </c>
      <c r="N22" s="1431">
        <f t="shared" si="0"/>
        <v>46083</v>
      </c>
      <c r="O22" s="1254" t="s">
        <v>117</v>
      </c>
      <c r="P22"/>
      <c r="Q22"/>
      <c r="R22"/>
      <c r="S22"/>
      <c r="T22"/>
      <c r="U22"/>
      <c r="V22"/>
      <c r="W22"/>
      <c r="AG22" s="1442"/>
    </row>
    <row r="23" spans="1:61" ht="24.95" customHeight="1">
      <c r="A23" s="1438" t="s">
        <v>2051</v>
      </c>
      <c r="B23" s="1441">
        <v>5975</v>
      </c>
      <c r="C23" s="1441">
        <v>237</v>
      </c>
      <c r="D23" s="1441">
        <v>2202</v>
      </c>
      <c r="E23" s="1441">
        <v>704</v>
      </c>
      <c r="F23" s="1441">
        <v>1759</v>
      </c>
      <c r="G23" s="1441">
        <v>3207</v>
      </c>
      <c r="H23" s="1441">
        <v>1048</v>
      </c>
      <c r="I23" s="1441">
        <v>754</v>
      </c>
      <c r="J23" s="1441">
        <v>4366</v>
      </c>
      <c r="K23" s="1441">
        <v>3685</v>
      </c>
      <c r="L23" s="1441">
        <v>655</v>
      </c>
      <c r="M23" s="1441">
        <v>354</v>
      </c>
      <c r="N23" s="1431">
        <f t="shared" si="0"/>
        <v>24946</v>
      </c>
      <c r="O23" s="1254" t="s">
        <v>2096</v>
      </c>
      <c r="P23"/>
      <c r="Q23"/>
      <c r="R23" s="70">
        <f>I28+'30.'!I16</f>
        <v>48457</v>
      </c>
      <c r="S23"/>
      <c r="T23"/>
      <c r="U23"/>
      <c r="V23"/>
      <c r="W23"/>
      <c r="AG23" s="1442"/>
    </row>
    <row r="24" spans="1:61" ht="24.95" customHeight="1">
      <c r="A24" s="1438" t="s">
        <v>2052</v>
      </c>
      <c r="B24" s="1439">
        <v>3582</v>
      </c>
      <c r="C24" s="1439">
        <v>213</v>
      </c>
      <c r="D24" s="1439">
        <v>854</v>
      </c>
      <c r="E24" s="1439">
        <v>719</v>
      </c>
      <c r="F24" s="1439">
        <v>2057</v>
      </c>
      <c r="G24" s="1439">
        <v>1476</v>
      </c>
      <c r="H24" s="1439">
        <v>1066</v>
      </c>
      <c r="I24" s="1439">
        <v>1153</v>
      </c>
      <c r="J24" s="1439">
        <v>2994</v>
      </c>
      <c r="K24" s="1439">
        <v>3452</v>
      </c>
      <c r="L24" s="1439">
        <v>100</v>
      </c>
      <c r="M24" s="1439">
        <v>208</v>
      </c>
      <c r="N24" s="1431">
        <f t="shared" si="0"/>
        <v>17874</v>
      </c>
      <c r="O24" s="1254" t="s">
        <v>121</v>
      </c>
      <c r="P24"/>
      <c r="Q24" s="70"/>
      <c r="R24"/>
      <c r="S24"/>
      <c r="T24"/>
      <c r="U24"/>
      <c r="V24"/>
      <c r="W24"/>
      <c r="AG24" s="1442"/>
    </row>
    <row r="25" spans="1:61" ht="24.95" customHeight="1">
      <c r="A25" s="1438" t="s">
        <v>122</v>
      </c>
      <c r="B25" s="1441">
        <v>1956</v>
      </c>
      <c r="C25" s="1441">
        <v>148</v>
      </c>
      <c r="D25" s="1441">
        <v>493</v>
      </c>
      <c r="E25" s="1441">
        <v>113</v>
      </c>
      <c r="F25" s="1441">
        <v>595</v>
      </c>
      <c r="G25" s="1441">
        <v>238</v>
      </c>
      <c r="H25" s="1441">
        <v>174</v>
      </c>
      <c r="I25" s="1441">
        <v>353</v>
      </c>
      <c r="J25" s="1441">
        <v>2663</v>
      </c>
      <c r="K25" s="1441">
        <v>37</v>
      </c>
      <c r="L25" s="1441">
        <v>3</v>
      </c>
      <c r="M25" s="1441">
        <v>2554</v>
      </c>
      <c r="N25" s="1431">
        <f t="shared" si="0"/>
        <v>9327</v>
      </c>
      <c r="O25" s="1254" t="s">
        <v>123</v>
      </c>
      <c r="P25"/>
      <c r="Q25"/>
      <c r="R25"/>
      <c r="S25"/>
      <c r="T25"/>
      <c r="U25"/>
      <c r="V25"/>
      <c r="W25"/>
      <c r="AG25" s="1442"/>
    </row>
    <row r="26" spans="1:61" s="1378" customFormat="1" ht="24.95" customHeight="1">
      <c r="A26" s="1438" t="s">
        <v>2054</v>
      </c>
      <c r="B26" s="1439">
        <v>1399</v>
      </c>
      <c r="C26" s="1439">
        <v>56</v>
      </c>
      <c r="D26" s="1439">
        <v>327</v>
      </c>
      <c r="E26" s="1439">
        <v>0</v>
      </c>
      <c r="F26" s="1439">
        <v>425</v>
      </c>
      <c r="G26" s="1439">
        <v>564</v>
      </c>
      <c r="H26" s="1439">
        <v>160</v>
      </c>
      <c r="I26" s="1439">
        <v>152</v>
      </c>
      <c r="J26" s="1439">
        <v>2151</v>
      </c>
      <c r="K26" s="1439">
        <v>881</v>
      </c>
      <c r="L26" s="1439">
        <v>89</v>
      </c>
      <c r="M26" s="1439">
        <v>37</v>
      </c>
      <c r="N26" s="1431">
        <f t="shared" si="0"/>
        <v>6241</v>
      </c>
      <c r="O26" s="1254" t="s">
        <v>125</v>
      </c>
      <c r="P26"/>
      <c r="Q26" s="1409"/>
      <c r="R26" s="1409"/>
      <c r="S26" s="1409"/>
      <c r="T26" s="1409"/>
      <c r="U26" s="1409"/>
      <c r="V26" s="1409"/>
      <c r="W26" s="1409"/>
      <c r="AG26" s="1440"/>
    </row>
    <row r="27" spans="1:61" ht="24.95" customHeight="1">
      <c r="A27" s="1438" t="s">
        <v>126</v>
      </c>
      <c r="B27" s="1441">
        <v>1449</v>
      </c>
      <c r="C27" s="1441">
        <v>44</v>
      </c>
      <c r="D27" s="1441">
        <v>298</v>
      </c>
      <c r="E27" s="1441">
        <v>0</v>
      </c>
      <c r="F27" s="1441">
        <v>401</v>
      </c>
      <c r="G27" s="1441">
        <v>314</v>
      </c>
      <c r="H27" s="1441">
        <v>104</v>
      </c>
      <c r="I27" s="1441">
        <v>216</v>
      </c>
      <c r="J27" s="1441">
        <v>1583</v>
      </c>
      <c r="K27" s="1441">
        <v>882</v>
      </c>
      <c r="L27" s="1441">
        <v>10</v>
      </c>
      <c r="M27" s="1441">
        <v>263</v>
      </c>
      <c r="N27" s="1431">
        <f t="shared" si="0"/>
        <v>5564</v>
      </c>
      <c r="O27" s="1254" t="s">
        <v>127</v>
      </c>
      <c r="P27"/>
      <c r="Q27"/>
      <c r="R27"/>
      <c r="S27"/>
      <c r="T27"/>
      <c r="U27"/>
      <c r="V27"/>
      <c r="W27"/>
      <c r="AG27" s="1442"/>
    </row>
    <row r="28" spans="1:61" ht="24.95" customHeight="1">
      <c r="A28" s="1282" t="s">
        <v>533</v>
      </c>
      <c r="B28" s="1431">
        <f t="shared" ref="B28:M28" si="1">SUM(B8:B27)</f>
        <v>136096</v>
      </c>
      <c r="C28" s="1431">
        <f t="shared" si="1"/>
        <v>17160</v>
      </c>
      <c r="D28" s="1431">
        <f t="shared" si="1"/>
        <v>42351</v>
      </c>
      <c r="E28" s="1431">
        <f t="shared" si="1"/>
        <v>15845</v>
      </c>
      <c r="F28" s="1431">
        <f t="shared" si="1"/>
        <v>69167</v>
      </c>
      <c r="G28" s="1431">
        <f t="shared" si="1"/>
        <v>57892</v>
      </c>
      <c r="H28" s="1431">
        <f t="shared" si="1"/>
        <v>16978</v>
      </c>
      <c r="I28" s="1431">
        <f t="shared" si="1"/>
        <v>30250</v>
      </c>
      <c r="J28" s="1431">
        <f t="shared" si="1"/>
        <v>109513</v>
      </c>
      <c r="K28" s="1431">
        <f t="shared" si="1"/>
        <v>104995</v>
      </c>
      <c r="L28" s="1431">
        <f t="shared" si="1"/>
        <v>10884</v>
      </c>
      <c r="M28" s="1431">
        <f t="shared" si="1"/>
        <v>30739</v>
      </c>
      <c r="N28" s="1431">
        <f t="shared" si="0"/>
        <v>641870</v>
      </c>
      <c r="O28" s="1282" t="s">
        <v>129</v>
      </c>
      <c r="P28"/>
      <c r="Q28"/>
      <c r="R28"/>
      <c r="S28"/>
      <c r="T28"/>
      <c r="U28"/>
      <c r="V28"/>
      <c r="W28"/>
      <c r="AG28" s="1442"/>
    </row>
    <row r="29" spans="1:61" s="1378" customFormat="1" ht="18" customHeight="1">
      <c r="A29" s="1409"/>
      <c r="B29" s="1409"/>
      <c r="C29" s="1409"/>
      <c r="D29" s="1409"/>
      <c r="E29" s="1409"/>
      <c r="F29" s="1409"/>
      <c r="G29" s="1409"/>
      <c r="P29" s="1409"/>
      <c r="Q29" s="1409"/>
      <c r="R29" s="1409"/>
      <c r="S29" s="1409"/>
      <c r="T29" s="1409"/>
      <c r="U29" s="1409"/>
      <c r="V29" s="1409"/>
      <c r="W29" s="1409"/>
    </row>
    <row r="30" spans="1:61" s="1378" customFormat="1" ht="18" customHeight="1">
      <c r="B30" s="1444"/>
      <c r="N30" s="1409"/>
      <c r="O30" s="1445"/>
      <c r="P30" s="1409"/>
      <c r="Q30" s="1409"/>
      <c r="R30" s="1409"/>
      <c r="S30" s="1409"/>
      <c r="T30" s="1409"/>
      <c r="U30" s="1409"/>
      <c r="V30" s="1409"/>
      <c r="W30" s="1409"/>
    </row>
    <row r="31" spans="1:61" s="1378" customFormat="1" ht="18" customHeight="1">
      <c r="B31" s="1444"/>
      <c r="N31" s="1409"/>
      <c r="O31" s="1445"/>
      <c r="P31" s="1409"/>
      <c r="Q31" s="1409"/>
      <c r="R31" s="1409"/>
      <c r="S31" s="1409"/>
      <c r="T31" s="1409"/>
      <c r="U31" s="1409"/>
      <c r="V31" s="1409"/>
      <c r="W31" s="1409"/>
    </row>
    <row r="32" spans="1:61" s="1378" customFormat="1" ht="18" customHeight="1">
      <c r="B32" s="1444"/>
      <c r="C32" s="1444"/>
      <c r="N32" s="1409"/>
      <c r="O32" s="1445"/>
      <c r="P32" s="1409"/>
      <c r="Q32" s="1409"/>
      <c r="R32" s="1409"/>
      <c r="S32" s="1409"/>
      <c r="T32" s="1409"/>
      <c r="U32" s="1409"/>
      <c r="V32" s="1409"/>
      <c r="W32" s="1409"/>
    </row>
    <row r="33" spans="1:23" ht="18" customHeight="1">
      <c r="D33" s="1446"/>
      <c r="E33" s="1446"/>
      <c r="F33" s="1446"/>
      <c r="G33" s="1446"/>
      <c r="H33" s="1446"/>
      <c r="I33" s="1446"/>
      <c r="J33" s="1446"/>
      <c r="K33" s="1446"/>
      <c r="L33" s="1446"/>
      <c r="M33" s="1446"/>
      <c r="N33" s="1446"/>
      <c r="P33"/>
      <c r="Q33"/>
      <c r="R33"/>
      <c r="S33"/>
      <c r="T33"/>
      <c r="U33"/>
      <c r="V33"/>
      <c r="W33"/>
    </row>
    <row r="34" spans="1:23" ht="18" customHeight="1">
      <c r="P34"/>
      <c r="Q34"/>
      <c r="R34"/>
      <c r="S34"/>
      <c r="T34"/>
      <c r="U34"/>
      <c r="V34"/>
      <c r="W34"/>
    </row>
    <row r="35" spans="1:23" ht="18" customHeight="1">
      <c r="P35"/>
      <c r="Q35"/>
      <c r="R35"/>
      <c r="S35"/>
      <c r="T35"/>
      <c r="U35"/>
      <c r="V35"/>
      <c r="W35"/>
    </row>
    <row r="36" spans="1:23" ht="18" customHeight="1">
      <c r="A36"/>
      <c r="B36"/>
      <c r="C36"/>
      <c r="D36"/>
      <c r="E36"/>
      <c r="F36"/>
      <c r="G36"/>
      <c r="H36"/>
      <c r="I36"/>
      <c r="J36"/>
      <c r="K36"/>
      <c r="L36"/>
      <c r="M36"/>
      <c r="N36"/>
      <c r="O36"/>
      <c r="P36"/>
      <c r="Q36"/>
      <c r="R36"/>
      <c r="S36"/>
      <c r="T36"/>
      <c r="U36"/>
      <c r="V36"/>
      <c r="W36"/>
    </row>
    <row r="37" spans="1:23" ht="18" customHeight="1">
      <c r="N37"/>
      <c r="P37"/>
      <c r="Q37"/>
      <c r="R37"/>
      <c r="S37"/>
      <c r="T37"/>
      <c r="U37"/>
      <c r="V37"/>
      <c r="W37"/>
    </row>
    <row r="38" spans="1:23" ht="18" customHeight="1">
      <c r="D38" s="1446"/>
      <c r="E38" s="1446"/>
      <c r="F38" s="1446"/>
      <c r="G38" s="1446"/>
      <c r="H38" s="1446"/>
      <c r="I38" s="1446"/>
      <c r="J38" s="1446"/>
      <c r="K38" s="1446"/>
      <c r="L38" s="1446"/>
      <c r="M38" s="1446"/>
      <c r="N38" s="1446"/>
      <c r="P38"/>
      <c r="Q38"/>
      <c r="R38"/>
      <c r="S38"/>
      <c r="T38"/>
      <c r="U38"/>
      <c r="V38"/>
      <c r="W38"/>
    </row>
    <row r="39" spans="1:23" ht="18" customHeight="1">
      <c r="P39"/>
      <c r="Q39"/>
      <c r="R39"/>
      <c r="S39"/>
      <c r="T39"/>
      <c r="U39"/>
      <c r="V39"/>
      <c r="W39"/>
    </row>
    <row r="40" spans="1:23" s="1378" customFormat="1" ht="18" customHeight="1">
      <c r="A40" s="1409"/>
      <c r="B40" s="1409"/>
      <c r="C40" s="1409"/>
      <c r="D40" s="1409"/>
      <c r="E40" s="1409"/>
      <c r="F40" s="1409"/>
      <c r="G40" s="1409"/>
      <c r="H40" s="1409"/>
      <c r="I40" s="1409"/>
      <c r="J40" s="1409"/>
      <c r="K40" s="1409"/>
      <c r="L40" s="1409"/>
      <c r="M40" s="1409"/>
      <c r="N40" s="1409"/>
      <c r="O40" s="1409"/>
      <c r="P40" s="1409"/>
      <c r="Q40" s="1409"/>
      <c r="R40" s="1409"/>
      <c r="S40" s="1409"/>
      <c r="T40" s="1409"/>
      <c r="U40" s="1409"/>
      <c r="V40" s="1409"/>
      <c r="W40" s="1409"/>
    </row>
    <row r="41" spans="1:23" ht="18" customHeight="1">
      <c r="N41"/>
      <c r="P41"/>
      <c r="Q41"/>
      <c r="R41"/>
      <c r="S41"/>
      <c r="T41"/>
      <c r="U41"/>
      <c r="V41"/>
      <c r="W41"/>
    </row>
    <row r="42" spans="1:23" ht="18" customHeight="1">
      <c r="D42" s="1446"/>
      <c r="E42" s="1446"/>
      <c r="F42" s="1446"/>
      <c r="G42" s="1446"/>
      <c r="H42" s="1446"/>
      <c r="I42" s="1446"/>
      <c r="J42" s="1446"/>
      <c r="K42" s="1446"/>
      <c r="L42" s="1446"/>
      <c r="M42" s="1446"/>
      <c r="P42"/>
      <c r="Q42"/>
      <c r="R42"/>
      <c r="S42"/>
      <c r="T42"/>
      <c r="U42"/>
      <c r="V42"/>
      <c r="W42"/>
    </row>
    <row r="43" spans="1:23" ht="18" customHeight="1">
      <c r="P43"/>
      <c r="Q43"/>
      <c r="R43"/>
      <c r="S43"/>
      <c r="T43"/>
      <c r="U43"/>
      <c r="V43"/>
      <c r="W43"/>
    </row>
    <row r="68" spans="2:30" ht="18" customHeight="1">
      <c r="R68" s="1442"/>
      <c r="S68" s="1442"/>
      <c r="T68" s="1442"/>
      <c r="U68" s="1442"/>
      <c r="V68" s="1442"/>
      <c r="W68" s="1442"/>
      <c r="X68" s="1442"/>
      <c r="Y68" s="1442"/>
      <c r="Z68" s="1442"/>
      <c r="AA68" s="1442"/>
      <c r="AB68" s="1442"/>
      <c r="AC68" s="1442"/>
      <c r="AD68" s="1442"/>
    </row>
    <row r="70" spans="2:30" ht="18" customHeight="1">
      <c r="B70" s="1448"/>
      <c r="C70" s="1448"/>
      <c r="D70" s="1448"/>
      <c r="E70" s="1448"/>
      <c r="F70" s="1448"/>
      <c r="G70" s="1448"/>
      <c r="H70" s="1448"/>
      <c r="I70" s="1448"/>
      <c r="J70" s="1448"/>
      <c r="K70" s="1448"/>
      <c r="L70" s="1448"/>
      <c r="M70" s="1448"/>
    </row>
  </sheetData>
  <mergeCells count="8">
    <mergeCell ref="A1:O1"/>
    <mergeCell ref="A2:O2"/>
    <mergeCell ref="A3:H3"/>
    <mergeCell ref="I3:O3"/>
    <mergeCell ref="A4:A7"/>
    <mergeCell ref="B4:N4"/>
    <mergeCell ref="O4:O7"/>
    <mergeCell ref="B5:N5"/>
  </mergeCells>
  <printOptions horizontalCentered="1" verticalCentered="1"/>
  <pageMargins left="0.59055118110236227" right="0.59055118110236227" top="0.78740157480314965" bottom="0.78740157480314965" header="0.51181102362204722" footer="0.51181102362204722"/>
  <pageSetup paperSize="9" scale="64" orientation="landscape"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BG110"/>
  <sheetViews>
    <sheetView showGridLines="0" rightToLeft="1" zoomScale="70" zoomScaleNormal="70" zoomScaleSheetLayoutView="50" workbookViewId="0">
      <selection activeCell="G13" sqref="G13"/>
    </sheetView>
  </sheetViews>
  <sheetFormatPr defaultColWidth="8.85546875" defaultRowHeight="18" customHeight="1"/>
  <cols>
    <col min="1" max="1" width="33.7109375" style="1421" customWidth="1"/>
    <col min="2" max="5" width="13.7109375" style="1477" customWidth="1"/>
    <col min="6" max="12" width="13.7109375" style="1478" customWidth="1"/>
    <col min="13" max="13" width="13.7109375" style="1477" customWidth="1"/>
    <col min="14" max="14" width="13.7109375" style="1478" customWidth="1"/>
    <col min="15" max="15" width="46.85546875" style="1421" bestFit="1" customWidth="1"/>
    <col min="16" max="16" width="23.28515625" style="1478" customWidth="1"/>
    <col min="17" max="17" width="21.7109375" style="1478" customWidth="1"/>
    <col min="18" max="18" width="23.42578125" style="1478" customWidth="1"/>
    <col min="19" max="19" width="31" style="1478" customWidth="1"/>
    <col min="20" max="20" width="18.85546875" style="1478" customWidth="1"/>
    <col min="21" max="255" width="8.85546875" style="1478"/>
    <col min="256" max="256" width="43" style="1478" customWidth="1"/>
    <col min="257" max="257" width="8.42578125" style="1478" customWidth="1"/>
    <col min="258" max="261" width="10.7109375" style="1478" customWidth="1"/>
    <col min="262" max="262" width="9.28515625" style="1478" customWidth="1"/>
    <col min="263" max="263" width="8.7109375" style="1478" customWidth="1"/>
    <col min="264" max="264" width="7.85546875" style="1478" customWidth="1"/>
    <col min="265" max="269" width="10.7109375" style="1478" customWidth="1"/>
    <col min="270" max="511" width="8.85546875" style="1478"/>
    <col min="512" max="512" width="43" style="1478" customWidth="1"/>
    <col min="513" max="513" width="8.42578125" style="1478" customWidth="1"/>
    <col min="514" max="517" width="10.7109375" style="1478" customWidth="1"/>
    <col min="518" max="518" width="9.28515625" style="1478" customWidth="1"/>
    <col min="519" max="519" width="8.7109375" style="1478" customWidth="1"/>
    <col min="520" max="520" width="7.85546875" style="1478" customWidth="1"/>
    <col min="521" max="525" width="10.7109375" style="1478" customWidth="1"/>
    <col min="526" max="767" width="8.85546875" style="1478"/>
    <col min="768" max="768" width="43" style="1478" customWidth="1"/>
    <col min="769" max="769" width="8.42578125" style="1478" customWidth="1"/>
    <col min="770" max="773" width="10.7109375" style="1478" customWidth="1"/>
    <col min="774" max="774" width="9.28515625" style="1478" customWidth="1"/>
    <col min="775" max="775" width="8.7109375" style="1478" customWidth="1"/>
    <col min="776" max="776" width="7.85546875" style="1478" customWidth="1"/>
    <col min="777" max="781" width="10.7109375" style="1478" customWidth="1"/>
    <col min="782" max="1023" width="8.85546875" style="1478"/>
    <col min="1024" max="1024" width="43" style="1478" customWidth="1"/>
    <col min="1025" max="1025" width="8.42578125" style="1478" customWidth="1"/>
    <col min="1026" max="1029" width="10.7109375" style="1478" customWidth="1"/>
    <col min="1030" max="1030" width="9.28515625" style="1478" customWidth="1"/>
    <col min="1031" max="1031" width="8.7109375" style="1478" customWidth="1"/>
    <col min="1032" max="1032" width="7.85546875" style="1478" customWidth="1"/>
    <col min="1033" max="1037" width="10.7109375" style="1478" customWidth="1"/>
    <col min="1038" max="1279" width="8.85546875" style="1478"/>
    <col min="1280" max="1280" width="43" style="1478" customWidth="1"/>
    <col min="1281" max="1281" width="8.42578125" style="1478" customWidth="1"/>
    <col min="1282" max="1285" width="10.7109375" style="1478" customWidth="1"/>
    <col min="1286" max="1286" width="9.28515625" style="1478" customWidth="1"/>
    <col min="1287" max="1287" width="8.7109375" style="1478" customWidth="1"/>
    <col min="1288" max="1288" width="7.85546875" style="1478" customWidth="1"/>
    <col min="1289" max="1293" width="10.7109375" style="1478" customWidth="1"/>
    <col min="1294" max="1535" width="8.85546875" style="1478"/>
    <col min="1536" max="1536" width="43" style="1478" customWidth="1"/>
    <col min="1537" max="1537" width="8.42578125" style="1478" customWidth="1"/>
    <col min="1538" max="1541" width="10.7109375" style="1478" customWidth="1"/>
    <col min="1542" max="1542" width="9.28515625" style="1478" customWidth="1"/>
    <col min="1543" max="1543" width="8.7109375" style="1478" customWidth="1"/>
    <col min="1544" max="1544" width="7.85546875" style="1478" customWidth="1"/>
    <col min="1545" max="1549" width="10.7109375" style="1478" customWidth="1"/>
    <col min="1550" max="1791" width="8.85546875" style="1478"/>
    <col min="1792" max="1792" width="43" style="1478" customWidth="1"/>
    <col min="1793" max="1793" width="8.42578125" style="1478" customWidth="1"/>
    <col min="1794" max="1797" width="10.7109375" style="1478" customWidth="1"/>
    <col min="1798" max="1798" width="9.28515625" style="1478" customWidth="1"/>
    <col min="1799" max="1799" width="8.7109375" style="1478" customWidth="1"/>
    <col min="1800" max="1800" width="7.85546875" style="1478" customWidth="1"/>
    <col min="1801" max="1805" width="10.7109375" style="1478" customWidth="1"/>
    <col min="1806" max="2047" width="8.85546875" style="1478"/>
    <col min="2048" max="2048" width="43" style="1478" customWidth="1"/>
    <col min="2049" max="2049" width="8.42578125" style="1478" customWidth="1"/>
    <col min="2050" max="2053" width="10.7109375" style="1478" customWidth="1"/>
    <col min="2054" max="2054" width="9.28515625" style="1478" customWidth="1"/>
    <col min="2055" max="2055" width="8.7109375" style="1478" customWidth="1"/>
    <col min="2056" max="2056" width="7.85546875" style="1478" customWidth="1"/>
    <col min="2057" max="2061" width="10.7109375" style="1478" customWidth="1"/>
    <col min="2062" max="2303" width="8.85546875" style="1478"/>
    <col min="2304" max="2304" width="43" style="1478" customWidth="1"/>
    <col min="2305" max="2305" width="8.42578125" style="1478" customWidth="1"/>
    <col min="2306" max="2309" width="10.7109375" style="1478" customWidth="1"/>
    <col min="2310" max="2310" width="9.28515625" style="1478" customWidth="1"/>
    <col min="2311" max="2311" width="8.7109375" style="1478" customWidth="1"/>
    <col min="2312" max="2312" width="7.85546875" style="1478" customWidth="1"/>
    <col min="2313" max="2317" width="10.7109375" style="1478" customWidth="1"/>
    <col min="2318" max="2559" width="8.85546875" style="1478"/>
    <col min="2560" max="2560" width="43" style="1478" customWidth="1"/>
    <col min="2561" max="2561" width="8.42578125" style="1478" customWidth="1"/>
    <col min="2562" max="2565" width="10.7109375" style="1478" customWidth="1"/>
    <col min="2566" max="2566" width="9.28515625" style="1478" customWidth="1"/>
    <col min="2567" max="2567" width="8.7109375" style="1478" customWidth="1"/>
    <col min="2568" max="2568" width="7.85546875" style="1478" customWidth="1"/>
    <col min="2569" max="2573" width="10.7109375" style="1478" customWidth="1"/>
    <col min="2574" max="2815" width="8.85546875" style="1478"/>
    <col min="2816" max="2816" width="43" style="1478" customWidth="1"/>
    <col min="2817" max="2817" width="8.42578125" style="1478" customWidth="1"/>
    <col min="2818" max="2821" width="10.7109375" style="1478" customWidth="1"/>
    <col min="2822" max="2822" width="9.28515625" style="1478" customWidth="1"/>
    <col min="2823" max="2823" width="8.7109375" style="1478" customWidth="1"/>
    <col min="2824" max="2824" width="7.85546875" style="1478" customWidth="1"/>
    <col min="2825" max="2829" width="10.7109375" style="1478" customWidth="1"/>
    <col min="2830" max="3071" width="8.85546875" style="1478"/>
    <col min="3072" max="3072" width="43" style="1478" customWidth="1"/>
    <col min="3073" max="3073" width="8.42578125" style="1478" customWidth="1"/>
    <col min="3074" max="3077" width="10.7109375" style="1478" customWidth="1"/>
    <col min="3078" max="3078" width="9.28515625" style="1478" customWidth="1"/>
    <col min="3079" max="3079" width="8.7109375" style="1478" customWidth="1"/>
    <col min="3080" max="3080" width="7.85546875" style="1478" customWidth="1"/>
    <col min="3081" max="3085" width="10.7109375" style="1478" customWidth="1"/>
    <col min="3086" max="3327" width="8.85546875" style="1478"/>
    <col min="3328" max="3328" width="43" style="1478" customWidth="1"/>
    <col min="3329" max="3329" width="8.42578125" style="1478" customWidth="1"/>
    <col min="3330" max="3333" width="10.7109375" style="1478" customWidth="1"/>
    <col min="3334" max="3334" width="9.28515625" style="1478" customWidth="1"/>
    <col min="3335" max="3335" width="8.7109375" style="1478" customWidth="1"/>
    <col min="3336" max="3336" width="7.85546875" style="1478" customWidth="1"/>
    <col min="3337" max="3341" width="10.7109375" style="1478" customWidth="1"/>
    <col min="3342" max="3583" width="8.85546875" style="1478"/>
    <col min="3584" max="3584" width="43" style="1478" customWidth="1"/>
    <col min="3585" max="3585" width="8.42578125" style="1478" customWidth="1"/>
    <col min="3586" max="3589" width="10.7109375" style="1478" customWidth="1"/>
    <col min="3590" max="3590" width="9.28515625" style="1478" customWidth="1"/>
    <col min="3591" max="3591" width="8.7109375" style="1478" customWidth="1"/>
    <col min="3592" max="3592" width="7.85546875" style="1478" customWidth="1"/>
    <col min="3593" max="3597" width="10.7109375" style="1478" customWidth="1"/>
    <col min="3598" max="3839" width="8.85546875" style="1478"/>
    <col min="3840" max="3840" width="43" style="1478" customWidth="1"/>
    <col min="3841" max="3841" width="8.42578125" style="1478" customWidth="1"/>
    <col min="3842" max="3845" width="10.7109375" style="1478" customWidth="1"/>
    <col min="3846" max="3846" width="9.28515625" style="1478" customWidth="1"/>
    <col min="3847" max="3847" width="8.7109375" style="1478" customWidth="1"/>
    <col min="3848" max="3848" width="7.85546875" style="1478" customWidth="1"/>
    <col min="3849" max="3853" width="10.7109375" style="1478" customWidth="1"/>
    <col min="3854" max="4095" width="8.85546875" style="1478"/>
    <col min="4096" max="4096" width="43" style="1478" customWidth="1"/>
    <col min="4097" max="4097" width="8.42578125" style="1478" customWidth="1"/>
    <col min="4098" max="4101" width="10.7109375" style="1478" customWidth="1"/>
    <col min="4102" max="4102" width="9.28515625" style="1478" customWidth="1"/>
    <col min="4103" max="4103" width="8.7109375" style="1478" customWidth="1"/>
    <col min="4104" max="4104" width="7.85546875" style="1478" customWidth="1"/>
    <col min="4105" max="4109" width="10.7109375" style="1478" customWidth="1"/>
    <col min="4110" max="4351" width="8.85546875" style="1478"/>
    <col min="4352" max="4352" width="43" style="1478" customWidth="1"/>
    <col min="4353" max="4353" width="8.42578125" style="1478" customWidth="1"/>
    <col min="4354" max="4357" width="10.7109375" style="1478" customWidth="1"/>
    <col min="4358" max="4358" width="9.28515625" style="1478" customWidth="1"/>
    <col min="4359" max="4359" width="8.7109375" style="1478" customWidth="1"/>
    <col min="4360" max="4360" width="7.85546875" style="1478" customWidth="1"/>
    <col min="4361" max="4365" width="10.7109375" style="1478" customWidth="1"/>
    <col min="4366" max="4607" width="8.85546875" style="1478"/>
    <col min="4608" max="4608" width="43" style="1478" customWidth="1"/>
    <col min="4609" max="4609" width="8.42578125" style="1478" customWidth="1"/>
    <col min="4610" max="4613" width="10.7109375" style="1478" customWidth="1"/>
    <col min="4614" max="4614" width="9.28515625" style="1478" customWidth="1"/>
    <col min="4615" max="4615" width="8.7109375" style="1478" customWidth="1"/>
    <col min="4616" max="4616" width="7.85546875" style="1478" customWidth="1"/>
    <col min="4617" max="4621" width="10.7109375" style="1478" customWidth="1"/>
    <col min="4622" max="4863" width="8.85546875" style="1478"/>
    <col min="4864" max="4864" width="43" style="1478" customWidth="1"/>
    <col min="4865" max="4865" width="8.42578125" style="1478" customWidth="1"/>
    <col min="4866" max="4869" width="10.7109375" style="1478" customWidth="1"/>
    <col min="4870" max="4870" width="9.28515625" style="1478" customWidth="1"/>
    <col min="4871" max="4871" width="8.7109375" style="1478" customWidth="1"/>
    <col min="4872" max="4872" width="7.85546875" style="1478" customWidth="1"/>
    <col min="4873" max="4877" width="10.7109375" style="1478" customWidth="1"/>
    <col min="4878" max="5119" width="8.85546875" style="1478"/>
    <col min="5120" max="5120" width="43" style="1478" customWidth="1"/>
    <col min="5121" max="5121" width="8.42578125" style="1478" customWidth="1"/>
    <col min="5122" max="5125" width="10.7109375" style="1478" customWidth="1"/>
    <col min="5126" max="5126" width="9.28515625" style="1478" customWidth="1"/>
    <col min="5127" max="5127" width="8.7109375" style="1478" customWidth="1"/>
    <col min="5128" max="5128" width="7.85546875" style="1478" customWidth="1"/>
    <col min="5129" max="5133" width="10.7109375" style="1478" customWidth="1"/>
    <col min="5134" max="5375" width="8.85546875" style="1478"/>
    <col min="5376" max="5376" width="43" style="1478" customWidth="1"/>
    <col min="5377" max="5377" width="8.42578125" style="1478" customWidth="1"/>
    <col min="5378" max="5381" width="10.7109375" style="1478" customWidth="1"/>
    <col min="5382" max="5382" width="9.28515625" style="1478" customWidth="1"/>
    <col min="5383" max="5383" width="8.7109375" style="1478" customWidth="1"/>
    <col min="5384" max="5384" width="7.85546875" style="1478" customWidth="1"/>
    <col min="5385" max="5389" width="10.7109375" style="1478" customWidth="1"/>
    <col min="5390" max="5631" width="8.85546875" style="1478"/>
    <col min="5632" max="5632" width="43" style="1478" customWidth="1"/>
    <col min="5633" max="5633" width="8.42578125" style="1478" customWidth="1"/>
    <col min="5634" max="5637" width="10.7109375" style="1478" customWidth="1"/>
    <col min="5638" max="5638" width="9.28515625" style="1478" customWidth="1"/>
    <col min="5639" max="5639" width="8.7109375" style="1478" customWidth="1"/>
    <col min="5640" max="5640" width="7.85546875" style="1478" customWidth="1"/>
    <col min="5641" max="5645" width="10.7109375" style="1478" customWidth="1"/>
    <col min="5646" max="5887" width="8.85546875" style="1478"/>
    <col min="5888" max="5888" width="43" style="1478" customWidth="1"/>
    <col min="5889" max="5889" width="8.42578125" style="1478" customWidth="1"/>
    <col min="5890" max="5893" width="10.7109375" style="1478" customWidth="1"/>
    <col min="5894" max="5894" width="9.28515625" style="1478" customWidth="1"/>
    <col min="5895" max="5895" width="8.7109375" style="1478" customWidth="1"/>
    <col min="5896" max="5896" width="7.85546875" style="1478" customWidth="1"/>
    <col min="5897" max="5901" width="10.7109375" style="1478" customWidth="1"/>
    <col min="5902" max="6143" width="8.85546875" style="1478"/>
    <col min="6144" max="6144" width="43" style="1478" customWidth="1"/>
    <col min="6145" max="6145" width="8.42578125" style="1478" customWidth="1"/>
    <col min="6146" max="6149" width="10.7109375" style="1478" customWidth="1"/>
    <col min="6150" max="6150" width="9.28515625" style="1478" customWidth="1"/>
    <col min="6151" max="6151" width="8.7109375" style="1478" customWidth="1"/>
    <col min="6152" max="6152" width="7.85546875" style="1478" customWidth="1"/>
    <col min="6153" max="6157" width="10.7109375" style="1478" customWidth="1"/>
    <col min="6158" max="6399" width="8.85546875" style="1478"/>
    <col min="6400" max="6400" width="43" style="1478" customWidth="1"/>
    <col min="6401" max="6401" width="8.42578125" style="1478" customWidth="1"/>
    <col min="6402" max="6405" width="10.7109375" style="1478" customWidth="1"/>
    <col min="6406" max="6406" width="9.28515625" style="1478" customWidth="1"/>
    <col min="6407" max="6407" width="8.7109375" style="1478" customWidth="1"/>
    <col min="6408" max="6408" width="7.85546875" style="1478" customWidth="1"/>
    <col min="6409" max="6413" width="10.7109375" style="1478" customWidth="1"/>
    <col min="6414" max="6655" width="8.85546875" style="1478"/>
    <col min="6656" max="6656" width="43" style="1478" customWidth="1"/>
    <col min="6657" max="6657" width="8.42578125" style="1478" customWidth="1"/>
    <col min="6658" max="6661" width="10.7109375" style="1478" customWidth="1"/>
    <col min="6662" max="6662" width="9.28515625" style="1478" customWidth="1"/>
    <col min="6663" max="6663" width="8.7109375" style="1478" customWidth="1"/>
    <col min="6664" max="6664" width="7.85546875" style="1478" customWidth="1"/>
    <col min="6665" max="6669" width="10.7109375" style="1478" customWidth="1"/>
    <col min="6670" max="6911" width="8.85546875" style="1478"/>
    <col min="6912" max="6912" width="43" style="1478" customWidth="1"/>
    <col min="6913" max="6913" width="8.42578125" style="1478" customWidth="1"/>
    <col min="6914" max="6917" width="10.7109375" style="1478" customWidth="1"/>
    <col min="6918" max="6918" width="9.28515625" style="1478" customWidth="1"/>
    <col min="6919" max="6919" width="8.7109375" style="1478" customWidth="1"/>
    <col min="6920" max="6920" width="7.85546875" style="1478" customWidth="1"/>
    <col min="6921" max="6925" width="10.7109375" style="1478" customWidth="1"/>
    <col min="6926" max="7167" width="8.85546875" style="1478"/>
    <col min="7168" max="7168" width="43" style="1478" customWidth="1"/>
    <col min="7169" max="7169" width="8.42578125" style="1478" customWidth="1"/>
    <col min="7170" max="7173" width="10.7109375" style="1478" customWidth="1"/>
    <col min="7174" max="7174" width="9.28515625" style="1478" customWidth="1"/>
    <col min="7175" max="7175" width="8.7109375" style="1478" customWidth="1"/>
    <col min="7176" max="7176" width="7.85546875" style="1478" customWidth="1"/>
    <col min="7177" max="7181" width="10.7109375" style="1478" customWidth="1"/>
    <col min="7182" max="7423" width="8.85546875" style="1478"/>
    <col min="7424" max="7424" width="43" style="1478" customWidth="1"/>
    <col min="7425" max="7425" width="8.42578125" style="1478" customWidth="1"/>
    <col min="7426" max="7429" width="10.7109375" style="1478" customWidth="1"/>
    <col min="7430" max="7430" width="9.28515625" style="1478" customWidth="1"/>
    <col min="7431" max="7431" width="8.7109375" style="1478" customWidth="1"/>
    <col min="7432" max="7432" width="7.85546875" style="1478" customWidth="1"/>
    <col min="7433" max="7437" width="10.7109375" style="1478" customWidth="1"/>
    <col min="7438" max="7679" width="8.85546875" style="1478"/>
    <col min="7680" max="7680" width="43" style="1478" customWidth="1"/>
    <col min="7681" max="7681" width="8.42578125" style="1478" customWidth="1"/>
    <col min="7682" max="7685" width="10.7109375" style="1478" customWidth="1"/>
    <col min="7686" max="7686" width="9.28515625" style="1478" customWidth="1"/>
    <col min="7687" max="7687" width="8.7109375" style="1478" customWidth="1"/>
    <col min="7688" max="7688" width="7.85546875" style="1478" customWidth="1"/>
    <col min="7689" max="7693" width="10.7109375" style="1478" customWidth="1"/>
    <col min="7694" max="7935" width="8.85546875" style="1478"/>
    <col min="7936" max="7936" width="43" style="1478" customWidth="1"/>
    <col min="7937" max="7937" width="8.42578125" style="1478" customWidth="1"/>
    <col min="7938" max="7941" width="10.7109375" style="1478" customWidth="1"/>
    <col min="7942" max="7942" width="9.28515625" style="1478" customWidth="1"/>
    <col min="7943" max="7943" width="8.7109375" style="1478" customWidth="1"/>
    <col min="7944" max="7944" width="7.85546875" style="1478" customWidth="1"/>
    <col min="7945" max="7949" width="10.7109375" style="1478" customWidth="1"/>
    <col min="7950" max="8191" width="8.85546875" style="1478"/>
    <col min="8192" max="8192" width="43" style="1478" customWidth="1"/>
    <col min="8193" max="8193" width="8.42578125" style="1478" customWidth="1"/>
    <col min="8194" max="8197" width="10.7109375" style="1478" customWidth="1"/>
    <col min="8198" max="8198" width="9.28515625" style="1478" customWidth="1"/>
    <col min="8199" max="8199" width="8.7109375" style="1478" customWidth="1"/>
    <col min="8200" max="8200" width="7.85546875" style="1478" customWidth="1"/>
    <col min="8201" max="8205" width="10.7109375" style="1478" customWidth="1"/>
    <col min="8206" max="8447" width="8.85546875" style="1478"/>
    <col min="8448" max="8448" width="43" style="1478" customWidth="1"/>
    <col min="8449" max="8449" width="8.42578125" style="1478" customWidth="1"/>
    <col min="8450" max="8453" width="10.7109375" style="1478" customWidth="1"/>
    <col min="8454" max="8454" width="9.28515625" style="1478" customWidth="1"/>
    <col min="8455" max="8455" width="8.7109375" style="1478" customWidth="1"/>
    <col min="8456" max="8456" width="7.85546875" style="1478" customWidth="1"/>
    <col min="8457" max="8461" width="10.7109375" style="1478" customWidth="1"/>
    <col min="8462" max="8703" width="8.85546875" style="1478"/>
    <col min="8704" max="8704" width="43" style="1478" customWidth="1"/>
    <col min="8705" max="8705" width="8.42578125" style="1478" customWidth="1"/>
    <col min="8706" max="8709" width="10.7109375" style="1478" customWidth="1"/>
    <col min="8710" max="8710" width="9.28515625" style="1478" customWidth="1"/>
    <col min="8711" max="8711" width="8.7109375" style="1478" customWidth="1"/>
    <col min="8712" max="8712" width="7.85546875" style="1478" customWidth="1"/>
    <col min="8713" max="8717" width="10.7109375" style="1478" customWidth="1"/>
    <col min="8718" max="8959" width="8.85546875" style="1478"/>
    <col min="8960" max="8960" width="43" style="1478" customWidth="1"/>
    <col min="8961" max="8961" width="8.42578125" style="1478" customWidth="1"/>
    <col min="8962" max="8965" width="10.7109375" style="1478" customWidth="1"/>
    <col min="8966" max="8966" width="9.28515625" style="1478" customWidth="1"/>
    <col min="8967" max="8967" width="8.7109375" style="1478" customWidth="1"/>
    <col min="8968" max="8968" width="7.85546875" style="1478" customWidth="1"/>
    <col min="8969" max="8973" width="10.7109375" style="1478" customWidth="1"/>
    <col min="8974" max="9215" width="8.85546875" style="1478"/>
    <col min="9216" max="9216" width="43" style="1478" customWidth="1"/>
    <col min="9217" max="9217" width="8.42578125" style="1478" customWidth="1"/>
    <col min="9218" max="9221" width="10.7109375" style="1478" customWidth="1"/>
    <col min="9222" max="9222" width="9.28515625" style="1478" customWidth="1"/>
    <col min="9223" max="9223" width="8.7109375" style="1478" customWidth="1"/>
    <col min="9224" max="9224" width="7.85546875" style="1478" customWidth="1"/>
    <col min="9225" max="9229" width="10.7109375" style="1478" customWidth="1"/>
    <col min="9230" max="9471" width="8.85546875" style="1478"/>
    <col min="9472" max="9472" width="43" style="1478" customWidth="1"/>
    <col min="9473" max="9473" width="8.42578125" style="1478" customWidth="1"/>
    <col min="9474" max="9477" width="10.7109375" style="1478" customWidth="1"/>
    <col min="9478" max="9478" width="9.28515625" style="1478" customWidth="1"/>
    <col min="9479" max="9479" width="8.7109375" style="1478" customWidth="1"/>
    <col min="9480" max="9480" width="7.85546875" style="1478" customWidth="1"/>
    <col min="9481" max="9485" width="10.7109375" style="1478" customWidth="1"/>
    <col min="9486" max="9727" width="8.85546875" style="1478"/>
    <col min="9728" max="9728" width="43" style="1478" customWidth="1"/>
    <col min="9729" max="9729" width="8.42578125" style="1478" customWidth="1"/>
    <col min="9730" max="9733" width="10.7109375" style="1478" customWidth="1"/>
    <col min="9734" max="9734" width="9.28515625" style="1478" customWidth="1"/>
    <col min="9735" max="9735" width="8.7109375" style="1478" customWidth="1"/>
    <col min="9736" max="9736" width="7.85546875" style="1478" customWidth="1"/>
    <col min="9737" max="9741" width="10.7109375" style="1478" customWidth="1"/>
    <col min="9742" max="9983" width="8.85546875" style="1478"/>
    <col min="9984" max="9984" width="43" style="1478" customWidth="1"/>
    <col min="9985" max="9985" width="8.42578125" style="1478" customWidth="1"/>
    <col min="9986" max="9989" width="10.7109375" style="1478" customWidth="1"/>
    <col min="9990" max="9990" width="9.28515625" style="1478" customWidth="1"/>
    <col min="9991" max="9991" width="8.7109375" style="1478" customWidth="1"/>
    <col min="9992" max="9992" width="7.85546875" style="1478" customWidth="1"/>
    <col min="9993" max="9997" width="10.7109375" style="1478" customWidth="1"/>
    <col min="9998" max="10239" width="8.85546875" style="1478"/>
    <col min="10240" max="10240" width="43" style="1478" customWidth="1"/>
    <col min="10241" max="10241" width="8.42578125" style="1478" customWidth="1"/>
    <col min="10242" max="10245" width="10.7109375" style="1478" customWidth="1"/>
    <col min="10246" max="10246" width="9.28515625" style="1478" customWidth="1"/>
    <col min="10247" max="10247" width="8.7109375" style="1478" customWidth="1"/>
    <col min="10248" max="10248" width="7.85546875" style="1478" customWidth="1"/>
    <col min="10249" max="10253" width="10.7109375" style="1478" customWidth="1"/>
    <col min="10254" max="10495" width="8.85546875" style="1478"/>
    <col min="10496" max="10496" width="43" style="1478" customWidth="1"/>
    <col min="10497" max="10497" width="8.42578125" style="1478" customWidth="1"/>
    <col min="10498" max="10501" width="10.7109375" style="1478" customWidth="1"/>
    <col min="10502" max="10502" width="9.28515625" style="1478" customWidth="1"/>
    <col min="10503" max="10503" width="8.7109375" style="1478" customWidth="1"/>
    <col min="10504" max="10504" width="7.85546875" style="1478" customWidth="1"/>
    <col min="10505" max="10509" width="10.7109375" style="1478" customWidth="1"/>
    <col min="10510" max="10751" width="8.85546875" style="1478"/>
    <col min="10752" max="10752" width="43" style="1478" customWidth="1"/>
    <col min="10753" max="10753" width="8.42578125" style="1478" customWidth="1"/>
    <col min="10754" max="10757" width="10.7109375" style="1478" customWidth="1"/>
    <col min="10758" max="10758" width="9.28515625" style="1478" customWidth="1"/>
    <col min="10759" max="10759" width="8.7109375" style="1478" customWidth="1"/>
    <col min="10760" max="10760" width="7.85546875" style="1478" customWidth="1"/>
    <col min="10761" max="10765" width="10.7109375" style="1478" customWidth="1"/>
    <col min="10766" max="11007" width="8.85546875" style="1478"/>
    <col min="11008" max="11008" width="43" style="1478" customWidth="1"/>
    <col min="11009" max="11009" width="8.42578125" style="1478" customWidth="1"/>
    <col min="11010" max="11013" width="10.7109375" style="1478" customWidth="1"/>
    <col min="11014" max="11014" width="9.28515625" style="1478" customWidth="1"/>
    <col min="11015" max="11015" width="8.7109375" style="1478" customWidth="1"/>
    <col min="11016" max="11016" width="7.85546875" style="1478" customWidth="1"/>
    <col min="11017" max="11021" width="10.7109375" style="1478" customWidth="1"/>
    <col min="11022" max="11263" width="8.85546875" style="1478"/>
    <col min="11264" max="11264" width="43" style="1478" customWidth="1"/>
    <col min="11265" max="11265" width="8.42578125" style="1478" customWidth="1"/>
    <col min="11266" max="11269" width="10.7109375" style="1478" customWidth="1"/>
    <col min="11270" max="11270" width="9.28515625" style="1478" customWidth="1"/>
    <col min="11271" max="11271" width="8.7109375" style="1478" customWidth="1"/>
    <col min="11272" max="11272" width="7.85546875" style="1478" customWidth="1"/>
    <col min="11273" max="11277" width="10.7109375" style="1478" customWidth="1"/>
    <col min="11278" max="11519" width="8.85546875" style="1478"/>
    <col min="11520" max="11520" width="43" style="1478" customWidth="1"/>
    <col min="11521" max="11521" width="8.42578125" style="1478" customWidth="1"/>
    <col min="11522" max="11525" width="10.7109375" style="1478" customWidth="1"/>
    <col min="11526" max="11526" width="9.28515625" style="1478" customWidth="1"/>
    <col min="11527" max="11527" width="8.7109375" style="1478" customWidth="1"/>
    <col min="11528" max="11528" width="7.85546875" style="1478" customWidth="1"/>
    <col min="11529" max="11533" width="10.7109375" style="1478" customWidth="1"/>
    <col min="11534" max="11775" width="8.85546875" style="1478"/>
    <col min="11776" max="11776" width="43" style="1478" customWidth="1"/>
    <col min="11777" max="11777" width="8.42578125" style="1478" customWidth="1"/>
    <col min="11778" max="11781" width="10.7109375" style="1478" customWidth="1"/>
    <col min="11782" max="11782" width="9.28515625" style="1478" customWidth="1"/>
    <col min="11783" max="11783" width="8.7109375" style="1478" customWidth="1"/>
    <col min="11784" max="11784" width="7.85546875" style="1478" customWidth="1"/>
    <col min="11785" max="11789" width="10.7109375" style="1478" customWidth="1"/>
    <col min="11790" max="12031" width="8.85546875" style="1478"/>
    <col min="12032" max="12032" width="43" style="1478" customWidth="1"/>
    <col min="12033" max="12033" width="8.42578125" style="1478" customWidth="1"/>
    <col min="12034" max="12037" width="10.7109375" style="1478" customWidth="1"/>
    <col min="12038" max="12038" width="9.28515625" style="1478" customWidth="1"/>
    <col min="12039" max="12039" width="8.7109375" style="1478" customWidth="1"/>
    <col min="12040" max="12040" width="7.85546875" style="1478" customWidth="1"/>
    <col min="12041" max="12045" width="10.7109375" style="1478" customWidth="1"/>
    <col min="12046" max="12287" width="8.85546875" style="1478"/>
    <col min="12288" max="12288" width="43" style="1478" customWidth="1"/>
    <col min="12289" max="12289" width="8.42578125" style="1478" customWidth="1"/>
    <col min="12290" max="12293" width="10.7109375" style="1478" customWidth="1"/>
    <col min="12294" max="12294" width="9.28515625" style="1478" customWidth="1"/>
    <col min="12295" max="12295" width="8.7109375" style="1478" customWidth="1"/>
    <col min="12296" max="12296" width="7.85546875" style="1478" customWidth="1"/>
    <col min="12297" max="12301" width="10.7109375" style="1478" customWidth="1"/>
    <col min="12302" max="12543" width="8.85546875" style="1478"/>
    <col min="12544" max="12544" width="43" style="1478" customWidth="1"/>
    <col min="12545" max="12545" width="8.42578125" style="1478" customWidth="1"/>
    <col min="12546" max="12549" width="10.7109375" style="1478" customWidth="1"/>
    <col min="12550" max="12550" width="9.28515625" style="1478" customWidth="1"/>
    <col min="12551" max="12551" width="8.7109375" style="1478" customWidth="1"/>
    <col min="12552" max="12552" width="7.85546875" style="1478" customWidth="1"/>
    <col min="12553" max="12557" width="10.7109375" style="1478" customWidth="1"/>
    <col min="12558" max="12799" width="8.85546875" style="1478"/>
    <col min="12800" max="12800" width="43" style="1478" customWidth="1"/>
    <col min="12801" max="12801" width="8.42578125" style="1478" customWidth="1"/>
    <col min="12802" max="12805" width="10.7109375" style="1478" customWidth="1"/>
    <col min="12806" max="12806" width="9.28515625" style="1478" customWidth="1"/>
    <col min="12807" max="12807" width="8.7109375" style="1478" customWidth="1"/>
    <col min="12808" max="12808" width="7.85546875" style="1478" customWidth="1"/>
    <col min="12809" max="12813" width="10.7109375" style="1478" customWidth="1"/>
    <col min="12814" max="13055" width="8.85546875" style="1478"/>
    <col min="13056" max="13056" width="43" style="1478" customWidth="1"/>
    <col min="13057" max="13057" width="8.42578125" style="1478" customWidth="1"/>
    <col min="13058" max="13061" width="10.7109375" style="1478" customWidth="1"/>
    <col min="13062" max="13062" width="9.28515625" style="1478" customWidth="1"/>
    <col min="13063" max="13063" width="8.7109375" style="1478" customWidth="1"/>
    <col min="13064" max="13064" width="7.85546875" style="1478" customWidth="1"/>
    <col min="13065" max="13069" width="10.7109375" style="1478" customWidth="1"/>
    <col min="13070" max="13311" width="8.85546875" style="1478"/>
    <col min="13312" max="13312" width="43" style="1478" customWidth="1"/>
    <col min="13313" max="13313" width="8.42578125" style="1478" customWidth="1"/>
    <col min="13314" max="13317" width="10.7109375" style="1478" customWidth="1"/>
    <col min="13318" max="13318" width="9.28515625" style="1478" customWidth="1"/>
    <col min="13319" max="13319" width="8.7109375" style="1478" customWidth="1"/>
    <col min="13320" max="13320" width="7.85546875" style="1478" customWidth="1"/>
    <col min="13321" max="13325" width="10.7109375" style="1478" customWidth="1"/>
    <col min="13326" max="13567" width="8.85546875" style="1478"/>
    <col min="13568" max="13568" width="43" style="1478" customWidth="1"/>
    <col min="13569" max="13569" width="8.42578125" style="1478" customWidth="1"/>
    <col min="13570" max="13573" width="10.7109375" style="1478" customWidth="1"/>
    <col min="13574" max="13574" width="9.28515625" style="1478" customWidth="1"/>
    <col min="13575" max="13575" width="8.7109375" style="1478" customWidth="1"/>
    <col min="13576" max="13576" width="7.85546875" style="1478" customWidth="1"/>
    <col min="13577" max="13581" width="10.7109375" style="1478" customWidth="1"/>
    <col min="13582" max="13823" width="8.85546875" style="1478"/>
    <col min="13824" max="13824" width="43" style="1478" customWidth="1"/>
    <col min="13825" max="13825" width="8.42578125" style="1478" customWidth="1"/>
    <col min="13826" max="13829" width="10.7109375" style="1478" customWidth="1"/>
    <col min="13830" max="13830" width="9.28515625" style="1478" customWidth="1"/>
    <col min="13831" max="13831" width="8.7109375" style="1478" customWidth="1"/>
    <col min="13832" max="13832" width="7.85546875" style="1478" customWidth="1"/>
    <col min="13833" max="13837" width="10.7109375" style="1478" customWidth="1"/>
    <col min="13838" max="14079" width="8.85546875" style="1478"/>
    <col min="14080" max="14080" width="43" style="1478" customWidth="1"/>
    <col min="14081" max="14081" width="8.42578125" style="1478" customWidth="1"/>
    <col min="14082" max="14085" width="10.7109375" style="1478" customWidth="1"/>
    <col min="14086" max="14086" width="9.28515625" style="1478" customWidth="1"/>
    <col min="14087" max="14087" width="8.7109375" style="1478" customWidth="1"/>
    <col min="14088" max="14088" width="7.85546875" style="1478" customWidth="1"/>
    <col min="14089" max="14093" width="10.7109375" style="1478" customWidth="1"/>
    <col min="14094" max="14335" width="8.85546875" style="1478"/>
    <col min="14336" max="14336" width="43" style="1478" customWidth="1"/>
    <col min="14337" max="14337" width="8.42578125" style="1478" customWidth="1"/>
    <col min="14338" max="14341" width="10.7109375" style="1478" customWidth="1"/>
    <col min="14342" max="14342" width="9.28515625" style="1478" customWidth="1"/>
    <col min="14343" max="14343" width="8.7109375" style="1478" customWidth="1"/>
    <col min="14344" max="14344" width="7.85546875" style="1478" customWidth="1"/>
    <col min="14345" max="14349" width="10.7109375" style="1478" customWidth="1"/>
    <col min="14350" max="14591" width="8.85546875" style="1478"/>
    <col min="14592" max="14592" width="43" style="1478" customWidth="1"/>
    <col min="14593" max="14593" width="8.42578125" style="1478" customWidth="1"/>
    <col min="14594" max="14597" width="10.7109375" style="1478" customWidth="1"/>
    <col min="14598" max="14598" width="9.28515625" style="1478" customWidth="1"/>
    <col min="14599" max="14599" width="8.7109375" style="1478" customWidth="1"/>
    <col min="14600" max="14600" width="7.85546875" style="1478" customWidth="1"/>
    <col min="14601" max="14605" width="10.7109375" style="1478" customWidth="1"/>
    <col min="14606" max="14847" width="8.85546875" style="1478"/>
    <col min="14848" max="14848" width="43" style="1478" customWidth="1"/>
    <col min="14849" max="14849" width="8.42578125" style="1478" customWidth="1"/>
    <col min="14850" max="14853" width="10.7109375" style="1478" customWidth="1"/>
    <col min="14854" max="14854" width="9.28515625" style="1478" customWidth="1"/>
    <col min="14855" max="14855" width="8.7109375" style="1478" customWidth="1"/>
    <col min="14856" max="14856" width="7.85546875" style="1478" customWidth="1"/>
    <col min="14857" max="14861" width="10.7109375" style="1478" customWidth="1"/>
    <col min="14862" max="15103" width="8.85546875" style="1478"/>
    <col min="15104" max="15104" width="43" style="1478" customWidth="1"/>
    <col min="15105" max="15105" width="8.42578125" style="1478" customWidth="1"/>
    <col min="15106" max="15109" width="10.7109375" style="1478" customWidth="1"/>
    <col min="15110" max="15110" width="9.28515625" style="1478" customWidth="1"/>
    <col min="15111" max="15111" width="8.7109375" style="1478" customWidth="1"/>
    <col min="15112" max="15112" width="7.85546875" style="1478" customWidth="1"/>
    <col min="15113" max="15117" width="10.7109375" style="1478" customWidth="1"/>
    <col min="15118" max="15359" width="8.85546875" style="1478"/>
    <col min="15360" max="15360" width="43" style="1478" customWidth="1"/>
    <col min="15361" max="15361" width="8.42578125" style="1478" customWidth="1"/>
    <col min="15362" max="15365" width="10.7109375" style="1478" customWidth="1"/>
    <col min="15366" max="15366" width="9.28515625" style="1478" customWidth="1"/>
    <col min="15367" max="15367" width="8.7109375" style="1478" customWidth="1"/>
    <col min="15368" max="15368" width="7.85546875" style="1478" customWidth="1"/>
    <col min="15369" max="15373" width="10.7109375" style="1478" customWidth="1"/>
    <col min="15374" max="15615" width="8.85546875" style="1478"/>
    <col min="15616" max="15616" width="43" style="1478" customWidth="1"/>
    <col min="15617" max="15617" width="8.42578125" style="1478" customWidth="1"/>
    <col min="15618" max="15621" width="10.7109375" style="1478" customWidth="1"/>
    <col min="15622" max="15622" width="9.28515625" style="1478" customWidth="1"/>
    <col min="15623" max="15623" width="8.7109375" style="1478" customWidth="1"/>
    <col min="15624" max="15624" width="7.85546875" style="1478" customWidth="1"/>
    <col min="15625" max="15629" width="10.7109375" style="1478" customWidth="1"/>
    <col min="15630" max="15871" width="8.85546875" style="1478"/>
    <col min="15872" max="15872" width="43" style="1478" customWidth="1"/>
    <col min="15873" max="15873" width="8.42578125" style="1478" customWidth="1"/>
    <col min="15874" max="15877" width="10.7109375" style="1478" customWidth="1"/>
    <col min="15878" max="15878" width="9.28515625" style="1478" customWidth="1"/>
    <col min="15879" max="15879" width="8.7109375" style="1478" customWidth="1"/>
    <col min="15880" max="15880" width="7.85546875" style="1478" customWidth="1"/>
    <col min="15881" max="15885" width="10.7109375" style="1478" customWidth="1"/>
    <col min="15886" max="16127" width="8.85546875" style="1478"/>
    <col min="16128" max="16128" width="43" style="1478" customWidth="1"/>
    <col min="16129" max="16129" width="8.42578125" style="1478" customWidth="1"/>
    <col min="16130" max="16133" width="10.7109375" style="1478" customWidth="1"/>
    <col min="16134" max="16134" width="9.28515625" style="1478" customWidth="1"/>
    <col min="16135" max="16135" width="8.7109375" style="1478" customWidth="1"/>
    <col min="16136" max="16136" width="7.85546875" style="1478" customWidth="1"/>
    <col min="16137" max="16141" width="10.7109375" style="1478" customWidth="1"/>
    <col min="16142" max="16384" width="8.85546875" style="1478"/>
  </cols>
  <sheetData>
    <row r="1" spans="1:59" s="1449" customFormat="1" ht="51.75" customHeight="1">
      <c r="A1" s="1956" t="s">
        <v>2540</v>
      </c>
      <c r="B1" s="1956"/>
      <c r="C1" s="1956"/>
      <c r="D1" s="1956"/>
      <c r="E1" s="1956"/>
      <c r="F1" s="1956"/>
      <c r="G1" s="1956"/>
      <c r="H1" s="1956"/>
      <c r="I1" s="1956"/>
      <c r="J1" s="1956"/>
      <c r="K1" s="1956"/>
      <c r="L1" s="1956"/>
      <c r="M1" s="1956"/>
      <c r="N1" s="1956"/>
      <c r="O1" s="1956"/>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50"/>
      <c r="AW1" s="1450"/>
      <c r="AX1" s="1450"/>
      <c r="AY1" s="1450"/>
      <c r="AZ1" s="1450"/>
      <c r="BA1" s="1450"/>
      <c r="BB1" s="1450"/>
      <c r="BC1" s="1450"/>
      <c r="BD1" s="1450"/>
      <c r="BE1" s="1450"/>
      <c r="BF1" s="1450"/>
      <c r="BG1" s="1450"/>
    </row>
    <row r="2" spans="1:59" s="1449" customFormat="1" ht="29.1" customHeight="1">
      <c r="A2" s="2187" t="s">
        <v>2541</v>
      </c>
      <c r="B2" s="2187"/>
      <c r="C2" s="2187"/>
      <c r="D2" s="2187"/>
      <c r="E2" s="2187"/>
      <c r="F2" s="2187"/>
      <c r="G2" s="2187"/>
      <c r="H2" s="2187"/>
      <c r="I2" s="2187"/>
      <c r="J2" s="2187"/>
      <c r="K2" s="2187"/>
      <c r="L2" s="2187"/>
      <c r="M2" s="2187"/>
      <c r="N2" s="2187"/>
      <c r="O2" s="2187"/>
      <c r="X2" s="1450"/>
      <c r="Y2" s="1450"/>
      <c r="Z2" s="1450"/>
      <c r="AA2" s="1450"/>
      <c r="AB2" s="1450"/>
      <c r="AC2" s="1450"/>
      <c r="AD2" s="1450"/>
      <c r="AE2" s="1450"/>
      <c r="AF2" s="1450"/>
      <c r="AG2" s="1450"/>
      <c r="AH2" s="1450"/>
      <c r="AI2" s="1450"/>
      <c r="AJ2" s="1450"/>
      <c r="AK2" s="1450"/>
      <c r="AL2" s="1450"/>
      <c r="AM2" s="1450"/>
      <c r="AN2" s="1450"/>
      <c r="AO2" s="1450"/>
      <c r="AP2" s="1450"/>
      <c r="AQ2" s="1450"/>
      <c r="AR2" s="1450"/>
      <c r="AS2" s="1450"/>
      <c r="AT2" s="1450"/>
      <c r="AU2" s="1450"/>
      <c r="AV2" s="1450"/>
      <c r="AW2" s="1450"/>
      <c r="AX2" s="1450"/>
      <c r="AY2" s="1450"/>
      <c r="AZ2" s="1450"/>
      <c r="BA2" s="1450"/>
      <c r="BB2" s="1450"/>
      <c r="BC2" s="1450"/>
      <c r="BD2" s="1450"/>
      <c r="BE2" s="1450"/>
      <c r="BF2" s="1450"/>
      <c r="BG2" s="1450"/>
    </row>
    <row r="3" spans="1:59" s="1451" customFormat="1" ht="24" customHeight="1">
      <c r="A3" s="2496" t="s">
        <v>3008</v>
      </c>
      <c r="B3" s="2496"/>
      <c r="C3" s="2496"/>
      <c r="D3" s="2496"/>
      <c r="E3" s="2496"/>
      <c r="F3" s="2496"/>
      <c r="G3" s="2496"/>
      <c r="H3" s="2497"/>
      <c r="I3" s="2498" t="s">
        <v>3009</v>
      </c>
      <c r="J3" s="2498"/>
      <c r="K3" s="2498"/>
      <c r="L3" s="2498"/>
      <c r="M3" s="2498"/>
      <c r="N3" s="2498"/>
      <c r="O3" s="2499"/>
    </row>
    <row r="4" spans="1:59" s="1449" customFormat="1" ht="33" customHeight="1">
      <c r="A4" s="2545" t="s">
        <v>508</v>
      </c>
      <c r="B4" s="2548" t="s">
        <v>3010</v>
      </c>
      <c r="C4" s="2549"/>
      <c r="D4" s="2549"/>
      <c r="E4" s="2549"/>
      <c r="F4" s="2549"/>
      <c r="G4" s="2549"/>
      <c r="H4" s="2549"/>
      <c r="I4" s="2549"/>
      <c r="J4" s="2549"/>
      <c r="K4" s="2549"/>
      <c r="L4" s="2549"/>
      <c r="M4" s="2549"/>
      <c r="N4" s="2550"/>
      <c r="O4" s="2551" t="s">
        <v>500</v>
      </c>
      <c r="P4" s="1450"/>
      <c r="Q4" s="1450"/>
      <c r="R4" s="1450"/>
      <c r="S4" s="1450"/>
      <c r="T4" s="1450"/>
      <c r="U4" s="1450"/>
      <c r="V4" s="1450"/>
      <c r="W4" s="1450"/>
      <c r="X4" s="1450"/>
      <c r="Y4" s="1450"/>
      <c r="Z4" s="1450"/>
      <c r="AA4" s="1450"/>
      <c r="AB4" s="1450"/>
      <c r="AC4" s="1450"/>
      <c r="AD4" s="1450"/>
      <c r="AE4" s="1450"/>
      <c r="AF4" s="1450"/>
      <c r="AG4" s="1450"/>
      <c r="AH4" s="1450"/>
      <c r="AI4" s="1450"/>
      <c r="AJ4" s="1450"/>
      <c r="AK4" s="1450"/>
    </row>
    <row r="5" spans="1:59" s="1449" customFormat="1" ht="33" customHeight="1">
      <c r="A5" s="2546"/>
      <c r="B5" s="2552" t="s">
        <v>3003</v>
      </c>
      <c r="C5" s="2553"/>
      <c r="D5" s="2553"/>
      <c r="E5" s="2553"/>
      <c r="F5" s="2553"/>
      <c r="G5" s="2553"/>
      <c r="H5" s="2553"/>
      <c r="I5" s="2553"/>
      <c r="J5" s="2553"/>
      <c r="K5" s="2553"/>
      <c r="L5" s="2553"/>
      <c r="M5" s="2553"/>
      <c r="N5" s="2554"/>
      <c r="O5" s="2551"/>
      <c r="P5" s="1450"/>
      <c r="Q5" s="1450"/>
      <c r="R5" s="1450"/>
      <c r="S5" s="1450"/>
      <c r="T5" s="1450"/>
      <c r="U5" s="1450"/>
      <c r="V5" s="1450"/>
      <c r="W5" s="1450"/>
      <c r="X5" s="1450"/>
      <c r="Y5" s="1450"/>
      <c r="Z5" s="1450"/>
      <c r="AA5" s="1450"/>
      <c r="AB5" s="1450"/>
      <c r="AC5" s="1450"/>
      <c r="AD5" s="1450"/>
      <c r="AE5" s="1450"/>
      <c r="AF5" s="1450"/>
      <c r="AG5" s="1450"/>
      <c r="AH5" s="1450"/>
      <c r="AI5" s="1450"/>
      <c r="AJ5" s="1450"/>
      <c r="AK5" s="1450"/>
    </row>
    <row r="6" spans="1:59" s="1454" customFormat="1" ht="95.1" customHeight="1">
      <c r="A6" s="2546"/>
      <c r="B6" s="1452" t="s">
        <v>553</v>
      </c>
      <c r="C6" s="1452" t="s">
        <v>3004</v>
      </c>
      <c r="D6" s="1452" t="s">
        <v>557</v>
      </c>
      <c r="E6" s="1452" t="s">
        <v>647</v>
      </c>
      <c r="F6" s="1452" t="s">
        <v>646</v>
      </c>
      <c r="G6" s="1452" t="s">
        <v>565</v>
      </c>
      <c r="H6" s="1452" t="s">
        <v>805</v>
      </c>
      <c r="I6" s="1452" t="s">
        <v>650</v>
      </c>
      <c r="J6" s="1452" t="s">
        <v>569</v>
      </c>
      <c r="K6" s="1452" t="s">
        <v>567</v>
      </c>
      <c r="L6" s="1452" t="s">
        <v>3005</v>
      </c>
      <c r="M6" s="1452" t="s">
        <v>617</v>
      </c>
      <c r="N6" s="1452" t="s">
        <v>128</v>
      </c>
      <c r="O6" s="2551"/>
      <c r="P6" s="1453"/>
      <c r="Q6" s="1453"/>
      <c r="R6" s="1453"/>
      <c r="S6" s="1453"/>
      <c r="T6" s="1453"/>
      <c r="U6" s="1453"/>
      <c r="V6" s="1453"/>
      <c r="W6" s="1453"/>
      <c r="X6" s="1453"/>
      <c r="Y6" s="1453"/>
      <c r="Z6" s="1453"/>
      <c r="AA6" s="1453"/>
      <c r="AB6" s="1453"/>
      <c r="AC6" s="1453"/>
      <c r="AD6" s="1453"/>
      <c r="AE6" s="1453"/>
      <c r="AF6" s="1453"/>
      <c r="AG6" s="1453"/>
      <c r="AH6" s="1453"/>
      <c r="AI6" s="1453"/>
      <c r="AJ6" s="1453"/>
      <c r="AK6" s="1453"/>
    </row>
    <row r="7" spans="1:59" s="1454" customFormat="1" ht="95.1" customHeight="1">
      <c r="A7" s="2547"/>
      <c r="B7" s="1455" t="s">
        <v>554</v>
      </c>
      <c r="C7" s="1455" t="s">
        <v>3006</v>
      </c>
      <c r="D7" s="1455" t="s">
        <v>558</v>
      </c>
      <c r="E7" s="1455" t="s">
        <v>3007</v>
      </c>
      <c r="F7" s="1455" t="s">
        <v>556</v>
      </c>
      <c r="G7" s="1455" t="s">
        <v>807</v>
      </c>
      <c r="H7" s="1455" t="s">
        <v>804</v>
      </c>
      <c r="I7" s="1455" t="s">
        <v>1092</v>
      </c>
      <c r="J7" s="1455" t="s">
        <v>570</v>
      </c>
      <c r="K7" s="1455" t="s">
        <v>568</v>
      </c>
      <c r="L7" s="1455" t="s">
        <v>562</v>
      </c>
      <c r="M7" s="1455" t="s">
        <v>618</v>
      </c>
      <c r="N7" s="1455" t="s">
        <v>129</v>
      </c>
      <c r="O7" s="2551"/>
      <c r="P7" s="1453"/>
      <c r="Q7" s="1453"/>
      <c r="R7" s="1453"/>
      <c r="S7" s="1453"/>
      <c r="T7" s="1453"/>
      <c r="U7" s="1453"/>
      <c r="V7" s="1453"/>
      <c r="W7" s="1453"/>
      <c r="X7" s="1453"/>
      <c r="Y7" s="1453"/>
      <c r="Z7" s="1453"/>
      <c r="AA7" s="1453"/>
      <c r="AB7" s="1453"/>
      <c r="AC7" s="1453"/>
      <c r="AD7" s="1453"/>
      <c r="AE7" s="1453"/>
      <c r="AF7" s="1453"/>
      <c r="AG7" s="1453"/>
      <c r="AH7" s="1453"/>
      <c r="AI7" s="1453"/>
      <c r="AJ7" s="1453"/>
      <c r="AK7" s="1453"/>
    </row>
    <row r="8" spans="1:59" s="1459" customFormat="1" ht="33" customHeight="1">
      <c r="A8" s="1388" t="s">
        <v>906</v>
      </c>
      <c r="B8" s="1456">
        <v>17569</v>
      </c>
      <c r="C8" s="1456">
        <v>22883</v>
      </c>
      <c r="D8" s="1456">
        <v>6705</v>
      </c>
      <c r="E8" s="1456">
        <v>3440</v>
      </c>
      <c r="F8" s="1456">
        <v>7843</v>
      </c>
      <c r="G8" s="1456">
        <v>9139</v>
      </c>
      <c r="H8" s="1456">
        <v>2688</v>
      </c>
      <c r="I8" s="1456">
        <v>3108</v>
      </c>
      <c r="J8" s="1456">
        <v>19321</v>
      </c>
      <c r="K8" s="1456">
        <v>7370</v>
      </c>
      <c r="L8" s="1456">
        <v>1413</v>
      </c>
      <c r="M8" s="1456">
        <v>7616</v>
      </c>
      <c r="N8" s="1457">
        <f>SUM(B8:M8)</f>
        <v>109095</v>
      </c>
      <c r="O8" s="1393" t="s">
        <v>907</v>
      </c>
      <c r="P8" s="1458"/>
      <c r="Q8" s="1458"/>
      <c r="R8" s="1458"/>
      <c r="S8" s="1458"/>
      <c r="T8" s="1458"/>
      <c r="U8" s="1458"/>
      <c r="V8" s="1458"/>
      <c r="W8" s="1458"/>
      <c r="X8" s="1458"/>
      <c r="Y8" s="1458"/>
      <c r="Z8" s="1458"/>
      <c r="AA8" s="1458"/>
      <c r="AB8" s="1458"/>
      <c r="AC8" s="1458"/>
      <c r="AD8" s="1458"/>
      <c r="AE8" s="1458"/>
      <c r="AF8" s="1458"/>
      <c r="AG8" s="1458"/>
      <c r="AH8" s="1458"/>
      <c r="AI8" s="1458"/>
      <c r="AJ8" s="1458"/>
      <c r="AK8" s="1458"/>
    </row>
    <row r="9" spans="1:59" s="1459" customFormat="1" ht="33" customHeight="1">
      <c r="A9" s="1388" t="s">
        <v>908</v>
      </c>
      <c r="B9" s="1460">
        <v>13588</v>
      </c>
      <c r="C9" s="1460">
        <v>13642</v>
      </c>
      <c r="D9" s="1460">
        <v>8255</v>
      </c>
      <c r="E9" s="1460">
        <v>4515</v>
      </c>
      <c r="F9" s="1460">
        <v>6876</v>
      </c>
      <c r="G9" s="1460">
        <v>10466</v>
      </c>
      <c r="H9" s="1460">
        <v>4042</v>
      </c>
      <c r="I9" s="1460">
        <v>10721</v>
      </c>
      <c r="J9" s="1460">
        <v>8038</v>
      </c>
      <c r="K9" s="1460">
        <v>10331</v>
      </c>
      <c r="L9" s="1460">
        <v>1219</v>
      </c>
      <c r="M9" s="1460">
        <v>1925</v>
      </c>
      <c r="N9" s="1457">
        <f t="shared" ref="N9:N15" si="0">SUM(B9:M9)</f>
        <v>93618</v>
      </c>
      <c r="O9" s="1393" t="s">
        <v>909</v>
      </c>
      <c r="P9" s="1458"/>
      <c r="Q9" s="1458"/>
      <c r="R9" s="1458"/>
      <c r="S9" s="1458"/>
      <c r="T9" s="1458"/>
      <c r="U9" s="1458"/>
      <c r="V9" s="1458"/>
      <c r="W9" s="1458"/>
      <c r="X9" s="1458"/>
      <c r="Y9" s="1458"/>
      <c r="Z9" s="1458"/>
      <c r="AA9" s="1458"/>
      <c r="AB9" s="1458"/>
      <c r="AC9" s="1458"/>
      <c r="AD9" s="1458"/>
      <c r="AE9" s="1458"/>
      <c r="AF9" s="1458"/>
      <c r="AG9" s="1458"/>
      <c r="AH9" s="1458"/>
      <c r="AI9" s="1458"/>
      <c r="AJ9" s="1458"/>
      <c r="AK9" s="1458"/>
    </row>
    <row r="10" spans="1:59" s="1459" customFormat="1" ht="33" customHeight="1">
      <c r="A10" s="1388" t="s">
        <v>910</v>
      </c>
      <c r="B10" s="1456">
        <v>6001</v>
      </c>
      <c r="C10" s="1456">
        <v>1514</v>
      </c>
      <c r="D10" s="1456">
        <v>2826</v>
      </c>
      <c r="E10" s="1456">
        <v>2060</v>
      </c>
      <c r="F10" s="1456">
        <v>3742</v>
      </c>
      <c r="G10" s="1456">
        <v>3343</v>
      </c>
      <c r="H10" s="1456">
        <v>744</v>
      </c>
      <c r="I10" s="1456">
        <v>1845</v>
      </c>
      <c r="J10" s="1456">
        <v>5534</v>
      </c>
      <c r="K10" s="1456">
        <v>3049</v>
      </c>
      <c r="L10" s="1456">
        <v>549</v>
      </c>
      <c r="M10" s="1456">
        <v>754</v>
      </c>
      <c r="N10" s="1457">
        <f t="shared" si="0"/>
        <v>31961</v>
      </c>
      <c r="O10" s="1393" t="s">
        <v>911</v>
      </c>
      <c r="P10" s="1458"/>
      <c r="Q10" s="1458"/>
      <c r="R10" s="1458"/>
      <c r="S10" s="1458"/>
      <c r="T10" s="1458"/>
      <c r="U10" s="1458"/>
      <c r="V10" s="1458"/>
      <c r="W10" s="1458"/>
      <c r="X10" s="1458"/>
      <c r="Y10" s="1458"/>
      <c r="Z10" s="1458"/>
      <c r="AA10" s="1458"/>
      <c r="AB10" s="1458"/>
      <c r="AC10" s="1458"/>
      <c r="AD10" s="1458"/>
      <c r="AE10" s="1458"/>
      <c r="AF10" s="1458"/>
      <c r="AG10" s="1458"/>
      <c r="AH10" s="1458"/>
      <c r="AI10" s="1458"/>
      <c r="AJ10" s="1458"/>
      <c r="AK10" s="1458"/>
    </row>
    <row r="11" spans="1:59" s="1459" customFormat="1" ht="33" customHeight="1">
      <c r="A11" s="1388" t="s">
        <v>912</v>
      </c>
      <c r="B11" s="1460">
        <v>1482</v>
      </c>
      <c r="C11" s="1460">
        <v>24565</v>
      </c>
      <c r="D11" s="1460">
        <v>3866</v>
      </c>
      <c r="E11" s="1460">
        <v>1169</v>
      </c>
      <c r="F11" s="1460">
        <v>1656</v>
      </c>
      <c r="G11" s="1460">
        <v>1759</v>
      </c>
      <c r="H11" s="1460">
        <v>826</v>
      </c>
      <c r="I11" s="1460">
        <v>699</v>
      </c>
      <c r="J11" s="1460">
        <v>2190</v>
      </c>
      <c r="K11" s="1460">
        <v>1383</v>
      </c>
      <c r="L11" s="1460">
        <v>1758</v>
      </c>
      <c r="M11" s="1460">
        <v>11830</v>
      </c>
      <c r="N11" s="1457">
        <f t="shared" si="0"/>
        <v>53183</v>
      </c>
      <c r="O11" s="1393" t="s">
        <v>3011</v>
      </c>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row>
    <row r="12" spans="1:59" s="1459" customFormat="1" ht="33" customHeight="1">
      <c r="A12" s="1388" t="s">
        <v>2951</v>
      </c>
      <c r="B12" s="1456">
        <v>2259</v>
      </c>
      <c r="C12" s="1456">
        <v>365</v>
      </c>
      <c r="D12" s="1456">
        <v>734</v>
      </c>
      <c r="E12" s="1456">
        <v>301</v>
      </c>
      <c r="F12" s="1456">
        <v>1100</v>
      </c>
      <c r="G12" s="1456">
        <v>1164</v>
      </c>
      <c r="H12" s="1456">
        <v>968</v>
      </c>
      <c r="I12" s="1456">
        <v>354</v>
      </c>
      <c r="J12" s="1456">
        <v>2284</v>
      </c>
      <c r="K12" s="1456">
        <v>875</v>
      </c>
      <c r="L12" s="1456">
        <v>376</v>
      </c>
      <c r="M12" s="1456">
        <v>84</v>
      </c>
      <c r="N12" s="1457">
        <f t="shared" si="0"/>
        <v>10864</v>
      </c>
      <c r="O12" s="1393" t="s">
        <v>3012</v>
      </c>
      <c r="P12" s="1458"/>
      <c r="Q12" s="1458"/>
      <c r="R12" s="1458"/>
      <c r="S12" s="1458"/>
      <c r="T12" s="1458"/>
      <c r="U12" s="1458"/>
      <c r="V12" s="1458"/>
      <c r="W12" s="1458"/>
      <c r="X12" s="1458"/>
      <c r="Y12" s="1458"/>
      <c r="Z12" s="1458"/>
      <c r="AA12" s="1458"/>
      <c r="AB12" s="1458"/>
      <c r="AC12" s="1458"/>
      <c r="AD12" s="1458"/>
      <c r="AE12" s="1458"/>
      <c r="AF12" s="1458"/>
      <c r="AG12" s="1458"/>
      <c r="AH12" s="1458"/>
      <c r="AI12" s="1458"/>
      <c r="AJ12" s="1458"/>
      <c r="AK12" s="1458"/>
    </row>
    <row r="13" spans="1:59" s="1459" customFormat="1" ht="33" customHeight="1">
      <c r="A13" s="1388" t="s">
        <v>916</v>
      </c>
      <c r="B13" s="1460">
        <v>2058</v>
      </c>
      <c r="C13" s="1460">
        <v>1588</v>
      </c>
      <c r="D13" s="1460">
        <v>925</v>
      </c>
      <c r="E13" s="1460">
        <v>438</v>
      </c>
      <c r="F13" s="1460">
        <v>1562</v>
      </c>
      <c r="G13" s="1460">
        <v>1298</v>
      </c>
      <c r="H13" s="1460">
        <v>168</v>
      </c>
      <c r="I13" s="1460">
        <v>323</v>
      </c>
      <c r="J13" s="1460">
        <v>407</v>
      </c>
      <c r="K13" s="1460">
        <v>1709</v>
      </c>
      <c r="L13" s="1460">
        <v>284</v>
      </c>
      <c r="M13" s="1460">
        <v>832</v>
      </c>
      <c r="N13" s="1457">
        <f t="shared" si="0"/>
        <v>11592</v>
      </c>
      <c r="O13" s="1393" t="s">
        <v>917</v>
      </c>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row>
    <row r="14" spans="1:59" s="1461" customFormat="1" ht="33" customHeight="1">
      <c r="A14" s="1388" t="s">
        <v>2732</v>
      </c>
      <c r="B14" s="1456">
        <v>15430</v>
      </c>
      <c r="C14" s="1456">
        <v>0</v>
      </c>
      <c r="D14" s="1456">
        <v>0</v>
      </c>
      <c r="E14" s="1456">
        <v>0</v>
      </c>
      <c r="F14" s="1456">
        <v>0</v>
      </c>
      <c r="G14" s="1456">
        <v>0</v>
      </c>
      <c r="H14" s="1456">
        <v>0</v>
      </c>
      <c r="I14" s="1456">
        <v>0</v>
      </c>
      <c r="J14" s="1456">
        <v>0</v>
      </c>
      <c r="K14" s="1456">
        <v>0</v>
      </c>
      <c r="L14" s="1456">
        <v>0</v>
      </c>
      <c r="M14" s="1456">
        <v>0</v>
      </c>
      <c r="N14" s="1457">
        <f t="shared" si="0"/>
        <v>15430</v>
      </c>
      <c r="O14" s="1393" t="s">
        <v>938</v>
      </c>
    </row>
    <row r="15" spans="1:59" s="1461" customFormat="1" ht="33" customHeight="1">
      <c r="A15" s="1388" t="s">
        <v>918</v>
      </c>
      <c r="B15" s="1460">
        <v>9303</v>
      </c>
      <c r="C15" s="1460">
        <v>3672</v>
      </c>
      <c r="D15" s="1460">
        <v>3978</v>
      </c>
      <c r="E15" s="1460">
        <v>1328</v>
      </c>
      <c r="F15" s="1460">
        <v>3940</v>
      </c>
      <c r="G15" s="1460">
        <v>4868</v>
      </c>
      <c r="H15" s="1460">
        <v>3313</v>
      </c>
      <c r="I15" s="1460">
        <v>1157</v>
      </c>
      <c r="J15" s="1460">
        <v>5129</v>
      </c>
      <c r="K15" s="1460">
        <v>5356</v>
      </c>
      <c r="L15" s="1460">
        <v>1308</v>
      </c>
      <c r="M15" s="1460">
        <v>10111</v>
      </c>
      <c r="N15" s="1457">
        <f t="shared" si="0"/>
        <v>53463</v>
      </c>
      <c r="O15" s="1393" t="s">
        <v>919</v>
      </c>
    </row>
    <row r="16" spans="1:59" s="1464" customFormat="1" ht="33" customHeight="1">
      <c r="A16" s="1462" t="s">
        <v>3013</v>
      </c>
      <c r="B16" s="1463">
        <f>SUM(B8:B15)</f>
        <v>67690</v>
      </c>
      <c r="C16" s="1463">
        <f t="shared" ref="C16:N16" si="1">SUM(C8:C15)</f>
        <v>68229</v>
      </c>
      <c r="D16" s="1463">
        <f t="shared" si="1"/>
        <v>27289</v>
      </c>
      <c r="E16" s="1463">
        <f t="shared" si="1"/>
        <v>13251</v>
      </c>
      <c r="F16" s="1463">
        <f t="shared" si="1"/>
        <v>26719</v>
      </c>
      <c r="G16" s="1463">
        <f t="shared" si="1"/>
        <v>32037</v>
      </c>
      <c r="H16" s="1463">
        <f t="shared" si="1"/>
        <v>12749</v>
      </c>
      <c r="I16" s="1463">
        <f t="shared" si="1"/>
        <v>18207</v>
      </c>
      <c r="J16" s="1463">
        <f t="shared" si="1"/>
        <v>42903</v>
      </c>
      <c r="K16" s="1463">
        <f t="shared" si="1"/>
        <v>30073</v>
      </c>
      <c r="L16" s="1463">
        <f t="shared" si="1"/>
        <v>6907</v>
      </c>
      <c r="M16" s="1463">
        <f t="shared" si="1"/>
        <v>33152</v>
      </c>
      <c r="N16" s="1463">
        <f t="shared" si="1"/>
        <v>379206</v>
      </c>
      <c r="O16" s="1462" t="s">
        <v>129</v>
      </c>
    </row>
    <row r="17" spans="1:15" s="1451" customFormat="1" ht="18" customHeight="1">
      <c r="A17" s="1465"/>
      <c r="N17" s="1466"/>
      <c r="O17" s="1465"/>
    </row>
    <row r="19" spans="1:15" s="1469" customFormat="1" ht="18" customHeight="1">
      <c r="A19" s="1467"/>
      <c r="B19" s="1468"/>
      <c r="C19" s="1468"/>
      <c r="D19" s="1468"/>
      <c r="E19" s="1468"/>
      <c r="M19" s="1468"/>
      <c r="O19" s="1467"/>
    </row>
    <row r="20" spans="1:15" s="1469" customFormat="1" ht="18" customHeight="1">
      <c r="A20" s="1467"/>
      <c r="B20" s="1468"/>
      <c r="C20" s="1468"/>
      <c r="D20" s="1468"/>
      <c r="E20" s="1468"/>
      <c r="M20" s="1468"/>
      <c r="O20" s="1467"/>
    </row>
    <row r="21" spans="1:15" s="1469" customFormat="1" ht="18" customHeight="1">
      <c r="A21" s="1467"/>
      <c r="B21" s="1468"/>
      <c r="C21" s="1468"/>
      <c r="D21" s="1468"/>
      <c r="E21" s="1468"/>
      <c r="M21" s="1468"/>
      <c r="O21" s="1467"/>
    </row>
    <row r="22" spans="1:15" s="1469" customFormat="1" ht="18" customHeight="1">
      <c r="A22" s="1467"/>
      <c r="B22" s="1468"/>
      <c r="C22" s="1468"/>
      <c r="D22" s="1468"/>
      <c r="E22" s="1468"/>
      <c r="M22" s="1468"/>
      <c r="O22" s="1467"/>
    </row>
    <row r="23" spans="1:15" s="1469" customFormat="1" ht="18" customHeight="1">
      <c r="A23" s="1467"/>
      <c r="B23" s="1468"/>
      <c r="C23" s="1468"/>
      <c r="D23" s="1468"/>
      <c r="E23" s="1468"/>
      <c r="M23" s="1468"/>
      <c r="O23" s="1467"/>
    </row>
    <row r="24" spans="1:15" s="1469" customFormat="1" ht="18" customHeight="1">
      <c r="A24" s="1467"/>
      <c r="B24" s="1468"/>
      <c r="C24" s="1468"/>
      <c r="D24" s="1468"/>
      <c r="E24" s="1468"/>
      <c r="F24" s="1468"/>
      <c r="G24" s="1468"/>
      <c r="H24" s="1468"/>
      <c r="I24" s="1468"/>
      <c r="J24" s="1468"/>
      <c r="K24" s="1468"/>
      <c r="L24" s="1468"/>
      <c r="M24" s="1468"/>
      <c r="N24" s="1468"/>
      <c r="O24" s="1467"/>
    </row>
    <row r="25" spans="1:15" s="1180" customFormat="1" ht="33" customHeight="1">
      <c r="A25" s="1176"/>
      <c r="B25" s="1177"/>
      <c r="C25" s="1177"/>
      <c r="D25" s="1177"/>
      <c r="E25" s="1178"/>
      <c r="F25" s="1179"/>
      <c r="I25" s="1181"/>
      <c r="J25" s="1181"/>
      <c r="K25" s="1181"/>
      <c r="L25" s="1181"/>
      <c r="M25" s="1181"/>
    </row>
    <row r="26" spans="1:15" s="1197" customFormat="1" ht="33" customHeight="1">
      <c r="A26" s="1193"/>
      <c r="B26" s="1194"/>
      <c r="C26" s="1194"/>
      <c r="D26" s="1194"/>
      <c r="E26" s="1195"/>
      <c r="F26" s="1196"/>
      <c r="I26" s="1198"/>
      <c r="J26" s="1198"/>
      <c r="K26" s="1198"/>
      <c r="L26" s="1198"/>
      <c r="M26" s="1198"/>
    </row>
    <row r="27" spans="1:15" s="1180" customFormat="1" ht="33" customHeight="1">
      <c r="A27" s="1176"/>
      <c r="B27" s="1177"/>
      <c r="C27" s="1177"/>
      <c r="D27" s="1177"/>
      <c r="E27" s="1177"/>
      <c r="F27" s="1177"/>
      <c r="G27" s="1177"/>
      <c r="H27" s="1177"/>
      <c r="I27" s="1177"/>
      <c r="J27" s="1177"/>
      <c r="K27" s="1177"/>
      <c r="L27" s="1177"/>
      <c r="M27" s="1177"/>
    </row>
    <row r="28" spans="1:15" s="1197" customFormat="1" ht="33" customHeight="1">
      <c r="A28" s="1470"/>
      <c r="B28" s="1471"/>
      <c r="C28" s="1471"/>
      <c r="D28" s="1471"/>
      <c r="E28" s="1471"/>
      <c r="F28" s="1471"/>
      <c r="G28" s="1471"/>
      <c r="H28" s="1471"/>
      <c r="I28" s="1471"/>
      <c r="J28" s="1471"/>
      <c r="K28" s="1471"/>
      <c r="L28" s="1471"/>
      <c r="M28" s="1471"/>
      <c r="N28" s="1472"/>
      <c r="O28" s="1472"/>
    </row>
    <row r="29" spans="1:15" s="1197" customFormat="1" ht="33" customHeight="1">
      <c r="A29" s="1470"/>
      <c r="B29" s="1471"/>
      <c r="C29" s="1471"/>
      <c r="D29" s="1471"/>
      <c r="E29" s="1471"/>
      <c r="F29" s="1471"/>
      <c r="G29" s="1471"/>
      <c r="H29" s="1471"/>
      <c r="I29" s="1471"/>
      <c r="J29" s="1471"/>
      <c r="K29" s="1471"/>
      <c r="L29" s="1471"/>
      <c r="M29" s="1471"/>
      <c r="N29" s="1472"/>
      <c r="O29" s="1472"/>
    </row>
    <row r="30" spans="1:15" s="1180" customFormat="1" ht="33" customHeight="1">
      <c r="A30" s="1176"/>
      <c r="B30" s="1177"/>
      <c r="C30" s="1177"/>
      <c r="D30" s="1177"/>
      <c r="E30" s="1177"/>
      <c r="F30" s="1177"/>
      <c r="G30" s="1177"/>
      <c r="H30" s="1177"/>
      <c r="I30" s="1177"/>
      <c r="J30" s="1177"/>
      <c r="K30" s="1177"/>
      <c r="L30" s="1177"/>
      <c r="M30" s="1177"/>
      <c r="N30" s="1177"/>
    </row>
    <row r="31" spans="1:15" s="1180" customFormat="1" ht="33" customHeight="1">
      <c r="A31" s="1176"/>
      <c r="B31" s="1177"/>
      <c r="C31" s="1177"/>
      <c r="D31" s="1177"/>
      <c r="E31" s="1177"/>
      <c r="F31" s="1473"/>
      <c r="G31" s="1473"/>
      <c r="H31" s="1473"/>
      <c r="I31" s="1473"/>
      <c r="J31" s="1473"/>
      <c r="K31" s="1473"/>
      <c r="L31" s="1473"/>
      <c r="M31" s="1473"/>
      <c r="N31" s="1473"/>
    </row>
    <row r="32" spans="1:15" s="1180" customFormat="1" ht="33" customHeight="1">
      <c r="A32" s="1176"/>
      <c r="B32" s="1177"/>
      <c r="C32" s="1177"/>
      <c r="D32" s="1177"/>
      <c r="E32" s="1177"/>
      <c r="F32" s="1473"/>
      <c r="G32" s="1473"/>
      <c r="H32" s="1473"/>
      <c r="I32" s="1473"/>
      <c r="J32" s="1473"/>
      <c r="K32" s="1473"/>
      <c r="L32" s="1473"/>
      <c r="M32" s="1473"/>
      <c r="N32" s="1473"/>
    </row>
    <row r="33" spans="1:15" s="1180" customFormat="1" ht="33" customHeight="1">
      <c r="A33" s="1176"/>
      <c r="B33" s="1177"/>
      <c r="C33" s="1177"/>
      <c r="D33" s="1177"/>
      <c r="E33" s="1177"/>
      <c r="F33" s="1418"/>
      <c r="G33" s="1473"/>
      <c r="H33" s="1473"/>
      <c r="I33" s="1473"/>
      <c r="J33" s="1473"/>
      <c r="K33" s="1473"/>
      <c r="L33" s="1473"/>
      <c r="M33" s="1473"/>
      <c r="N33" s="1473"/>
    </row>
    <row r="34" spans="1:15" s="1180" customFormat="1" ht="33" customHeight="1">
      <c r="A34" s="1176"/>
      <c r="B34" s="1177"/>
      <c r="C34" s="1177"/>
      <c r="D34" s="1177"/>
      <c r="E34" s="1177"/>
      <c r="F34" s="1177"/>
      <c r="G34" s="1177"/>
      <c r="H34" s="1177"/>
      <c r="I34" s="1177"/>
      <c r="J34" s="1177"/>
      <c r="K34" s="1177"/>
      <c r="L34" s="1177"/>
      <c r="M34" s="1177"/>
      <c r="N34" s="1177"/>
    </row>
    <row r="36" spans="1:15" s="1469" customFormat="1" ht="33" customHeight="1">
      <c r="A36" s="1467"/>
      <c r="B36" s="1468"/>
      <c r="C36" s="1468"/>
      <c r="D36" s="1468"/>
      <c r="E36" s="1468"/>
      <c r="M36" s="1468"/>
      <c r="O36" s="1467"/>
    </row>
    <row r="37" spans="1:15" s="1469" customFormat="1" ht="33" customHeight="1">
      <c r="A37" s="1467"/>
      <c r="B37" s="1468"/>
      <c r="C37" s="1468"/>
      <c r="D37" s="1468"/>
      <c r="E37" s="1468"/>
      <c r="M37" s="1468"/>
      <c r="O37" s="1467"/>
    </row>
    <row r="38" spans="1:15" s="1469" customFormat="1" ht="33" customHeight="1">
      <c r="A38" s="1467"/>
      <c r="B38" s="1468"/>
      <c r="C38" s="1468"/>
      <c r="D38" s="1468"/>
      <c r="E38" s="1468"/>
      <c r="M38" s="1468"/>
      <c r="O38" s="1467"/>
    </row>
    <row r="39" spans="1:15" s="1469" customFormat="1" ht="33" customHeight="1">
      <c r="A39" s="1467"/>
      <c r="B39" s="1468"/>
      <c r="C39" s="1468"/>
      <c r="D39" s="1468"/>
      <c r="E39" s="1468"/>
      <c r="M39" s="1468"/>
      <c r="O39" s="1467"/>
    </row>
    <row r="40" spans="1:15" s="1469" customFormat="1" ht="33" customHeight="1">
      <c r="A40" s="1467"/>
      <c r="B40" s="1468"/>
      <c r="C40" s="1468"/>
      <c r="D40" s="1468"/>
      <c r="E40" s="1468"/>
      <c r="M40" s="1468"/>
      <c r="O40" s="1467"/>
    </row>
    <row r="41" spans="1:15" s="1469" customFormat="1" ht="33" customHeight="1">
      <c r="A41" s="1467"/>
      <c r="B41" s="1468"/>
      <c r="C41" s="1468"/>
      <c r="D41" s="1468"/>
      <c r="E41" s="1468"/>
      <c r="M41" s="1468"/>
      <c r="O41" s="1467"/>
    </row>
    <row r="42" spans="1:15" s="1469" customFormat="1" ht="33" customHeight="1">
      <c r="A42" s="1467"/>
      <c r="B42" s="1468"/>
      <c r="C42" s="1468"/>
      <c r="D42" s="1468"/>
      <c r="E42" s="1468"/>
      <c r="M42" s="1468"/>
      <c r="O42" s="1467"/>
    </row>
    <row r="43" spans="1:15" s="1469" customFormat="1" ht="33" customHeight="1">
      <c r="A43" s="1467"/>
      <c r="B43" s="1468"/>
      <c r="C43" s="1468"/>
      <c r="D43" s="1468"/>
      <c r="E43" s="1468"/>
      <c r="M43" s="1468"/>
      <c r="O43" s="1467"/>
    </row>
    <row r="44" spans="1:15" s="1469" customFormat="1" ht="33" customHeight="1">
      <c r="A44" s="1187"/>
      <c r="B44" s="1468"/>
      <c r="C44" s="1468"/>
      <c r="D44" s="1468"/>
      <c r="E44" s="1468"/>
      <c r="M44" s="1468"/>
      <c r="O44" s="1467"/>
    </row>
    <row r="45" spans="1:15" s="1469" customFormat="1" ht="33" customHeight="1">
      <c r="A45" s="1467"/>
      <c r="B45" s="1468"/>
      <c r="C45" s="1468"/>
      <c r="D45" s="1468"/>
      <c r="E45" s="1468"/>
      <c r="M45" s="1468"/>
      <c r="O45" s="1467"/>
    </row>
    <row r="46" spans="1:15" s="1469" customFormat="1" ht="33" customHeight="1">
      <c r="A46" s="1467"/>
      <c r="B46" s="1468"/>
      <c r="C46" s="1468"/>
      <c r="D46" s="1468"/>
      <c r="E46" s="1468"/>
      <c r="M46" s="1468"/>
      <c r="O46" s="1467"/>
    </row>
    <row r="47" spans="1:15" s="1476" customFormat="1" ht="18" customHeight="1">
      <c r="A47" s="1474"/>
      <c r="B47" s="1475"/>
      <c r="C47" s="1475"/>
      <c r="D47" s="1475"/>
      <c r="E47" s="1475"/>
      <c r="F47" s="1475"/>
      <c r="G47" s="1475"/>
      <c r="H47" s="1475"/>
      <c r="I47" s="1475"/>
      <c r="J47" s="1475"/>
      <c r="K47" s="1475"/>
      <c r="L47" s="1475"/>
      <c r="M47" s="1475"/>
      <c r="N47" s="1475"/>
      <c r="O47" s="1474"/>
    </row>
    <row r="110" spans="6:14" ht="18" customHeight="1">
      <c r="F110" s="1477"/>
      <c r="G110" s="1477"/>
      <c r="H110" s="1477"/>
      <c r="I110" s="1477"/>
      <c r="J110" s="1477"/>
      <c r="K110" s="1477"/>
      <c r="L110" s="1477"/>
      <c r="N110" s="1477"/>
    </row>
  </sheetData>
  <mergeCells count="8">
    <mergeCell ref="A1:O1"/>
    <mergeCell ref="A2:O2"/>
    <mergeCell ref="A3:H3"/>
    <mergeCell ref="I3:O3"/>
    <mergeCell ref="A4:A7"/>
    <mergeCell ref="B4:N4"/>
    <mergeCell ref="O4:O7"/>
    <mergeCell ref="B5:N5"/>
  </mergeCells>
  <printOptions horizontalCentered="1" verticalCentered="1"/>
  <pageMargins left="0.7" right="0.7" top="0.75" bottom="0.75" header="0.3" footer="0.3"/>
  <pageSetup paperSize="9" scale="49" orientation="landscape" horizontalDpi="4294967292" verticalDpi="4294967292"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4"/>
  <sheetViews>
    <sheetView showGridLines="0" rightToLeft="1" topLeftCell="A10" zoomScaleNormal="100" zoomScaleSheetLayoutView="110" workbookViewId="0">
      <selection activeCell="G13" sqref="G13"/>
    </sheetView>
  </sheetViews>
  <sheetFormatPr defaultColWidth="8.85546875" defaultRowHeight="18.75"/>
  <cols>
    <col min="1" max="1" width="17.42578125" style="1479" customWidth="1"/>
    <col min="2" max="2" width="32" style="1479" customWidth="1"/>
    <col min="3" max="4" width="13.7109375" style="1479" hidden="1" customWidth="1"/>
    <col min="5" max="9" width="13.7109375" style="1479" customWidth="1"/>
    <col min="10" max="10" width="40" style="1479" customWidth="1"/>
    <col min="11" max="11" width="17.7109375" style="1479" bestFit="1" customWidth="1"/>
    <col min="12" max="12" width="16.42578125" style="1479" customWidth="1"/>
    <col min="13" max="250" width="8.85546875" style="1479"/>
    <col min="251" max="251" width="15.140625" style="1479" bestFit="1" customWidth="1"/>
    <col min="252" max="252" width="55.140625" style="1479" bestFit="1" customWidth="1"/>
    <col min="253" max="256" width="8.85546875" style="1479" bestFit="1" customWidth="1"/>
    <col min="257" max="257" width="12.42578125" style="1479" bestFit="1" customWidth="1"/>
    <col min="258" max="265" width="8.85546875" style="1479"/>
    <col min="266" max="266" width="9.85546875" style="1479" bestFit="1" customWidth="1"/>
    <col min="267" max="506" width="8.85546875" style="1479"/>
    <col min="507" max="507" width="15.140625" style="1479" bestFit="1" customWidth="1"/>
    <col min="508" max="508" width="55.140625" style="1479" bestFit="1" customWidth="1"/>
    <col min="509" max="512" width="8.85546875" style="1479" bestFit="1" customWidth="1"/>
    <col min="513" max="513" width="12.42578125" style="1479" bestFit="1" customWidth="1"/>
    <col min="514" max="521" width="8.85546875" style="1479"/>
    <col min="522" max="522" width="9.85546875" style="1479" bestFit="1" customWidth="1"/>
    <col min="523" max="762" width="8.85546875" style="1479"/>
    <col min="763" max="763" width="15.140625" style="1479" bestFit="1" customWidth="1"/>
    <col min="764" max="764" width="55.140625" style="1479" bestFit="1" customWidth="1"/>
    <col min="765" max="768" width="8.85546875" style="1479" bestFit="1" customWidth="1"/>
    <col min="769" max="769" width="12.42578125" style="1479" bestFit="1" customWidth="1"/>
    <col min="770" max="777" width="8.85546875" style="1479"/>
    <col min="778" max="778" width="9.85546875" style="1479" bestFit="1" customWidth="1"/>
    <col min="779" max="1018" width="8.85546875" style="1479"/>
    <col min="1019" max="1019" width="15.140625" style="1479" bestFit="1" customWidth="1"/>
    <col min="1020" max="1020" width="55.140625" style="1479" bestFit="1" customWidth="1"/>
    <col min="1021" max="1024" width="8.85546875" style="1479" bestFit="1" customWidth="1"/>
    <col min="1025" max="1025" width="12.42578125" style="1479" bestFit="1" customWidth="1"/>
    <col min="1026" max="1033" width="8.85546875" style="1479"/>
    <col min="1034" max="1034" width="9.85546875" style="1479" bestFit="1" customWidth="1"/>
    <col min="1035" max="1274" width="8.85546875" style="1479"/>
    <col min="1275" max="1275" width="15.140625" style="1479" bestFit="1" customWidth="1"/>
    <col min="1276" max="1276" width="55.140625" style="1479" bestFit="1" customWidth="1"/>
    <col min="1277" max="1280" width="8.85546875" style="1479" bestFit="1" customWidth="1"/>
    <col min="1281" max="1281" width="12.42578125" style="1479" bestFit="1" customWidth="1"/>
    <col min="1282" max="1289" width="8.85546875" style="1479"/>
    <col min="1290" max="1290" width="9.85546875" style="1479" bestFit="1" customWidth="1"/>
    <col min="1291" max="1530" width="8.85546875" style="1479"/>
    <col min="1531" max="1531" width="15.140625" style="1479" bestFit="1" customWidth="1"/>
    <col min="1532" max="1532" width="55.140625" style="1479" bestFit="1" customWidth="1"/>
    <col min="1533" max="1536" width="8.85546875" style="1479" bestFit="1" customWidth="1"/>
    <col min="1537" max="1537" width="12.42578125" style="1479" bestFit="1" customWidth="1"/>
    <col min="1538" max="1545" width="8.85546875" style="1479"/>
    <col min="1546" max="1546" width="9.85546875" style="1479" bestFit="1" customWidth="1"/>
    <col min="1547" max="1786" width="8.85546875" style="1479"/>
    <col min="1787" max="1787" width="15.140625" style="1479" bestFit="1" customWidth="1"/>
    <col min="1788" max="1788" width="55.140625" style="1479" bestFit="1" customWidth="1"/>
    <col min="1789" max="1792" width="8.85546875" style="1479" bestFit="1" customWidth="1"/>
    <col min="1793" max="1793" width="12.42578125" style="1479" bestFit="1" customWidth="1"/>
    <col min="1794" max="1801" width="8.85546875" style="1479"/>
    <col min="1802" max="1802" width="9.85546875" style="1479" bestFit="1" customWidth="1"/>
    <col min="1803" max="2042" width="8.85546875" style="1479"/>
    <col min="2043" max="2043" width="15.140625" style="1479" bestFit="1" customWidth="1"/>
    <col min="2044" max="2044" width="55.140625" style="1479" bestFit="1" customWidth="1"/>
    <col min="2045" max="2048" width="8.85546875" style="1479" bestFit="1" customWidth="1"/>
    <col min="2049" max="2049" width="12.42578125" style="1479" bestFit="1" customWidth="1"/>
    <col min="2050" max="2057" width="8.85546875" style="1479"/>
    <col min="2058" max="2058" width="9.85546875" style="1479" bestFit="1" customWidth="1"/>
    <col min="2059" max="2298" width="8.85546875" style="1479"/>
    <col min="2299" max="2299" width="15.140625" style="1479" bestFit="1" customWidth="1"/>
    <col min="2300" max="2300" width="55.140625" style="1479" bestFit="1" customWidth="1"/>
    <col min="2301" max="2304" width="8.85546875" style="1479" bestFit="1" customWidth="1"/>
    <col min="2305" max="2305" width="12.42578125" style="1479" bestFit="1" customWidth="1"/>
    <col min="2306" max="2313" width="8.85546875" style="1479"/>
    <col min="2314" max="2314" width="9.85546875" style="1479" bestFit="1" customWidth="1"/>
    <col min="2315" max="2554" width="8.85546875" style="1479"/>
    <col min="2555" max="2555" width="15.140625" style="1479" bestFit="1" customWidth="1"/>
    <col min="2556" max="2556" width="55.140625" style="1479" bestFit="1" customWidth="1"/>
    <col min="2557" max="2560" width="8.85546875" style="1479" bestFit="1" customWidth="1"/>
    <col min="2561" max="2561" width="12.42578125" style="1479" bestFit="1" customWidth="1"/>
    <col min="2562" max="2569" width="8.85546875" style="1479"/>
    <col min="2570" max="2570" width="9.85546875" style="1479" bestFit="1" customWidth="1"/>
    <col min="2571" max="2810" width="8.85546875" style="1479"/>
    <col min="2811" max="2811" width="15.140625" style="1479" bestFit="1" customWidth="1"/>
    <col min="2812" max="2812" width="55.140625" style="1479" bestFit="1" customWidth="1"/>
    <col min="2813" max="2816" width="8.85546875" style="1479" bestFit="1" customWidth="1"/>
    <col min="2817" max="2817" width="12.42578125" style="1479" bestFit="1" customWidth="1"/>
    <col min="2818" max="2825" width="8.85546875" style="1479"/>
    <col min="2826" max="2826" width="9.85546875" style="1479" bestFit="1" customWidth="1"/>
    <col min="2827" max="3066" width="8.85546875" style="1479"/>
    <col min="3067" max="3067" width="15.140625" style="1479" bestFit="1" customWidth="1"/>
    <col min="3068" max="3068" width="55.140625" style="1479" bestFit="1" customWidth="1"/>
    <col min="3069" max="3072" width="8.85546875" style="1479" bestFit="1" customWidth="1"/>
    <col min="3073" max="3073" width="12.42578125" style="1479" bestFit="1" customWidth="1"/>
    <col min="3074" max="3081" width="8.85546875" style="1479"/>
    <col min="3082" max="3082" width="9.85546875" style="1479" bestFit="1" customWidth="1"/>
    <col min="3083" max="3322" width="8.85546875" style="1479"/>
    <col min="3323" max="3323" width="15.140625" style="1479" bestFit="1" customWidth="1"/>
    <col min="3324" max="3324" width="55.140625" style="1479" bestFit="1" customWidth="1"/>
    <col min="3325" max="3328" width="8.85546875" style="1479" bestFit="1" customWidth="1"/>
    <col min="3329" max="3329" width="12.42578125" style="1479" bestFit="1" customWidth="1"/>
    <col min="3330" max="3337" width="8.85546875" style="1479"/>
    <col min="3338" max="3338" width="9.85546875" style="1479" bestFit="1" customWidth="1"/>
    <col min="3339" max="3578" width="8.85546875" style="1479"/>
    <col min="3579" max="3579" width="15.140625" style="1479" bestFit="1" customWidth="1"/>
    <col min="3580" max="3580" width="55.140625" style="1479" bestFit="1" customWidth="1"/>
    <col min="3581" max="3584" width="8.85546875" style="1479" bestFit="1" customWidth="1"/>
    <col min="3585" max="3585" width="12.42578125" style="1479" bestFit="1" customWidth="1"/>
    <col min="3586" max="3593" width="8.85546875" style="1479"/>
    <col min="3594" max="3594" width="9.85546875" style="1479" bestFit="1" customWidth="1"/>
    <col min="3595" max="3834" width="8.85546875" style="1479"/>
    <col min="3835" max="3835" width="15.140625" style="1479" bestFit="1" customWidth="1"/>
    <col min="3836" max="3836" width="55.140625" style="1479" bestFit="1" customWidth="1"/>
    <col min="3837" max="3840" width="8.85546875" style="1479" bestFit="1" customWidth="1"/>
    <col min="3841" max="3841" width="12.42578125" style="1479" bestFit="1" customWidth="1"/>
    <col min="3842" max="3849" width="8.85546875" style="1479"/>
    <col min="3850" max="3850" width="9.85546875" style="1479" bestFit="1" customWidth="1"/>
    <col min="3851" max="4090" width="8.85546875" style="1479"/>
    <col min="4091" max="4091" width="15.140625" style="1479" bestFit="1" customWidth="1"/>
    <col min="4092" max="4092" width="55.140625" style="1479" bestFit="1" customWidth="1"/>
    <col min="4093" max="4096" width="8.85546875" style="1479" bestFit="1" customWidth="1"/>
    <col min="4097" max="4097" width="12.42578125" style="1479" bestFit="1" customWidth="1"/>
    <col min="4098" max="4105" width="8.85546875" style="1479"/>
    <col min="4106" max="4106" width="9.85546875" style="1479" bestFit="1" customWidth="1"/>
    <col min="4107" max="4346" width="8.85546875" style="1479"/>
    <col min="4347" max="4347" width="15.140625" style="1479" bestFit="1" customWidth="1"/>
    <col min="4348" max="4348" width="55.140625" style="1479" bestFit="1" customWidth="1"/>
    <col min="4349" max="4352" width="8.85546875" style="1479" bestFit="1" customWidth="1"/>
    <col min="4353" max="4353" width="12.42578125" style="1479" bestFit="1" customWidth="1"/>
    <col min="4354" max="4361" width="8.85546875" style="1479"/>
    <col min="4362" max="4362" width="9.85546875" style="1479" bestFit="1" customWidth="1"/>
    <col min="4363" max="4602" width="8.85546875" style="1479"/>
    <col min="4603" max="4603" width="15.140625" style="1479" bestFit="1" customWidth="1"/>
    <col min="4604" max="4604" width="55.140625" style="1479" bestFit="1" customWidth="1"/>
    <col min="4605" max="4608" width="8.85546875" style="1479" bestFit="1" customWidth="1"/>
    <col min="4609" max="4609" width="12.42578125" style="1479" bestFit="1" customWidth="1"/>
    <col min="4610" max="4617" width="8.85546875" style="1479"/>
    <col min="4618" max="4618" width="9.85546875" style="1479" bestFit="1" customWidth="1"/>
    <col min="4619" max="4858" width="8.85546875" style="1479"/>
    <col min="4859" max="4859" width="15.140625" style="1479" bestFit="1" customWidth="1"/>
    <col min="4860" max="4860" width="55.140625" style="1479" bestFit="1" customWidth="1"/>
    <col min="4861" max="4864" width="8.85546875" style="1479" bestFit="1" customWidth="1"/>
    <col min="4865" max="4865" width="12.42578125" style="1479" bestFit="1" customWidth="1"/>
    <col min="4866" max="4873" width="8.85546875" style="1479"/>
    <col min="4874" max="4874" width="9.85546875" style="1479" bestFit="1" customWidth="1"/>
    <col min="4875" max="5114" width="8.85546875" style="1479"/>
    <col min="5115" max="5115" width="15.140625" style="1479" bestFit="1" customWidth="1"/>
    <col min="5116" max="5116" width="55.140625" style="1479" bestFit="1" customWidth="1"/>
    <col min="5117" max="5120" width="8.85546875" style="1479" bestFit="1" customWidth="1"/>
    <col min="5121" max="5121" width="12.42578125" style="1479" bestFit="1" customWidth="1"/>
    <col min="5122" max="5129" width="8.85546875" style="1479"/>
    <col min="5130" max="5130" width="9.85546875" style="1479" bestFit="1" customWidth="1"/>
    <col min="5131" max="5370" width="8.85546875" style="1479"/>
    <col min="5371" max="5371" width="15.140625" style="1479" bestFit="1" customWidth="1"/>
    <col min="5372" max="5372" width="55.140625" style="1479" bestFit="1" customWidth="1"/>
    <col min="5373" max="5376" width="8.85546875" style="1479" bestFit="1" customWidth="1"/>
    <col min="5377" max="5377" width="12.42578125" style="1479" bestFit="1" customWidth="1"/>
    <col min="5378" max="5385" width="8.85546875" style="1479"/>
    <col min="5386" max="5386" width="9.85546875" style="1479" bestFit="1" customWidth="1"/>
    <col min="5387" max="5626" width="8.85546875" style="1479"/>
    <col min="5627" max="5627" width="15.140625" style="1479" bestFit="1" customWidth="1"/>
    <col min="5628" max="5628" width="55.140625" style="1479" bestFit="1" customWidth="1"/>
    <col min="5629" max="5632" width="8.85546875" style="1479" bestFit="1" customWidth="1"/>
    <col min="5633" max="5633" width="12.42578125" style="1479" bestFit="1" customWidth="1"/>
    <col min="5634" max="5641" width="8.85546875" style="1479"/>
    <col min="5642" max="5642" width="9.85546875" style="1479" bestFit="1" customWidth="1"/>
    <col min="5643" max="5882" width="8.85546875" style="1479"/>
    <col min="5883" max="5883" width="15.140625" style="1479" bestFit="1" customWidth="1"/>
    <col min="5884" max="5884" width="55.140625" style="1479" bestFit="1" customWidth="1"/>
    <col min="5885" max="5888" width="8.85546875" style="1479" bestFit="1" customWidth="1"/>
    <col min="5889" max="5889" width="12.42578125" style="1479" bestFit="1" customWidth="1"/>
    <col min="5890" max="5897" width="8.85546875" style="1479"/>
    <col min="5898" max="5898" width="9.85546875" style="1479" bestFit="1" customWidth="1"/>
    <col min="5899" max="6138" width="8.85546875" style="1479"/>
    <col min="6139" max="6139" width="15.140625" style="1479" bestFit="1" customWidth="1"/>
    <col min="6140" max="6140" width="55.140625" style="1479" bestFit="1" customWidth="1"/>
    <col min="6141" max="6144" width="8.85546875" style="1479" bestFit="1" customWidth="1"/>
    <col min="6145" max="6145" width="12.42578125" style="1479" bestFit="1" customWidth="1"/>
    <col min="6146" max="6153" width="8.85546875" style="1479"/>
    <col min="6154" max="6154" width="9.85546875" style="1479" bestFit="1" customWidth="1"/>
    <col min="6155" max="6394" width="8.85546875" style="1479"/>
    <col min="6395" max="6395" width="15.140625" style="1479" bestFit="1" customWidth="1"/>
    <col min="6396" max="6396" width="55.140625" style="1479" bestFit="1" customWidth="1"/>
    <col min="6397" max="6400" width="8.85546875" style="1479" bestFit="1" customWidth="1"/>
    <col min="6401" max="6401" width="12.42578125" style="1479" bestFit="1" customWidth="1"/>
    <col min="6402" max="6409" width="8.85546875" style="1479"/>
    <col min="6410" max="6410" width="9.85546875" style="1479" bestFit="1" customWidth="1"/>
    <col min="6411" max="6650" width="8.85546875" style="1479"/>
    <col min="6651" max="6651" width="15.140625" style="1479" bestFit="1" customWidth="1"/>
    <col min="6652" max="6652" width="55.140625" style="1479" bestFit="1" customWidth="1"/>
    <col min="6653" max="6656" width="8.85546875" style="1479" bestFit="1" customWidth="1"/>
    <col min="6657" max="6657" width="12.42578125" style="1479" bestFit="1" customWidth="1"/>
    <col min="6658" max="6665" width="8.85546875" style="1479"/>
    <col min="6666" max="6666" width="9.85546875" style="1479" bestFit="1" customWidth="1"/>
    <col min="6667" max="6906" width="8.85546875" style="1479"/>
    <col min="6907" max="6907" width="15.140625" style="1479" bestFit="1" customWidth="1"/>
    <col min="6908" max="6908" width="55.140625" style="1479" bestFit="1" customWidth="1"/>
    <col min="6909" max="6912" width="8.85546875" style="1479" bestFit="1" customWidth="1"/>
    <col min="6913" max="6913" width="12.42578125" style="1479" bestFit="1" customWidth="1"/>
    <col min="6914" max="6921" width="8.85546875" style="1479"/>
    <col min="6922" max="6922" width="9.85546875" style="1479" bestFit="1" customWidth="1"/>
    <col min="6923" max="7162" width="8.85546875" style="1479"/>
    <col min="7163" max="7163" width="15.140625" style="1479" bestFit="1" customWidth="1"/>
    <col min="7164" max="7164" width="55.140625" style="1479" bestFit="1" customWidth="1"/>
    <col min="7165" max="7168" width="8.85546875" style="1479" bestFit="1" customWidth="1"/>
    <col min="7169" max="7169" width="12.42578125" style="1479" bestFit="1" customWidth="1"/>
    <col min="7170" max="7177" width="8.85546875" style="1479"/>
    <col min="7178" max="7178" width="9.85546875" style="1479" bestFit="1" customWidth="1"/>
    <col min="7179" max="7418" width="8.85546875" style="1479"/>
    <col min="7419" max="7419" width="15.140625" style="1479" bestFit="1" customWidth="1"/>
    <col min="7420" max="7420" width="55.140625" style="1479" bestFit="1" customWidth="1"/>
    <col min="7421" max="7424" width="8.85546875" style="1479" bestFit="1" customWidth="1"/>
    <col min="7425" max="7425" width="12.42578125" style="1479" bestFit="1" customWidth="1"/>
    <col min="7426" max="7433" width="8.85546875" style="1479"/>
    <col min="7434" max="7434" width="9.85546875" style="1479" bestFit="1" customWidth="1"/>
    <col min="7435" max="7674" width="8.85546875" style="1479"/>
    <col min="7675" max="7675" width="15.140625" style="1479" bestFit="1" customWidth="1"/>
    <col min="7676" max="7676" width="55.140625" style="1479" bestFit="1" customWidth="1"/>
    <col min="7677" max="7680" width="8.85546875" style="1479" bestFit="1" customWidth="1"/>
    <col min="7681" max="7681" width="12.42578125" style="1479" bestFit="1" customWidth="1"/>
    <col min="7682" max="7689" width="8.85546875" style="1479"/>
    <col min="7690" max="7690" width="9.85546875" style="1479" bestFit="1" customWidth="1"/>
    <col min="7691" max="7930" width="8.85546875" style="1479"/>
    <col min="7931" max="7931" width="15.140625" style="1479" bestFit="1" customWidth="1"/>
    <col min="7932" max="7932" width="55.140625" style="1479" bestFit="1" customWidth="1"/>
    <col min="7933" max="7936" width="8.85546875" style="1479" bestFit="1" customWidth="1"/>
    <col min="7937" max="7937" width="12.42578125" style="1479" bestFit="1" customWidth="1"/>
    <col min="7938" max="7945" width="8.85546875" style="1479"/>
    <col min="7946" max="7946" width="9.85546875" style="1479" bestFit="1" customWidth="1"/>
    <col min="7947" max="8186" width="8.85546875" style="1479"/>
    <col min="8187" max="8187" width="15.140625" style="1479" bestFit="1" customWidth="1"/>
    <col min="8188" max="8188" width="55.140625" style="1479" bestFit="1" customWidth="1"/>
    <col min="8189" max="8192" width="8.85546875" style="1479" bestFit="1" customWidth="1"/>
    <col min="8193" max="8193" width="12.42578125" style="1479" bestFit="1" customWidth="1"/>
    <col min="8194" max="8201" width="8.85546875" style="1479"/>
    <col min="8202" max="8202" width="9.85546875" style="1479" bestFit="1" customWidth="1"/>
    <col min="8203" max="8442" width="8.85546875" style="1479"/>
    <col min="8443" max="8443" width="15.140625" style="1479" bestFit="1" customWidth="1"/>
    <col min="8444" max="8444" width="55.140625" style="1479" bestFit="1" customWidth="1"/>
    <col min="8445" max="8448" width="8.85546875" style="1479" bestFit="1" customWidth="1"/>
    <col min="8449" max="8449" width="12.42578125" style="1479" bestFit="1" customWidth="1"/>
    <col min="8450" max="8457" width="8.85546875" style="1479"/>
    <col min="8458" max="8458" width="9.85546875" style="1479" bestFit="1" customWidth="1"/>
    <col min="8459" max="8698" width="8.85546875" style="1479"/>
    <col min="8699" max="8699" width="15.140625" style="1479" bestFit="1" customWidth="1"/>
    <col min="8700" max="8700" width="55.140625" style="1479" bestFit="1" customWidth="1"/>
    <col min="8701" max="8704" width="8.85546875" style="1479" bestFit="1" customWidth="1"/>
    <col min="8705" max="8705" width="12.42578125" style="1479" bestFit="1" customWidth="1"/>
    <col min="8706" max="8713" width="8.85546875" style="1479"/>
    <col min="8714" max="8714" width="9.85546875" style="1479" bestFit="1" customWidth="1"/>
    <col min="8715" max="8954" width="8.85546875" style="1479"/>
    <col min="8955" max="8955" width="15.140625" style="1479" bestFit="1" customWidth="1"/>
    <col min="8956" max="8956" width="55.140625" style="1479" bestFit="1" customWidth="1"/>
    <col min="8957" max="8960" width="8.85546875" style="1479" bestFit="1" customWidth="1"/>
    <col min="8961" max="8961" width="12.42578125" style="1479" bestFit="1" customWidth="1"/>
    <col min="8962" max="8969" width="8.85546875" style="1479"/>
    <col min="8970" max="8970" width="9.85546875" style="1479" bestFit="1" customWidth="1"/>
    <col min="8971" max="9210" width="8.85546875" style="1479"/>
    <col min="9211" max="9211" width="15.140625" style="1479" bestFit="1" customWidth="1"/>
    <col min="9212" max="9212" width="55.140625" style="1479" bestFit="1" customWidth="1"/>
    <col min="9213" max="9216" width="8.85546875" style="1479" bestFit="1" customWidth="1"/>
    <col min="9217" max="9217" width="12.42578125" style="1479" bestFit="1" customWidth="1"/>
    <col min="9218" max="9225" width="8.85546875" style="1479"/>
    <col min="9226" max="9226" width="9.85546875" style="1479" bestFit="1" customWidth="1"/>
    <col min="9227" max="9466" width="8.85546875" style="1479"/>
    <col min="9467" max="9467" width="15.140625" style="1479" bestFit="1" customWidth="1"/>
    <col min="9468" max="9468" width="55.140625" style="1479" bestFit="1" customWidth="1"/>
    <col min="9469" max="9472" width="8.85546875" style="1479" bestFit="1" customWidth="1"/>
    <col min="9473" max="9473" width="12.42578125" style="1479" bestFit="1" customWidth="1"/>
    <col min="9474" max="9481" width="8.85546875" style="1479"/>
    <col min="9482" max="9482" width="9.85546875" style="1479" bestFit="1" customWidth="1"/>
    <col min="9483" max="9722" width="8.85546875" style="1479"/>
    <col min="9723" max="9723" width="15.140625" style="1479" bestFit="1" customWidth="1"/>
    <col min="9724" max="9724" width="55.140625" style="1479" bestFit="1" customWidth="1"/>
    <col min="9725" max="9728" width="8.85546875" style="1479" bestFit="1" customWidth="1"/>
    <col min="9729" max="9729" width="12.42578125" style="1479" bestFit="1" customWidth="1"/>
    <col min="9730" max="9737" width="8.85546875" style="1479"/>
    <col min="9738" max="9738" width="9.85546875" style="1479" bestFit="1" customWidth="1"/>
    <col min="9739" max="9978" width="8.85546875" style="1479"/>
    <col min="9979" max="9979" width="15.140625" style="1479" bestFit="1" customWidth="1"/>
    <col min="9980" max="9980" width="55.140625" style="1479" bestFit="1" customWidth="1"/>
    <col min="9981" max="9984" width="8.85546875" style="1479" bestFit="1" customWidth="1"/>
    <col min="9985" max="9985" width="12.42578125" style="1479" bestFit="1" customWidth="1"/>
    <col min="9986" max="9993" width="8.85546875" style="1479"/>
    <col min="9994" max="9994" width="9.85546875" style="1479" bestFit="1" customWidth="1"/>
    <col min="9995" max="10234" width="8.85546875" style="1479"/>
    <col min="10235" max="10235" width="15.140625" style="1479" bestFit="1" customWidth="1"/>
    <col min="10236" max="10236" width="55.140625" style="1479" bestFit="1" customWidth="1"/>
    <col min="10237" max="10240" width="8.85546875" style="1479" bestFit="1" customWidth="1"/>
    <col min="10241" max="10241" width="12.42578125" style="1479" bestFit="1" customWidth="1"/>
    <col min="10242" max="10249" width="8.85546875" style="1479"/>
    <col min="10250" max="10250" width="9.85546875" style="1479" bestFit="1" customWidth="1"/>
    <col min="10251" max="10490" width="8.85546875" style="1479"/>
    <col min="10491" max="10491" width="15.140625" style="1479" bestFit="1" customWidth="1"/>
    <col min="10492" max="10492" width="55.140625" style="1479" bestFit="1" customWidth="1"/>
    <col min="10493" max="10496" width="8.85546875" style="1479" bestFit="1" customWidth="1"/>
    <col min="10497" max="10497" width="12.42578125" style="1479" bestFit="1" customWidth="1"/>
    <col min="10498" max="10505" width="8.85546875" style="1479"/>
    <col min="10506" max="10506" width="9.85546875" style="1479" bestFit="1" customWidth="1"/>
    <col min="10507" max="10746" width="8.85546875" style="1479"/>
    <col min="10747" max="10747" width="15.140625" style="1479" bestFit="1" customWidth="1"/>
    <col min="10748" max="10748" width="55.140625" style="1479" bestFit="1" customWidth="1"/>
    <col min="10749" max="10752" width="8.85546875" style="1479" bestFit="1" customWidth="1"/>
    <col min="10753" max="10753" width="12.42578125" style="1479" bestFit="1" customWidth="1"/>
    <col min="10754" max="10761" width="8.85546875" style="1479"/>
    <col min="10762" max="10762" width="9.85546875" style="1479" bestFit="1" customWidth="1"/>
    <col min="10763" max="11002" width="8.85546875" style="1479"/>
    <col min="11003" max="11003" width="15.140625" style="1479" bestFit="1" customWidth="1"/>
    <col min="11004" max="11004" width="55.140625" style="1479" bestFit="1" customWidth="1"/>
    <col min="11005" max="11008" width="8.85546875" style="1479" bestFit="1" customWidth="1"/>
    <col min="11009" max="11009" width="12.42578125" style="1479" bestFit="1" customWidth="1"/>
    <col min="11010" max="11017" width="8.85546875" style="1479"/>
    <col min="11018" max="11018" width="9.85546875" style="1479" bestFit="1" customWidth="1"/>
    <col min="11019" max="11258" width="8.85546875" style="1479"/>
    <col min="11259" max="11259" width="15.140625" style="1479" bestFit="1" customWidth="1"/>
    <col min="11260" max="11260" width="55.140625" style="1479" bestFit="1" customWidth="1"/>
    <col min="11261" max="11264" width="8.85546875" style="1479" bestFit="1" customWidth="1"/>
    <col min="11265" max="11265" width="12.42578125" style="1479" bestFit="1" customWidth="1"/>
    <col min="11266" max="11273" width="8.85546875" style="1479"/>
    <col min="11274" max="11274" width="9.85546875" style="1479" bestFit="1" customWidth="1"/>
    <col min="11275" max="11514" width="8.85546875" style="1479"/>
    <col min="11515" max="11515" width="15.140625" style="1479" bestFit="1" customWidth="1"/>
    <col min="11516" max="11516" width="55.140625" style="1479" bestFit="1" customWidth="1"/>
    <col min="11517" max="11520" width="8.85546875" style="1479" bestFit="1" customWidth="1"/>
    <col min="11521" max="11521" width="12.42578125" style="1479" bestFit="1" customWidth="1"/>
    <col min="11522" max="11529" width="8.85546875" style="1479"/>
    <col min="11530" max="11530" width="9.85546875" style="1479" bestFit="1" customWidth="1"/>
    <col min="11531" max="11770" width="8.85546875" style="1479"/>
    <col min="11771" max="11771" width="15.140625" style="1479" bestFit="1" customWidth="1"/>
    <col min="11772" max="11772" width="55.140625" style="1479" bestFit="1" customWidth="1"/>
    <col min="11773" max="11776" width="8.85546875" style="1479" bestFit="1" customWidth="1"/>
    <col min="11777" max="11777" width="12.42578125" style="1479" bestFit="1" customWidth="1"/>
    <col min="11778" max="11785" width="8.85546875" style="1479"/>
    <col min="11786" max="11786" width="9.85546875" style="1479" bestFit="1" customWidth="1"/>
    <col min="11787" max="12026" width="8.85546875" style="1479"/>
    <col min="12027" max="12027" width="15.140625" style="1479" bestFit="1" customWidth="1"/>
    <col min="12028" max="12028" width="55.140625" style="1479" bestFit="1" customWidth="1"/>
    <col min="12029" max="12032" width="8.85546875" style="1479" bestFit="1" customWidth="1"/>
    <col min="12033" max="12033" width="12.42578125" style="1479" bestFit="1" customWidth="1"/>
    <col min="12034" max="12041" width="8.85546875" style="1479"/>
    <col min="12042" max="12042" width="9.85546875" style="1479" bestFit="1" customWidth="1"/>
    <col min="12043" max="12282" width="8.85546875" style="1479"/>
    <col min="12283" max="12283" width="15.140625" style="1479" bestFit="1" customWidth="1"/>
    <col min="12284" max="12284" width="55.140625" style="1479" bestFit="1" customWidth="1"/>
    <col min="12285" max="12288" width="8.85546875" style="1479" bestFit="1" customWidth="1"/>
    <col min="12289" max="12289" width="12.42578125" style="1479" bestFit="1" customWidth="1"/>
    <col min="12290" max="12297" width="8.85546875" style="1479"/>
    <col min="12298" max="12298" width="9.85546875" style="1479" bestFit="1" customWidth="1"/>
    <col min="12299" max="12538" width="8.85546875" style="1479"/>
    <col min="12539" max="12539" width="15.140625" style="1479" bestFit="1" customWidth="1"/>
    <col min="12540" max="12540" width="55.140625" style="1479" bestFit="1" customWidth="1"/>
    <col min="12541" max="12544" width="8.85546875" style="1479" bestFit="1" customWidth="1"/>
    <col min="12545" max="12545" width="12.42578125" style="1479" bestFit="1" customWidth="1"/>
    <col min="12546" max="12553" width="8.85546875" style="1479"/>
    <col min="12554" max="12554" width="9.85546875" style="1479" bestFit="1" customWidth="1"/>
    <col min="12555" max="12794" width="8.85546875" style="1479"/>
    <col min="12795" max="12795" width="15.140625" style="1479" bestFit="1" customWidth="1"/>
    <col min="12796" max="12796" width="55.140625" style="1479" bestFit="1" customWidth="1"/>
    <col min="12797" max="12800" width="8.85546875" style="1479" bestFit="1" customWidth="1"/>
    <col min="12801" max="12801" width="12.42578125" style="1479" bestFit="1" customWidth="1"/>
    <col min="12802" max="12809" width="8.85546875" style="1479"/>
    <col min="12810" max="12810" width="9.85546875" style="1479" bestFit="1" customWidth="1"/>
    <col min="12811" max="13050" width="8.85546875" style="1479"/>
    <col min="13051" max="13051" width="15.140625" style="1479" bestFit="1" customWidth="1"/>
    <col min="13052" max="13052" width="55.140625" style="1479" bestFit="1" customWidth="1"/>
    <col min="13053" max="13056" width="8.85546875" style="1479" bestFit="1" customWidth="1"/>
    <col min="13057" max="13057" width="12.42578125" style="1479" bestFit="1" customWidth="1"/>
    <col min="13058" max="13065" width="8.85546875" style="1479"/>
    <col min="13066" max="13066" width="9.85546875" style="1479" bestFit="1" customWidth="1"/>
    <col min="13067" max="13306" width="8.85546875" style="1479"/>
    <col min="13307" max="13307" width="15.140625" style="1479" bestFit="1" customWidth="1"/>
    <col min="13308" max="13308" width="55.140625" style="1479" bestFit="1" customWidth="1"/>
    <col min="13309" max="13312" width="8.85546875" style="1479" bestFit="1" customWidth="1"/>
    <col min="13313" max="13313" width="12.42578125" style="1479" bestFit="1" customWidth="1"/>
    <col min="13314" max="13321" width="8.85546875" style="1479"/>
    <col min="13322" max="13322" width="9.85546875" style="1479" bestFit="1" customWidth="1"/>
    <col min="13323" max="13562" width="8.85546875" style="1479"/>
    <col min="13563" max="13563" width="15.140625" style="1479" bestFit="1" customWidth="1"/>
    <col min="13564" max="13564" width="55.140625" style="1479" bestFit="1" customWidth="1"/>
    <col min="13565" max="13568" width="8.85546875" style="1479" bestFit="1" customWidth="1"/>
    <col min="13569" max="13569" width="12.42578125" style="1479" bestFit="1" customWidth="1"/>
    <col min="13570" max="13577" width="8.85546875" style="1479"/>
    <col min="13578" max="13578" width="9.85546875" style="1479" bestFit="1" customWidth="1"/>
    <col min="13579" max="13818" width="8.85546875" style="1479"/>
    <col min="13819" max="13819" width="15.140625" style="1479" bestFit="1" customWidth="1"/>
    <col min="13820" max="13820" width="55.140625" style="1479" bestFit="1" customWidth="1"/>
    <col min="13821" max="13824" width="8.85546875" style="1479" bestFit="1" customWidth="1"/>
    <col min="13825" max="13825" width="12.42578125" style="1479" bestFit="1" customWidth="1"/>
    <col min="13826" max="13833" width="8.85546875" style="1479"/>
    <col min="13834" max="13834" width="9.85546875" style="1479" bestFit="1" customWidth="1"/>
    <col min="13835" max="14074" width="8.85546875" style="1479"/>
    <col min="14075" max="14075" width="15.140625" style="1479" bestFit="1" customWidth="1"/>
    <col min="14076" max="14076" width="55.140625" style="1479" bestFit="1" customWidth="1"/>
    <col min="14077" max="14080" width="8.85546875" style="1479" bestFit="1" customWidth="1"/>
    <col min="14081" max="14081" width="12.42578125" style="1479" bestFit="1" customWidth="1"/>
    <col min="14082" max="14089" width="8.85546875" style="1479"/>
    <col min="14090" max="14090" width="9.85546875" style="1479" bestFit="1" customWidth="1"/>
    <col min="14091" max="14330" width="8.85546875" style="1479"/>
    <col min="14331" max="14331" width="15.140625" style="1479" bestFit="1" customWidth="1"/>
    <col min="14332" max="14332" width="55.140625" style="1479" bestFit="1" customWidth="1"/>
    <col min="14333" max="14336" width="8.85546875" style="1479" bestFit="1" customWidth="1"/>
    <col min="14337" max="14337" width="12.42578125" style="1479" bestFit="1" customWidth="1"/>
    <col min="14338" max="14345" width="8.85546875" style="1479"/>
    <col min="14346" max="14346" width="9.85546875" style="1479" bestFit="1" customWidth="1"/>
    <col min="14347" max="14586" width="8.85546875" style="1479"/>
    <col min="14587" max="14587" width="15.140625" style="1479" bestFit="1" customWidth="1"/>
    <col min="14588" max="14588" width="55.140625" style="1479" bestFit="1" customWidth="1"/>
    <col min="14589" max="14592" width="8.85546875" style="1479" bestFit="1" customWidth="1"/>
    <col min="14593" max="14593" width="12.42578125" style="1479" bestFit="1" customWidth="1"/>
    <col min="14594" max="14601" width="8.85546875" style="1479"/>
    <col min="14602" max="14602" width="9.85546875" style="1479" bestFit="1" customWidth="1"/>
    <col min="14603" max="14842" width="8.85546875" style="1479"/>
    <col min="14843" max="14843" width="15.140625" style="1479" bestFit="1" customWidth="1"/>
    <col min="14844" max="14844" width="55.140625" style="1479" bestFit="1" customWidth="1"/>
    <col min="14845" max="14848" width="8.85546875" style="1479" bestFit="1" customWidth="1"/>
    <col min="14849" max="14849" width="12.42578125" style="1479" bestFit="1" customWidth="1"/>
    <col min="14850" max="14857" width="8.85546875" style="1479"/>
    <col min="14858" max="14858" width="9.85546875" style="1479" bestFit="1" customWidth="1"/>
    <col min="14859" max="15098" width="8.85546875" style="1479"/>
    <col min="15099" max="15099" width="15.140625" style="1479" bestFit="1" customWidth="1"/>
    <col min="15100" max="15100" width="55.140625" style="1479" bestFit="1" customWidth="1"/>
    <col min="15101" max="15104" width="8.85546875" style="1479" bestFit="1" customWidth="1"/>
    <col min="15105" max="15105" width="12.42578125" style="1479" bestFit="1" customWidth="1"/>
    <col min="15106" max="15113" width="8.85546875" style="1479"/>
    <col min="15114" max="15114" width="9.85546875" style="1479" bestFit="1" customWidth="1"/>
    <col min="15115" max="15354" width="8.85546875" style="1479"/>
    <col min="15355" max="15355" width="15.140625" style="1479" bestFit="1" customWidth="1"/>
    <col min="15356" max="15356" width="55.140625" style="1479" bestFit="1" customWidth="1"/>
    <col min="15357" max="15360" width="8.85546875" style="1479" bestFit="1" customWidth="1"/>
    <col min="15361" max="15361" width="12.42578125" style="1479" bestFit="1" customWidth="1"/>
    <col min="15362" max="15369" width="8.85546875" style="1479"/>
    <col min="15370" max="15370" width="9.85546875" style="1479" bestFit="1" customWidth="1"/>
    <col min="15371" max="15610" width="8.85546875" style="1479"/>
    <col min="15611" max="15611" width="15.140625" style="1479" bestFit="1" customWidth="1"/>
    <col min="15612" max="15612" width="55.140625" style="1479" bestFit="1" customWidth="1"/>
    <col min="15613" max="15616" width="8.85546875" style="1479" bestFit="1" customWidth="1"/>
    <col min="15617" max="15617" width="12.42578125" style="1479" bestFit="1" customWidth="1"/>
    <col min="15618" max="15625" width="8.85546875" style="1479"/>
    <col min="15626" max="15626" width="9.85546875" style="1479" bestFit="1" customWidth="1"/>
    <col min="15627" max="15866" width="8.85546875" style="1479"/>
    <col min="15867" max="15867" width="15.140625" style="1479" bestFit="1" customWidth="1"/>
    <col min="15868" max="15868" width="55.140625" style="1479" bestFit="1" customWidth="1"/>
    <col min="15869" max="15872" width="8.85546875" style="1479" bestFit="1" customWidth="1"/>
    <col min="15873" max="15873" width="12.42578125" style="1479" bestFit="1" customWidth="1"/>
    <col min="15874" max="15881" width="8.85546875" style="1479"/>
    <col min="15882" max="15882" width="9.85546875" style="1479" bestFit="1" customWidth="1"/>
    <col min="15883" max="16122" width="8.85546875" style="1479"/>
    <col min="16123" max="16123" width="15.140625" style="1479" bestFit="1" customWidth="1"/>
    <col min="16124" max="16124" width="55.140625" style="1479" bestFit="1" customWidth="1"/>
    <col min="16125" max="16128" width="8.85546875" style="1479" bestFit="1" customWidth="1"/>
    <col min="16129" max="16129" width="12.42578125" style="1479" bestFit="1" customWidth="1"/>
    <col min="16130" max="16137" width="8.85546875" style="1479"/>
    <col min="16138" max="16138" width="9.85546875" style="1479" bestFit="1" customWidth="1"/>
    <col min="16139" max="16384" width="8.85546875" style="1479"/>
  </cols>
  <sheetData>
    <row r="1" spans="1:12" ht="27.75" customHeight="1">
      <c r="A1" s="1945" t="s">
        <v>2543</v>
      </c>
      <c r="B1" s="1946"/>
      <c r="C1" s="1946"/>
      <c r="D1" s="1946"/>
      <c r="E1" s="1946"/>
      <c r="F1" s="1946"/>
      <c r="G1" s="1946"/>
      <c r="H1" s="1946"/>
      <c r="I1" s="1946"/>
      <c r="J1" s="1946"/>
      <c r="K1" s="1946"/>
    </row>
    <row r="2" spans="1:12" ht="27.75" customHeight="1">
      <c r="A2" s="2555" t="s">
        <v>2544</v>
      </c>
      <c r="B2" s="2556"/>
      <c r="C2" s="2556"/>
      <c r="D2" s="2556"/>
      <c r="E2" s="2556"/>
      <c r="F2" s="2556"/>
      <c r="G2" s="2556"/>
      <c r="H2" s="2556"/>
      <c r="I2" s="2556"/>
      <c r="J2" s="2556"/>
      <c r="K2" s="2556"/>
    </row>
    <row r="3" spans="1:12" ht="15" customHeight="1">
      <c r="A3" s="2496" t="s">
        <v>3014</v>
      </c>
      <c r="B3" s="2496"/>
      <c r="C3" s="2496"/>
      <c r="D3" s="2496"/>
      <c r="E3" s="2497"/>
      <c r="F3" s="2498" t="s">
        <v>3015</v>
      </c>
      <c r="G3" s="2498"/>
      <c r="H3" s="2498"/>
      <c r="I3" s="2498"/>
      <c r="J3" s="2498"/>
      <c r="K3" s="2499"/>
    </row>
    <row r="4" spans="1:12" ht="42" customHeight="1">
      <c r="A4" s="2493" t="s">
        <v>2313</v>
      </c>
      <c r="B4" s="2494"/>
      <c r="C4" s="1480" t="s">
        <v>518</v>
      </c>
      <c r="D4" s="1480" t="s">
        <v>519</v>
      </c>
      <c r="E4" s="1480" t="s">
        <v>219</v>
      </c>
      <c r="F4" s="1480" t="s">
        <v>220</v>
      </c>
      <c r="G4" s="1480" t="s">
        <v>178</v>
      </c>
      <c r="H4" s="1480" t="s">
        <v>179</v>
      </c>
      <c r="I4" s="1480" t="s">
        <v>221</v>
      </c>
      <c r="J4" s="2493" t="s">
        <v>3016</v>
      </c>
      <c r="K4" s="2494"/>
    </row>
    <row r="5" spans="1:12" ht="20.100000000000001" customHeight="1">
      <c r="A5" s="2419" t="s">
        <v>3017</v>
      </c>
      <c r="B5" s="1438" t="s">
        <v>3018</v>
      </c>
      <c r="C5" s="1481">
        <v>16411</v>
      </c>
      <c r="D5" s="1481">
        <v>31199</v>
      </c>
      <c r="E5" s="1481">
        <v>27638</v>
      </c>
      <c r="F5" s="1481">
        <v>25083</v>
      </c>
      <c r="G5" s="1481">
        <v>23432</v>
      </c>
      <c r="H5" s="1481">
        <v>31293</v>
      </c>
      <c r="I5" s="1482">
        <v>52888</v>
      </c>
      <c r="J5" s="1438" t="s">
        <v>3019</v>
      </c>
      <c r="K5" s="2419" t="s">
        <v>3020</v>
      </c>
    </row>
    <row r="6" spans="1:12" ht="20.100000000000001" customHeight="1">
      <c r="A6" s="2420"/>
      <c r="B6" s="1438" t="s">
        <v>3021</v>
      </c>
      <c r="C6" s="1483">
        <v>176168</v>
      </c>
      <c r="D6" s="1483">
        <v>182075</v>
      </c>
      <c r="E6" s="1483">
        <v>190000</v>
      </c>
      <c r="F6" s="1483">
        <v>160370</v>
      </c>
      <c r="G6" s="1483">
        <v>70437</v>
      </c>
      <c r="H6" s="1483">
        <v>137250</v>
      </c>
      <c r="I6" s="1484">
        <v>131626</v>
      </c>
      <c r="J6" s="1438" t="s">
        <v>3022</v>
      </c>
      <c r="K6" s="2420"/>
    </row>
    <row r="7" spans="1:12" ht="20.100000000000001" customHeight="1">
      <c r="A7" s="2420"/>
      <c r="B7" s="1438" t="s">
        <v>3023</v>
      </c>
      <c r="C7" s="1481">
        <v>29695</v>
      </c>
      <c r="D7" s="1481">
        <v>34437</v>
      </c>
      <c r="E7" s="1481">
        <v>35186</v>
      </c>
      <c r="F7" s="1481">
        <v>27050</v>
      </c>
      <c r="G7" s="1481">
        <v>37543</v>
      </c>
      <c r="H7" s="1481">
        <v>42188</v>
      </c>
      <c r="I7" s="1482">
        <v>48809</v>
      </c>
      <c r="J7" s="1438" t="s">
        <v>3024</v>
      </c>
      <c r="K7" s="2420"/>
    </row>
    <row r="8" spans="1:12" ht="20.100000000000001" customHeight="1">
      <c r="A8" s="2420"/>
      <c r="B8" s="1438" t="s">
        <v>3025</v>
      </c>
      <c r="C8" s="1483">
        <v>9160</v>
      </c>
      <c r="D8" s="1483">
        <v>9483</v>
      </c>
      <c r="E8" s="1483">
        <v>9446</v>
      </c>
      <c r="F8" s="1483">
        <v>1821</v>
      </c>
      <c r="G8" s="1483">
        <v>0</v>
      </c>
      <c r="H8" s="1483">
        <v>0</v>
      </c>
      <c r="I8" s="1484">
        <v>0</v>
      </c>
      <c r="J8" s="1438" t="s">
        <v>3026</v>
      </c>
      <c r="K8" s="2420"/>
    </row>
    <row r="9" spans="1:12" ht="20.100000000000001" customHeight="1">
      <c r="A9" s="2421"/>
      <c r="B9" s="1438" t="s">
        <v>128</v>
      </c>
      <c r="C9" s="1481">
        <f t="shared" ref="C9:H9" si="0">SUM(C5:C8)</f>
        <v>231434</v>
      </c>
      <c r="D9" s="1481">
        <f t="shared" si="0"/>
        <v>257194</v>
      </c>
      <c r="E9" s="1481">
        <f t="shared" si="0"/>
        <v>262270</v>
      </c>
      <c r="F9" s="1481">
        <f t="shared" si="0"/>
        <v>214324</v>
      </c>
      <c r="G9" s="1481">
        <f t="shared" si="0"/>
        <v>131412</v>
      </c>
      <c r="H9" s="1481">
        <f t="shared" si="0"/>
        <v>210731</v>
      </c>
      <c r="I9" s="1482">
        <v>233323</v>
      </c>
      <c r="J9" s="1438" t="s">
        <v>129</v>
      </c>
      <c r="K9" s="2421"/>
      <c r="L9" s="1485"/>
    </row>
    <row r="10" spans="1:12" ht="20.100000000000001" customHeight="1">
      <c r="A10" s="2419" t="s">
        <v>3027</v>
      </c>
      <c r="B10" s="1438" t="s">
        <v>3028</v>
      </c>
      <c r="C10" s="1483">
        <v>472</v>
      </c>
      <c r="D10" s="1483">
        <v>430</v>
      </c>
      <c r="E10" s="1483">
        <v>577</v>
      </c>
      <c r="F10" s="1483">
        <v>74</v>
      </c>
      <c r="G10" s="1483">
        <v>0</v>
      </c>
      <c r="H10" s="1483">
        <v>0</v>
      </c>
      <c r="I10" s="1484">
        <v>0</v>
      </c>
      <c r="J10" s="1438" t="s">
        <v>3029</v>
      </c>
      <c r="K10" s="2419" t="s">
        <v>600</v>
      </c>
    </row>
    <row r="11" spans="1:12" ht="20.100000000000001" customHeight="1">
      <c r="A11" s="2420"/>
      <c r="B11" s="1438" t="s">
        <v>3030</v>
      </c>
      <c r="C11" s="1481">
        <v>2415</v>
      </c>
      <c r="D11" s="1481">
        <v>2805</v>
      </c>
      <c r="E11" s="1481">
        <v>2399</v>
      </c>
      <c r="F11" s="1481">
        <v>2375</v>
      </c>
      <c r="G11" s="1481">
        <v>3208</v>
      </c>
      <c r="H11" s="1481">
        <v>3883</v>
      </c>
      <c r="I11" s="1482">
        <v>5860</v>
      </c>
      <c r="J11" s="1438" t="s">
        <v>3031</v>
      </c>
      <c r="K11" s="2420"/>
    </row>
    <row r="12" spans="1:12" ht="20.100000000000001" customHeight="1">
      <c r="A12" s="2420"/>
      <c r="B12" s="1438" t="s">
        <v>3032</v>
      </c>
      <c r="C12" s="1483" t="s">
        <v>2730</v>
      </c>
      <c r="D12" s="1483" t="s">
        <v>2730</v>
      </c>
      <c r="E12" s="1483" t="s">
        <v>2730</v>
      </c>
      <c r="F12" s="1483">
        <v>1181</v>
      </c>
      <c r="G12" s="1483">
        <v>1042</v>
      </c>
      <c r="H12" s="1483">
        <v>918</v>
      </c>
      <c r="I12" s="1484">
        <v>906</v>
      </c>
      <c r="J12" s="1438" t="s">
        <v>3033</v>
      </c>
      <c r="K12" s="2420"/>
    </row>
    <row r="13" spans="1:12" ht="20.100000000000001" customHeight="1">
      <c r="A13" s="2420"/>
      <c r="B13" s="1438" t="s">
        <v>3034</v>
      </c>
      <c r="C13" s="1481">
        <v>29772</v>
      </c>
      <c r="D13" s="1481">
        <v>35302</v>
      </c>
      <c r="E13" s="1481">
        <v>51619</v>
      </c>
      <c r="F13" s="1481">
        <v>10843</v>
      </c>
      <c r="G13" s="1481">
        <v>47502</v>
      </c>
      <c r="H13" s="1481">
        <v>56570</v>
      </c>
      <c r="I13" s="1482">
        <v>62486</v>
      </c>
      <c r="J13" s="1438" t="s">
        <v>618</v>
      </c>
      <c r="K13" s="2420"/>
    </row>
    <row r="14" spans="1:12" ht="20.100000000000001" customHeight="1">
      <c r="A14" s="2421"/>
      <c r="B14" s="1438" t="s">
        <v>128</v>
      </c>
      <c r="C14" s="1483">
        <f t="shared" ref="C14:H14" si="1">SUM(C10:C13)</f>
        <v>32659</v>
      </c>
      <c r="D14" s="1483">
        <f t="shared" si="1"/>
        <v>38537</v>
      </c>
      <c r="E14" s="1483">
        <f t="shared" si="1"/>
        <v>54595</v>
      </c>
      <c r="F14" s="1483">
        <f t="shared" si="1"/>
        <v>14473</v>
      </c>
      <c r="G14" s="1483">
        <f t="shared" si="1"/>
        <v>51752</v>
      </c>
      <c r="H14" s="1483">
        <f t="shared" si="1"/>
        <v>61371</v>
      </c>
      <c r="I14" s="1484">
        <v>69252</v>
      </c>
      <c r="J14" s="1438" t="s">
        <v>534</v>
      </c>
      <c r="K14" s="2421"/>
    </row>
    <row r="15" spans="1:12" ht="20.100000000000001" customHeight="1">
      <c r="A15" s="2419" t="s">
        <v>2797</v>
      </c>
      <c r="B15" s="1438" t="s">
        <v>2345</v>
      </c>
      <c r="C15" s="1481">
        <v>12002</v>
      </c>
      <c r="D15" s="1481">
        <v>12831</v>
      </c>
      <c r="E15" s="1481">
        <v>13540</v>
      </c>
      <c r="F15" s="1481">
        <v>10115</v>
      </c>
      <c r="G15" s="1481">
        <v>13059</v>
      </c>
      <c r="H15" s="1481">
        <v>12589</v>
      </c>
      <c r="I15" s="1482">
        <v>13446</v>
      </c>
      <c r="J15" s="1438" t="s">
        <v>3035</v>
      </c>
      <c r="K15" s="2419" t="s">
        <v>3033</v>
      </c>
    </row>
    <row r="16" spans="1:12" ht="20.100000000000001" customHeight="1">
      <c r="A16" s="2421"/>
      <c r="B16" s="1438" t="s">
        <v>3036</v>
      </c>
      <c r="C16" s="1486">
        <v>4.5</v>
      </c>
      <c r="D16" s="1486">
        <v>4</v>
      </c>
      <c r="E16" s="1486">
        <v>4</v>
      </c>
      <c r="F16" s="1486">
        <v>3.7</v>
      </c>
      <c r="G16" s="1486">
        <v>3.5</v>
      </c>
      <c r="H16" s="1486">
        <v>3.82</v>
      </c>
      <c r="I16" s="1487">
        <v>3.09</v>
      </c>
      <c r="J16" s="1438" t="s">
        <v>3037</v>
      </c>
      <c r="K16" s="2421"/>
    </row>
    <row r="17" spans="1:11" ht="20.100000000000001" customHeight="1">
      <c r="A17" s="2419" t="s">
        <v>3038</v>
      </c>
      <c r="B17" s="1438" t="s">
        <v>3039</v>
      </c>
      <c r="C17" s="1481">
        <v>21839</v>
      </c>
      <c r="D17" s="1481">
        <v>30384</v>
      </c>
      <c r="E17" s="1481">
        <v>29505</v>
      </c>
      <c r="F17" s="1481">
        <v>20860</v>
      </c>
      <c r="G17" s="1481">
        <v>30327</v>
      </c>
      <c r="H17" s="1481">
        <v>27391</v>
      </c>
      <c r="I17" s="1482">
        <v>28037</v>
      </c>
      <c r="J17" s="1438" t="s">
        <v>3040</v>
      </c>
      <c r="K17" s="2419" t="s">
        <v>802</v>
      </c>
    </row>
    <row r="18" spans="1:11" ht="20.100000000000001" customHeight="1">
      <c r="A18" s="2421"/>
      <c r="B18" s="1438" t="s">
        <v>3041</v>
      </c>
      <c r="C18" s="1483">
        <v>10876</v>
      </c>
      <c r="D18" s="1483">
        <v>12277</v>
      </c>
      <c r="E18" s="1483">
        <v>12975</v>
      </c>
      <c r="F18" s="1483">
        <v>9762</v>
      </c>
      <c r="G18" s="1483">
        <v>12634</v>
      </c>
      <c r="H18" s="1483">
        <v>11594</v>
      </c>
      <c r="I18" s="1484">
        <v>12429</v>
      </c>
      <c r="J18" s="1438" t="s">
        <v>3042</v>
      </c>
      <c r="K18" s="2421"/>
    </row>
    <row r="19" spans="1:11" ht="20.100000000000001" customHeight="1">
      <c r="A19" s="2419" t="s">
        <v>3043</v>
      </c>
      <c r="B19" s="1438" t="s">
        <v>3044</v>
      </c>
      <c r="C19" s="1481">
        <v>327150</v>
      </c>
      <c r="D19" s="1481">
        <v>601353</v>
      </c>
      <c r="E19" s="1481">
        <v>507310</v>
      </c>
      <c r="F19" s="1481">
        <v>498983</v>
      </c>
      <c r="G19" s="1481">
        <v>269876</v>
      </c>
      <c r="H19" s="1481">
        <v>303331</v>
      </c>
      <c r="I19" s="1482">
        <v>308491</v>
      </c>
      <c r="J19" s="1438" t="s">
        <v>3045</v>
      </c>
      <c r="K19" s="2419" t="s">
        <v>3046</v>
      </c>
    </row>
    <row r="20" spans="1:11" ht="20.100000000000001" customHeight="1">
      <c r="A20" s="2420"/>
      <c r="B20" s="1438" t="s">
        <v>3047</v>
      </c>
      <c r="C20" s="1483">
        <v>293921</v>
      </c>
      <c r="D20" s="1483">
        <v>336105</v>
      </c>
      <c r="E20" s="1483">
        <v>359618</v>
      </c>
      <c r="F20" s="1483">
        <v>293690</v>
      </c>
      <c r="G20" s="1483">
        <v>94665</v>
      </c>
      <c r="H20" s="1483">
        <v>199606</v>
      </c>
      <c r="I20" s="1484">
        <v>95124</v>
      </c>
      <c r="J20" s="1438" t="s">
        <v>3048</v>
      </c>
      <c r="K20" s="2420"/>
    </row>
    <row r="21" spans="1:11" ht="20.100000000000001" customHeight="1">
      <c r="A21" s="2420"/>
      <c r="B21" s="1438" t="s">
        <v>3049</v>
      </c>
      <c r="C21" s="1481">
        <v>15643</v>
      </c>
      <c r="D21" s="1481">
        <v>13039</v>
      </c>
      <c r="E21" s="1481">
        <v>13277</v>
      </c>
      <c r="F21" s="1481">
        <v>10923</v>
      </c>
      <c r="G21" s="1481">
        <v>7251</v>
      </c>
      <c r="H21" s="1481">
        <v>11292</v>
      </c>
      <c r="I21" s="1482">
        <v>13788</v>
      </c>
      <c r="J21" s="1438" t="s">
        <v>3050</v>
      </c>
      <c r="K21" s="2420"/>
    </row>
    <row r="22" spans="1:11" ht="20.100000000000001" customHeight="1">
      <c r="A22" s="2420"/>
      <c r="B22" s="1438" t="s">
        <v>3051</v>
      </c>
      <c r="C22" s="1483">
        <v>23273</v>
      </c>
      <c r="D22" s="1483">
        <v>40593</v>
      </c>
      <c r="E22" s="1483">
        <v>37694</v>
      </c>
      <c r="F22" s="1483">
        <v>38232</v>
      </c>
      <c r="G22" s="1483">
        <v>39318</v>
      </c>
      <c r="H22" s="1483">
        <v>38311</v>
      </c>
      <c r="I22" s="1484">
        <v>42255</v>
      </c>
      <c r="J22" s="1438" t="s">
        <v>3052</v>
      </c>
      <c r="K22" s="2420"/>
    </row>
    <row r="23" spans="1:11" ht="20.100000000000001" customHeight="1">
      <c r="A23" s="2419" t="s">
        <v>3053</v>
      </c>
      <c r="B23" s="1438" t="s">
        <v>3054</v>
      </c>
      <c r="C23" s="1481">
        <v>922</v>
      </c>
      <c r="D23" s="1481">
        <v>916</v>
      </c>
      <c r="E23" s="1481">
        <v>730</v>
      </c>
      <c r="F23" s="1481">
        <v>833</v>
      </c>
      <c r="G23" s="1481">
        <v>884</v>
      </c>
      <c r="H23" s="1481">
        <v>710</v>
      </c>
      <c r="I23" s="1482">
        <v>749</v>
      </c>
      <c r="J23" s="1438" t="s">
        <v>3055</v>
      </c>
      <c r="K23" s="2419" t="s">
        <v>3056</v>
      </c>
    </row>
    <row r="24" spans="1:11" ht="20.100000000000001" customHeight="1">
      <c r="A24" s="2421"/>
      <c r="B24" s="1438" t="s">
        <v>3057</v>
      </c>
      <c r="C24" s="1483">
        <v>63</v>
      </c>
      <c r="D24" s="1483">
        <v>93</v>
      </c>
      <c r="E24" s="1483">
        <v>155</v>
      </c>
      <c r="F24" s="1483">
        <v>164</v>
      </c>
      <c r="G24" s="1483">
        <v>298</v>
      </c>
      <c r="H24" s="1483">
        <v>384</v>
      </c>
      <c r="I24" s="1484">
        <v>472</v>
      </c>
      <c r="J24" s="1438" t="s">
        <v>3058</v>
      </c>
      <c r="K24" s="2421"/>
    </row>
  </sheetData>
  <mergeCells count="18">
    <mergeCell ref="A1:K1"/>
    <mergeCell ref="A2:K2"/>
    <mergeCell ref="A3:E3"/>
    <mergeCell ref="F3:K3"/>
    <mergeCell ref="A4:B4"/>
    <mergeCell ref="J4:K4"/>
    <mergeCell ref="A5:A9"/>
    <mergeCell ref="K5:K9"/>
    <mergeCell ref="A10:A14"/>
    <mergeCell ref="K10:K14"/>
    <mergeCell ref="A15:A16"/>
    <mergeCell ref="K15:K16"/>
    <mergeCell ref="A17:A18"/>
    <mergeCell ref="K17:K18"/>
    <mergeCell ref="A19:A22"/>
    <mergeCell ref="K19:K22"/>
    <mergeCell ref="A23:A24"/>
    <mergeCell ref="K23:K24"/>
  </mergeCells>
  <printOptions horizontalCentered="1" verticalCentered="1"/>
  <pageMargins left="0.59055118110236227" right="0.59055118110236227" top="0.78740157480314965" bottom="0.78740157480314965" header="0.51181102362204722" footer="0.51181102362204722"/>
  <pageSetup paperSize="9" scale="76" orientation="landscape"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6"/>
  <sheetViews>
    <sheetView showGridLines="0" rightToLeft="1" zoomScale="75" zoomScaleNormal="75" zoomScaleSheetLayoutView="75" workbookViewId="0">
      <selection activeCell="G13" sqref="G13"/>
    </sheetView>
  </sheetViews>
  <sheetFormatPr defaultColWidth="10.140625" defaultRowHeight="15.75"/>
  <cols>
    <col min="1" max="1" width="33.7109375" style="1488" customWidth="1"/>
    <col min="2" max="4" width="13.7109375" style="1488" customWidth="1"/>
    <col min="5" max="5" width="15.42578125" style="1488" bestFit="1" customWidth="1"/>
    <col min="6" max="7" width="13.7109375" style="1488" customWidth="1"/>
    <col min="8" max="8" width="9.85546875" style="1488" bestFit="1" customWidth="1"/>
    <col min="9" max="9" width="15.140625" style="1488" bestFit="1" customWidth="1"/>
    <col min="10" max="12" width="12.28515625" style="1488" customWidth="1"/>
    <col min="13" max="13" width="15.140625" style="1488" bestFit="1" customWidth="1"/>
    <col min="14" max="14" width="33.7109375" style="1488" customWidth="1"/>
    <col min="15" max="152" width="12.28515625" style="1488" customWidth="1"/>
    <col min="153" max="228" width="10.140625" style="1488"/>
    <col min="229" max="229" width="24" style="1488" customWidth="1"/>
    <col min="230" max="230" width="14.28515625" style="1488" customWidth="1"/>
    <col min="231" max="234" width="10.85546875" style="1488" customWidth="1"/>
    <col min="235" max="408" width="12.28515625" style="1488" customWidth="1"/>
    <col min="409" max="484" width="10.140625" style="1488"/>
    <col min="485" max="485" width="24" style="1488" customWidth="1"/>
    <col min="486" max="486" width="14.28515625" style="1488" customWidth="1"/>
    <col min="487" max="490" width="10.85546875" style="1488" customWidth="1"/>
    <col min="491" max="664" width="12.28515625" style="1488" customWidth="1"/>
    <col min="665" max="740" width="10.140625" style="1488"/>
    <col min="741" max="741" width="24" style="1488" customWidth="1"/>
    <col min="742" max="742" width="14.28515625" style="1488" customWidth="1"/>
    <col min="743" max="746" width="10.85546875" style="1488" customWidth="1"/>
    <col min="747" max="920" width="12.28515625" style="1488" customWidth="1"/>
    <col min="921" max="996" width="10.140625" style="1488"/>
    <col min="997" max="997" width="24" style="1488" customWidth="1"/>
    <col min="998" max="998" width="14.28515625" style="1488" customWidth="1"/>
    <col min="999" max="1002" width="10.85546875" style="1488" customWidth="1"/>
    <col min="1003" max="1176" width="12.28515625" style="1488" customWidth="1"/>
    <col min="1177" max="1252" width="10.140625" style="1488"/>
    <col min="1253" max="1253" width="24" style="1488" customWidth="1"/>
    <col min="1254" max="1254" width="14.28515625" style="1488" customWidth="1"/>
    <col min="1255" max="1258" width="10.85546875" style="1488" customWidth="1"/>
    <col min="1259" max="1432" width="12.28515625" style="1488" customWidth="1"/>
    <col min="1433" max="1508" width="10.140625" style="1488"/>
    <col min="1509" max="1509" width="24" style="1488" customWidth="1"/>
    <col min="1510" max="1510" width="14.28515625" style="1488" customWidth="1"/>
    <col min="1511" max="1514" width="10.85546875" style="1488" customWidth="1"/>
    <col min="1515" max="1688" width="12.28515625" style="1488" customWidth="1"/>
    <col min="1689" max="1764" width="10.140625" style="1488"/>
    <col min="1765" max="1765" width="24" style="1488" customWidth="1"/>
    <col min="1766" max="1766" width="14.28515625" style="1488" customWidth="1"/>
    <col min="1767" max="1770" width="10.85546875" style="1488" customWidth="1"/>
    <col min="1771" max="1944" width="12.28515625" style="1488" customWidth="1"/>
    <col min="1945" max="2020" width="10.140625" style="1488"/>
    <col min="2021" max="2021" width="24" style="1488" customWidth="1"/>
    <col min="2022" max="2022" width="14.28515625" style="1488" customWidth="1"/>
    <col min="2023" max="2026" width="10.85546875" style="1488" customWidth="1"/>
    <col min="2027" max="2200" width="12.28515625" style="1488" customWidth="1"/>
    <col min="2201" max="2276" width="10.140625" style="1488"/>
    <col min="2277" max="2277" width="24" style="1488" customWidth="1"/>
    <col min="2278" max="2278" width="14.28515625" style="1488" customWidth="1"/>
    <col min="2279" max="2282" width="10.85546875" style="1488" customWidth="1"/>
    <col min="2283" max="2456" width="12.28515625" style="1488" customWidth="1"/>
    <col min="2457" max="2532" width="10.140625" style="1488"/>
    <col min="2533" max="2533" width="24" style="1488" customWidth="1"/>
    <col min="2534" max="2534" width="14.28515625" style="1488" customWidth="1"/>
    <col min="2535" max="2538" width="10.85546875" style="1488" customWidth="1"/>
    <col min="2539" max="2712" width="12.28515625" style="1488" customWidth="1"/>
    <col min="2713" max="2788" width="10.140625" style="1488"/>
    <col min="2789" max="2789" width="24" style="1488" customWidth="1"/>
    <col min="2790" max="2790" width="14.28515625" style="1488" customWidth="1"/>
    <col min="2791" max="2794" width="10.85546875" style="1488" customWidth="1"/>
    <col min="2795" max="2968" width="12.28515625" style="1488" customWidth="1"/>
    <col min="2969" max="3044" width="10.140625" style="1488"/>
    <col min="3045" max="3045" width="24" style="1488" customWidth="1"/>
    <col min="3046" max="3046" width="14.28515625" style="1488" customWidth="1"/>
    <col min="3047" max="3050" width="10.85546875" style="1488" customWidth="1"/>
    <col min="3051" max="3224" width="12.28515625" style="1488" customWidth="1"/>
    <col min="3225" max="3300" width="10.140625" style="1488"/>
    <col min="3301" max="3301" width="24" style="1488" customWidth="1"/>
    <col min="3302" max="3302" width="14.28515625" style="1488" customWidth="1"/>
    <col min="3303" max="3306" width="10.85546875" style="1488" customWidth="1"/>
    <col min="3307" max="3480" width="12.28515625" style="1488" customWidth="1"/>
    <col min="3481" max="3556" width="10.140625" style="1488"/>
    <col min="3557" max="3557" width="24" style="1488" customWidth="1"/>
    <col min="3558" max="3558" width="14.28515625" style="1488" customWidth="1"/>
    <col min="3559" max="3562" width="10.85546875" style="1488" customWidth="1"/>
    <col min="3563" max="3736" width="12.28515625" style="1488" customWidth="1"/>
    <col min="3737" max="3812" width="10.140625" style="1488"/>
    <col min="3813" max="3813" width="24" style="1488" customWidth="1"/>
    <col min="3814" max="3814" width="14.28515625" style="1488" customWidth="1"/>
    <col min="3815" max="3818" width="10.85546875" style="1488" customWidth="1"/>
    <col min="3819" max="3992" width="12.28515625" style="1488" customWidth="1"/>
    <col min="3993" max="4068" width="10.140625" style="1488"/>
    <col min="4069" max="4069" width="24" style="1488" customWidth="1"/>
    <col min="4070" max="4070" width="14.28515625" style="1488" customWidth="1"/>
    <col min="4071" max="4074" width="10.85546875" style="1488" customWidth="1"/>
    <col min="4075" max="4248" width="12.28515625" style="1488" customWidth="1"/>
    <col min="4249" max="4324" width="10.140625" style="1488"/>
    <col min="4325" max="4325" width="24" style="1488" customWidth="1"/>
    <col min="4326" max="4326" width="14.28515625" style="1488" customWidth="1"/>
    <col min="4327" max="4330" width="10.85546875" style="1488" customWidth="1"/>
    <col min="4331" max="4504" width="12.28515625" style="1488" customWidth="1"/>
    <col min="4505" max="4580" width="10.140625" style="1488"/>
    <col min="4581" max="4581" width="24" style="1488" customWidth="1"/>
    <col min="4582" max="4582" width="14.28515625" style="1488" customWidth="1"/>
    <col min="4583" max="4586" width="10.85546875" style="1488" customWidth="1"/>
    <col min="4587" max="4760" width="12.28515625" style="1488" customWidth="1"/>
    <col min="4761" max="4836" width="10.140625" style="1488"/>
    <col min="4837" max="4837" width="24" style="1488" customWidth="1"/>
    <col min="4838" max="4838" width="14.28515625" style="1488" customWidth="1"/>
    <col min="4839" max="4842" width="10.85546875" style="1488" customWidth="1"/>
    <col min="4843" max="5016" width="12.28515625" style="1488" customWidth="1"/>
    <col min="5017" max="5092" width="10.140625" style="1488"/>
    <col min="5093" max="5093" width="24" style="1488" customWidth="1"/>
    <col min="5094" max="5094" width="14.28515625" style="1488" customWidth="1"/>
    <col min="5095" max="5098" width="10.85546875" style="1488" customWidth="1"/>
    <col min="5099" max="5272" width="12.28515625" style="1488" customWidth="1"/>
    <col min="5273" max="5348" width="10.140625" style="1488"/>
    <col min="5349" max="5349" width="24" style="1488" customWidth="1"/>
    <col min="5350" max="5350" width="14.28515625" style="1488" customWidth="1"/>
    <col min="5351" max="5354" width="10.85546875" style="1488" customWidth="1"/>
    <col min="5355" max="5528" width="12.28515625" style="1488" customWidth="1"/>
    <col min="5529" max="5604" width="10.140625" style="1488"/>
    <col min="5605" max="5605" width="24" style="1488" customWidth="1"/>
    <col min="5606" max="5606" width="14.28515625" style="1488" customWidth="1"/>
    <col min="5607" max="5610" width="10.85546875" style="1488" customWidth="1"/>
    <col min="5611" max="5784" width="12.28515625" style="1488" customWidth="1"/>
    <col min="5785" max="5860" width="10.140625" style="1488"/>
    <col min="5861" max="5861" width="24" style="1488" customWidth="1"/>
    <col min="5862" max="5862" width="14.28515625" style="1488" customWidth="1"/>
    <col min="5863" max="5866" width="10.85546875" style="1488" customWidth="1"/>
    <col min="5867" max="6040" width="12.28515625" style="1488" customWidth="1"/>
    <col min="6041" max="6116" width="10.140625" style="1488"/>
    <col min="6117" max="6117" width="24" style="1488" customWidth="1"/>
    <col min="6118" max="6118" width="14.28515625" style="1488" customWidth="1"/>
    <col min="6119" max="6122" width="10.85546875" style="1488" customWidth="1"/>
    <col min="6123" max="6296" width="12.28515625" style="1488" customWidth="1"/>
    <col min="6297" max="6372" width="10.140625" style="1488"/>
    <col min="6373" max="6373" width="24" style="1488" customWidth="1"/>
    <col min="6374" max="6374" width="14.28515625" style="1488" customWidth="1"/>
    <col min="6375" max="6378" width="10.85546875" style="1488" customWidth="1"/>
    <col min="6379" max="6552" width="12.28515625" style="1488" customWidth="1"/>
    <col min="6553" max="6628" width="10.140625" style="1488"/>
    <col min="6629" max="6629" width="24" style="1488" customWidth="1"/>
    <col min="6630" max="6630" width="14.28515625" style="1488" customWidth="1"/>
    <col min="6631" max="6634" width="10.85546875" style="1488" customWidth="1"/>
    <col min="6635" max="6808" width="12.28515625" style="1488" customWidth="1"/>
    <col min="6809" max="6884" width="10.140625" style="1488"/>
    <col min="6885" max="6885" width="24" style="1488" customWidth="1"/>
    <col min="6886" max="6886" width="14.28515625" style="1488" customWidth="1"/>
    <col min="6887" max="6890" width="10.85546875" style="1488" customWidth="1"/>
    <col min="6891" max="7064" width="12.28515625" style="1488" customWidth="1"/>
    <col min="7065" max="7140" width="10.140625" style="1488"/>
    <col min="7141" max="7141" width="24" style="1488" customWidth="1"/>
    <col min="7142" max="7142" width="14.28515625" style="1488" customWidth="1"/>
    <col min="7143" max="7146" width="10.85546875" style="1488" customWidth="1"/>
    <col min="7147" max="7320" width="12.28515625" style="1488" customWidth="1"/>
    <col min="7321" max="7396" width="10.140625" style="1488"/>
    <col min="7397" max="7397" width="24" style="1488" customWidth="1"/>
    <col min="7398" max="7398" width="14.28515625" style="1488" customWidth="1"/>
    <col min="7399" max="7402" width="10.85546875" style="1488" customWidth="1"/>
    <col min="7403" max="7576" width="12.28515625" style="1488" customWidth="1"/>
    <col min="7577" max="7652" width="10.140625" style="1488"/>
    <col min="7653" max="7653" width="24" style="1488" customWidth="1"/>
    <col min="7654" max="7654" width="14.28515625" style="1488" customWidth="1"/>
    <col min="7655" max="7658" width="10.85546875" style="1488" customWidth="1"/>
    <col min="7659" max="7832" width="12.28515625" style="1488" customWidth="1"/>
    <col min="7833" max="7908" width="10.140625" style="1488"/>
    <col min="7909" max="7909" width="24" style="1488" customWidth="1"/>
    <col min="7910" max="7910" width="14.28515625" style="1488" customWidth="1"/>
    <col min="7911" max="7914" width="10.85546875" style="1488" customWidth="1"/>
    <col min="7915" max="8088" width="12.28515625" style="1488" customWidth="1"/>
    <col min="8089" max="8164" width="10.140625" style="1488"/>
    <col min="8165" max="8165" width="24" style="1488" customWidth="1"/>
    <col min="8166" max="8166" width="14.28515625" style="1488" customWidth="1"/>
    <col min="8167" max="8170" width="10.85546875" style="1488" customWidth="1"/>
    <col min="8171" max="8344" width="12.28515625" style="1488" customWidth="1"/>
    <col min="8345" max="8420" width="10.140625" style="1488"/>
    <col min="8421" max="8421" width="24" style="1488" customWidth="1"/>
    <col min="8422" max="8422" width="14.28515625" style="1488" customWidth="1"/>
    <col min="8423" max="8426" width="10.85546875" style="1488" customWidth="1"/>
    <col min="8427" max="8600" width="12.28515625" style="1488" customWidth="1"/>
    <col min="8601" max="8676" width="10.140625" style="1488"/>
    <col min="8677" max="8677" width="24" style="1488" customWidth="1"/>
    <col min="8678" max="8678" width="14.28515625" style="1488" customWidth="1"/>
    <col min="8679" max="8682" width="10.85546875" style="1488" customWidth="1"/>
    <col min="8683" max="8856" width="12.28515625" style="1488" customWidth="1"/>
    <col min="8857" max="8932" width="10.140625" style="1488"/>
    <col min="8933" max="8933" width="24" style="1488" customWidth="1"/>
    <col min="8934" max="8934" width="14.28515625" style="1488" customWidth="1"/>
    <col min="8935" max="8938" width="10.85546875" style="1488" customWidth="1"/>
    <col min="8939" max="9112" width="12.28515625" style="1488" customWidth="1"/>
    <col min="9113" max="9188" width="10.140625" style="1488"/>
    <col min="9189" max="9189" width="24" style="1488" customWidth="1"/>
    <col min="9190" max="9190" width="14.28515625" style="1488" customWidth="1"/>
    <col min="9191" max="9194" width="10.85546875" style="1488" customWidth="1"/>
    <col min="9195" max="9368" width="12.28515625" style="1488" customWidth="1"/>
    <col min="9369" max="9444" width="10.140625" style="1488"/>
    <col min="9445" max="9445" width="24" style="1488" customWidth="1"/>
    <col min="9446" max="9446" width="14.28515625" style="1488" customWidth="1"/>
    <col min="9447" max="9450" width="10.85546875" style="1488" customWidth="1"/>
    <col min="9451" max="9624" width="12.28515625" style="1488" customWidth="1"/>
    <col min="9625" max="9700" width="10.140625" style="1488"/>
    <col min="9701" max="9701" width="24" style="1488" customWidth="1"/>
    <col min="9702" max="9702" width="14.28515625" style="1488" customWidth="1"/>
    <col min="9703" max="9706" width="10.85546875" style="1488" customWidth="1"/>
    <col min="9707" max="9880" width="12.28515625" style="1488" customWidth="1"/>
    <col min="9881" max="9956" width="10.140625" style="1488"/>
    <col min="9957" max="9957" width="24" style="1488" customWidth="1"/>
    <col min="9958" max="9958" width="14.28515625" style="1488" customWidth="1"/>
    <col min="9959" max="9962" width="10.85546875" style="1488" customWidth="1"/>
    <col min="9963" max="10136" width="12.28515625" style="1488" customWidth="1"/>
    <col min="10137" max="10212" width="10.140625" style="1488"/>
    <col min="10213" max="10213" width="24" style="1488" customWidth="1"/>
    <col min="10214" max="10214" width="14.28515625" style="1488" customWidth="1"/>
    <col min="10215" max="10218" width="10.85546875" style="1488" customWidth="1"/>
    <col min="10219" max="10392" width="12.28515625" style="1488" customWidth="1"/>
    <col min="10393" max="10468" width="10.140625" style="1488"/>
    <col min="10469" max="10469" width="24" style="1488" customWidth="1"/>
    <col min="10470" max="10470" width="14.28515625" style="1488" customWidth="1"/>
    <col min="10471" max="10474" width="10.85546875" style="1488" customWidth="1"/>
    <col min="10475" max="10648" width="12.28515625" style="1488" customWidth="1"/>
    <col min="10649" max="10724" width="10.140625" style="1488"/>
    <col min="10725" max="10725" width="24" style="1488" customWidth="1"/>
    <col min="10726" max="10726" width="14.28515625" style="1488" customWidth="1"/>
    <col min="10727" max="10730" width="10.85546875" style="1488" customWidth="1"/>
    <col min="10731" max="10904" width="12.28515625" style="1488" customWidth="1"/>
    <col min="10905" max="10980" width="10.140625" style="1488"/>
    <col min="10981" max="10981" width="24" style="1488" customWidth="1"/>
    <col min="10982" max="10982" width="14.28515625" style="1488" customWidth="1"/>
    <col min="10983" max="10986" width="10.85546875" style="1488" customWidth="1"/>
    <col min="10987" max="11160" width="12.28515625" style="1488" customWidth="1"/>
    <col min="11161" max="11236" width="10.140625" style="1488"/>
    <col min="11237" max="11237" width="24" style="1488" customWidth="1"/>
    <col min="11238" max="11238" width="14.28515625" style="1488" customWidth="1"/>
    <col min="11239" max="11242" width="10.85546875" style="1488" customWidth="1"/>
    <col min="11243" max="11416" width="12.28515625" style="1488" customWidth="1"/>
    <col min="11417" max="11492" width="10.140625" style="1488"/>
    <col min="11493" max="11493" width="24" style="1488" customWidth="1"/>
    <col min="11494" max="11494" width="14.28515625" style="1488" customWidth="1"/>
    <col min="11495" max="11498" width="10.85546875" style="1488" customWidth="1"/>
    <col min="11499" max="11672" width="12.28515625" style="1488" customWidth="1"/>
    <col min="11673" max="11748" width="10.140625" style="1488"/>
    <col min="11749" max="11749" width="24" style="1488" customWidth="1"/>
    <col min="11750" max="11750" width="14.28515625" style="1488" customWidth="1"/>
    <col min="11751" max="11754" width="10.85546875" style="1488" customWidth="1"/>
    <col min="11755" max="11928" width="12.28515625" style="1488" customWidth="1"/>
    <col min="11929" max="12004" width="10.140625" style="1488"/>
    <col min="12005" max="12005" width="24" style="1488" customWidth="1"/>
    <col min="12006" max="12006" width="14.28515625" style="1488" customWidth="1"/>
    <col min="12007" max="12010" width="10.85546875" style="1488" customWidth="1"/>
    <col min="12011" max="12184" width="12.28515625" style="1488" customWidth="1"/>
    <col min="12185" max="12260" width="10.140625" style="1488"/>
    <col min="12261" max="12261" width="24" style="1488" customWidth="1"/>
    <col min="12262" max="12262" width="14.28515625" style="1488" customWidth="1"/>
    <col min="12263" max="12266" width="10.85546875" style="1488" customWidth="1"/>
    <col min="12267" max="12440" width="12.28515625" style="1488" customWidth="1"/>
    <col min="12441" max="12516" width="10.140625" style="1488"/>
    <col min="12517" max="12517" width="24" style="1488" customWidth="1"/>
    <col min="12518" max="12518" width="14.28515625" style="1488" customWidth="1"/>
    <col min="12519" max="12522" width="10.85546875" style="1488" customWidth="1"/>
    <col min="12523" max="12696" width="12.28515625" style="1488" customWidth="1"/>
    <col min="12697" max="12772" width="10.140625" style="1488"/>
    <col min="12773" max="12773" width="24" style="1488" customWidth="1"/>
    <col min="12774" max="12774" width="14.28515625" style="1488" customWidth="1"/>
    <col min="12775" max="12778" width="10.85546875" style="1488" customWidth="1"/>
    <col min="12779" max="12952" width="12.28515625" style="1488" customWidth="1"/>
    <col min="12953" max="13028" width="10.140625" style="1488"/>
    <col min="13029" max="13029" width="24" style="1488" customWidth="1"/>
    <col min="13030" max="13030" width="14.28515625" style="1488" customWidth="1"/>
    <col min="13031" max="13034" width="10.85546875" style="1488" customWidth="1"/>
    <col min="13035" max="13208" width="12.28515625" style="1488" customWidth="1"/>
    <col min="13209" max="13284" width="10.140625" style="1488"/>
    <col min="13285" max="13285" width="24" style="1488" customWidth="1"/>
    <col min="13286" max="13286" width="14.28515625" style="1488" customWidth="1"/>
    <col min="13287" max="13290" width="10.85546875" style="1488" customWidth="1"/>
    <col min="13291" max="13464" width="12.28515625" style="1488" customWidth="1"/>
    <col min="13465" max="13540" width="10.140625" style="1488"/>
    <col min="13541" max="13541" width="24" style="1488" customWidth="1"/>
    <col min="13542" max="13542" width="14.28515625" style="1488" customWidth="1"/>
    <col min="13543" max="13546" width="10.85546875" style="1488" customWidth="1"/>
    <col min="13547" max="13720" width="12.28515625" style="1488" customWidth="1"/>
    <col min="13721" max="13796" width="10.140625" style="1488"/>
    <col min="13797" max="13797" width="24" style="1488" customWidth="1"/>
    <col min="13798" max="13798" width="14.28515625" style="1488" customWidth="1"/>
    <col min="13799" max="13802" width="10.85546875" style="1488" customWidth="1"/>
    <col min="13803" max="13976" width="12.28515625" style="1488" customWidth="1"/>
    <col min="13977" max="14052" width="10.140625" style="1488"/>
    <col min="14053" max="14053" width="24" style="1488" customWidth="1"/>
    <col min="14054" max="14054" width="14.28515625" style="1488" customWidth="1"/>
    <col min="14055" max="14058" width="10.85546875" style="1488" customWidth="1"/>
    <col min="14059" max="14232" width="12.28515625" style="1488" customWidth="1"/>
    <col min="14233" max="14308" width="10.140625" style="1488"/>
    <col min="14309" max="14309" width="24" style="1488" customWidth="1"/>
    <col min="14310" max="14310" width="14.28515625" style="1488" customWidth="1"/>
    <col min="14311" max="14314" width="10.85546875" style="1488" customWidth="1"/>
    <col min="14315" max="14488" width="12.28515625" style="1488" customWidth="1"/>
    <col min="14489" max="14564" width="10.140625" style="1488"/>
    <col min="14565" max="14565" width="24" style="1488" customWidth="1"/>
    <col min="14566" max="14566" width="14.28515625" style="1488" customWidth="1"/>
    <col min="14567" max="14570" width="10.85546875" style="1488" customWidth="1"/>
    <col min="14571" max="14744" width="12.28515625" style="1488" customWidth="1"/>
    <col min="14745" max="14820" width="10.140625" style="1488"/>
    <col min="14821" max="14821" width="24" style="1488" customWidth="1"/>
    <col min="14822" max="14822" width="14.28515625" style="1488" customWidth="1"/>
    <col min="14823" max="14826" width="10.85546875" style="1488" customWidth="1"/>
    <col min="14827" max="15000" width="12.28515625" style="1488" customWidth="1"/>
    <col min="15001" max="15076" width="10.140625" style="1488"/>
    <col min="15077" max="15077" width="24" style="1488" customWidth="1"/>
    <col min="15078" max="15078" width="14.28515625" style="1488" customWidth="1"/>
    <col min="15079" max="15082" width="10.85546875" style="1488" customWidth="1"/>
    <col min="15083" max="15256" width="12.28515625" style="1488" customWidth="1"/>
    <col min="15257" max="15332" width="10.140625" style="1488"/>
    <col min="15333" max="15333" width="24" style="1488" customWidth="1"/>
    <col min="15334" max="15334" width="14.28515625" style="1488" customWidth="1"/>
    <col min="15335" max="15338" width="10.85546875" style="1488" customWidth="1"/>
    <col min="15339" max="15512" width="12.28515625" style="1488" customWidth="1"/>
    <col min="15513" max="15588" width="10.140625" style="1488"/>
    <col min="15589" max="15589" width="24" style="1488" customWidth="1"/>
    <col min="15590" max="15590" width="14.28515625" style="1488" customWidth="1"/>
    <col min="15591" max="15594" width="10.85546875" style="1488" customWidth="1"/>
    <col min="15595" max="15768" width="12.28515625" style="1488" customWidth="1"/>
    <col min="15769" max="15844" width="10.140625" style="1488"/>
    <col min="15845" max="15845" width="24" style="1488" customWidth="1"/>
    <col min="15846" max="15846" width="14.28515625" style="1488" customWidth="1"/>
    <col min="15847" max="15850" width="10.85546875" style="1488" customWidth="1"/>
    <col min="15851" max="16024" width="12.28515625" style="1488" customWidth="1"/>
    <col min="16025" max="16100" width="10.140625" style="1488"/>
    <col min="16101" max="16101" width="24" style="1488" customWidth="1"/>
    <col min="16102" max="16102" width="14.28515625" style="1488" customWidth="1"/>
    <col min="16103" max="16106" width="10.85546875" style="1488" customWidth="1"/>
    <col min="16107" max="16280" width="12.28515625" style="1488" customWidth="1"/>
    <col min="16281" max="16384" width="10.140625" style="1488"/>
  </cols>
  <sheetData>
    <row r="1" spans="1:14" ht="45" customHeight="1">
      <c r="A1" s="1959" t="s">
        <v>3059</v>
      </c>
      <c r="B1" s="1959"/>
      <c r="C1" s="1959"/>
      <c r="D1" s="1959"/>
      <c r="E1" s="1959"/>
      <c r="F1" s="1959"/>
      <c r="G1" s="1959"/>
      <c r="H1" s="1959"/>
      <c r="I1" s="1959"/>
      <c r="J1" s="1959"/>
      <c r="K1" s="1959"/>
      <c r="L1" s="1959"/>
      <c r="M1" s="1959"/>
      <c r="N1" s="1959"/>
    </row>
    <row r="2" spans="1:14" ht="45" customHeight="1">
      <c r="A2" s="2495" t="s">
        <v>3060</v>
      </c>
      <c r="B2" s="2495"/>
      <c r="C2" s="2495"/>
      <c r="D2" s="2495"/>
      <c r="E2" s="2495"/>
      <c r="F2" s="2495"/>
      <c r="G2" s="2495"/>
      <c r="H2" s="2495"/>
      <c r="I2" s="2495"/>
      <c r="J2" s="2495"/>
      <c r="K2" s="2495"/>
      <c r="L2" s="2495"/>
      <c r="M2" s="2495"/>
      <c r="N2" s="2495"/>
    </row>
    <row r="3" spans="1:14" ht="24" customHeight="1">
      <c r="A3" s="2496" t="s">
        <v>3061</v>
      </c>
      <c r="B3" s="2496"/>
      <c r="C3" s="2496"/>
      <c r="D3" s="2496"/>
      <c r="E3" s="2496"/>
      <c r="F3" s="2496"/>
      <c r="G3" s="2497"/>
      <c r="H3" s="2498" t="s">
        <v>3062</v>
      </c>
      <c r="I3" s="2498"/>
      <c r="J3" s="2498"/>
      <c r="K3" s="2498"/>
      <c r="L3" s="2498"/>
      <c r="M3" s="2498"/>
      <c r="N3" s="2499"/>
    </row>
    <row r="4" spans="1:14" s="1489" customFormat="1" ht="36.75" customHeight="1">
      <c r="A4" s="2492" t="s">
        <v>3063</v>
      </c>
      <c r="B4" s="2493" t="s">
        <v>3064</v>
      </c>
      <c r="C4" s="2558"/>
      <c r="D4" s="2558"/>
      <c r="E4" s="2494"/>
      <c r="F4" s="2493" t="s">
        <v>3065</v>
      </c>
      <c r="G4" s="2558"/>
      <c r="H4" s="2558"/>
      <c r="I4" s="2494"/>
      <c r="J4" s="2493" t="s">
        <v>3066</v>
      </c>
      <c r="K4" s="2558"/>
      <c r="L4" s="2558"/>
      <c r="M4" s="2494"/>
      <c r="N4" s="2492" t="s">
        <v>3067</v>
      </c>
    </row>
    <row r="5" spans="1:14" s="1489" customFormat="1" ht="36.75" customHeight="1">
      <c r="A5" s="2492"/>
      <c r="B5" s="2493" t="s">
        <v>3068</v>
      </c>
      <c r="C5" s="2558"/>
      <c r="D5" s="2558"/>
      <c r="E5" s="2494"/>
      <c r="F5" s="2493" t="s">
        <v>3069</v>
      </c>
      <c r="G5" s="2558"/>
      <c r="H5" s="2558"/>
      <c r="I5" s="2494"/>
      <c r="J5" s="2493" t="s">
        <v>3070</v>
      </c>
      <c r="K5" s="2558"/>
      <c r="L5" s="2558"/>
      <c r="M5" s="2494"/>
      <c r="N5" s="2492"/>
    </row>
    <row r="6" spans="1:14" ht="37.5">
      <c r="A6" s="2492"/>
      <c r="B6" s="1224" t="s">
        <v>2315</v>
      </c>
      <c r="C6" s="2558"/>
      <c r="D6" s="2558"/>
      <c r="E6" s="1490" t="s">
        <v>2316</v>
      </c>
      <c r="F6" s="1491" t="s">
        <v>2315</v>
      </c>
      <c r="G6" s="2559"/>
      <c r="H6" s="2559"/>
      <c r="I6" s="1491" t="s">
        <v>2316</v>
      </c>
      <c r="J6" s="1224" t="s">
        <v>2315</v>
      </c>
      <c r="K6" s="2558"/>
      <c r="L6" s="2558"/>
      <c r="M6" s="1490" t="s">
        <v>2316</v>
      </c>
      <c r="N6" s="2492"/>
    </row>
    <row r="7" spans="1:14" ht="21.95" customHeight="1">
      <c r="A7" s="2492"/>
      <c r="B7" s="1434" t="s">
        <v>2346</v>
      </c>
      <c r="C7" s="1434" t="s">
        <v>2164</v>
      </c>
      <c r="D7" s="1434" t="s">
        <v>2434</v>
      </c>
      <c r="E7" s="1434" t="s">
        <v>2165</v>
      </c>
      <c r="F7" s="1434" t="s">
        <v>2346</v>
      </c>
      <c r="G7" s="1434" t="s">
        <v>2164</v>
      </c>
      <c r="H7" s="1434" t="s">
        <v>2434</v>
      </c>
      <c r="I7" s="1434" t="s">
        <v>2165</v>
      </c>
      <c r="J7" s="1434" t="s">
        <v>2346</v>
      </c>
      <c r="K7" s="1434" t="s">
        <v>2164</v>
      </c>
      <c r="L7" s="1434" t="s">
        <v>2434</v>
      </c>
      <c r="M7" s="1434" t="s">
        <v>2165</v>
      </c>
      <c r="N7" s="2492"/>
    </row>
    <row r="8" spans="1:14" ht="21.95" customHeight="1">
      <c r="A8" s="2492"/>
      <c r="B8" s="1434" t="s">
        <v>3071</v>
      </c>
      <c r="C8" s="1434" t="s">
        <v>484</v>
      </c>
      <c r="D8" s="1434" t="s">
        <v>3071</v>
      </c>
      <c r="E8" s="1434" t="s">
        <v>484</v>
      </c>
      <c r="F8" s="1434" t="s">
        <v>3071</v>
      </c>
      <c r="G8" s="1434" t="s">
        <v>484</v>
      </c>
      <c r="H8" s="1434" t="s">
        <v>3071</v>
      </c>
      <c r="I8" s="1434" t="s">
        <v>484</v>
      </c>
      <c r="J8" s="1434" t="s">
        <v>3071</v>
      </c>
      <c r="K8" s="1434" t="s">
        <v>484</v>
      </c>
      <c r="L8" s="1434" t="s">
        <v>3071</v>
      </c>
      <c r="M8" s="1434" t="s">
        <v>484</v>
      </c>
      <c r="N8" s="2492"/>
    </row>
    <row r="9" spans="1:14" s="1494" customFormat="1" ht="24" customHeight="1">
      <c r="A9" s="1393" t="s">
        <v>3072</v>
      </c>
      <c r="B9" s="1492">
        <v>10</v>
      </c>
      <c r="C9" s="1493">
        <f>B9/B$24*100</f>
        <v>0.59101654846335694</v>
      </c>
      <c r="D9" s="1492">
        <v>646</v>
      </c>
      <c r="E9" s="1493">
        <f>D9/D$24*100</f>
        <v>29.059829059829063</v>
      </c>
      <c r="F9" s="1492">
        <v>9</v>
      </c>
      <c r="G9" s="1493">
        <f>F9/F$24*100</f>
        <v>1.4754098360655739</v>
      </c>
      <c r="H9" s="1492">
        <v>289</v>
      </c>
      <c r="I9" s="1493">
        <f>H9/H$24*100</f>
        <v>34.652278177458037</v>
      </c>
      <c r="J9" s="1492">
        <v>1</v>
      </c>
      <c r="K9" s="1493">
        <f>J9/J$24*100</f>
        <v>0.3401360544217687</v>
      </c>
      <c r="L9" s="1492">
        <v>152</v>
      </c>
      <c r="M9" s="1493">
        <f>L9/L$24*100</f>
        <v>39.074550128534703</v>
      </c>
      <c r="N9" s="1393" t="s">
        <v>3073</v>
      </c>
    </row>
    <row r="10" spans="1:14" s="1494" customFormat="1" ht="24" customHeight="1">
      <c r="A10" s="1393" t="s">
        <v>3074</v>
      </c>
      <c r="B10" s="1495">
        <v>76</v>
      </c>
      <c r="C10" s="1496">
        <f t="shared" ref="C10:C24" si="0">B10/B$24*100</f>
        <v>4.4917257683215128</v>
      </c>
      <c r="D10" s="1495">
        <v>201</v>
      </c>
      <c r="E10" s="1496">
        <f t="shared" ref="E10:E24" si="1">D10/D$24*100</f>
        <v>9.0418353576248318</v>
      </c>
      <c r="F10" s="1495">
        <v>36</v>
      </c>
      <c r="G10" s="1496">
        <f t="shared" ref="G10:G24" si="2">F10/F$24*100</f>
        <v>5.9016393442622954</v>
      </c>
      <c r="H10" s="1495">
        <v>98</v>
      </c>
      <c r="I10" s="1496">
        <f t="shared" ref="I10:I24" si="3">H10/H$24*100</f>
        <v>11.750599520383693</v>
      </c>
      <c r="J10" s="1495">
        <v>7</v>
      </c>
      <c r="K10" s="1496">
        <f t="shared" ref="K10:K24" si="4">J10/J$24*100</f>
        <v>2.3809523809523809</v>
      </c>
      <c r="L10" s="1495">
        <v>22</v>
      </c>
      <c r="M10" s="1496">
        <f t="shared" ref="M10:M24" si="5">L10/L$24*100</f>
        <v>5.6555269922879177</v>
      </c>
      <c r="N10" s="1393" t="s">
        <v>3075</v>
      </c>
    </row>
    <row r="11" spans="1:14" s="1494" customFormat="1" ht="24" customHeight="1">
      <c r="A11" s="1393" t="s">
        <v>3076</v>
      </c>
      <c r="B11" s="1492">
        <v>86</v>
      </c>
      <c r="C11" s="1493">
        <f t="shared" si="0"/>
        <v>5.08274231678487</v>
      </c>
      <c r="D11" s="1492">
        <v>63</v>
      </c>
      <c r="E11" s="1493">
        <f t="shared" si="1"/>
        <v>2.834008097165992</v>
      </c>
      <c r="F11" s="1492">
        <v>32</v>
      </c>
      <c r="G11" s="1493">
        <f t="shared" si="2"/>
        <v>5.2459016393442619</v>
      </c>
      <c r="H11" s="1492">
        <v>25</v>
      </c>
      <c r="I11" s="1493">
        <f t="shared" si="3"/>
        <v>2.9976019184652278</v>
      </c>
      <c r="J11" s="1492">
        <v>22</v>
      </c>
      <c r="K11" s="1493">
        <f t="shared" si="4"/>
        <v>7.4829931972789119</v>
      </c>
      <c r="L11" s="1492">
        <v>23</v>
      </c>
      <c r="M11" s="1493">
        <f t="shared" si="5"/>
        <v>5.9125964010282779</v>
      </c>
      <c r="N11" s="1393" t="s">
        <v>3077</v>
      </c>
    </row>
    <row r="12" spans="1:14" s="1494" customFormat="1" ht="24" customHeight="1">
      <c r="A12" s="1393" t="s">
        <v>3078</v>
      </c>
      <c r="B12" s="1495">
        <v>137</v>
      </c>
      <c r="C12" s="1496">
        <f t="shared" si="0"/>
        <v>8.0969267139479904</v>
      </c>
      <c r="D12" s="1495">
        <v>98</v>
      </c>
      <c r="E12" s="1496">
        <f t="shared" si="1"/>
        <v>4.4084570400359873</v>
      </c>
      <c r="F12" s="1495">
        <v>57</v>
      </c>
      <c r="G12" s="1496">
        <f t="shared" si="2"/>
        <v>9.3442622950819683</v>
      </c>
      <c r="H12" s="1495">
        <v>39</v>
      </c>
      <c r="I12" s="1496">
        <f t="shared" si="3"/>
        <v>4.6762589928057556</v>
      </c>
      <c r="J12" s="1495">
        <v>61</v>
      </c>
      <c r="K12" s="1496">
        <f t="shared" si="4"/>
        <v>20.748299319727892</v>
      </c>
      <c r="L12" s="1495">
        <v>53</v>
      </c>
      <c r="M12" s="1496">
        <f t="shared" si="5"/>
        <v>13.624678663239074</v>
      </c>
      <c r="N12" s="1393" t="s">
        <v>3079</v>
      </c>
    </row>
    <row r="13" spans="1:14" s="1494" customFormat="1" ht="24" customHeight="1">
      <c r="A13" s="1393" t="s">
        <v>3080</v>
      </c>
      <c r="B13" s="1492">
        <v>54</v>
      </c>
      <c r="C13" s="1493">
        <f t="shared" si="0"/>
        <v>3.1914893617021276</v>
      </c>
      <c r="D13" s="1492">
        <v>46</v>
      </c>
      <c r="E13" s="1493">
        <f t="shared" si="1"/>
        <v>2.0692757534862798</v>
      </c>
      <c r="F13" s="1492">
        <v>33</v>
      </c>
      <c r="G13" s="1493">
        <f t="shared" si="2"/>
        <v>5.4098360655737707</v>
      </c>
      <c r="H13" s="1492">
        <v>5</v>
      </c>
      <c r="I13" s="1493">
        <f t="shared" si="3"/>
        <v>0.59952038369304561</v>
      </c>
      <c r="J13" s="1492">
        <v>11</v>
      </c>
      <c r="K13" s="1493">
        <f t="shared" si="4"/>
        <v>3.7414965986394559</v>
      </c>
      <c r="L13" s="1492">
        <v>8</v>
      </c>
      <c r="M13" s="1493">
        <f t="shared" si="5"/>
        <v>2.0565552699228791</v>
      </c>
      <c r="N13" s="1393" t="s">
        <v>3081</v>
      </c>
    </row>
    <row r="14" spans="1:14" s="1494" customFormat="1" ht="24" customHeight="1">
      <c r="A14" s="1393" t="s">
        <v>3082</v>
      </c>
      <c r="B14" s="1495">
        <v>35</v>
      </c>
      <c r="C14" s="1496">
        <f t="shared" si="0"/>
        <v>2.0685579196217492</v>
      </c>
      <c r="D14" s="1495">
        <v>29</v>
      </c>
      <c r="E14" s="1496">
        <f t="shared" si="1"/>
        <v>1.3045434098065678</v>
      </c>
      <c r="F14" s="1495">
        <v>22</v>
      </c>
      <c r="G14" s="1496">
        <f t="shared" si="2"/>
        <v>3.6065573770491808</v>
      </c>
      <c r="H14" s="1495">
        <v>14</v>
      </c>
      <c r="I14" s="1496">
        <f t="shared" si="3"/>
        <v>1.6786570743405276</v>
      </c>
      <c r="J14" s="1495">
        <v>1</v>
      </c>
      <c r="K14" s="1496">
        <f t="shared" si="4"/>
        <v>0.3401360544217687</v>
      </c>
      <c r="L14" s="1495">
        <v>0</v>
      </c>
      <c r="M14" s="1496">
        <f t="shared" si="5"/>
        <v>0</v>
      </c>
      <c r="N14" s="1393" t="s">
        <v>3083</v>
      </c>
    </row>
    <row r="15" spans="1:14" s="1494" customFormat="1" ht="24" customHeight="1">
      <c r="A15" s="1393" t="s">
        <v>3084</v>
      </c>
      <c r="B15" s="1492">
        <v>84</v>
      </c>
      <c r="C15" s="1493">
        <f t="shared" si="0"/>
        <v>4.9645390070921991</v>
      </c>
      <c r="D15" s="1492">
        <v>53</v>
      </c>
      <c r="E15" s="1493">
        <f t="shared" si="1"/>
        <v>2.3841655420602788</v>
      </c>
      <c r="F15" s="1492">
        <v>13</v>
      </c>
      <c r="G15" s="1493">
        <f t="shared" si="2"/>
        <v>2.1311475409836063</v>
      </c>
      <c r="H15" s="1492">
        <v>9</v>
      </c>
      <c r="I15" s="1493">
        <f t="shared" si="3"/>
        <v>1.079136690647482</v>
      </c>
      <c r="J15" s="1492">
        <v>0</v>
      </c>
      <c r="K15" s="1493">
        <f t="shared" si="4"/>
        <v>0</v>
      </c>
      <c r="L15" s="1492">
        <v>0</v>
      </c>
      <c r="M15" s="1493">
        <f t="shared" si="5"/>
        <v>0</v>
      </c>
      <c r="N15" s="1393" t="s">
        <v>3085</v>
      </c>
    </row>
    <row r="16" spans="1:14" s="1494" customFormat="1" ht="24" customHeight="1">
      <c r="A16" s="1393" t="s">
        <v>3086</v>
      </c>
      <c r="B16" s="1495">
        <v>0</v>
      </c>
      <c r="C16" s="1496">
        <f t="shared" si="0"/>
        <v>0</v>
      </c>
      <c r="D16" s="1495">
        <v>97</v>
      </c>
      <c r="E16" s="1496">
        <f t="shared" si="1"/>
        <v>4.363472784525416</v>
      </c>
      <c r="F16" s="1495">
        <v>0</v>
      </c>
      <c r="G16" s="1496">
        <f t="shared" si="2"/>
        <v>0</v>
      </c>
      <c r="H16" s="1495">
        <v>38</v>
      </c>
      <c r="I16" s="1496">
        <f t="shared" si="3"/>
        <v>4.5563549160671464</v>
      </c>
      <c r="J16" s="1495">
        <v>0</v>
      </c>
      <c r="K16" s="1496">
        <f t="shared" si="4"/>
        <v>0</v>
      </c>
      <c r="L16" s="1495">
        <v>4</v>
      </c>
      <c r="M16" s="1496">
        <f t="shared" si="5"/>
        <v>1.0282776349614395</v>
      </c>
      <c r="N16" s="1393" t="s">
        <v>3087</v>
      </c>
    </row>
    <row r="17" spans="1:15" s="1494" customFormat="1" ht="24" customHeight="1">
      <c r="A17" s="1393" t="s">
        <v>3088</v>
      </c>
      <c r="B17" s="1492">
        <v>16</v>
      </c>
      <c r="C17" s="1493">
        <f t="shared" si="0"/>
        <v>0.94562647754137119</v>
      </c>
      <c r="D17" s="1492">
        <v>13</v>
      </c>
      <c r="E17" s="1493">
        <f t="shared" si="1"/>
        <v>0.58479532163742687</v>
      </c>
      <c r="F17" s="1492">
        <v>3</v>
      </c>
      <c r="G17" s="1493">
        <f t="shared" si="2"/>
        <v>0.49180327868852464</v>
      </c>
      <c r="H17" s="1492">
        <v>1</v>
      </c>
      <c r="I17" s="1493">
        <f t="shared" si="3"/>
        <v>0.1199040767386091</v>
      </c>
      <c r="J17" s="1492">
        <v>1</v>
      </c>
      <c r="K17" s="1493">
        <f t="shared" si="4"/>
        <v>0.3401360544217687</v>
      </c>
      <c r="L17" s="1492">
        <v>2</v>
      </c>
      <c r="M17" s="1493">
        <f t="shared" si="5"/>
        <v>0.51413881748071977</v>
      </c>
      <c r="N17" s="1393" t="s">
        <v>3089</v>
      </c>
    </row>
    <row r="18" spans="1:15" s="1494" customFormat="1" ht="24" customHeight="1">
      <c r="A18" s="1393" t="s">
        <v>3090</v>
      </c>
      <c r="B18" s="1495">
        <v>64</v>
      </c>
      <c r="C18" s="1496">
        <f t="shared" si="0"/>
        <v>3.7825059101654848</v>
      </c>
      <c r="D18" s="1495">
        <v>17</v>
      </c>
      <c r="E18" s="1496">
        <f t="shared" si="1"/>
        <v>0.7647323436797121</v>
      </c>
      <c r="F18" s="1495">
        <v>15</v>
      </c>
      <c r="G18" s="1496">
        <f t="shared" si="2"/>
        <v>2.459016393442623</v>
      </c>
      <c r="H18" s="1495">
        <v>6</v>
      </c>
      <c r="I18" s="1496">
        <f t="shared" si="3"/>
        <v>0.71942446043165476</v>
      </c>
      <c r="J18" s="1495">
        <v>0</v>
      </c>
      <c r="K18" s="1496">
        <f t="shared" si="4"/>
        <v>0</v>
      </c>
      <c r="L18" s="1495">
        <v>1</v>
      </c>
      <c r="M18" s="1496">
        <f t="shared" si="5"/>
        <v>0.25706940874035988</v>
      </c>
      <c r="N18" s="1393" t="s">
        <v>3091</v>
      </c>
    </row>
    <row r="19" spans="1:15" s="1494" customFormat="1" ht="24" customHeight="1">
      <c r="A19" s="1393" t="s">
        <v>3092</v>
      </c>
      <c r="B19" s="1492">
        <v>85</v>
      </c>
      <c r="C19" s="1493">
        <f t="shared" si="0"/>
        <v>5.0236406619385345</v>
      </c>
      <c r="D19" s="1492">
        <v>58</v>
      </c>
      <c r="E19" s="1493">
        <f t="shared" si="1"/>
        <v>2.6090868196131356</v>
      </c>
      <c r="F19" s="1492">
        <v>43</v>
      </c>
      <c r="G19" s="1493">
        <f t="shared" si="2"/>
        <v>7.0491803278688518</v>
      </c>
      <c r="H19" s="1492">
        <v>30</v>
      </c>
      <c r="I19" s="1493">
        <f t="shared" si="3"/>
        <v>3.5971223021582732</v>
      </c>
      <c r="J19" s="1492">
        <v>1</v>
      </c>
      <c r="K19" s="1493">
        <f t="shared" si="4"/>
        <v>0.3401360544217687</v>
      </c>
      <c r="L19" s="1492">
        <v>0</v>
      </c>
      <c r="M19" s="1493">
        <f t="shared" si="5"/>
        <v>0</v>
      </c>
      <c r="N19" s="1393" t="s">
        <v>3093</v>
      </c>
    </row>
    <row r="20" spans="1:15" s="1494" customFormat="1" ht="24" customHeight="1">
      <c r="A20" s="1393" t="s">
        <v>3094</v>
      </c>
      <c r="B20" s="1495">
        <v>90</v>
      </c>
      <c r="C20" s="1496">
        <f t="shared" si="0"/>
        <v>5.3191489361702127</v>
      </c>
      <c r="D20" s="1495">
        <v>10</v>
      </c>
      <c r="E20" s="1496">
        <f t="shared" si="1"/>
        <v>0.44984255510571297</v>
      </c>
      <c r="F20" s="1495">
        <v>41</v>
      </c>
      <c r="G20" s="1496">
        <f t="shared" si="2"/>
        <v>6.721311475409836</v>
      </c>
      <c r="H20" s="1495">
        <v>8</v>
      </c>
      <c r="I20" s="1496">
        <f t="shared" si="3"/>
        <v>0.95923261390887282</v>
      </c>
      <c r="J20" s="1495">
        <v>32</v>
      </c>
      <c r="K20" s="1496">
        <f t="shared" si="4"/>
        <v>10.884353741496598</v>
      </c>
      <c r="L20" s="1495">
        <v>7</v>
      </c>
      <c r="M20" s="1496">
        <f t="shared" si="5"/>
        <v>1.7994858611825193</v>
      </c>
      <c r="N20" s="1393" t="s">
        <v>3095</v>
      </c>
    </row>
    <row r="21" spans="1:15" s="1494" customFormat="1" ht="24" customHeight="1">
      <c r="A21" s="1393" t="s">
        <v>3096</v>
      </c>
      <c r="B21" s="1492">
        <v>65</v>
      </c>
      <c r="C21" s="1493">
        <f t="shared" si="0"/>
        <v>3.8416075650118202</v>
      </c>
      <c r="D21" s="1492">
        <v>68</v>
      </c>
      <c r="E21" s="1493">
        <f t="shared" si="1"/>
        <v>3.0589293747188484</v>
      </c>
      <c r="F21" s="1492">
        <v>10</v>
      </c>
      <c r="G21" s="1493">
        <f t="shared" si="2"/>
        <v>1.639344262295082</v>
      </c>
      <c r="H21" s="1492">
        <v>2</v>
      </c>
      <c r="I21" s="1493">
        <f t="shared" si="3"/>
        <v>0.23980815347721821</v>
      </c>
      <c r="J21" s="1492">
        <v>6</v>
      </c>
      <c r="K21" s="1493">
        <f t="shared" si="4"/>
        <v>2.0408163265306123</v>
      </c>
      <c r="L21" s="1492">
        <v>8</v>
      </c>
      <c r="M21" s="1493">
        <f t="shared" si="5"/>
        <v>2.0565552699228791</v>
      </c>
      <c r="N21" s="1393" t="s">
        <v>3097</v>
      </c>
    </row>
    <row r="22" spans="1:15" s="1494" customFormat="1" ht="24" customHeight="1">
      <c r="A22" s="1393" t="s">
        <v>3098</v>
      </c>
      <c r="B22" s="1495">
        <v>83</v>
      </c>
      <c r="C22" s="1496">
        <f t="shared" si="0"/>
        <v>4.9054373522458627</v>
      </c>
      <c r="D22" s="1495">
        <v>44</v>
      </c>
      <c r="E22" s="1496">
        <f t="shared" si="1"/>
        <v>1.9793072424651372</v>
      </c>
      <c r="F22" s="1495">
        <v>29</v>
      </c>
      <c r="G22" s="1496">
        <f t="shared" si="2"/>
        <v>4.7540983606557372</v>
      </c>
      <c r="H22" s="1495">
        <v>17</v>
      </c>
      <c r="I22" s="1496">
        <f t="shared" si="3"/>
        <v>2.0383693045563551</v>
      </c>
      <c r="J22" s="1495">
        <v>14</v>
      </c>
      <c r="K22" s="1496">
        <f t="shared" si="4"/>
        <v>4.7619047619047619</v>
      </c>
      <c r="L22" s="1495">
        <v>7</v>
      </c>
      <c r="M22" s="1496">
        <f t="shared" si="5"/>
        <v>1.7994858611825193</v>
      </c>
      <c r="N22" s="1393" t="s">
        <v>3099</v>
      </c>
    </row>
    <row r="23" spans="1:15" s="1494" customFormat="1" ht="24" customHeight="1">
      <c r="A23" s="1393" t="s">
        <v>617</v>
      </c>
      <c r="B23" s="1492">
        <v>807</v>
      </c>
      <c r="C23" s="1493">
        <f t="shared" si="0"/>
        <v>47.695035460992905</v>
      </c>
      <c r="D23" s="1492">
        <v>780</v>
      </c>
      <c r="E23" s="1493">
        <f t="shared" si="1"/>
        <v>35.087719298245609</v>
      </c>
      <c r="F23" s="1492">
        <v>267</v>
      </c>
      <c r="G23" s="1493">
        <f t="shared" si="2"/>
        <v>43.770491803278688</v>
      </c>
      <c r="H23" s="1492">
        <v>253</v>
      </c>
      <c r="I23" s="1493">
        <f t="shared" si="3"/>
        <v>30.335731414868107</v>
      </c>
      <c r="J23" s="1492">
        <v>137</v>
      </c>
      <c r="K23" s="1493">
        <f t="shared" si="4"/>
        <v>46.598639455782312</v>
      </c>
      <c r="L23" s="1492">
        <v>102</v>
      </c>
      <c r="M23" s="1493">
        <f t="shared" si="5"/>
        <v>26.221079691516707</v>
      </c>
      <c r="N23" s="1393" t="s">
        <v>618</v>
      </c>
    </row>
    <row r="24" spans="1:15" ht="24" customHeight="1">
      <c r="A24" s="1282" t="s">
        <v>128</v>
      </c>
      <c r="B24" s="1271">
        <f t="shared" ref="B24:H24" si="6">SUM(B9:B23)</f>
        <v>1692</v>
      </c>
      <c r="C24" s="1497">
        <f t="shared" si="0"/>
        <v>100</v>
      </c>
      <c r="D24" s="1271">
        <f t="shared" si="6"/>
        <v>2223</v>
      </c>
      <c r="E24" s="1497">
        <f t="shared" si="1"/>
        <v>100</v>
      </c>
      <c r="F24" s="1498">
        <f t="shared" si="6"/>
        <v>610</v>
      </c>
      <c r="G24" s="1497">
        <f t="shared" si="2"/>
        <v>100</v>
      </c>
      <c r="H24" s="1498">
        <f t="shared" si="6"/>
        <v>834</v>
      </c>
      <c r="I24" s="1497">
        <f t="shared" si="3"/>
        <v>100</v>
      </c>
      <c r="J24" s="1498">
        <f>SUM(J9:J23)</f>
        <v>294</v>
      </c>
      <c r="K24" s="1497">
        <f t="shared" si="4"/>
        <v>100</v>
      </c>
      <c r="L24" s="1498">
        <f>SUM(L9:L23)</f>
        <v>389</v>
      </c>
      <c r="M24" s="1497">
        <f t="shared" si="5"/>
        <v>100</v>
      </c>
      <c r="N24" s="1282" t="s">
        <v>889</v>
      </c>
    </row>
    <row r="25" spans="1:15" s="1489" customFormat="1" ht="18" customHeight="1">
      <c r="A25" s="2477" t="s">
        <v>3100</v>
      </c>
      <c r="B25" s="2478"/>
      <c r="C25" s="2478"/>
      <c r="D25" s="2478"/>
      <c r="E25" s="2478"/>
      <c r="F25" s="2478"/>
      <c r="G25" s="2479"/>
      <c r="H25" s="2477" t="s">
        <v>3101</v>
      </c>
      <c r="I25" s="2478"/>
      <c r="J25" s="2478"/>
      <c r="K25" s="2478"/>
      <c r="L25" s="2478"/>
      <c r="M25" s="2478"/>
      <c r="N25" s="2479"/>
      <c r="O25" s="1488"/>
    </row>
    <row r="26" spans="1:15">
      <c r="A26" s="2557"/>
      <c r="B26" s="2557"/>
      <c r="C26" s="2557"/>
      <c r="D26" s="2557"/>
      <c r="E26" s="1499"/>
      <c r="F26" s="1499"/>
      <c r="G26" s="1499"/>
      <c r="H26" s="1499"/>
      <c r="I26" s="1499"/>
      <c r="J26" s="1499"/>
      <c r="K26" s="1499"/>
      <c r="L26" s="1499"/>
      <c r="M26" s="1499"/>
      <c r="N26" s="1499"/>
    </row>
  </sheetData>
  <mergeCells count="18">
    <mergeCell ref="A1:N1"/>
    <mergeCell ref="A2:N2"/>
    <mergeCell ref="A3:G3"/>
    <mergeCell ref="H3:N3"/>
    <mergeCell ref="A4:A8"/>
    <mergeCell ref="B4:E4"/>
    <mergeCell ref="F4:I4"/>
    <mergeCell ref="J4:M4"/>
    <mergeCell ref="N4:N8"/>
    <mergeCell ref="B5:E5"/>
    <mergeCell ref="A26:D26"/>
    <mergeCell ref="F5:I5"/>
    <mergeCell ref="J5:M5"/>
    <mergeCell ref="C6:D6"/>
    <mergeCell ref="G6:H6"/>
    <mergeCell ref="K6:L6"/>
    <mergeCell ref="A25:G25"/>
    <mergeCell ref="H25:N25"/>
  </mergeCells>
  <printOptions horizontalCentered="1" verticalCentered="1"/>
  <pageMargins left="0.39370078740157483" right="0.39370078740157483" top="0.51181102362204722" bottom="0.51181102362204722" header="0.51181102362204722" footer="0.51181102362204722"/>
  <pageSetup paperSize="9" scale="59" orientation="landscape" r:id="rId1"/>
  <headerFooter alignWithMargins="0"/>
  <colBreaks count="1" manualBreakCount="1">
    <brk id="9" max="1048575" man="1"/>
  </colBreak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1"/>
  <sheetViews>
    <sheetView showGridLines="0" rightToLeft="1" topLeftCell="A7" zoomScale="75" zoomScaleNormal="75" zoomScaleSheetLayoutView="75" workbookViewId="0">
      <selection activeCell="G13" sqref="G13"/>
    </sheetView>
  </sheetViews>
  <sheetFormatPr defaultColWidth="10.140625" defaultRowHeight="24.95" customHeight="1"/>
  <cols>
    <col min="1" max="1" width="33.7109375" style="1488" customWidth="1"/>
    <col min="2" max="7" width="17.7109375" style="1488" customWidth="1"/>
    <col min="8" max="8" width="33.7109375" style="1488" customWidth="1"/>
    <col min="9" max="194" width="12.28515625" style="1488" customWidth="1"/>
    <col min="195" max="236" width="10.140625" style="1488"/>
    <col min="237" max="237" width="12.85546875" style="1488" customWidth="1"/>
    <col min="238" max="238" width="14.28515625" style="1488" customWidth="1"/>
    <col min="239" max="242" width="9.85546875" style="1488" customWidth="1"/>
    <col min="243" max="450" width="12.28515625" style="1488" customWidth="1"/>
    <col min="451" max="492" width="10.140625" style="1488"/>
    <col min="493" max="493" width="12.85546875" style="1488" customWidth="1"/>
    <col min="494" max="494" width="14.28515625" style="1488" customWidth="1"/>
    <col min="495" max="498" width="9.85546875" style="1488" customWidth="1"/>
    <col min="499" max="706" width="12.28515625" style="1488" customWidth="1"/>
    <col min="707" max="748" width="10.140625" style="1488"/>
    <col min="749" max="749" width="12.85546875" style="1488" customWidth="1"/>
    <col min="750" max="750" width="14.28515625" style="1488" customWidth="1"/>
    <col min="751" max="754" width="9.85546875" style="1488" customWidth="1"/>
    <col min="755" max="962" width="12.28515625" style="1488" customWidth="1"/>
    <col min="963" max="1004" width="10.140625" style="1488"/>
    <col min="1005" max="1005" width="12.85546875" style="1488" customWidth="1"/>
    <col min="1006" max="1006" width="14.28515625" style="1488" customWidth="1"/>
    <col min="1007" max="1010" width="9.85546875" style="1488" customWidth="1"/>
    <col min="1011" max="1218" width="12.28515625" style="1488" customWidth="1"/>
    <col min="1219" max="1260" width="10.140625" style="1488"/>
    <col min="1261" max="1261" width="12.85546875" style="1488" customWidth="1"/>
    <col min="1262" max="1262" width="14.28515625" style="1488" customWidth="1"/>
    <col min="1263" max="1266" width="9.85546875" style="1488" customWidth="1"/>
    <col min="1267" max="1474" width="12.28515625" style="1488" customWidth="1"/>
    <col min="1475" max="1516" width="10.140625" style="1488"/>
    <col min="1517" max="1517" width="12.85546875" style="1488" customWidth="1"/>
    <col min="1518" max="1518" width="14.28515625" style="1488" customWidth="1"/>
    <col min="1519" max="1522" width="9.85546875" style="1488" customWidth="1"/>
    <col min="1523" max="1730" width="12.28515625" style="1488" customWidth="1"/>
    <col min="1731" max="1772" width="10.140625" style="1488"/>
    <col min="1773" max="1773" width="12.85546875" style="1488" customWidth="1"/>
    <col min="1774" max="1774" width="14.28515625" style="1488" customWidth="1"/>
    <col min="1775" max="1778" width="9.85546875" style="1488" customWidth="1"/>
    <col min="1779" max="1986" width="12.28515625" style="1488" customWidth="1"/>
    <col min="1987" max="2028" width="10.140625" style="1488"/>
    <col min="2029" max="2029" width="12.85546875" style="1488" customWidth="1"/>
    <col min="2030" max="2030" width="14.28515625" style="1488" customWidth="1"/>
    <col min="2031" max="2034" width="9.85546875" style="1488" customWidth="1"/>
    <col min="2035" max="2242" width="12.28515625" style="1488" customWidth="1"/>
    <col min="2243" max="2284" width="10.140625" style="1488"/>
    <col min="2285" max="2285" width="12.85546875" style="1488" customWidth="1"/>
    <col min="2286" max="2286" width="14.28515625" style="1488" customWidth="1"/>
    <col min="2287" max="2290" width="9.85546875" style="1488" customWidth="1"/>
    <col min="2291" max="2498" width="12.28515625" style="1488" customWidth="1"/>
    <col min="2499" max="2540" width="10.140625" style="1488"/>
    <col min="2541" max="2541" width="12.85546875" style="1488" customWidth="1"/>
    <col min="2542" max="2542" width="14.28515625" style="1488" customWidth="1"/>
    <col min="2543" max="2546" width="9.85546875" style="1488" customWidth="1"/>
    <col min="2547" max="2754" width="12.28515625" style="1488" customWidth="1"/>
    <col min="2755" max="2796" width="10.140625" style="1488"/>
    <col min="2797" max="2797" width="12.85546875" style="1488" customWidth="1"/>
    <col min="2798" max="2798" width="14.28515625" style="1488" customWidth="1"/>
    <col min="2799" max="2802" width="9.85546875" style="1488" customWidth="1"/>
    <col min="2803" max="3010" width="12.28515625" style="1488" customWidth="1"/>
    <col min="3011" max="3052" width="10.140625" style="1488"/>
    <col min="3053" max="3053" width="12.85546875" style="1488" customWidth="1"/>
    <col min="3054" max="3054" width="14.28515625" style="1488" customWidth="1"/>
    <col min="3055" max="3058" width="9.85546875" style="1488" customWidth="1"/>
    <col min="3059" max="3266" width="12.28515625" style="1488" customWidth="1"/>
    <col min="3267" max="3308" width="10.140625" style="1488"/>
    <col min="3309" max="3309" width="12.85546875" style="1488" customWidth="1"/>
    <col min="3310" max="3310" width="14.28515625" style="1488" customWidth="1"/>
    <col min="3311" max="3314" width="9.85546875" style="1488" customWidth="1"/>
    <col min="3315" max="3522" width="12.28515625" style="1488" customWidth="1"/>
    <col min="3523" max="3564" width="10.140625" style="1488"/>
    <col min="3565" max="3565" width="12.85546875" style="1488" customWidth="1"/>
    <col min="3566" max="3566" width="14.28515625" style="1488" customWidth="1"/>
    <col min="3567" max="3570" width="9.85546875" style="1488" customWidth="1"/>
    <col min="3571" max="3778" width="12.28515625" style="1488" customWidth="1"/>
    <col min="3779" max="3820" width="10.140625" style="1488"/>
    <col min="3821" max="3821" width="12.85546875" style="1488" customWidth="1"/>
    <col min="3822" max="3822" width="14.28515625" style="1488" customWidth="1"/>
    <col min="3823" max="3826" width="9.85546875" style="1488" customWidth="1"/>
    <col min="3827" max="4034" width="12.28515625" style="1488" customWidth="1"/>
    <col min="4035" max="4076" width="10.140625" style="1488"/>
    <col min="4077" max="4077" width="12.85546875" style="1488" customWidth="1"/>
    <col min="4078" max="4078" width="14.28515625" style="1488" customWidth="1"/>
    <col min="4079" max="4082" width="9.85546875" style="1488" customWidth="1"/>
    <col min="4083" max="4290" width="12.28515625" style="1488" customWidth="1"/>
    <col min="4291" max="4332" width="10.140625" style="1488"/>
    <col min="4333" max="4333" width="12.85546875" style="1488" customWidth="1"/>
    <col min="4334" max="4334" width="14.28515625" style="1488" customWidth="1"/>
    <col min="4335" max="4338" width="9.85546875" style="1488" customWidth="1"/>
    <col min="4339" max="4546" width="12.28515625" style="1488" customWidth="1"/>
    <col min="4547" max="4588" width="10.140625" style="1488"/>
    <col min="4589" max="4589" width="12.85546875" style="1488" customWidth="1"/>
    <col min="4590" max="4590" width="14.28515625" style="1488" customWidth="1"/>
    <col min="4591" max="4594" width="9.85546875" style="1488" customWidth="1"/>
    <col min="4595" max="4802" width="12.28515625" style="1488" customWidth="1"/>
    <col min="4803" max="4844" width="10.140625" style="1488"/>
    <col min="4845" max="4845" width="12.85546875" style="1488" customWidth="1"/>
    <col min="4846" max="4846" width="14.28515625" style="1488" customWidth="1"/>
    <col min="4847" max="4850" width="9.85546875" style="1488" customWidth="1"/>
    <col min="4851" max="5058" width="12.28515625" style="1488" customWidth="1"/>
    <col min="5059" max="5100" width="10.140625" style="1488"/>
    <col min="5101" max="5101" width="12.85546875" style="1488" customWidth="1"/>
    <col min="5102" max="5102" width="14.28515625" style="1488" customWidth="1"/>
    <col min="5103" max="5106" width="9.85546875" style="1488" customWidth="1"/>
    <col min="5107" max="5314" width="12.28515625" style="1488" customWidth="1"/>
    <col min="5315" max="5356" width="10.140625" style="1488"/>
    <col min="5357" max="5357" width="12.85546875" style="1488" customWidth="1"/>
    <col min="5358" max="5358" width="14.28515625" style="1488" customWidth="1"/>
    <col min="5359" max="5362" width="9.85546875" style="1488" customWidth="1"/>
    <col min="5363" max="5570" width="12.28515625" style="1488" customWidth="1"/>
    <col min="5571" max="5612" width="10.140625" style="1488"/>
    <col min="5613" max="5613" width="12.85546875" style="1488" customWidth="1"/>
    <col min="5614" max="5614" width="14.28515625" style="1488" customWidth="1"/>
    <col min="5615" max="5618" width="9.85546875" style="1488" customWidth="1"/>
    <col min="5619" max="5826" width="12.28515625" style="1488" customWidth="1"/>
    <col min="5827" max="5868" width="10.140625" style="1488"/>
    <col min="5869" max="5869" width="12.85546875" style="1488" customWidth="1"/>
    <col min="5870" max="5870" width="14.28515625" style="1488" customWidth="1"/>
    <col min="5871" max="5874" width="9.85546875" style="1488" customWidth="1"/>
    <col min="5875" max="6082" width="12.28515625" style="1488" customWidth="1"/>
    <col min="6083" max="6124" width="10.140625" style="1488"/>
    <col min="6125" max="6125" width="12.85546875" style="1488" customWidth="1"/>
    <col min="6126" max="6126" width="14.28515625" style="1488" customWidth="1"/>
    <col min="6127" max="6130" width="9.85546875" style="1488" customWidth="1"/>
    <col min="6131" max="6338" width="12.28515625" style="1488" customWidth="1"/>
    <col min="6339" max="6380" width="10.140625" style="1488"/>
    <col min="6381" max="6381" width="12.85546875" style="1488" customWidth="1"/>
    <col min="6382" max="6382" width="14.28515625" style="1488" customWidth="1"/>
    <col min="6383" max="6386" width="9.85546875" style="1488" customWidth="1"/>
    <col min="6387" max="6594" width="12.28515625" style="1488" customWidth="1"/>
    <col min="6595" max="6636" width="10.140625" style="1488"/>
    <col min="6637" max="6637" width="12.85546875" style="1488" customWidth="1"/>
    <col min="6638" max="6638" width="14.28515625" style="1488" customWidth="1"/>
    <col min="6639" max="6642" width="9.85546875" style="1488" customWidth="1"/>
    <col min="6643" max="6850" width="12.28515625" style="1488" customWidth="1"/>
    <col min="6851" max="6892" width="10.140625" style="1488"/>
    <col min="6893" max="6893" width="12.85546875" style="1488" customWidth="1"/>
    <col min="6894" max="6894" width="14.28515625" style="1488" customWidth="1"/>
    <col min="6895" max="6898" width="9.85546875" style="1488" customWidth="1"/>
    <col min="6899" max="7106" width="12.28515625" style="1488" customWidth="1"/>
    <col min="7107" max="7148" width="10.140625" style="1488"/>
    <col min="7149" max="7149" width="12.85546875" style="1488" customWidth="1"/>
    <col min="7150" max="7150" width="14.28515625" style="1488" customWidth="1"/>
    <col min="7151" max="7154" width="9.85546875" style="1488" customWidth="1"/>
    <col min="7155" max="7362" width="12.28515625" style="1488" customWidth="1"/>
    <col min="7363" max="7404" width="10.140625" style="1488"/>
    <col min="7405" max="7405" width="12.85546875" style="1488" customWidth="1"/>
    <col min="7406" max="7406" width="14.28515625" style="1488" customWidth="1"/>
    <col min="7407" max="7410" width="9.85546875" style="1488" customWidth="1"/>
    <col min="7411" max="7618" width="12.28515625" style="1488" customWidth="1"/>
    <col min="7619" max="7660" width="10.140625" style="1488"/>
    <col min="7661" max="7661" width="12.85546875" style="1488" customWidth="1"/>
    <col min="7662" max="7662" width="14.28515625" style="1488" customWidth="1"/>
    <col min="7663" max="7666" width="9.85546875" style="1488" customWidth="1"/>
    <col min="7667" max="7874" width="12.28515625" style="1488" customWidth="1"/>
    <col min="7875" max="7916" width="10.140625" style="1488"/>
    <col min="7917" max="7917" width="12.85546875" style="1488" customWidth="1"/>
    <col min="7918" max="7918" width="14.28515625" style="1488" customWidth="1"/>
    <col min="7919" max="7922" width="9.85546875" style="1488" customWidth="1"/>
    <col min="7923" max="8130" width="12.28515625" style="1488" customWidth="1"/>
    <col min="8131" max="8172" width="10.140625" style="1488"/>
    <col min="8173" max="8173" width="12.85546875" style="1488" customWidth="1"/>
    <col min="8174" max="8174" width="14.28515625" style="1488" customWidth="1"/>
    <col min="8175" max="8178" width="9.85546875" style="1488" customWidth="1"/>
    <col min="8179" max="8386" width="12.28515625" style="1488" customWidth="1"/>
    <col min="8387" max="8428" width="10.140625" style="1488"/>
    <col min="8429" max="8429" width="12.85546875" style="1488" customWidth="1"/>
    <col min="8430" max="8430" width="14.28515625" style="1488" customWidth="1"/>
    <col min="8431" max="8434" width="9.85546875" style="1488" customWidth="1"/>
    <col min="8435" max="8642" width="12.28515625" style="1488" customWidth="1"/>
    <col min="8643" max="8684" width="10.140625" style="1488"/>
    <col min="8685" max="8685" width="12.85546875" style="1488" customWidth="1"/>
    <col min="8686" max="8686" width="14.28515625" style="1488" customWidth="1"/>
    <col min="8687" max="8690" width="9.85546875" style="1488" customWidth="1"/>
    <col min="8691" max="8898" width="12.28515625" style="1488" customWidth="1"/>
    <col min="8899" max="8940" width="10.140625" style="1488"/>
    <col min="8941" max="8941" width="12.85546875" style="1488" customWidth="1"/>
    <col min="8942" max="8942" width="14.28515625" style="1488" customWidth="1"/>
    <col min="8943" max="8946" width="9.85546875" style="1488" customWidth="1"/>
    <col min="8947" max="9154" width="12.28515625" style="1488" customWidth="1"/>
    <col min="9155" max="9196" width="10.140625" style="1488"/>
    <col min="9197" max="9197" width="12.85546875" style="1488" customWidth="1"/>
    <col min="9198" max="9198" width="14.28515625" style="1488" customWidth="1"/>
    <col min="9199" max="9202" width="9.85546875" style="1488" customWidth="1"/>
    <col min="9203" max="9410" width="12.28515625" style="1488" customWidth="1"/>
    <col min="9411" max="9452" width="10.140625" style="1488"/>
    <col min="9453" max="9453" width="12.85546875" style="1488" customWidth="1"/>
    <col min="9454" max="9454" width="14.28515625" style="1488" customWidth="1"/>
    <col min="9455" max="9458" width="9.85546875" style="1488" customWidth="1"/>
    <col min="9459" max="9666" width="12.28515625" style="1488" customWidth="1"/>
    <col min="9667" max="9708" width="10.140625" style="1488"/>
    <col min="9709" max="9709" width="12.85546875" style="1488" customWidth="1"/>
    <col min="9710" max="9710" width="14.28515625" style="1488" customWidth="1"/>
    <col min="9711" max="9714" width="9.85546875" style="1488" customWidth="1"/>
    <col min="9715" max="9922" width="12.28515625" style="1488" customWidth="1"/>
    <col min="9923" max="9964" width="10.140625" style="1488"/>
    <col min="9965" max="9965" width="12.85546875" style="1488" customWidth="1"/>
    <col min="9966" max="9966" width="14.28515625" style="1488" customWidth="1"/>
    <col min="9967" max="9970" width="9.85546875" style="1488" customWidth="1"/>
    <col min="9971" max="10178" width="12.28515625" style="1488" customWidth="1"/>
    <col min="10179" max="10220" width="10.140625" style="1488"/>
    <col min="10221" max="10221" width="12.85546875" style="1488" customWidth="1"/>
    <col min="10222" max="10222" width="14.28515625" style="1488" customWidth="1"/>
    <col min="10223" max="10226" width="9.85546875" style="1488" customWidth="1"/>
    <col min="10227" max="10434" width="12.28515625" style="1488" customWidth="1"/>
    <col min="10435" max="10476" width="10.140625" style="1488"/>
    <col min="10477" max="10477" width="12.85546875" style="1488" customWidth="1"/>
    <col min="10478" max="10478" width="14.28515625" style="1488" customWidth="1"/>
    <col min="10479" max="10482" width="9.85546875" style="1488" customWidth="1"/>
    <col min="10483" max="10690" width="12.28515625" style="1488" customWidth="1"/>
    <col min="10691" max="10732" width="10.140625" style="1488"/>
    <col min="10733" max="10733" width="12.85546875" style="1488" customWidth="1"/>
    <col min="10734" max="10734" width="14.28515625" style="1488" customWidth="1"/>
    <col min="10735" max="10738" width="9.85546875" style="1488" customWidth="1"/>
    <col min="10739" max="10946" width="12.28515625" style="1488" customWidth="1"/>
    <col min="10947" max="10988" width="10.140625" style="1488"/>
    <col min="10989" max="10989" width="12.85546875" style="1488" customWidth="1"/>
    <col min="10990" max="10990" width="14.28515625" style="1488" customWidth="1"/>
    <col min="10991" max="10994" width="9.85546875" style="1488" customWidth="1"/>
    <col min="10995" max="11202" width="12.28515625" style="1488" customWidth="1"/>
    <col min="11203" max="11244" width="10.140625" style="1488"/>
    <col min="11245" max="11245" width="12.85546875" style="1488" customWidth="1"/>
    <col min="11246" max="11246" width="14.28515625" style="1488" customWidth="1"/>
    <col min="11247" max="11250" width="9.85546875" style="1488" customWidth="1"/>
    <col min="11251" max="11458" width="12.28515625" style="1488" customWidth="1"/>
    <col min="11459" max="11500" width="10.140625" style="1488"/>
    <col min="11501" max="11501" width="12.85546875" style="1488" customWidth="1"/>
    <col min="11502" max="11502" width="14.28515625" style="1488" customWidth="1"/>
    <col min="11503" max="11506" width="9.85546875" style="1488" customWidth="1"/>
    <col min="11507" max="11714" width="12.28515625" style="1488" customWidth="1"/>
    <col min="11715" max="11756" width="10.140625" style="1488"/>
    <col min="11757" max="11757" width="12.85546875" style="1488" customWidth="1"/>
    <col min="11758" max="11758" width="14.28515625" style="1488" customWidth="1"/>
    <col min="11759" max="11762" width="9.85546875" style="1488" customWidth="1"/>
    <col min="11763" max="11970" width="12.28515625" style="1488" customWidth="1"/>
    <col min="11971" max="12012" width="10.140625" style="1488"/>
    <col min="12013" max="12013" width="12.85546875" style="1488" customWidth="1"/>
    <col min="12014" max="12014" width="14.28515625" style="1488" customWidth="1"/>
    <col min="12015" max="12018" width="9.85546875" style="1488" customWidth="1"/>
    <col min="12019" max="12226" width="12.28515625" style="1488" customWidth="1"/>
    <col min="12227" max="12268" width="10.140625" style="1488"/>
    <col min="12269" max="12269" width="12.85546875" style="1488" customWidth="1"/>
    <col min="12270" max="12270" width="14.28515625" style="1488" customWidth="1"/>
    <col min="12271" max="12274" width="9.85546875" style="1488" customWidth="1"/>
    <col min="12275" max="12482" width="12.28515625" style="1488" customWidth="1"/>
    <col min="12483" max="12524" width="10.140625" style="1488"/>
    <col min="12525" max="12525" width="12.85546875" style="1488" customWidth="1"/>
    <col min="12526" max="12526" width="14.28515625" style="1488" customWidth="1"/>
    <col min="12527" max="12530" width="9.85546875" style="1488" customWidth="1"/>
    <col min="12531" max="12738" width="12.28515625" style="1488" customWidth="1"/>
    <col min="12739" max="12780" width="10.140625" style="1488"/>
    <col min="12781" max="12781" width="12.85546875" style="1488" customWidth="1"/>
    <col min="12782" max="12782" width="14.28515625" style="1488" customWidth="1"/>
    <col min="12783" max="12786" width="9.85546875" style="1488" customWidth="1"/>
    <col min="12787" max="12994" width="12.28515625" style="1488" customWidth="1"/>
    <col min="12995" max="13036" width="10.140625" style="1488"/>
    <col min="13037" max="13037" width="12.85546875" style="1488" customWidth="1"/>
    <col min="13038" max="13038" width="14.28515625" style="1488" customWidth="1"/>
    <col min="13039" max="13042" width="9.85546875" style="1488" customWidth="1"/>
    <col min="13043" max="13250" width="12.28515625" style="1488" customWidth="1"/>
    <col min="13251" max="13292" width="10.140625" style="1488"/>
    <col min="13293" max="13293" width="12.85546875" style="1488" customWidth="1"/>
    <col min="13294" max="13294" width="14.28515625" style="1488" customWidth="1"/>
    <col min="13295" max="13298" width="9.85546875" style="1488" customWidth="1"/>
    <col min="13299" max="13506" width="12.28515625" style="1488" customWidth="1"/>
    <col min="13507" max="13548" width="10.140625" style="1488"/>
    <col min="13549" max="13549" width="12.85546875" style="1488" customWidth="1"/>
    <col min="13550" max="13550" width="14.28515625" style="1488" customWidth="1"/>
    <col min="13551" max="13554" width="9.85546875" style="1488" customWidth="1"/>
    <col min="13555" max="13762" width="12.28515625" style="1488" customWidth="1"/>
    <col min="13763" max="13804" width="10.140625" style="1488"/>
    <col min="13805" max="13805" width="12.85546875" style="1488" customWidth="1"/>
    <col min="13806" max="13806" width="14.28515625" style="1488" customWidth="1"/>
    <col min="13807" max="13810" width="9.85546875" style="1488" customWidth="1"/>
    <col min="13811" max="14018" width="12.28515625" style="1488" customWidth="1"/>
    <col min="14019" max="14060" width="10.140625" style="1488"/>
    <col min="14061" max="14061" width="12.85546875" style="1488" customWidth="1"/>
    <col min="14062" max="14062" width="14.28515625" style="1488" customWidth="1"/>
    <col min="14063" max="14066" width="9.85546875" style="1488" customWidth="1"/>
    <col min="14067" max="14274" width="12.28515625" style="1488" customWidth="1"/>
    <col min="14275" max="14316" width="10.140625" style="1488"/>
    <col min="14317" max="14317" width="12.85546875" style="1488" customWidth="1"/>
    <col min="14318" max="14318" width="14.28515625" style="1488" customWidth="1"/>
    <col min="14319" max="14322" width="9.85546875" style="1488" customWidth="1"/>
    <col min="14323" max="14530" width="12.28515625" style="1488" customWidth="1"/>
    <col min="14531" max="14572" width="10.140625" style="1488"/>
    <col min="14573" max="14573" width="12.85546875" style="1488" customWidth="1"/>
    <col min="14574" max="14574" width="14.28515625" style="1488" customWidth="1"/>
    <col min="14575" max="14578" width="9.85546875" style="1488" customWidth="1"/>
    <col min="14579" max="14786" width="12.28515625" style="1488" customWidth="1"/>
    <col min="14787" max="14828" width="10.140625" style="1488"/>
    <col min="14829" max="14829" width="12.85546875" style="1488" customWidth="1"/>
    <col min="14830" max="14830" width="14.28515625" style="1488" customWidth="1"/>
    <col min="14831" max="14834" width="9.85546875" style="1488" customWidth="1"/>
    <col min="14835" max="15042" width="12.28515625" style="1488" customWidth="1"/>
    <col min="15043" max="15084" width="10.140625" style="1488"/>
    <col min="15085" max="15085" width="12.85546875" style="1488" customWidth="1"/>
    <col min="15086" max="15086" width="14.28515625" style="1488" customWidth="1"/>
    <col min="15087" max="15090" width="9.85546875" style="1488" customWidth="1"/>
    <col min="15091" max="15298" width="12.28515625" style="1488" customWidth="1"/>
    <col min="15299" max="15340" width="10.140625" style="1488"/>
    <col min="15341" max="15341" width="12.85546875" style="1488" customWidth="1"/>
    <col min="15342" max="15342" width="14.28515625" style="1488" customWidth="1"/>
    <col min="15343" max="15346" width="9.85546875" style="1488" customWidth="1"/>
    <col min="15347" max="15554" width="12.28515625" style="1488" customWidth="1"/>
    <col min="15555" max="15596" width="10.140625" style="1488"/>
    <col min="15597" max="15597" width="12.85546875" style="1488" customWidth="1"/>
    <col min="15598" max="15598" width="14.28515625" style="1488" customWidth="1"/>
    <col min="15599" max="15602" width="9.85546875" style="1488" customWidth="1"/>
    <col min="15603" max="15810" width="12.28515625" style="1488" customWidth="1"/>
    <col min="15811" max="15852" width="10.140625" style="1488"/>
    <col min="15853" max="15853" width="12.85546875" style="1488" customWidth="1"/>
    <col min="15854" max="15854" width="14.28515625" style="1488" customWidth="1"/>
    <col min="15855" max="15858" width="9.85546875" style="1488" customWidth="1"/>
    <col min="15859" max="16066" width="12.28515625" style="1488" customWidth="1"/>
    <col min="16067" max="16108" width="10.140625" style="1488"/>
    <col min="16109" max="16109" width="12.85546875" style="1488" customWidth="1"/>
    <col min="16110" max="16110" width="14.28515625" style="1488" customWidth="1"/>
    <col min="16111" max="16114" width="9.85546875" style="1488" customWidth="1"/>
    <col min="16115" max="16322" width="12.28515625" style="1488" customWidth="1"/>
    <col min="16323" max="16384" width="10.140625" style="1488"/>
  </cols>
  <sheetData>
    <row r="1" spans="1:8" ht="45" customHeight="1">
      <c r="A1" s="1959" t="s">
        <v>3102</v>
      </c>
      <c r="B1" s="1959"/>
      <c r="C1" s="1959"/>
      <c r="D1" s="1959"/>
      <c r="E1" s="1959"/>
      <c r="F1" s="1959"/>
      <c r="G1" s="1959"/>
      <c r="H1" s="1959"/>
    </row>
    <row r="2" spans="1:8" ht="45" customHeight="1">
      <c r="A2" s="2495" t="s">
        <v>3103</v>
      </c>
      <c r="B2" s="2495"/>
      <c r="C2" s="2495"/>
      <c r="D2" s="2495"/>
      <c r="E2" s="2495"/>
      <c r="F2" s="2495"/>
      <c r="G2" s="2495"/>
      <c r="H2" s="2495"/>
    </row>
    <row r="3" spans="1:8" ht="18.75" customHeight="1">
      <c r="A3" s="2496" t="s">
        <v>3104</v>
      </c>
      <c r="B3" s="2496"/>
      <c r="C3" s="2496"/>
      <c r="D3" s="2497"/>
      <c r="E3" s="2498" t="s">
        <v>3105</v>
      </c>
      <c r="F3" s="2498"/>
      <c r="G3" s="2498"/>
      <c r="H3" s="2499"/>
    </row>
    <row r="4" spans="1:8" ht="57" customHeight="1">
      <c r="A4" s="2492" t="s">
        <v>3106</v>
      </c>
      <c r="B4" s="2492" t="s">
        <v>3107</v>
      </c>
      <c r="C4" s="2492"/>
      <c r="D4" s="2492" t="s">
        <v>3108</v>
      </c>
      <c r="E4" s="2492"/>
      <c r="F4" s="2492" t="s">
        <v>3109</v>
      </c>
      <c r="G4" s="2492"/>
      <c r="H4" s="2492" t="s">
        <v>3067</v>
      </c>
    </row>
    <row r="5" spans="1:8" ht="33" customHeight="1">
      <c r="A5" s="2492"/>
      <c r="B5" s="1277" t="s">
        <v>3110</v>
      </c>
      <c r="C5" s="1277" t="s">
        <v>3111</v>
      </c>
      <c r="D5" s="1277" t="s">
        <v>3110</v>
      </c>
      <c r="E5" s="1277" t="s">
        <v>3111</v>
      </c>
      <c r="F5" s="1277" t="s">
        <v>3110</v>
      </c>
      <c r="G5" s="1277" t="s">
        <v>3111</v>
      </c>
      <c r="H5" s="2492"/>
    </row>
    <row r="6" spans="1:8" s="1494" customFormat="1" ht="45" customHeight="1">
      <c r="A6" s="1393" t="s">
        <v>3112</v>
      </c>
      <c r="B6" s="1500">
        <v>91</v>
      </c>
      <c r="C6" s="1501">
        <f>B6/B$17*100</f>
        <v>30.232558139534881</v>
      </c>
      <c r="D6" s="1500">
        <v>40</v>
      </c>
      <c r="E6" s="1501">
        <f>D6/D$17*100</f>
        <v>35.398230088495573</v>
      </c>
      <c r="F6" s="1500">
        <v>24</v>
      </c>
      <c r="G6" s="1501">
        <f>F6/F$17*100</f>
        <v>57.142857142857139</v>
      </c>
      <c r="H6" s="1393" t="s">
        <v>3079</v>
      </c>
    </row>
    <row r="7" spans="1:8" s="1494" customFormat="1" ht="45" customHeight="1">
      <c r="A7" s="1393" t="s">
        <v>3074</v>
      </c>
      <c r="B7" s="1502">
        <v>0</v>
      </c>
      <c r="C7" s="1501">
        <f t="shared" ref="C7:C17" si="0">B7/B$17*100</f>
        <v>0</v>
      </c>
      <c r="D7" s="1502">
        <v>3</v>
      </c>
      <c r="E7" s="1501">
        <f t="shared" ref="E7:E16" si="1">D7/D$17*100</f>
        <v>2.6548672566371683</v>
      </c>
      <c r="F7" s="1502">
        <v>0</v>
      </c>
      <c r="G7" s="1501">
        <f t="shared" ref="G7:G16" si="2">F7/F$17*100</f>
        <v>0</v>
      </c>
      <c r="H7" s="1393" t="s">
        <v>3113</v>
      </c>
    </row>
    <row r="8" spans="1:8" s="1494" customFormat="1" ht="45" customHeight="1">
      <c r="A8" s="1393" t="s">
        <v>3114</v>
      </c>
      <c r="B8" s="1500">
        <v>44</v>
      </c>
      <c r="C8" s="1501">
        <f t="shared" si="0"/>
        <v>14.61794019933555</v>
      </c>
      <c r="D8" s="1500">
        <v>12</v>
      </c>
      <c r="E8" s="1501">
        <f t="shared" si="1"/>
        <v>10.619469026548673</v>
      </c>
      <c r="F8" s="1500">
        <v>0</v>
      </c>
      <c r="G8" s="1501">
        <f t="shared" si="2"/>
        <v>0</v>
      </c>
      <c r="H8" s="1393" t="s">
        <v>3115</v>
      </c>
    </row>
    <row r="9" spans="1:8" s="1494" customFormat="1" ht="45" customHeight="1">
      <c r="A9" s="1393" t="s">
        <v>3116</v>
      </c>
      <c r="B9" s="1502">
        <v>39</v>
      </c>
      <c r="C9" s="1501">
        <f t="shared" si="0"/>
        <v>12.956810631229235</v>
      </c>
      <c r="D9" s="1502">
        <v>27</v>
      </c>
      <c r="E9" s="1501">
        <f t="shared" si="1"/>
        <v>23.893805309734514</v>
      </c>
      <c r="F9" s="1502">
        <v>2</v>
      </c>
      <c r="G9" s="1501">
        <f t="shared" si="2"/>
        <v>4.7619047619047619</v>
      </c>
      <c r="H9" s="1393" t="s">
        <v>3117</v>
      </c>
    </row>
    <row r="10" spans="1:8" s="1494" customFormat="1" ht="45" customHeight="1">
      <c r="A10" s="1393" t="s">
        <v>3096</v>
      </c>
      <c r="B10" s="1500">
        <v>14</v>
      </c>
      <c r="C10" s="1501">
        <f t="shared" si="0"/>
        <v>4.6511627906976747</v>
      </c>
      <c r="D10" s="1500">
        <v>3</v>
      </c>
      <c r="E10" s="1501">
        <f t="shared" si="1"/>
        <v>2.6548672566371683</v>
      </c>
      <c r="F10" s="1500">
        <v>0</v>
      </c>
      <c r="G10" s="1501">
        <f t="shared" si="2"/>
        <v>0</v>
      </c>
      <c r="H10" s="1393" t="s">
        <v>3097</v>
      </c>
    </row>
    <row r="11" spans="1:8" s="1494" customFormat="1" ht="45" customHeight="1">
      <c r="A11" s="1393" t="s">
        <v>3118</v>
      </c>
      <c r="B11" s="1502">
        <v>18</v>
      </c>
      <c r="C11" s="1501">
        <f t="shared" si="0"/>
        <v>5.9800664451827243</v>
      </c>
      <c r="D11" s="1502">
        <v>1</v>
      </c>
      <c r="E11" s="1501">
        <f t="shared" si="1"/>
        <v>0.88495575221238942</v>
      </c>
      <c r="F11" s="1502">
        <v>0</v>
      </c>
      <c r="G11" s="1501">
        <f t="shared" si="2"/>
        <v>0</v>
      </c>
      <c r="H11" s="1393" t="s">
        <v>772</v>
      </c>
    </row>
    <row r="12" spans="1:8" s="1494" customFormat="1" ht="45" customHeight="1">
      <c r="A12" s="1393" t="s">
        <v>3119</v>
      </c>
      <c r="B12" s="1500">
        <v>24</v>
      </c>
      <c r="C12" s="1501">
        <f t="shared" si="0"/>
        <v>7.9734219269102988</v>
      </c>
      <c r="D12" s="1500">
        <v>2</v>
      </c>
      <c r="E12" s="1501">
        <f t="shared" si="1"/>
        <v>1.7699115044247788</v>
      </c>
      <c r="F12" s="1500">
        <v>6</v>
      </c>
      <c r="G12" s="1501">
        <f t="shared" si="2"/>
        <v>14.285714285714285</v>
      </c>
      <c r="H12" s="1393" t="s">
        <v>3120</v>
      </c>
    </row>
    <row r="13" spans="1:8" s="1494" customFormat="1" ht="45" customHeight="1">
      <c r="A13" s="1393" t="s">
        <v>3121</v>
      </c>
      <c r="B13" s="1502">
        <v>19</v>
      </c>
      <c r="C13" s="1501">
        <f t="shared" si="0"/>
        <v>6.3122923588039868</v>
      </c>
      <c r="D13" s="1502">
        <v>4</v>
      </c>
      <c r="E13" s="1501">
        <f t="shared" si="1"/>
        <v>3.5398230088495577</v>
      </c>
      <c r="F13" s="1502">
        <v>3</v>
      </c>
      <c r="G13" s="1501">
        <f t="shared" si="2"/>
        <v>7.1428571428571423</v>
      </c>
      <c r="H13" s="1393" t="s">
        <v>3122</v>
      </c>
    </row>
    <row r="14" spans="1:8" s="1494" customFormat="1" ht="45" customHeight="1">
      <c r="A14" s="1393" t="s">
        <v>3123</v>
      </c>
      <c r="B14" s="1500">
        <v>0</v>
      </c>
      <c r="C14" s="1501">
        <f t="shared" si="0"/>
        <v>0</v>
      </c>
      <c r="D14" s="1500">
        <v>1</v>
      </c>
      <c r="E14" s="1501">
        <f t="shared" si="1"/>
        <v>0.88495575221238942</v>
      </c>
      <c r="F14" s="1500">
        <v>0</v>
      </c>
      <c r="G14" s="1501">
        <f t="shared" si="2"/>
        <v>0</v>
      </c>
      <c r="H14" s="1393" t="s">
        <v>3091</v>
      </c>
    </row>
    <row r="15" spans="1:8" s="1494" customFormat="1" ht="45" customHeight="1">
      <c r="A15" s="1393" t="s">
        <v>3086</v>
      </c>
      <c r="B15" s="1502">
        <v>2</v>
      </c>
      <c r="C15" s="1501">
        <f t="shared" si="0"/>
        <v>0.66445182724252494</v>
      </c>
      <c r="D15" s="1502">
        <v>1</v>
      </c>
      <c r="E15" s="1501">
        <f t="shared" si="1"/>
        <v>0.88495575221238942</v>
      </c>
      <c r="F15" s="1502">
        <v>0</v>
      </c>
      <c r="G15" s="1501">
        <f t="shared" si="2"/>
        <v>0</v>
      </c>
      <c r="H15" s="1393" t="s">
        <v>3087</v>
      </c>
    </row>
    <row r="16" spans="1:8" s="1494" customFormat="1" ht="45" customHeight="1">
      <c r="A16" s="1393" t="s">
        <v>617</v>
      </c>
      <c r="B16" s="1500">
        <v>50</v>
      </c>
      <c r="C16" s="1501">
        <f t="shared" si="0"/>
        <v>16.611295681063122</v>
      </c>
      <c r="D16" s="1500">
        <v>19</v>
      </c>
      <c r="E16" s="1501">
        <f t="shared" si="1"/>
        <v>16.814159292035399</v>
      </c>
      <c r="F16" s="1500">
        <v>7</v>
      </c>
      <c r="G16" s="1501">
        <f t="shared" si="2"/>
        <v>16.666666666666664</v>
      </c>
      <c r="H16" s="1393" t="s">
        <v>618</v>
      </c>
    </row>
    <row r="17" spans="1:8" s="1505" customFormat="1" ht="45" customHeight="1">
      <c r="A17" s="1462" t="s">
        <v>128</v>
      </c>
      <c r="B17" s="1503">
        <f t="shared" ref="B17:G17" si="3">SUM(B6:B16)</f>
        <v>301</v>
      </c>
      <c r="C17" s="1504">
        <f t="shared" si="0"/>
        <v>100</v>
      </c>
      <c r="D17" s="1503">
        <f t="shared" si="3"/>
        <v>113</v>
      </c>
      <c r="E17" s="1504">
        <f t="shared" si="3"/>
        <v>100.00000000000001</v>
      </c>
      <c r="F17" s="1503">
        <f t="shared" si="3"/>
        <v>42</v>
      </c>
      <c r="G17" s="1504">
        <f t="shared" si="3"/>
        <v>99.999999999999972</v>
      </c>
      <c r="H17" s="1462" t="s">
        <v>129</v>
      </c>
    </row>
    <row r="18" spans="1:8" ht="18.75" customHeight="1">
      <c r="A18" s="2502" t="s">
        <v>3124</v>
      </c>
      <c r="B18" s="2502"/>
      <c r="C18" s="2502"/>
      <c r="D18" s="2502"/>
      <c r="E18" s="2502" t="s">
        <v>3125</v>
      </c>
      <c r="F18" s="2502"/>
      <c r="G18" s="2502"/>
      <c r="H18" s="2502"/>
    </row>
    <row r="19" spans="1:8" ht="15.75">
      <c r="A19" s="2557"/>
      <c r="B19" s="2557"/>
      <c r="C19" s="2557"/>
      <c r="D19" s="2557"/>
      <c r="E19" s="1499"/>
      <c r="F19" s="1499"/>
      <c r="G19" s="1499"/>
      <c r="H19" s="1499"/>
    </row>
    <row r="20" spans="1:8" ht="20.100000000000001" customHeight="1"/>
    <row r="21" spans="1:8" ht="20.100000000000001" customHeight="1">
      <c r="A21" s="2560"/>
      <c r="B21" s="2560"/>
      <c r="C21" s="2560"/>
      <c r="D21" s="2560"/>
    </row>
  </sheetData>
  <mergeCells count="13">
    <mergeCell ref="A18:D18"/>
    <mergeCell ref="E18:H18"/>
    <mergeCell ref="A19:D19"/>
    <mergeCell ref="A21:D21"/>
    <mergeCell ref="A1:H1"/>
    <mergeCell ref="A2:H2"/>
    <mergeCell ref="A3:D3"/>
    <mergeCell ref="E3:H3"/>
    <mergeCell ref="A4:A5"/>
    <mergeCell ref="B4:C4"/>
    <mergeCell ref="D4:E4"/>
    <mergeCell ref="F4:G4"/>
    <mergeCell ref="H4:H5"/>
  </mergeCells>
  <printOptions horizontalCentered="1" verticalCentered="1"/>
  <pageMargins left="0.7" right="0.7" top="1" bottom="1" header="0.5" footer="0.5"/>
  <pageSetup paperSize="9" scale="50" orientation="portrait" horizontalDpi="300" verticalDpi="300" r:id="rId1"/>
  <headerFooter alignWithMargins="0"/>
  <colBreaks count="1" manualBreakCount="1">
    <brk id="5" max="1048575" man="1"/>
  </colBreaks>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F14"/>
  <sheetViews>
    <sheetView showGridLines="0" rightToLeft="1" zoomScale="90" zoomScaleNormal="90" zoomScaleSheetLayoutView="90" workbookViewId="0">
      <selection activeCell="G13" sqref="G13"/>
    </sheetView>
  </sheetViews>
  <sheetFormatPr defaultColWidth="8.85546875" defaultRowHeight="18.75"/>
  <cols>
    <col min="1" max="1" width="37.42578125" style="1506" customWidth="1"/>
    <col min="2" max="5" width="21.7109375" style="1506" customWidth="1"/>
    <col min="6" max="6" width="45.7109375" style="1506" customWidth="1"/>
    <col min="7" max="243" width="8.85546875" style="1506"/>
    <col min="244" max="244" width="57.28515625" style="1506" customWidth="1"/>
    <col min="245" max="245" width="9.28515625" style="1506" customWidth="1"/>
    <col min="246" max="246" width="11.140625" style="1506" customWidth="1"/>
    <col min="247" max="247" width="11.28515625" style="1506" customWidth="1"/>
    <col min="248" max="248" width="10.28515625" style="1506" customWidth="1"/>
    <col min="249" max="499" width="8.85546875" style="1506"/>
    <col min="500" max="500" width="57.28515625" style="1506" customWidth="1"/>
    <col min="501" max="501" width="9.28515625" style="1506" customWidth="1"/>
    <col min="502" max="502" width="11.140625" style="1506" customWidth="1"/>
    <col min="503" max="503" width="11.28515625" style="1506" customWidth="1"/>
    <col min="504" max="504" width="10.28515625" style="1506" customWidth="1"/>
    <col min="505" max="755" width="8.85546875" style="1506"/>
    <col min="756" max="756" width="57.28515625" style="1506" customWidth="1"/>
    <col min="757" max="757" width="9.28515625" style="1506" customWidth="1"/>
    <col min="758" max="758" width="11.140625" style="1506" customWidth="1"/>
    <col min="759" max="759" width="11.28515625" style="1506" customWidth="1"/>
    <col min="760" max="760" width="10.28515625" style="1506" customWidth="1"/>
    <col min="761" max="1011" width="8.85546875" style="1506"/>
    <col min="1012" max="1012" width="57.28515625" style="1506" customWidth="1"/>
    <col min="1013" max="1013" width="9.28515625" style="1506" customWidth="1"/>
    <col min="1014" max="1014" width="11.140625" style="1506" customWidth="1"/>
    <col min="1015" max="1015" width="11.28515625" style="1506" customWidth="1"/>
    <col min="1016" max="1016" width="10.28515625" style="1506" customWidth="1"/>
    <col min="1017" max="1267" width="8.85546875" style="1506"/>
    <col min="1268" max="1268" width="57.28515625" style="1506" customWidth="1"/>
    <col min="1269" max="1269" width="9.28515625" style="1506" customWidth="1"/>
    <col min="1270" max="1270" width="11.140625" style="1506" customWidth="1"/>
    <col min="1271" max="1271" width="11.28515625" style="1506" customWidth="1"/>
    <col min="1272" max="1272" width="10.28515625" style="1506" customWidth="1"/>
    <col min="1273" max="1523" width="8.85546875" style="1506"/>
    <col min="1524" max="1524" width="57.28515625" style="1506" customWidth="1"/>
    <col min="1525" max="1525" width="9.28515625" style="1506" customWidth="1"/>
    <col min="1526" max="1526" width="11.140625" style="1506" customWidth="1"/>
    <col min="1527" max="1527" width="11.28515625" style="1506" customWidth="1"/>
    <col min="1528" max="1528" width="10.28515625" style="1506" customWidth="1"/>
    <col min="1529" max="1779" width="8.85546875" style="1506"/>
    <col min="1780" max="1780" width="57.28515625" style="1506" customWidth="1"/>
    <col min="1781" max="1781" width="9.28515625" style="1506" customWidth="1"/>
    <col min="1782" max="1782" width="11.140625" style="1506" customWidth="1"/>
    <col min="1783" max="1783" width="11.28515625" style="1506" customWidth="1"/>
    <col min="1784" max="1784" width="10.28515625" style="1506" customWidth="1"/>
    <col min="1785" max="2035" width="8.85546875" style="1506"/>
    <col min="2036" max="2036" width="57.28515625" style="1506" customWidth="1"/>
    <col min="2037" max="2037" width="9.28515625" style="1506" customWidth="1"/>
    <col min="2038" max="2038" width="11.140625" style="1506" customWidth="1"/>
    <col min="2039" max="2039" width="11.28515625" style="1506" customWidth="1"/>
    <col min="2040" max="2040" width="10.28515625" style="1506" customWidth="1"/>
    <col min="2041" max="2291" width="8.85546875" style="1506"/>
    <col min="2292" max="2292" width="57.28515625" style="1506" customWidth="1"/>
    <col min="2293" max="2293" width="9.28515625" style="1506" customWidth="1"/>
    <col min="2294" max="2294" width="11.140625" style="1506" customWidth="1"/>
    <col min="2295" max="2295" width="11.28515625" style="1506" customWidth="1"/>
    <col min="2296" max="2296" width="10.28515625" style="1506" customWidth="1"/>
    <col min="2297" max="2547" width="8.85546875" style="1506"/>
    <col min="2548" max="2548" width="57.28515625" style="1506" customWidth="1"/>
    <col min="2549" max="2549" width="9.28515625" style="1506" customWidth="1"/>
    <col min="2550" max="2550" width="11.140625" style="1506" customWidth="1"/>
    <col min="2551" max="2551" width="11.28515625" style="1506" customWidth="1"/>
    <col min="2552" max="2552" width="10.28515625" style="1506" customWidth="1"/>
    <col min="2553" max="2803" width="8.85546875" style="1506"/>
    <col min="2804" max="2804" width="57.28515625" style="1506" customWidth="1"/>
    <col min="2805" max="2805" width="9.28515625" style="1506" customWidth="1"/>
    <col min="2806" max="2806" width="11.140625" style="1506" customWidth="1"/>
    <col min="2807" max="2807" width="11.28515625" style="1506" customWidth="1"/>
    <col min="2808" max="2808" width="10.28515625" style="1506" customWidth="1"/>
    <col min="2809" max="3059" width="8.85546875" style="1506"/>
    <col min="3060" max="3060" width="57.28515625" style="1506" customWidth="1"/>
    <col min="3061" max="3061" width="9.28515625" style="1506" customWidth="1"/>
    <col min="3062" max="3062" width="11.140625" style="1506" customWidth="1"/>
    <col min="3063" max="3063" width="11.28515625" style="1506" customWidth="1"/>
    <col min="3064" max="3064" width="10.28515625" style="1506" customWidth="1"/>
    <col min="3065" max="3315" width="8.85546875" style="1506"/>
    <col min="3316" max="3316" width="57.28515625" style="1506" customWidth="1"/>
    <col min="3317" max="3317" width="9.28515625" style="1506" customWidth="1"/>
    <col min="3318" max="3318" width="11.140625" style="1506" customWidth="1"/>
    <col min="3319" max="3319" width="11.28515625" style="1506" customWidth="1"/>
    <col min="3320" max="3320" width="10.28515625" style="1506" customWidth="1"/>
    <col min="3321" max="3571" width="8.85546875" style="1506"/>
    <col min="3572" max="3572" width="57.28515625" style="1506" customWidth="1"/>
    <col min="3573" max="3573" width="9.28515625" style="1506" customWidth="1"/>
    <col min="3574" max="3574" width="11.140625" style="1506" customWidth="1"/>
    <col min="3575" max="3575" width="11.28515625" style="1506" customWidth="1"/>
    <col min="3576" max="3576" width="10.28515625" style="1506" customWidth="1"/>
    <col min="3577" max="3827" width="8.85546875" style="1506"/>
    <col min="3828" max="3828" width="57.28515625" style="1506" customWidth="1"/>
    <col min="3829" max="3829" width="9.28515625" style="1506" customWidth="1"/>
    <col min="3830" max="3830" width="11.140625" style="1506" customWidth="1"/>
    <col min="3831" max="3831" width="11.28515625" style="1506" customWidth="1"/>
    <col min="3832" max="3832" width="10.28515625" style="1506" customWidth="1"/>
    <col min="3833" max="4083" width="8.85546875" style="1506"/>
    <col min="4084" max="4084" width="57.28515625" style="1506" customWidth="1"/>
    <col min="4085" max="4085" width="9.28515625" style="1506" customWidth="1"/>
    <col min="4086" max="4086" width="11.140625" style="1506" customWidth="1"/>
    <col min="4087" max="4087" width="11.28515625" style="1506" customWidth="1"/>
    <col min="4088" max="4088" width="10.28515625" style="1506" customWidth="1"/>
    <col min="4089" max="4339" width="8.85546875" style="1506"/>
    <col min="4340" max="4340" width="57.28515625" style="1506" customWidth="1"/>
    <col min="4341" max="4341" width="9.28515625" style="1506" customWidth="1"/>
    <col min="4342" max="4342" width="11.140625" style="1506" customWidth="1"/>
    <col min="4343" max="4343" width="11.28515625" style="1506" customWidth="1"/>
    <col min="4344" max="4344" width="10.28515625" style="1506" customWidth="1"/>
    <col min="4345" max="4595" width="8.85546875" style="1506"/>
    <col min="4596" max="4596" width="57.28515625" style="1506" customWidth="1"/>
    <col min="4597" max="4597" width="9.28515625" style="1506" customWidth="1"/>
    <col min="4598" max="4598" width="11.140625" style="1506" customWidth="1"/>
    <col min="4599" max="4599" width="11.28515625" style="1506" customWidth="1"/>
    <col min="4600" max="4600" width="10.28515625" style="1506" customWidth="1"/>
    <col min="4601" max="4851" width="8.85546875" style="1506"/>
    <col min="4852" max="4852" width="57.28515625" style="1506" customWidth="1"/>
    <col min="4853" max="4853" width="9.28515625" style="1506" customWidth="1"/>
    <col min="4854" max="4854" width="11.140625" style="1506" customWidth="1"/>
    <col min="4855" max="4855" width="11.28515625" style="1506" customWidth="1"/>
    <col min="4856" max="4856" width="10.28515625" style="1506" customWidth="1"/>
    <col min="4857" max="5107" width="8.85546875" style="1506"/>
    <col min="5108" max="5108" width="57.28515625" style="1506" customWidth="1"/>
    <col min="5109" max="5109" width="9.28515625" style="1506" customWidth="1"/>
    <col min="5110" max="5110" width="11.140625" style="1506" customWidth="1"/>
    <col min="5111" max="5111" width="11.28515625" style="1506" customWidth="1"/>
    <col min="5112" max="5112" width="10.28515625" style="1506" customWidth="1"/>
    <col min="5113" max="5363" width="8.85546875" style="1506"/>
    <col min="5364" max="5364" width="57.28515625" style="1506" customWidth="1"/>
    <col min="5365" max="5365" width="9.28515625" style="1506" customWidth="1"/>
    <col min="5366" max="5366" width="11.140625" style="1506" customWidth="1"/>
    <col min="5367" max="5367" width="11.28515625" style="1506" customWidth="1"/>
    <col min="5368" max="5368" width="10.28515625" style="1506" customWidth="1"/>
    <col min="5369" max="5619" width="8.85546875" style="1506"/>
    <col min="5620" max="5620" width="57.28515625" style="1506" customWidth="1"/>
    <col min="5621" max="5621" width="9.28515625" style="1506" customWidth="1"/>
    <col min="5622" max="5622" width="11.140625" style="1506" customWidth="1"/>
    <col min="5623" max="5623" width="11.28515625" style="1506" customWidth="1"/>
    <col min="5624" max="5624" width="10.28515625" style="1506" customWidth="1"/>
    <col min="5625" max="5875" width="8.85546875" style="1506"/>
    <col min="5876" max="5876" width="57.28515625" style="1506" customWidth="1"/>
    <col min="5877" max="5877" width="9.28515625" style="1506" customWidth="1"/>
    <col min="5878" max="5878" width="11.140625" style="1506" customWidth="1"/>
    <col min="5879" max="5879" width="11.28515625" style="1506" customWidth="1"/>
    <col min="5880" max="5880" width="10.28515625" style="1506" customWidth="1"/>
    <col min="5881" max="6131" width="8.85546875" style="1506"/>
    <col min="6132" max="6132" width="57.28515625" style="1506" customWidth="1"/>
    <col min="6133" max="6133" width="9.28515625" style="1506" customWidth="1"/>
    <col min="6134" max="6134" width="11.140625" style="1506" customWidth="1"/>
    <col min="6135" max="6135" width="11.28515625" style="1506" customWidth="1"/>
    <col min="6136" max="6136" width="10.28515625" style="1506" customWidth="1"/>
    <col min="6137" max="6387" width="8.85546875" style="1506"/>
    <col min="6388" max="6388" width="57.28515625" style="1506" customWidth="1"/>
    <col min="6389" max="6389" width="9.28515625" style="1506" customWidth="1"/>
    <col min="6390" max="6390" width="11.140625" style="1506" customWidth="1"/>
    <col min="6391" max="6391" width="11.28515625" style="1506" customWidth="1"/>
    <col min="6392" max="6392" width="10.28515625" style="1506" customWidth="1"/>
    <col min="6393" max="6643" width="8.85546875" style="1506"/>
    <col min="6644" max="6644" width="57.28515625" style="1506" customWidth="1"/>
    <col min="6645" max="6645" width="9.28515625" style="1506" customWidth="1"/>
    <col min="6646" max="6646" width="11.140625" style="1506" customWidth="1"/>
    <col min="6647" max="6647" width="11.28515625" style="1506" customWidth="1"/>
    <col min="6648" max="6648" width="10.28515625" style="1506" customWidth="1"/>
    <col min="6649" max="6899" width="8.85546875" style="1506"/>
    <col min="6900" max="6900" width="57.28515625" style="1506" customWidth="1"/>
    <col min="6901" max="6901" width="9.28515625" style="1506" customWidth="1"/>
    <col min="6902" max="6902" width="11.140625" style="1506" customWidth="1"/>
    <col min="6903" max="6903" width="11.28515625" style="1506" customWidth="1"/>
    <col min="6904" max="6904" width="10.28515625" style="1506" customWidth="1"/>
    <col min="6905" max="7155" width="8.85546875" style="1506"/>
    <col min="7156" max="7156" width="57.28515625" style="1506" customWidth="1"/>
    <col min="7157" max="7157" width="9.28515625" style="1506" customWidth="1"/>
    <col min="7158" max="7158" width="11.140625" style="1506" customWidth="1"/>
    <col min="7159" max="7159" width="11.28515625" style="1506" customWidth="1"/>
    <col min="7160" max="7160" width="10.28515625" style="1506" customWidth="1"/>
    <col min="7161" max="7411" width="8.85546875" style="1506"/>
    <col min="7412" max="7412" width="57.28515625" style="1506" customWidth="1"/>
    <col min="7413" max="7413" width="9.28515625" style="1506" customWidth="1"/>
    <col min="7414" max="7414" width="11.140625" style="1506" customWidth="1"/>
    <col min="7415" max="7415" width="11.28515625" style="1506" customWidth="1"/>
    <col min="7416" max="7416" width="10.28515625" style="1506" customWidth="1"/>
    <col min="7417" max="7667" width="8.85546875" style="1506"/>
    <col min="7668" max="7668" width="57.28515625" style="1506" customWidth="1"/>
    <col min="7669" max="7669" width="9.28515625" style="1506" customWidth="1"/>
    <col min="7670" max="7670" width="11.140625" style="1506" customWidth="1"/>
    <col min="7671" max="7671" width="11.28515625" style="1506" customWidth="1"/>
    <col min="7672" max="7672" width="10.28515625" style="1506" customWidth="1"/>
    <col min="7673" max="7923" width="8.85546875" style="1506"/>
    <col min="7924" max="7924" width="57.28515625" style="1506" customWidth="1"/>
    <col min="7925" max="7925" width="9.28515625" style="1506" customWidth="1"/>
    <col min="7926" max="7926" width="11.140625" style="1506" customWidth="1"/>
    <col min="7927" max="7927" width="11.28515625" style="1506" customWidth="1"/>
    <col min="7928" max="7928" width="10.28515625" style="1506" customWidth="1"/>
    <col min="7929" max="8179" width="8.85546875" style="1506"/>
    <col min="8180" max="8180" width="57.28515625" style="1506" customWidth="1"/>
    <col min="8181" max="8181" width="9.28515625" style="1506" customWidth="1"/>
    <col min="8182" max="8182" width="11.140625" style="1506" customWidth="1"/>
    <col min="8183" max="8183" width="11.28515625" style="1506" customWidth="1"/>
    <col min="8184" max="8184" width="10.28515625" style="1506" customWidth="1"/>
    <col min="8185" max="8435" width="8.85546875" style="1506"/>
    <col min="8436" max="8436" width="57.28515625" style="1506" customWidth="1"/>
    <col min="8437" max="8437" width="9.28515625" style="1506" customWidth="1"/>
    <col min="8438" max="8438" width="11.140625" style="1506" customWidth="1"/>
    <col min="8439" max="8439" width="11.28515625" style="1506" customWidth="1"/>
    <col min="8440" max="8440" width="10.28515625" style="1506" customWidth="1"/>
    <col min="8441" max="8691" width="8.85546875" style="1506"/>
    <col min="8692" max="8692" width="57.28515625" style="1506" customWidth="1"/>
    <col min="8693" max="8693" width="9.28515625" style="1506" customWidth="1"/>
    <col min="8694" max="8694" width="11.140625" style="1506" customWidth="1"/>
    <col min="8695" max="8695" width="11.28515625" style="1506" customWidth="1"/>
    <col min="8696" max="8696" width="10.28515625" style="1506" customWidth="1"/>
    <col min="8697" max="8947" width="8.85546875" style="1506"/>
    <col min="8948" max="8948" width="57.28515625" style="1506" customWidth="1"/>
    <col min="8949" max="8949" width="9.28515625" style="1506" customWidth="1"/>
    <col min="8950" max="8950" width="11.140625" style="1506" customWidth="1"/>
    <col min="8951" max="8951" width="11.28515625" style="1506" customWidth="1"/>
    <col min="8952" max="8952" width="10.28515625" style="1506" customWidth="1"/>
    <col min="8953" max="9203" width="8.85546875" style="1506"/>
    <col min="9204" max="9204" width="57.28515625" style="1506" customWidth="1"/>
    <col min="9205" max="9205" width="9.28515625" style="1506" customWidth="1"/>
    <col min="9206" max="9206" width="11.140625" style="1506" customWidth="1"/>
    <col min="9207" max="9207" width="11.28515625" style="1506" customWidth="1"/>
    <col min="9208" max="9208" width="10.28515625" style="1506" customWidth="1"/>
    <col min="9209" max="9459" width="8.85546875" style="1506"/>
    <col min="9460" max="9460" width="57.28515625" style="1506" customWidth="1"/>
    <col min="9461" max="9461" width="9.28515625" style="1506" customWidth="1"/>
    <col min="9462" max="9462" width="11.140625" style="1506" customWidth="1"/>
    <col min="9463" max="9463" width="11.28515625" style="1506" customWidth="1"/>
    <col min="9464" max="9464" width="10.28515625" style="1506" customWidth="1"/>
    <col min="9465" max="9715" width="8.85546875" style="1506"/>
    <col min="9716" max="9716" width="57.28515625" style="1506" customWidth="1"/>
    <col min="9717" max="9717" width="9.28515625" style="1506" customWidth="1"/>
    <col min="9718" max="9718" width="11.140625" style="1506" customWidth="1"/>
    <col min="9719" max="9719" width="11.28515625" style="1506" customWidth="1"/>
    <col min="9720" max="9720" width="10.28515625" style="1506" customWidth="1"/>
    <col min="9721" max="9971" width="8.85546875" style="1506"/>
    <col min="9972" max="9972" width="57.28515625" style="1506" customWidth="1"/>
    <col min="9973" max="9973" width="9.28515625" style="1506" customWidth="1"/>
    <col min="9974" max="9974" width="11.140625" style="1506" customWidth="1"/>
    <col min="9975" max="9975" width="11.28515625" style="1506" customWidth="1"/>
    <col min="9976" max="9976" width="10.28515625" style="1506" customWidth="1"/>
    <col min="9977" max="10227" width="8.85546875" style="1506"/>
    <col min="10228" max="10228" width="57.28515625" style="1506" customWidth="1"/>
    <col min="10229" max="10229" width="9.28515625" style="1506" customWidth="1"/>
    <col min="10230" max="10230" width="11.140625" style="1506" customWidth="1"/>
    <col min="10231" max="10231" width="11.28515625" style="1506" customWidth="1"/>
    <col min="10232" max="10232" width="10.28515625" style="1506" customWidth="1"/>
    <col min="10233" max="10483" width="8.85546875" style="1506"/>
    <col min="10484" max="10484" width="57.28515625" style="1506" customWidth="1"/>
    <col min="10485" max="10485" width="9.28515625" style="1506" customWidth="1"/>
    <col min="10486" max="10486" width="11.140625" style="1506" customWidth="1"/>
    <col min="10487" max="10487" width="11.28515625" style="1506" customWidth="1"/>
    <col min="10488" max="10488" width="10.28515625" style="1506" customWidth="1"/>
    <col min="10489" max="10739" width="8.85546875" style="1506"/>
    <col min="10740" max="10740" width="57.28515625" style="1506" customWidth="1"/>
    <col min="10741" max="10741" width="9.28515625" style="1506" customWidth="1"/>
    <col min="10742" max="10742" width="11.140625" style="1506" customWidth="1"/>
    <col min="10743" max="10743" width="11.28515625" style="1506" customWidth="1"/>
    <col min="10744" max="10744" width="10.28515625" style="1506" customWidth="1"/>
    <col min="10745" max="10995" width="8.85546875" style="1506"/>
    <col min="10996" max="10996" width="57.28515625" style="1506" customWidth="1"/>
    <col min="10997" max="10997" width="9.28515625" style="1506" customWidth="1"/>
    <col min="10998" max="10998" width="11.140625" style="1506" customWidth="1"/>
    <col min="10999" max="10999" width="11.28515625" style="1506" customWidth="1"/>
    <col min="11000" max="11000" width="10.28515625" style="1506" customWidth="1"/>
    <col min="11001" max="11251" width="8.85546875" style="1506"/>
    <col min="11252" max="11252" width="57.28515625" style="1506" customWidth="1"/>
    <col min="11253" max="11253" width="9.28515625" style="1506" customWidth="1"/>
    <col min="11254" max="11254" width="11.140625" style="1506" customWidth="1"/>
    <col min="11255" max="11255" width="11.28515625" style="1506" customWidth="1"/>
    <col min="11256" max="11256" width="10.28515625" style="1506" customWidth="1"/>
    <col min="11257" max="11507" width="8.85546875" style="1506"/>
    <col min="11508" max="11508" width="57.28515625" style="1506" customWidth="1"/>
    <col min="11509" max="11509" width="9.28515625" style="1506" customWidth="1"/>
    <col min="11510" max="11510" width="11.140625" style="1506" customWidth="1"/>
    <col min="11511" max="11511" width="11.28515625" style="1506" customWidth="1"/>
    <col min="11512" max="11512" width="10.28515625" style="1506" customWidth="1"/>
    <col min="11513" max="11763" width="8.85546875" style="1506"/>
    <col min="11764" max="11764" width="57.28515625" style="1506" customWidth="1"/>
    <col min="11765" max="11765" width="9.28515625" style="1506" customWidth="1"/>
    <col min="11766" max="11766" width="11.140625" style="1506" customWidth="1"/>
    <col min="11767" max="11767" width="11.28515625" style="1506" customWidth="1"/>
    <col min="11768" max="11768" width="10.28515625" style="1506" customWidth="1"/>
    <col min="11769" max="12019" width="8.85546875" style="1506"/>
    <col min="12020" max="12020" width="57.28515625" style="1506" customWidth="1"/>
    <col min="12021" max="12021" width="9.28515625" style="1506" customWidth="1"/>
    <col min="12022" max="12022" width="11.140625" style="1506" customWidth="1"/>
    <col min="12023" max="12023" width="11.28515625" style="1506" customWidth="1"/>
    <col min="12024" max="12024" width="10.28515625" style="1506" customWidth="1"/>
    <col min="12025" max="12275" width="8.85546875" style="1506"/>
    <col min="12276" max="12276" width="57.28515625" style="1506" customWidth="1"/>
    <col min="12277" max="12277" width="9.28515625" style="1506" customWidth="1"/>
    <col min="12278" max="12278" width="11.140625" style="1506" customWidth="1"/>
    <col min="12279" max="12279" width="11.28515625" style="1506" customWidth="1"/>
    <col min="12280" max="12280" width="10.28515625" style="1506" customWidth="1"/>
    <col min="12281" max="12531" width="8.85546875" style="1506"/>
    <col min="12532" max="12532" width="57.28515625" style="1506" customWidth="1"/>
    <col min="12533" max="12533" width="9.28515625" style="1506" customWidth="1"/>
    <col min="12534" max="12534" width="11.140625" style="1506" customWidth="1"/>
    <col min="12535" max="12535" width="11.28515625" style="1506" customWidth="1"/>
    <col min="12536" max="12536" width="10.28515625" style="1506" customWidth="1"/>
    <col min="12537" max="12787" width="8.85546875" style="1506"/>
    <col min="12788" max="12788" width="57.28515625" style="1506" customWidth="1"/>
    <col min="12789" max="12789" width="9.28515625" style="1506" customWidth="1"/>
    <col min="12790" max="12790" width="11.140625" style="1506" customWidth="1"/>
    <col min="12791" max="12791" width="11.28515625" style="1506" customWidth="1"/>
    <col min="12792" max="12792" width="10.28515625" style="1506" customWidth="1"/>
    <col min="12793" max="13043" width="8.85546875" style="1506"/>
    <col min="13044" max="13044" width="57.28515625" style="1506" customWidth="1"/>
    <col min="13045" max="13045" width="9.28515625" style="1506" customWidth="1"/>
    <col min="13046" max="13046" width="11.140625" style="1506" customWidth="1"/>
    <col min="13047" max="13047" width="11.28515625" style="1506" customWidth="1"/>
    <col min="13048" max="13048" width="10.28515625" style="1506" customWidth="1"/>
    <col min="13049" max="13299" width="8.85546875" style="1506"/>
    <col min="13300" max="13300" width="57.28515625" style="1506" customWidth="1"/>
    <col min="13301" max="13301" width="9.28515625" style="1506" customWidth="1"/>
    <col min="13302" max="13302" width="11.140625" style="1506" customWidth="1"/>
    <col min="13303" max="13303" width="11.28515625" style="1506" customWidth="1"/>
    <col min="13304" max="13304" width="10.28515625" style="1506" customWidth="1"/>
    <col min="13305" max="13555" width="8.85546875" style="1506"/>
    <col min="13556" max="13556" width="57.28515625" style="1506" customWidth="1"/>
    <col min="13557" max="13557" width="9.28515625" style="1506" customWidth="1"/>
    <col min="13558" max="13558" width="11.140625" style="1506" customWidth="1"/>
    <col min="13559" max="13559" width="11.28515625" style="1506" customWidth="1"/>
    <col min="13560" max="13560" width="10.28515625" style="1506" customWidth="1"/>
    <col min="13561" max="13811" width="8.85546875" style="1506"/>
    <col min="13812" max="13812" width="57.28515625" style="1506" customWidth="1"/>
    <col min="13813" max="13813" width="9.28515625" style="1506" customWidth="1"/>
    <col min="13814" max="13814" width="11.140625" style="1506" customWidth="1"/>
    <col min="13815" max="13815" width="11.28515625" style="1506" customWidth="1"/>
    <col min="13816" max="13816" width="10.28515625" style="1506" customWidth="1"/>
    <col min="13817" max="14067" width="8.85546875" style="1506"/>
    <col min="14068" max="14068" width="57.28515625" style="1506" customWidth="1"/>
    <col min="14069" max="14069" width="9.28515625" style="1506" customWidth="1"/>
    <col min="14070" max="14070" width="11.140625" style="1506" customWidth="1"/>
    <col min="14071" max="14071" width="11.28515625" style="1506" customWidth="1"/>
    <col min="14072" max="14072" width="10.28515625" style="1506" customWidth="1"/>
    <col min="14073" max="14323" width="8.85546875" style="1506"/>
    <col min="14324" max="14324" width="57.28515625" style="1506" customWidth="1"/>
    <col min="14325" max="14325" width="9.28515625" style="1506" customWidth="1"/>
    <col min="14326" max="14326" width="11.140625" style="1506" customWidth="1"/>
    <col min="14327" max="14327" width="11.28515625" style="1506" customWidth="1"/>
    <col min="14328" max="14328" width="10.28515625" style="1506" customWidth="1"/>
    <col min="14329" max="14579" width="8.85546875" style="1506"/>
    <col min="14580" max="14580" width="57.28515625" style="1506" customWidth="1"/>
    <col min="14581" max="14581" width="9.28515625" style="1506" customWidth="1"/>
    <col min="14582" max="14582" width="11.140625" style="1506" customWidth="1"/>
    <col min="14583" max="14583" width="11.28515625" style="1506" customWidth="1"/>
    <col min="14584" max="14584" width="10.28515625" style="1506" customWidth="1"/>
    <col min="14585" max="14835" width="8.85546875" style="1506"/>
    <col min="14836" max="14836" width="57.28515625" style="1506" customWidth="1"/>
    <col min="14837" max="14837" width="9.28515625" style="1506" customWidth="1"/>
    <col min="14838" max="14838" width="11.140625" style="1506" customWidth="1"/>
    <col min="14839" max="14839" width="11.28515625" style="1506" customWidth="1"/>
    <col min="14840" max="14840" width="10.28515625" style="1506" customWidth="1"/>
    <col min="14841" max="15091" width="8.85546875" style="1506"/>
    <col min="15092" max="15092" width="57.28515625" style="1506" customWidth="1"/>
    <col min="15093" max="15093" width="9.28515625" style="1506" customWidth="1"/>
    <col min="15094" max="15094" width="11.140625" style="1506" customWidth="1"/>
    <col min="15095" max="15095" width="11.28515625" style="1506" customWidth="1"/>
    <col min="15096" max="15096" width="10.28515625" style="1506" customWidth="1"/>
    <col min="15097" max="15347" width="8.85546875" style="1506"/>
    <col min="15348" max="15348" width="57.28515625" style="1506" customWidth="1"/>
    <col min="15349" max="15349" width="9.28515625" style="1506" customWidth="1"/>
    <col min="15350" max="15350" width="11.140625" style="1506" customWidth="1"/>
    <col min="15351" max="15351" width="11.28515625" style="1506" customWidth="1"/>
    <col min="15352" max="15352" width="10.28515625" style="1506" customWidth="1"/>
    <col min="15353" max="15603" width="8.85546875" style="1506"/>
    <col min="15604" max="15604" width="57.28515625" style="1506" customWidth="1"/>
    <col min="15605" max="15605" width="9.28515625" style="1506" customWidth="1"/>
    <col min="15606" max="15606" width="11.140625" style="1506" customWidth="1"/>
    <col min="15607" max="15607" width="11.28515625" style="1506" customWidth="1"/>
    <col min="15608" max="15608" width="10.28515625" style="1506" customWidth="1"/>
    <col min="15609" max="15859" width="8.85546875" style="1506"/>
    <col min="15860" max="15860" width="57.28515625" style="1506" customWidth="1"/>
    <col min="15861" max="15861" width="9.28515625" style="1506" customWidth="1"/>
    <col min="15862" max="15862" width="11.140625" style="1506" customWidth="1"/>
    <col min="15863" max="15863" width="11.28515625" style="1506" customWidth="1"/>
    <col min="15864" max="15864" width="10.28515625" style="1506" customWidth="1"/>
    <col min="15865" max="16115" width="8.85546875" style="1506"/>
    <col min="16116" max="16116" width="57.28515625" style="1506" customWidth="1"/>
    <col min="16117" max="16117" width="9.28515625" style="1506" customWidth="1"/>
    <col min="16118" max="16118" width="11.140625" style="1506" customWidth="1"/>
    <col min="16119" max="16119" width="11.28515625" style="1506" customWidth="1"/>
    <col min="16120" max="16120" width="10.28515625" style="1506" customWidth="1"/>
    <col min="16121" max="16371" width="8.85546875" style="1506"/>
    <col min="16372" max="16384" width="9" style="1506" customWidth="1"/>
  </cols>
  <sheetData>
    <row r="1" spans="1:6" ht="33" customHeight="1">
      <c r="A1" s="1901" t="s">
        <v>2552</v>
      </c>
      <c r="B1" s="1901"/>
      <c r="C1" s="1901"/>
      <c r="D1" s="1901"/>
      <c r="E1" s="1901"/>
      <c r="F1" s="1901"/>
    </row>
    <row r="2" spans="1:6" ht="33" customHeight="1">
      <c r="A2" s="2187" t="s">
        <v>2553</v>
      </c>
      <c r="B2" s="2187"/>
      <c r="C2" s="2187"/>
      <c r="D2" s="2187"/>
      <c r="E2" s="2187"/>
      <c r="F2" s="2187"/>
    </row>
    <row r="3" spans="1:6" ht="18.75" customHeight="1">
      <c r="A3" s="2496" t="s">
        <v>3126</v>
      </c>
      <c r="B3" s="2496"/>
      <c r="C3" s="2497"/>
      <c r="D3" s="2498" t="s">
        <v>3127</v>
      </c>
      <c r="E3" s="2498"/>
      <c r="F3" s="2499"/>
    </row>
    <row r="4" spans="1:6" ht="38.25" customHeight="1">
      <c r="A4" s="2492" t="s">
        <v>2313</v>
      </c>
      <c r="B4" s="1277" t="s">
        <v>507</v>
      </c>
      <c r="C4" s="1277" t="s">
        <v>3128</v>
      </c>
      <c r="D4" s="1277" t="s">
        <v>3129</v>
      </c>
      <c r="E4" s="1277" t="s">
        <v>533</v>
      </c>
      <c r="F4" s="2492" t="s">
        <v>3016</v>
      </c>
    </row>
    <row r="5" spans="1:6" ht="56.25">
      <c r="A5" s="2492"/>
      <c r="B5" s="1277" t="s">
        <v>3130</v>
      </c>
      <c r="C5" s="1277" t="s">
        <v>500</v>
      </c>
      <c r="D5" s="1277" t="s">
        <v>3131</v>
      </c>
      <c r="E5" s="1277" t="s">
        <v>129</v>
      </c>
      <c r="F5" s="2492"/>
    </row>
    <row r="6" spans="1:6" ht="45" customHeight="1">
      <c r="A6" s="1254" t="s">
        <v>3132</v>
      </c>
      <c r="B6" s="1507">
        <v>193</v>
      </c>
      <c r="C6" s="1507">
        <v>31</v>
      </c>
      <c r="D6" s="1507">
        <v>51</v>
      </c>
      <c r="E6" s="1508">
        <f>SUM(B6:D6)</f>
        <v>275</v>
      </c>
      <c r="F6" s="1254" t="s">
        <v>3133</v>
      </c>
    </row>
    <row r="7" spans="1:6" ht="45" customHeight="1">
      <c r="A7" s="1254" t="s">
        <v>3134</v>
      </c>
      <c r="B7" s="1509">
        <v>5437</v>
      </c>
      <c r="C7" s="1509">
        <v>1588</v>
      </c>
      <c r="D7" s="1509">
        <v>1074</v>
      </c>
      <c r="E7" s="1508">
        <f>SUM(B7:D7)</f>
        <v>8099</v>
      </c>
      <c r="F7" s="1254" t="s">
        <v>3135</v>
      </c>
    </row>
    <row r="8" spans="1:6" ht="45" customHeight="1">
      <c r="A8" s="1254" t="s">
        <v>3136</v>
      </c>
      <c r="B8" s="1507">
        <v>13136</v>
      </c>
      <c r="C8" s="1507">
        <v>4333</v>
      </c>
      <c r="D8" s="1507">
        <v>3065</v>
      </c>
      <c r="E8" s="1508">
        <f>SUM(B8:D8)</f>
        <v>20534</v>
      </c>
      <c r="F8" s="1254" t="s">
        <v>3137</v>
      </c>
    </row>
    <row r="9" spans="1:6" ht="45" customHeight="1">
      <c r="A9" s="1254" t="s">
        <v>3138</v>
      </c>
      <c r="B9" s="1509">
        <v>806</v>
      </c>
      <c r="C9" s="1509">
        <v>1055</v>
      </c>
      <c r="D9" s="1509">
        <v>0</v>
      </c>
      <c r="E9" s="1508">
        <f>SUM(B9:D9)</f>
        <v>1861</v>
      </c>
      <c r="F9" s="1254" t="s">
        <v>3139</v>
      </c>
    </row>
    <row r="10" spans="1:6">
      <c r="A10" s="1510"/>
      <c r="F10" s="1511"/>
    </row>
    <row r="12" spans="1:6" ht="33">
      <c r="A12" s="1512"/>
      <c r="B12" s="1513"/>
      <c r="C12" s="1513"/>
      <c r="D12" s="1513"/>
      <c r="E12" s="1513"/>
      <c r="F12" s="1512"/>
    </row>
    <row r="13" spans="1:6" ht="19.5">
      <c r="B13" s="1513"/>
      <c r="C13" s="1513"/>
      <c r="D13" s="1513"/>
      <c r="E13" s="1513"/>
    </row>
    <row r="14" spans="1:6" ht="19.5">
      <c r="B14" s="1513"/>
      <c r="C14" s="1513"/>
      <c r="D14" s="1513"/>
      <c r="E14" s="1513"/>
    </row>
  </sheetData>
  <mergeCells count="6">
    <mergeCell ref="A1:F1"/>
    <mergeCell ref="A2:F2"/>
    <mergeCell ref="A3:C3"/>
    <mergeCell ref="D3:F3"/>
    <mergeCell ref="A4:A5"/>
    <mergeCell ref="F4:F5"/>
  </mergeCells>
  <printOptions horizontalCentered="1" verticalCentered="1"/>
  <pageMargins left="0.70866141732283472" right="0.70866141732283472" top="1.1811023622047245" bottom="1.1811023622047245" header="0.51181102362204722" footer="0.51181102362204722"/>
  <pageSetup paperSize="9" scale="76" orientation="landscape"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K27"/>
  <sheetViews>
    <sheetView showGridLines="0" rightToLeft="1" zoomScaleNormal="100" workbookViewId="0">
      <selection activeCell="G13" sqref="G13"/>
    </sheetView>
  </sheetViews>
  <sheetFormatPr defaultColWidth="8.85546875" defaultRowHeight="12.75"/>
  <cols>
    <col min="1" max="1" width="23.7109375" style="1519" bestFit="1" customWidth="1"/>
    <col min="2" max="6" width="22.28515625" style="1515" customWidth="1"/>
    <col min="7" max="7" width="27.7109375" style="1519" customWidth="1"/>
    <col min="8" max="8" width="8" style="1515" customWidth="1"/>
    <col min="9" max="253" width="8.85546875" style="1515"/>
    <col min="254" max="254" width="45.28515625" style="1515" customWidth="1"/>
    <col min="255" max="260" width="8.28515625" style="1515" customWidth="1"/>
    <col min="261" max="263" width="9.140625" style="1515" customWidth="1"/>
    <col min="264" max="264" width="8" style="1515" customWidth="1"/>
    <col min="265" max="509" width="8.85546875" style="1515"/>
    <col min="510" max="510" width="45.28515625" style="1515" customWidth="1"/>
    <col min="511" max="516" width="8.28515625" style="1515" customWidth="1"/>
    <col min="517" max="519" width="9.140625" style="1515" customWidth="1"/>
    <col min="520" max="520" width="8" style="1515" customWidth="1"/>
    <col min="521" max="765" width="8.85546875" style="1515"/>
    <col min="766" max="766" width="45.28515625" style="1515" customWidth="1"/>
    <col min="767" max="772" width="8.28515625" style="1515" customWidth="1"/>
    <col min="773" max="775" width="9.140625" style="1515" customWidth="1"/>
    <col min="776" max="776" width="8" style="1515" customWidth="1"/>
    <col min="777" max="1021" width="8.85546875" style="1515"/>
    <col min="1022" max="1022" width="45.28515625" style="1515" customWidth="1"/>
    <col min="1023" max="1028" width="8.28515625" style="1515" customWidth="1"/>
    <col min="1029" max="1031" width="9.140625" style="1515" customWidth="1"/>
    <col min="1032" max="1032" width="8" style="1515" customWidth="1"/>
    <col min="1033" max="1277" width="8.85546875" style="1515"/>
    <col min="1278" max="1278" width="45.28515625" style="1515" customWidth="1"/>
    <col min="1279" max="1284" width="8.28515625" style="1515" customWidth="1"/>
    <col min="1285" max="1287" width="9.140625" style="1515" customWidth="1"/>
    <col min="1288" max="1288" width="8" style="1515" customWidth="1"/>
    <col min="1289" max="1533" width="8.85546875" style="1515"/>
    <col min="1534" max="1534" width="45.28515625" style="1515" customWidth="1"/>
    <col min="1535" max="1540" width="8.28515625" style="1515" customWidth="1"/>
    <col min="1541" max="1543" width="9.140625" style="1515" customWidth="1"/>
    <col min="1544" max="1544" width="8" style="1515" customWidth="1"/>
    <col min="1545" max="1789" width="8.85546875" style="1515"/>
    <col min="1790" max="1790" width="45.28515625" style="1515" customWidth="1"/>
    <col min="1791" max="1796" width="8.28515625" style="1515" customWidth="1"/>
    <col min="1797" max="1799" width="9.140625" style="1515" customWidth="1"/>
    <col min="1800" max="1800" width="8" style="1515" customWidth="1"/>
    <col min="1801" max="2045" width="8.85546875" style="1515"/>
    <col min="2046" max="2046" width="45.28515625" style="1515" customWidth="1"/>
    <col min="2047" max="2052" width="8.28515625" style="1515" customWidth="1"/>
    <col min="2053" max="2055" width="9.140625" style="1515" customWidth="1"/>
    <col min="2056" max="2056" width="8" style="1515" customWidth="1"/>
    <col min="2057" max="2301" width="8.85546875" style="1515"/>
    <col min="2302" max="2302" width="45.28515625" style="1515" customWidth="1"/>
    <col min="2303" max="2308" width="8.28515625" style="1515" customWidth="1"/>
    <col min="2309" max="2311" width="9.140625" style="1515" customWidth="1"/>
    <col min="2312" max="2312" width="8" style="1515" customWidth="1"/>
    <col min="2313" max="2557" width="8.85546875" style="1515"/>
    <col min="2558" max="2558" width="45.28515625" style="1515" customWidth="1"/>
    <col min="2559" max="2564" width="8.28515625" style="1515" customWidth="1"/>
    <col min="2565" max="2567" width="9.140625" style="1515" customWidth="1"/>
    <col min="2568" max="2568" width="8" style="1515" customWidth="1"/>
    <col min="2569" max="2813" width="8.85546875" style="1515"/>
    <col min="2814" max="2814" width="45.28515625" style="1515" customWidth="1"/>
    <col min="2815" max="2820" width="8.28515625" style="1515" customWidth="1"/>
    <col min="2821" max="2823" width="9.140625" style="1515" customWidth="1"/>
    <col min="2824" max="2824" width="8" style="1515" customWidth="1"/>
    <col min="2825" max="3069" width="8.85546875" style="1515"/>
    <col min="3070" max="3070" width="45.28515625" style="1515" customWidth="1"/>
    <col min="3071" max="3076" width="8.28515625" style="1515" customWidth="1"/>
    <col min="3077" max="3079" width="9.140625" style="1515" customWidth="1"/>
    <col min="3080" max="3080" width="8" style="1515" customWidth="1"/>
    <col min="3081" max="3325" width="8.85546875" style="1515"/>
    <col min="3326" max="3326" width="45.28515625" style="1515" customWidth="1"/>
    <col min="3327" max="3332" width="8.28515625" style="1515" customWidth="1"/>
    <col min="3333" max="3335" width="9.140625" style="1515" customWidth="1"/>
    <col min="3336" max="3336" width="8" style="1515" customWidth="1"/>
    <col min="3337" max="3581" width="8.85546875" style="1515"/>
    <col min="3582" max="3582" width="45.28515625" style="1515" customWidth="1"/>
    <col min="3583" max="3588" width="8.28515625" style="1515" customWidth="1"/>
    <col min="3589" max="3591" width="9.140625" style="1515" customWidth="1"/>
    <col min="3592" max="3592" width="8" style="1515" customWidth="1"/>
    <col min="3593" max="3837" width="8.85546875" style="1515"/>
    <col min="3838" max="3838" width="45.28515625" style="1515" customWidth="1"/>
    <col min="3839" max="3844" width="8.28515625" style="1515" customWidth="1"/>
    <col min="3845" max="3847" width="9.140625" style="1515" customWidth="1"/>
    <col min="3848" max="3848" width="8" style="1515" customWidth="1"/>
    <col min="3849" max="4093" width="8.85546875" style="1515"/>
    <col min="4094" max="4094" width="45.28515625" style="1515" customWidth="1"/>
    <col min="4095" max="4100" width="8.28515625" style="1515" customWidth="1"/>
    <col min="4101" max="4103" width="9.140625" style="1515" customWidth="1"/>
    <col min="4104" max="4104" width="8" style="1515" customWidth="1"/>
    <col min="4105" max="4349" width="8.85546875" style="1515"/>
    <col min="4350" max="4350" width="45.28515625" style="1515" customWidth="1"/>
    <col min="4351" max="4356" width="8.28515625" style="1515" customWidth="1"/>
    <col min="4357" max="4359" width="9.140625" style="1515" customWidth="1"/>
    <col min="4360" max="4360" width="8" style="1515" customWidth="1"/>
    <col min="4361" max="4605" width="8.85546875" style="1515"/>
    <col min="4606" max="4606" width="45.28515625" style="1515" customWidth="1"/>
    <col min="4607" max="4612" width="8.28515625" style="1515" customWidth="1"/>
    <col min="4613" max="4615" width="9.140625" style="1515" customWidth="1"/>
    <col min="4616" max="4616" width="8" style="1515" customWidth="1"/>
    <col min="4617" max="4861" width="8.85546875" style="1515"/>
    <col min="4862" max="4862" width="45.28515625" style="1515" customWidth="1"/>
    <col min="4863" max="4868" width="8.28515625" style="1515" customWidth="1"/>
    <col min="4869" max="4871" width="9.140625" style="1515" customWidth="1"/>
    <col min="4872" max="4872" width="8" style="1515" customWidth="1"/>
    <col min="4873" max="5117" width="8.85546875" style="1515"/>
    <col min="5118" max="5118" width="45.28515625" style="1515" customWidth="1"/>
    <col min="5119" max="5124" width="8.28515625" style="1515" customWidth="1"/>
    <col min="5125" max="5127" width="9.140625" style="1515" customWidth="1"/>
    <col min="5128" max="5128" width="8" style="1515" customWidth="1"/>
    <col min="5129" max="5373" width="8.85546875" style="1515"/>
    <col min="5374" max="5374" width="45.28515625" style="1515" customWidth="1"/>
    <col min="5375" max="5380" width="8.28515625" style="1515" customWidth="1"/>
    <col min="5381" max="5383" width="9.140625" style="1515" customWidth="1"/>
    <col min="5384" max="5384" width="8" style="1515" customWidth="1"/>
    <col min="5385" max="5629" width="8.85546875" style="1515"/>
    <col min="5630" max="5630" width="45.28515625" style="1515" customWidth="1"/>
    <col min="5631" max="5636" width="8.28515625" style="1515" customWidth="1"/>
    <col min="5637" max="5639" width="9.140625" style="1515" customWidth="1"/>
    <col min="5640" max="5640" width="8" style="1515" customWidth="1"/>
    <col min="5641" max="5885" width="8.85546875" style="1515"/>
    <col min="5886" max="5886" width="45.28515625" style="1515" customWidth="1"/>
    <col min="5887" max="5892" width="8.28515625" style="1515" customWidth="1"/>
    <col min="5893" max="5895" width="9.140625" style="1515" customWidth="1"/>
    <col min="5896" max="5896" width="8" style="1515" customWidth="1"/>
    <col min="5897" max="6141" width="8.85546875" style="1515"/>
    <col min="6142" max="6142" width="45.28515625" style="1515" customWidth="1"/>
    <col min="6143" max="6148" width="8.28515625" style="1515" customWidth="1"/>
    <col min="6149" max="6151" width="9.140625" style="1515" customWidth="1"/>
    <col min="6152" max="6152" width="8" style="1515" customWidth="1"/>
    <col min="6153" max="6397" width="8.85546875" style="1515"/>
    <col min="6398" max="6398" width="45.28515625" style="1515" customWidth="1"/>
    <col min="6399" max="6404" width="8.28515625" style="1515" customWidth="1"/>
    <col min="6405" max="6407" width="9.140625" style="1515" customWidth="1"/>
    <col min="6408" max="6408" width="8" style="1515" customWidth="1"/>
    <col min="6409" max="6653" width="8.85546875" style="1515"/>
    <col min="6654" max="6654" width="45.28515625" style="1515" customWidth="1"/>
    <col min="6655" max="6660" width="8.28515625" style="1515" customWidth="1"/>
    <col min="6661" max="6663" width="9.140625" style="1515" customWidth="1"/>
    <col min="6664" max="6664" width="8" style="1515" customWidth="1"/>
    <col min="6665" max="6909" width="8.85546875" style="1515"/>
    <col min="6910" max="6910" width="45.28515625" style="1515" customWidth="1"/>
    <col min="6911" max="6916" width="8.28515625" style="1515" customWidth="1"/>
    <col min="6917" max="6919" width="9.140625" style="1515" customWidth="1"/>
    <col min="6920" max="6920" width="8" style="1515" customWidth="1"/>
    <col min="6921" max="7165" width="8.85546875" style="1515"/>
    <col min="7166" max="7166" width="45.28515625" style="1515" customWidth="1"/>
    <col min="7167" max="7172" width="8.28515625" style="1515" customWidth="1"/>
    <col min="7173" max="7175" width="9.140625" style="1515" customWidth="1"/>
    <col min="7176" max="7176" width="8" style="1515" customWidth="1"/>
    <col min="7177" max="7421" width="8.85546875" style="1515"/>
    <col min="7422" max="7422" width="45.28515625" style="1515" customWidth="1"/>
    <col min="7423" max="7428" width="8.28515625" style="1515" customWidth="1"/>
    <col min="7429" max="7431" width="9.140625" style="1515" customWidth="1"/>
    <col min="7432" max="7432" width="8" style="1515" customWidth="1"/>
    <col min="7433" max="7677" width="8.85546875" style="1515"/>
    <col min="7678" max="7678" width="45.28515625" style="1515" customWidth="1"/>
    <col min="7679" max="7684" width="8.28515625" style="1515" customWidth="1"/>
    <col min="7685" max="7687" width="9.140625" style="1515" customWidth="1"/>
    <col min="7688" max="7688" width="8" style="1515" customWidth="1"/>
    <col min="7689" max="7933" width="8.85546875" style="1515"/>
    <col min="7934" max="7934" width="45.28515625" style="1515" customWidth="1"/>
    <col min="7935" max="7940" width="8.28515625" style="1515" customWidth="1"/>
    <col min="7941" max="7943" width="9.140625" style="1515" customWidth="1"/>
    <col min="7944" max="7944" width="8" style="1515" customWidth="1"/>
    <col min="7945" max="8189" width="8.85546875" style="1515"/>
    <col min="8190" max="8190" width="45.28515625" style="1515" customWidth="1"/>
    <col min="8191" max="8196" width="8.28515625" style="1515" customWidth="1"/>
    <col min="8197" max="8199" width="9.140625" style="1515" customWidth="1"/>
    <col min="8200" max="8200" width="8" style="1515" customWidth="1"/>
    <col min="8201" max="8445" width="8.85546875" style="1515"/>
    <col min="8446" max="8446" width="45.28515625" style="1515" customWidth="1"/>
    <col min="8447" max="8452" width="8.28515625" style="1515" customWidth="1"/>
    <col min="8453" max="8455" width="9.140625" style="1515" customWidth="1"/>
    <col min="8456" max="8456" width="8" style="1515" customWidth="1"/>
    <col min="8457" max="8701" width="8.85546875" style="1515"/>
    <col min="8702" max="8702" width="45.28515625" style="1515" customWidth="1"/>
    <col min="8703" max="8708" width="8.28515625" style="1515" customWidth="1"/>
    <col min="8709" max="8711" width="9.140625" style="1515" customWidth="1"/>
    <col min="8712" max="8712" width="8" style="1515" customWidth="1"/>
    <col min="8713" max="8957" width="8.85546875" style="1515"/>
    <col min="8958" max="8958" width="45.28515625" style="1515" customWidth="1"/>
    <col min="8959" max="8964" width="8.28515625" style="1515" customWidth="1"/>
    <col min="8965" max="8967" width="9.140625" style="1515" customWidth="1"/>
    <col min="8968" max="8968" width="8" style="1515" customWidth="1"/>
    <col min="8969" max="9213" width="8.85546875" style="1515"/>
    <col min="9214" max="9214" width="45.28515625" style="1515" customWidth="1"/>
    <col min="9215" max="9220" width="8.28515625" style="1515" customWidth="1"/>
    <col min="9221" max="9223" width="9.140625" style="1515" customWidth="1"/>
    <col min="9224" max="9224" width="8" style="1515" customWidth="1"/>
    <col min="9225" max="9469" width="8.85546875" style="1515"/>
    <col min="9470" max="9470" width="45.28515625" style="1515" customWidth="1"/>
    <col min="9471" max="9476" width="8.28515625" style="1515" customWidth="1"/>
    <col min="9477" max="9479" width="9.140625" style="1515" customWidth="1"/>
    <col min="9480" max="9480" width="8" style="1515" customWidth="1"/>
    <col min="9481" max="9725" width="8.85546875" style="1515"/>
    <col min="9726" max="9726" width="45.28515625" style="1515" customWidth="1"/>
    <col min="9727" max="9732" width="8.28515625" style="1515" customWidth="1"/>
    <col min="9733" max="9735" width="9.140625" style="1515" customWidth="1"/>
    <col min="9736" max="9736" width="8" style="1515" customWidth="1"/>
    <col min="9737" max="9981" width="8.85546875" style="1515"/>
    <col min="9982" max="9982" width="45.28515625" style="1515" customWidth="1"/>
    <col min="9983" max="9988" width="8.28515625" style="1515" customWidth="1"/>
    <col min="9989" max="9991" width="9.140625" style="1515" customWidth="1"/>
    <col min="9992" max="9992" width="8" style="1515" customWidth="1"/>
    <col min="9993" max="10237" width="8.85546875" style="1515"/>
    <col min="10238" max="10238" width="45.28515625" style="1515" customWidth="1"/>
    <col min="10239" max="10244" width="8.28515625" style="1515" customWidth="1"/>
    <col min="10245" max="10247" width="9.140625" style="1515" customWidth="1"/>
    <col min="10248" max="10248" width="8" style="1515" customWidth="1"/>
    <col min="10249" max="10493" width="8.85546875" style="1515"/>
    <col min="10494" max="10494" width="45.28515625" style="1515" customWidth="1"/>
    <col min="10495" max="10500" width="8.28515625" style="1515" customWidth="1"/>
    <col min="10501" max="10503" width="9.140625" style="1515" customWidth="1"/>
    <col min="10504" max="10504" width="8" style="1515" customWidth="1"/>
    <col min="10505" max="10749" width="8.85546875" style="1515"/>
    <col min="10750" max="10750" width="45.28515625" style="1515" customWidth="1"/>
    <col min="10751" max="10756" width="8.28515625" style="1515" customWidth="1"/>
    <col min="10757" max="10759" width="9.140625" style="1515" customWidth="1"/>
    <col min="10760" max="10760" width="8" style="1515" customWidth="1"/>
    <col min="10761" max="11005" width="8.85546875" style="1515"/>
    <col min="11006" max="11006" width="45.28515625" style="1515" customWidth="1"/>
    <col min="11007" max="11012" width="8.28515625" style="1515" customWidth="1"/>
    <col min="11013" max="11015" width="9.140625" style="1515" customWidth="1"/>
    <col min="11016" max="11016" width="8" style="1515" customWidth="1"/>
    <col min="11017" max="11261" width="8.85546875" style="1515"/>
    <col min="11262" max="11262" width="45.28515625" style="1515" customWidth="1"/>
    <col min="11263" max="11268" width="8.28515625" style="1515" customWidth="1"/>
    <col min="11269" max="11271" width="9.140625" style="1515" customWidth="1"/>
    <col min="11272" max="11272" width="8" style="1515" customWidth="1"/>
    <col min="11273" max="11517" width="8.85546875" style="1515"/>
    <col min="11518" max="11518" width="45.28515625" style="1515" customWidth="1"/>
    <col min="11519" max="11524" width="8.28515625" style="1515" customWidth="1"/>
    <col min="11525" max="11527" width="9.140625" style="1515" customWidth="1"/>
    <col min="11528" max="11528" width="8" style="1515" customWidth="1"/>
    <col min="11529" max="11773" width="8.85546875" style="1515"/>
    <col min="11774" max="11774" width="45.28515625" style="1515" customWidth="1"/>
    <col min="11775" max="11780" width="8.28515625" style="1515" customWidth="1"/>
    <col min="11781" max="11783" width="9.140625" style="1515" customWidth="1"/>
    <col min="11784" max="11784" width="8" style="1515" customWidth="1"/>
    <col min="11785" max="12029" width="8.85546875" style="1515"/>
    <col min="12030" max="12030" width="45.28515625" style="1515" customWidth="1"/>
    <col min="12031" max="12036" width="8.28515625" style="1515" customWidth="1"/>
    <col min="12037" max="12039" width="9.140625" style="1515" customWidth="1"/>
    <col min="12040" max="12040" width="8" style="1515" customWidth="1"/>
    <col min="12041" max="12285" width="8.85546875" style="1515"/>
    <col min="12286" max="12286" width="45.28515625" style="1515" customWidth="1"/>
    <col min="12287" max="12292" width="8.28515625" style="1515" customWidth="1"/>
    <col min="12293" max="12295" width="9.140625" style="1515" customWidth="1"/>
    <col min="12296" max="12296" width="8" style="1515" customWidth="1"/>
    <col min="12297" max="12541" width="8.85546875" style="1515"/>
    <col min="12542" max="12542" width="45.28515625" style="1515" customWidth="1"/>
    <col min="12543" max="12548" width="8.28515625" style="1515" customWidth="1"/>
    <col min="12549" max="12551" width="9.140625" style="1515" customWidth="1"/>
    <col min="12552" max="12552" width="8" style="1515" customWidth="1"/>
    <col min="12553" max="12797" width="8.85546875" style="1515"/>
    <col min="12798" max="12798" width="45.28515625" style="1515" customWidth="1"/>
    <col min="12799" max="12804" width="8.28515625" style="1515" customWidth="1"/>
    <col min="12805" max="12807" width="9.140625" style="1515" customWidth="1"/>
    <col min="12808" max="12808" width="8" style="1515" customWidth="1"/>
    <col min="12809" max="13053" width="8.85546875" style="1515"/>
    <col min="13054" max="13054" width="45.28515625" style="1515" customWidth="1"/>
    <col min="13055" max="13060" width="8.28515625" style="1515" customWidth="1"/>
    <col min="13061" max="13063" width="9.140625" style="1515" customWidth="1"/>
    <col min="13064" max="13064" width="8" style="1515" customWidth="1"/>
    <col min="13065" max="13309" width="8.85546875" style="1515"/>
    <col min="13310" max="13310" width="45.28515625" style="1515" customWidth="1"/>
    <col min="13311" max="13316" width="8.28515625" style="1515" customWidth="1"/>
    <col min="13317" max="13319" width="9.140625" style="1515" customWidth="1"/>
    <col min="13320" max="13320" width="8" style="1515" customWidth="1"/>
    <col min="13321" max="13565" width="8.85546875" style="1515"/>
    <col min="13566" max="13566" width="45.28515625" style="1515" customWidth="1"/>
    <col min="13567" max="13572" width="8.28515625" style="1515" customWidth="1"/>
    <col min="13573" max="13575" width="9.140625" style="1515" customWidth="1"/>
    <col min="13576" max="13576" width="8" style="1515" customWidth="1"/>
    <col min="13577" max="13821" width="8.85546875" style="1515"/>
    <col min="13822" max="13822" width="45.28515625" style="1515" customWidth="1"/>
    <col min="13823" max="13828" width="8.28515625" style="1515" customWidth="1"/>
    <col min="13829" max="13831" width="9.140625" style="1515" customWidth="1"/>
    <col min="13832" max="13832" width="8" style="1515" customWidth="1"/>
    <col min="13833" max="14077" width="8.85546875" style="1515"/>
    <col min="14078" max="14078" width="45.28515625" style="1515" customWidth="1"/>
    <col min="14079" max="14084" width="8.28515625" style="1515" customWidth="1"/>
    <col min="14085" max="14087" width="9.140625" style="1515" customWidth="1"/>
    <col min="14088" max="14088" width="8" style="1515" customWidth="1"/>
    <col min="14089" max="14333" width="8.85546875" style="1515"/>
    <col min="14334" max="14334" width="45.28515625" style="1515" customWidth="1"/>
    <col min="14335" max="14340" width="8.28515625" style="1515" customWidth="1"/>
    <col min="14341" max="14343" width="9.140625" style="1515" customWidth="1"/>
    <col min="14344" max="14344" width="8" style="1515" customWidth="1"/>
    <col min="14345" max="14589" width="8.85546875" style="1515"/>
    <col min="14590" max="14590" width="45.28515625" style="1515" customWidth="1"/>
    <col min="14591" max="14596" width="8.28515625" style="1515" customWidth="1"/>
    <col min="14597" max="14599" width="9.140625" style="1515" customWidth="1"/>
    <col min="14600" max="14600" width="8" style="1515" customWidth="1"/>
    <col min="14601" max="14845" width="8.85546875" style="1515"/>
    <col min="14846" max="14846" width="45.28515625" style="1515" customWidth="1"/>
    <col min="14847" max="14852" width="8.28515625" style="1515" customWidth="1"/>
    <col min="14853" max="14855" width="9.140625" style="1515" customWidth="1"/>
    <col min="14856" max="14856" width="8" style="1515" customWidth="1"/>
    <col min="14857" max="15101" width="8.85546875" style="1515"/>
    <col min="15102" max="15102" width="45.28515625" style="1515" customWidth="1"/>
    <col min="15103" max="15108" width="8.28515625" style="1515" customWidth="1"/>
    <col min="15109" max="15111" width="9.140625" style="1515" customWidth="1"/>
    <col min="15112" max="15112" width="8" style="1515" customWidth="1"/>
    <col min="15113" max="15357" width="8.85546875" style="1515"/>
    <col min="15358" max="15358" width="45.28515625" style="1515" customWidth="1"/>
    <col min="15359" max="15364" width="8.28515625" style="1515" customWidth="1"/>
    <col min="15365" max="15367" width="9.140625" style="1515" customWidth="1"/>
    <col min="15368" max="15368" width="8" style="1515" customWidth="1"/>
    <col min="15369" max="15613" width="8.85546875" style="1515"/>
    <col min="15614" max="15614" width="45.28515625" style="1515" customWidth="1"/>
    <col min="15615" max="15620" width="8.28515625" style="1515" customWidth="1"/>
    <col min="15621" max="15623" width="9.140625" style="1515" customWidth="1"/>
    <col min="15624" max="15624" width="8" style="1515" customWidth="1"/>
    <col min="15625" max="15869" width="8.85546875" style="1515"/>
    <col min="15870" max="15870" width="45.28515625" style="1515" customWidth="1"/>
    <col min="15871" max="15876" width="8.28515625" style="1515" customWidth="1"/>
    <col min="15877" max="15879" width="9.140625" style="1515" customWidth="1"/>
    <col min="15880" max="15880" width="8" style="1515" customWidth="1"/>
    <col min="15881" max="16125" width="8.85546875" style="1515"/>
    <col min="16126" max="16126" width="45.28515625" style="1515" customWidth="1"/>
    <col min="16127" max="16132" width="8.28515625" style="1515" customWidth="1"/>
    <col min="16133" max="16135" width="9.140625" style="1515" customWidth="1"/>
    <col min="16136" max="16136" width="8" style="1515" customWidth="1"/>
    <col min="16137" max="16381" width="8.85546875" style="1515"/>
    <col min="16382" max="16384" width="9" style="1515" customWidth="1"/>
  </cols>
  <sheetData>
    <row r="1" spans="1:11" s="1506" customFormat="1" ht="33" customHeight="1">
      <c r="A1" s="1959" t="s">
        <v>2555</v>
      </c>
      <c r="B1" s="1959"/>
      <c r="C1" s="1959"/>
      <c r="D1" s="1959"/>
      <c r="E1" s="1959"/>
      <c r="F1" s="1959"/>
      <c r="G1" s="1959"/>
    </row>
    <row r="2" spans="1:11" s="1506" customFormat="1" ht="33" customHeight="1">
      <c r="A2" s="2495" t="s">
        <v>2556</v>
      </c>
      <c r="B2" s="2495"/>
      <c r="C2" s="2495"/>
      <c r="D2" s="2495"/>
      <c r="E2" s="2495"/>
      <c r="F2" s="2495"/>
      <c r="G2" s="2495"/>
    </row>
    <row r="3" spans="1:11" s="1514" customFormat="1" ht="18.75">
      <c r="A3" s="2496" t="s">
        <v>3140</v>
      </c>
      <c r="B3" s="2496"/>
      <c r="C3" s="2497"/>
      <c r="D3" s="2498" t="s">
        <v>3141</v>
      </c>
      <c r="E3" s="2498"/>
      <c r="F3" s="2498"/>
      <c r="G3" s="2499"/>
    </row>
    <row r="4" spans="1:11" ht="30" customHeight="1">
      <c r="A4" s="2419" t="s">
        <v>491</v>
      </c>
      <c r="B4" s="2419" t="s">
        <v>3142</v>
      </c>
      <c r="C4" s="2541" t="s">
        <v>3143</v>
      </c>
      <c r="D4" s="2500"/>
      <c r="E4" s="2541" t="s">
        <v>3144</v>
      </c>
      <c r="F4" s="2500"/>
      <c r="G4" s="2492" t="s">
        <v>492</v>
      </c>
    </row>
    <row r="5" spans="1:11" ht="30" customHeight="1">
      <c r="A5" s="2420"/>
      <c r="B5" s="2420"/>
      <c r="C5" s="2543" t="s">
        <v>3145</v>
      </c>
      <c r="D5" s="2501"/>
      <c r="E5" s="2543" t="s">
        <v>701</v>
      </c>
      <c r="F5" s="2501"/>
      <c r="G5" s="2492"/>
    </row>
    <row r="6" spans="1:11" ht="18.75">
      <c r="A6" s="2421"/>
      <c r="B6" s="2421"/>
      <c r="C6" s="1434" t="s">
        <v>3146</v>
      </c>
      <c r="D6" s="1434" t="s">
        <v>3147</v>
      </c>
      <c r="E6" s="1434" t="s">
        <v>3148</v>
      </c>
      <c r="F6" s="1434" t="s">
        <v>3149</v>
      </c>
      <c r="G6" s="2492"/>
    </row>
    <row r="7" spans="1:11" ht="50.1" customHeight="1">
      <c r="A7" s="1438" t="s">
        <v>3150</v>
      </c>
      <c r="B7" s="1516">
        <v>13136</v>
      </c>
      <c r="C7" s="1516">
        <v>7253</v>
      </c>
      <c r="D7" s="1516">
        <v>5883</v>
      </c>
      <c r="E7" s="1516">
        <v>12190</v>
      </c>
      <c r="F7" s="1516">
        <v>946</v>
      </c>
      <c r="G7" s="1254" t="s">
        <v>3151</v>
      </c>
      <c r="H7" s="1517"/>
      <c r="I7" s="1517"/>
      <c r="J7" s="1517"/>
      <c r="K7" s="1517"/>
    </row>
    <row r="8" spans="1:11" ht="56.25">
      <c r="A8" s="1438" t="s">
        <v>3152</v>
      </c>
      <c r="B8" s="1281">
        <v>4333</v>
      </c>
      <c r="C8" s="1518">
        <v>2352</v>
      </c>
      <c r="D8" s="1518">
        <v>1981</v>
      </c>
      <c r="E8" s="1518">
        <v>3958</v>
      </c>
      <c r="F8" s="1518">
        <v>375</v>
      </c>
      <c r="G8" s="1254" t="s">
        <v>3153</v>
      </c>
      <c r="H8" s="1517"/>
      <c r="I8" s="1517"/>
      <c r="J8" s="1517"/>
      <c r="K8" s="1517"/>
    </row>
    <row r="9" spans="1:11" ht="50.1" customHeight="1">
      <c r="A9" s="1438" t="s">
        <v>3154</v>
      </c>
      <c r="B9" s="1516">
        <v>3065</v>
      </c>
      <c r="C9" s="1516">
        <v>1868</v>
      </c>
      <c r="D9" s="1516">
        <v>1197</v>
      </c>
      <c r="E9" s="1516">
        <v>1118</v>
      </c>
      <c r="F9" s="1516">
        <v>1947</v>
      </c>
      <c r="G9" s="1254" t="s">
        <v>3155</v>
      </c>
      <c r="H9" s="1517"/>
      <c r="I9" s="1517"/>
      <c r="J9" s="1517"/>
      <c r="K9" s="1517"/>
    </row>
    <row r="10" spans="1:11" ht="50.1" customHeight="1">
      <c r="A10" s="1282" t="s">
        <v>128</v>
      </c>
      <c r="B10" s="1283">
        <f>SUM(B7:B9)</f>
        <v>20534</v>
      </c>
      <c r="C10" s="1283">
        <f>SUM(C7:C9)</f>
        <v>11473</v>
      </c>
      <c r="D10" s="1283">
        <f>SUM(D7:D9)</f>
        <v>9061</v>
      </c>
      <c r="E10" s="1283">
        <f>SUM(E7:E9)</f>
        <v>17266</v>
      </c>
      <c r="F10" s="1283">
        <f>SUM(F7:F9)</f>
        <v>3268</v>
      </c>
      <c r="G10" s="1282" t="s">
        <v>129</v>
      </c>
      <c r="H10" s="1517"/>
      <c r="I10" s="1517"/>
      <c r="J10" s="1517"/>
      <c r="K10" s="1517"/>
    </row>
    <row r="11" spans="1:11" s="1506" customFormat="1" ht="18.75">
      <c r="A11" s="1510"/>
      <c r="G11" s="1511"/>
    </row>
    <row r="12" spans="1:11">
      <c r="H12" s="1520"/>
    </row>
    <row r="13" spans="1:11">
      <c r="H13" s="1520"/>
    </row>
    <row r="14" spans="1:11" s="1506" customFormat="1" ht="33">
      <c r="A14" s="1521"/>
      <c r="B14" s="1513"/>
      <c r="C14" s="1513"/>
      <c r="D14" s="1513"/>
      <c r="E14" s="1513"/>
      <c r="G14" s="1521"/>
    </row>
    <row r="22" spans="5:6">
      <c r="E22" s="1446"/>
      <c r="F22" s="1446"/>
    </row>
    <row r="23" spans="5:6">
      <c r="E23" s="1446"/>
      <c r="F23" s="1446"/>
    </row>
    <row r="24" spans="5:6">
      <c r="E24" s="1446"/>
      <c r="F24" s="1446"/>
    </row>
    <row r="25" spans="5:6">
      <c r="E25" s="1446"/>
      <c r="F25" s="1446"/>
    </row>
    <row r="26" spans="5:6">
      <c r="E26" s="1446"/>
      <c r="F26" s="1446"/>
    </row>
    <row r="27" spans="5:6">
      <c r="E27" s="1446"/>
      <c r="F27" s="1446"/>
    </row>
  </sheetData>
  <mergeCells count="11">
    <mergeCell ref="E5:F5"/>
    <mergeCell ref="A1:G1"/>
    <mergeCell ref="A2:G2"/>
    <mergeCell ref="A3:C3"/>
    <mergeCell ref="D3:G3"/>
    <mergeCell ref="A4:A6"/>
    <mergeCell ref="B4:B6"/>
    <mergeCell ref="C4:D4"/>
    <mergeCell ref="E4:F4"/>
    <mergeCell ref="G4:G6"/>
    <mergeCell ref="C5:D5"/>
  </mergeCells>
  <printOptions horizontalCentered="1" verticalCentered="1"/>
  <pageMargins left="0.59055118110236227" right="0.59055118110236227" top="0.98425196850393704" bottom="0.98425196850393704" header="0.51181102362204722" footer="0.51181102362204722"/>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4"/>
  <sheetViews>
    <sheetView rightToLeft="1" zoomScaleNormal="100" workbookViewId="0">
      <selection activeCell="J8" sqref="J8"/>
    </sheetView>
  </sheetViews>
  <sheetFormatPr defaultColWidth="8.7109375" defaultRowHeight="25.35" customHeight="1"/>
  <cols>
    <col min="1" max="1" width="33.7109375" style="31" customWidth="1"/>
    <col min="2" max="3" width="13.7109375" style="140" customWidth="1"/>
    <col min="4" max="6" width="13.7109375" style="31" customWidth="1"/>
    <col min="7" max="7" width="33.7109375" style="31" customWidth="1"/>
    <col min="8" max="8" width="18.7109375" style="31" customWidth="1"/>
    <col min="9" max="9" width="14.5703125" style="31" customWidth="1"/>
    <col min="10" max="16384" width="8.7109375" style="31"/>
  </cols>
  <sheetData>
    <row r="1" spans="1:12" ht="44.1" customHeight="1">
      <c r="A1" s="1959" t="s">
        <v>284</v>
      </c>
      <c r="B1" s="1959"/>
      <c r="C1" s="1959"/>
      <c r="D1" s="1959"/>
      <c r="E1" s="1959"/>
      <c r="F1" s="1959"/>
      <c r="G1" s="1959"/>
      <c r="H1" s="30"/>
    </row>
    <row r="2" spans="1:12" ht="33" customHeight="1">
      <c r="A2" s="1973" t="s">
        <v>285</v>
      </c>
      <c r="B2" s="1973"/>
      <c r="C2" s="1973"/>
      <c r="D2" s="1973"/>
      <c r="E2" s="1973"/>
      <c r="F2" s="1973"/>
      <c r="G2" s="1973"/>
      <c r="H2" s="30"/>
    </row>
    <row r="3" spans="1:12" ht="33" customHeight="1">
      <c r="A3" s="1974" t="s">
        <v>286</v>
      </c>
      <c r="B3" s="1975"/>
      <c r="C3" s="1976" t="s">
        <v>287</v>
      </c>
      <c r="D3" s="1976"/>
      <c r="E3" s="1977"/>
      <c r="F3" s="1977"/>
      <c r="G3" s="1977"/>
      <c r="H3" s="30"/>
    </row>
    <row r="4" spans="1:12" ht="54.95" customHeight="1">
      <c r="A4" s="126" t="s">
        <v>49</v>
      </c>
      <c r="B4" s="126" t="s">
        <v>219</v>
      </c>
      <c r="C4" s="153" t="s">
        <v>220</v>
      </c>
      <c r="D4" s="153" t="s">
        <v>178</v>
      </c>
      <c r="E4" s="153" t="s">
        <v>179</v>
      </c>
      <c r="F4" s="153" t="s">
        <v>221</v>
      </c>
      <c r="G4" s="154" t="s">
        <v>52</v>
      </c>
      <c r="H4" s="30"/>
    </row>
    <row r="5" spans="1:12" ht="42.95" customHeight="1">
      <c r="A5" s="37" t="s">
        <v>288</v>
      </c>
      <c r="B5" s="47">
        <v>0</v>
      </c>
      <c r="C5" s="47">
        <v>0</v>
      </c>
      <c r="D5" s="47">
        <v>0</v>
      </c>
      <c r="E5" s="47">
        <v>0</v>
      </c>
      <c r="F5" s="47">
        <v>0</v>
      </c>
      <c r="G5" s="37" t="s">
        <v>289</v>
      </c>
      <c r="I5" s="133"/>
    </row>
    <row r="6" spans="1:12" ht="42.95" customHeight="1">
      <c r="A6" s="37" t="s">
        <v>290</v>
      </c>
      <c r="B6" s="173">
        <v>0.85</v>
      </c>
      <c r="C6" s="173">
        <v>0.3</v>
      </c>
      <c r="D6" s="173">
        <v>0.14000000000000001</v>
      </c>
      <c r="E6" s="173">
        <v>0.05</v>
      </c>
      <c r="F6" s="173">
        <v>0.29671185993799731</v>
      </c>
      <c r="G6" s="37" t="s">
        <v>291</v>
      </c>
      <c r="I6" s="174"/>
    </row>
    <row r="7" spans="1:12" ht="42.95" customHeight="1">
      <c r="A7" s="37" t="s">
        <v>292</v>
      </c>
      <c r="B7" s="47">
        <v>3.41</v>
      </c>
      <c r="C7" s="47">
        <v>0.11</v>
      </c>
      <c r="D7" s="47">
        <v>1.06</v>
      </c>
      <c r="E7" s="47">
        <v>0.77</v>
      </c>
      <c r="F7" s="47">
        <v>6.6878853230024609</v>
      </c>
      <c r="G7" s="37" t="s">
        <v>293</v>
      </c>
      <c r="I7" s="174"/>
    </row>
    <row r="8" spans="1:12" ht="42.95" customHeight="1">
      <c r="A8" s="37" t="s">
        <v>294</v>
      </c>
      <c r="B8" s="175">
        <v>0</v>
      </c>
      <c r="C8" s="175">
        <v>0</v>
      </c>
      <c r="D8" s="175">
        <v>1.5724970269978086E-2</v>
      </c>
      <c r="E8" s="175">
        <v>0</v>
      </c>
      <c r="F8" s="175">
        <v>6.0000000000000001E-3</v>
      </c>
      <c r="G8" s="37" t="s">
        <v>295</v>
      </c>
      <c r="I8" s="133"/>
    </row>
    <row r="9" spans="1:12" ht="42.95" customHeight="1">
      <c r="A9" s="45" t="s">
        <v>296</v>
      </c>
      <c r="B9" s="47">
        <v>7.53</v>
      </c>
      <c r="C9" s="47">
        <v>6.01</v>
      </c>
      <c r="D9" s="47">
        <v>6.4</v>
      </c>
      <c r="E9" s="47">
        <v>6.57</v>
      </c>
      <c r="F9" s="47">
        <v>5.9846782149494064</v>
      </c>
      <c r="G9" s="45" t="s">
        <v>297</v>
      </c>
      <c r="I9" s="133"/>
      <c r="L9" s="41"/>
    </row>
    <row r="10" spans="1:12" ht="42.95" customHeight="1">
      <c r="A10" s="45" t="s">
        <v>298</v>
      </c>
      <c r="B10" s="173">
        <v>2.46</v>
      </c>
      <c r="C10" s="173">
        <v>1.95</v>
      </c>
      <c r="D10" s="173">
        <v>2.15</v>
      </c>
      <c r="E10" s="173">
        <v>1.74</v>
      </c>
      <c r="F10" s="173">
        <v>1.7090603132428643</v>
      </c>
      <c r="G10" s="45" t="s">
        <v>299</v>
      </c>
      <c r="I10" s="133"/>
      <c r="L10" s="176"/>
    </row>
    <row r="11" spans="1:12" ht="42.95" customHeight="1">
      <c r="A11" s="45" t="s">
        <v>300</v>
      </c>
      <c r="B11" s="47">
        <f>B9+B10</f>
        <v>9.99</v>
      </c>
      <c r="C11" s="47">
        <f>C9+C10</f>
        <v>7.96</v>
      </c>
      <c r="D11" s="47">
        <v>7.72</v>
      </c>
      <c r="E11" s="47">
        <v>8.31</v>
      </c>
      <c r="F11" s="47">
        <v>7.6937385281922701</v>
      </c>
      <c r="G11" s="45" t="s">
        <v>301</v>
      </c>
      <c r="I11" s="133"/>
      <c r="L11" s="41"/>
    </row>
    <row r="12" spans="1:12" ht="25.35" customHeight="1">
      <c r="A12" s="120"/>
      <c r="B12" s="164"/>
      <c r="C12" s="164"/>
      <c r="D12" s="120"/>
      <c r="E12" s="120"/>
      <c r="F12" s="120"/>
      <c r="G12" s="120"/>
      <c r="H12" s="176"/>
      <c r="J12" s="176"/>
      <c r="L12" s="176"/>
    </row>
    <row r="13" spans="1:12" ht="25.35" customHeight="1">
      <c r="D13" s="41"/>
      <c r="E13" s="41"/>
      <c r="F13" s="41"/>
    </row>
    <row r="14" spans="1:12" ht="25.35" customHeight="1">
      <c r="D14" s="176"/>
    </row>
  </sheetData>
  <mergeCells count="4">
    <mergeCell ref="A1:G1"/>
    <mergeCell ref="A2:G2"/>
    <mergeCell ref="A3:B3"/>
    <mergeCell ref="C3:G3"/>
  </mergeCells>
  <pageMargins left="0.7" right="0.7" top="0.75" bottom="0.75" header="0.3" footer="0.3"/>
  <pageSetup paperSize="9" scale="64" orientation="portrait" r:id="rId1"/>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H29"/>
  <sheetViews>
    <sheetView rightToLeft="1" zoomScale="90" zoomScaleNormal="90" workbookViewId="0">
      <selection activeCell="G13" sqref="G13"/>
    </sheetView>
  </sheetViews>
  <sheetFormatPr defaultColWidth="8.85546875" defaultRowHeight="15"/>
  <cols>
    <col min="1" max="1" width="23.7109375" style="1522" customWidth="1"/>
    <col min="2" max="2" width="20.140625" style="1522" customWidth="1"/>
    <col min="3" max="3" width="16.7109375" style="1522" customWidth="1"/>
    <col min="4" max="4" width="20.42578125" style="1522" bestFit="1" customWidth="1"/>
    <col min="5" max="5" width="17.28515625" style="1522" bestFit="1" customWidth="1"/>
    <col min="6" max="7" width="15.7109375" style="1522" customWidth="1"/>
    <col min="8" max="8" width="23.7109375" style="1522" customWidth="1"/>
    <col min="9" max="9" width="37.85546875" style="1522" customWidth="1"/>
    <col min="10" max="11" width="8.85546875" style="1522" customWidth="1"/>
    <col min="12" max="137" width="8.85546875" style="1522"/>
    <col min="138" max="138" width="16.140625" style="1522" customWidth="1"/>
    <col min="139" max="139" width="20" style="1522" customWidth="1"/>
    <col min="140" max="141" width="12.28515625" style="1522" customWidth="1"/>
    <col min="142" max="142" width="14.140625" style="1522" customWidth="1"/>
    <col min="143" max="143" width="11.28515625" style="1522" customWidth="1"/>
    <col min="144" max="149" width="8.85546875" style="1522"/>
    <col min="150" max="150" width="15.7109375" style="1522" customWidth="1"/>
    <col min="151" max="151" width="20.28515625" style="1522" customWidth="1"/>
    <col min="152" max="152" width="11.85546875" style="1522" customWidth="1"/>
    <col min="153" max="153" width="12.85546875" style="1522" customWidth="1"/>
    <col min="154" max="154" width="13.28515625" style="1522" customWidth="1"/>
    <col min="155" max="155" width="13" style="1522" customWidth="1"/>
    <col min="156" max="393" width="8.85546875" style="1522"/>
    <col min="394" max="394" width="16.140625" style="1522" customWidth="1"/>
    <col min="395" max="395" width="20" style="1522" customWidth="1"/>
    <col min="396" max="397" width="12.28515625" style="1522" customWidth="1"/>
    <col min="398" max="398" width="14.140625" style="1522" customWidth="1"/>
    <col min="399" max="399" width="11.28515625" style="1522" customWidth="1"/>
    <col min="400" max="405" width="8.85546875" style="1522"/>
    <col min="406" max="406" width="15.7109375" style="1522" customWidth="1"/>
    <col min="407" max="407" width="20.28515625" style="1522" customWidth="1"/>
    <col min="408" max="408" width="11.85546875" style="1522" customWidth="1"/>
    <col min="409" max="409" width="12.85546875" style="1522" customWidth="1"/>
    <col min="410" max="410" width="13.28515625" style="1522" customWidth="1"/>
    <col min="411" max="411" width="13" style="1522" customWidth="1"/>
    <col min="412" max="649" width="8.85546875" style="1522"/>
    <col min="650" max="650" width="16.140625" style="1522" customWidth="1"/>
    <col min="651" max="651" width="20" style="1522" customWidth="1"/>
    <col min="652" max="653" width="12.28515625" style="1522" customWidth="1"/>
    <col min="654" max="654" width="14.140625" style="1522" customWidth="1"/>
    <col min="655" max="655" width="11.28515625" style="1522" customWidth="1"/>
    <col min="656" max="661" width="8.85546875" style="1522"/>
    <col min="662" max="662" width="15.7109375" style="1522" customWidth="1"/>
    <col min="663" max="663" width="20.28515625" style="1522" customWidth="1"/>
    <col min="664" max="664" width="11.85546875" style="1522" customWidth="1"/>
    <col min="665" max="665" width="12.85546875" style="1522" customWidth="1"/>
    <col min="666" max="666" width="13.28515625" style="1522" customWidth="1"/>
    <col min="667" max="667" width="13" style="1522" customWidth="1"/>
    <col min="668" max="905" width="8.85546875" style="1522"/>
    <col min="906" max="906" width="16.140625" style="1522" customWidth="1"/>
    <col min="907" max="907" width="20" style="1522" customWidth="1"/>
    <col min="908" max="909" width="12.28515625" style="1522" customWidth="1"/>
    <col min="910" max="910" width="14.140625" style="1522" customWidth="1"/>
    <col min="911" max="911" width="11.28515625" style="1522" customWidth="1"/>
    <col min="912" max="917" width="8.85546875" style="1522"/>
    <col min="918" max="918" width="15.7109375" style="1522" customWidth="1"/>
    <col min="919" max="919" width="20.28515625" style="1522" customWidth="1"/>
    <col min="920" max="920" width="11.85546875" style="1522" customWidth="1"/>
    <col min="921" max="921" width="12.85546875" style="1522" customWidth="1"/>
    <col min="922" max="922" width="13.28515625" style="1522" customWidth="1"/>
    <col min="923" max="923" width="13" style="1522" customWidth="1"/>
    <col min="924" max="1161" width="8.85546875" style="1522"/>
    <col min="1162" max="1162" width="16.140625" style="1522" customWidth="1"/>
    <col min="1163" max="1163" width="20" style="1522" customWidth="1"/>
    <col min="1164" max="1165" width="12.28515625" style="1522" customWidth="1"/>
    <col min="1166" max="1166" width="14.140625" style="1522" customWidth="1"/>
    <col min="1167" max="1167" width="11.28515625" style="1522" customWidth="1"/>
    <col min="1168" max="1173" width="8.85546875" style="1522"/>
    <col min="1174" max="1174" width="15.7109375" style="1522" customWidth="1"/>
    <col min="1175" max="1175" width="20.28515625" style="1522" customWidth="1"/>
    <col min="1176" max="1176" width="11.85546875" style="1522" customWidth="1"/>
    <col min="1177" max="1177" width="12.85546875" style="1522" customWidth="1"/>
    <col min="1178" max="1178" width="13.28515625" style="1522" customWidth="1"/>
    <col min="1179" max="1179" width="13" style="1522" customWidth="1"/>
    <col min="1180" max="1417" width="8.85546875" style="1522"/>
    <col min="1418" max="1418" width="16.140625" style="1522" customWidth="1"/>
    <col min="1419" max="1419" width="20" style="1522" customWidth="1"/>
    <col min="1420" max="1421" width="12.28515625" style="1522" customWidth="1"/>
    <col min="1422" max="1422" width="14.140625" style="1522" customWidth="1"/>
    <col min="1423" max="1423" width="11.28515625" style="1522" customWidth="1"/>
    <col min="1424" max="1429" width="8.85546875" style="1522"/>
    <col min="1430" max="1430" width="15.7109375" style="1522" customWidth="1"/>
    <col min="1431" max="1431" width="20.28515625" style="1522" customWidth="1"/>
    <col min="1432" max="1432" width="11.85546875" style="1522" customWidth="1"/>
    <col min="1433" max="1433" width="12.85546875" style="1522" customWidth="1"/>
    <col min="1434" max="1434" width="13.28515625" style="1522" customWidth="1"/>
    <col min="1435" max="1435" width="13" style="1522" customWidth="1"/>
    <col min="1436" max="1673" width="8.85546875" style="1522"/>
    <col min="1674" max="1674" width="16.140625" style="1522" customWidth="1"/>
    <col min="1675" max="1675" width="20" style="1522" customWidth="1"/>
    <col min="1676" max="1677" width="12.28515625" style="1522" customWidth="1"/>
    <col min="1678" max="1678" width="14.140625" style="1522" customWidth="1"/>
    <col min="1679" max="1679" width="11.28515625" style="1522" customWidth="1"/>
    <col min="1680" max="1685" width="8.85546875" style="1522"/>
    <col min="1686" max="1686" width="15.7109375" style="1522" customWidth="1"/>
    <col min="1687" max="1687" width="20.28515625" style="1522" customWidth="1"/>
    <col min="1688" max="1688" width="11.85546875" style="1522" customWidth="1"/>
    <col min="1689" max="1689" width="12.85546875" style="1522" customWidth="1"/>
    <col min="1690" max="1690" width="13.28515625" style="1522" customWidth="1"/>
    <col min="1691" max="1691" width="13" style="1522" customWidth="1"/>
    <col min="1692" max="1929" width="8.85546875" style="1522"/>
    <col min="1930" max="1930" width="16.140625" style="1522" customWidth="1"/>
    <col min="1931" max="1931" width="20" style="1522" customWidth="1"/>
    <col min="1932" max="1933" width="12.28515625" style="1522" customWidth="1"/>
    <col min="1934" max="1934" width="14.140625" style="1522" customWidth="1"/>
    <col min="1935" max="1935" width="11.28515625" style="1522" customWidth="1"/>
    <col min="1936" max="1941" width="8.85546875" style="1522"/>
    <col min="1942" max="1942" width="15.7109375" style="1522" customWidth="1"/>
    <col min="1943" max="1943" width="20.28515625" style="1522" customWidth="1"/>
    <col min="1944" max="1944" width="11.85546875" style="1522" customWidth="1"/>
    <col min="1945" max="1945" width="12.85546875" style="1522" customWidth="1"/>
    <col min="1946" max="1946" width="13.28515625" style="1522" customWidth="1"/>
    <col min="1947" max="1947" width="13" style="1522" customWidth="1"/>
    <col min="1948" max="2185" width="8.85546875" style="1522"/>
    <col min="2186" max="2186" width="16.140625" style="1522" customWidth="1"/>
    <col min="2187" max="2187" width="20" style="1522" customWidth="1"/>
    <col min="2188" max="2189" width="12.28515625" style="1522" customWidth="1"/>
    <col min="2190" max="2190" width="14.140625" style="1522" customWidth="1"/>
    <col min="2191" max="2191" width="11.28515625" style="1522" customWidth="1"/>
    <col min="2192" max="2197" width="8.85546875" style="1522"/>
    <col min="2198" max="2198" width="15.7109375" style="1522" customWidth="1"/>
    <col min="2199" max="2199" width="20.28515625" style="1522" customWidth="1"/>
    <col min="2200" max="2200" width="11.85546875" style="1522" customWidth="1"/>
    <col min="2201" max="2201" width="12.85546875" style="1522" customWidth="1"/>
    <col min="2202" max="2202" width="13.28515625" style="1522" customWidth="1"/>
    <col min="2203" max="2203" width="13" style="1522" customWidth="1"/>
    <col min="2204" max="2441" width="8.85546875" style="1522"/>
    <col min="2442" max="2442" width="16.140625" style="1522" customWidth="1"/>
    <col min="2443" max="2443" width="20" style="1522" customWidth="1"/>
    <col min="2444" max="2445" width="12.28515625" style="1522" customWidth="1"/>
    <col min="2446" max="2446" width="14.140625" style="1522" customWidth="1"/>
    <col min="2447" max="2447" width="11.28515625" style="1522" customWidth="1"/>
    <col min="2448" max="2453" width="8.85546875" style="1522"/>
    <col min="2454" max="2454" width="15.7109375" style="1522" customWidth="1"/>
    <col min="2455" max="2455" width="20.28515625" style="1522" customWidth="1"/>
    <col min="2456" max="2456" width="11.85546875" style="1522" customWidth="1"/>
    <col min="2457" max="2457" width="12.85546875" style="1522" customWidth="1"/>
    <col min="2458" max="2458" width="13.28515625" style="1522" customWidth="1"/>
    <col min="2459" max="2459" width="13" style="1522" customWidth="1"/>
    <col min="2460" max="2697" width="8.85546875" style="1522"/>
    <col min="2698" max="2698" width="16.140625" style="1522" customWidth="1"/>
    <col min="2699" max="2699" width="20" style="1522" customWidth="1"/>
    <col min="2700" max="2701" width="12.28515625" style="1522" customWidth="1"/>
    <col min="2702" max="2702" width="14.140625" style="1522" customWidth="1"/>
    <col min="2703" max="2703" width="11.28515625" style="1522" customWidth="1"/>
    <col min="2704" max="2709" width="8.85546875" style="1522"/>
    <col min="2710" max="2710" width="15.7109375" style="1522" customWidth="1"/>
    <col min="2711" max="2711" width="20.28515625" style="1522" customWidth="1"/>
    <col min="2712" max="2712" width="11.85546875" style="1522" customWidth="1"/>
    <col min="2713" max="2713" width="12.85546875" style="1522" customWidth="1"/>
    <col min="2714" max="2714" width="13.28515625" style="1522" customWidth="1"/>
    <col min="2715" max="2715" width="13" style="1522" customWidth="1"/>
    <col min="2716" max="2953" width="8.85546875" style="1522"/>
    <col min="2954" max="2954" width="16.140625" style="1522" customWidth="1"/>
    <col min="2955" max="2955" width="20" style="1522" customWidth="1"/>
    <col min="2956" max="2957" width="12.28515625" style="1522" customWidth="1"/>
    <col min="2958" max="2958" width="14.140625" style="1522" customWidth="1"/>
    <col min="2959" max="2959" width="11.28515625" style="1522" customWidth="1"/>
    <col min="2960" max="2965" width="8.85546875" style="1522"/>
    <col min="2966" max="2966" width="15.7109375" style="1522" customWidth="1"/>
    <col min="2967" max="2967" width="20.28515625" style="1522" customWidth="1"/>
    <col min="2968" max="2968" width="11.85546875" style="1522" customWidth="1"/>
    <col min="2969" max="2969" width="12.85546875" style="1522" customWidth="1"/>
    <col min="2970" max="2970" width="13.28515625" style="1522" customWidth="1"/>
    <col min="2971" max="2971" width="13" style="1522" customWidth="1"/>
    <col min="2972" max="3209" width="8.85546875" style="1522"/>
    <col min="3210" max="3210" width="16.140625" style="1522" customWidth="1"/>
    <col min="3211" max="3211" width="20" style="1522" customWidth="1"/>
    <col min="3212" max="3213" width="12.28515625" style="1522" customWidth="1"/>
    <col min="3214" max="3214" width="14.140625" style="1522" customWidth="1"/>
    <col min="3215" max="3215" width="11.28515625" style="1522" customWidth="1"/>
    <col min="3216" max="3221" width="8.85546875" style="1522"/>
    <col min="3222" max="3222" width="15.7109375" style="1522" customWidth="1"/>
    <col min="3223" max="3223" width="20.28515625" style="1522" customWidth="1"/>
    <col min="3224" max="3224" width="11.85546875" style="1522" customWidth="1"/>
    <col min="3225" max="3225" width="12.85546875" style="1522" customWidth="1"/>
    <col min="3226" max="3226" width="13.28515625" style="1522" customWidth="1"/>
    <col min="3227" max="3227" width="13" style="1522" customWidth="1"/>
    <col min="3228" max="3465" width="8.85546875" style="1522"/>
    <col min="3466" max="3466" width="16.140625" style="1522" customWidth="1"/>
    <col min="3467" max="3467" width="20" style="1522" customWidth="1"/>
    <col min="3468" max="3469" width="12.28515625" style="1522" customWidth="1"/>
    <col min="3470" max="3470" width="14.140625" style="1522" customWidth="1"/>
    <col min="3471" max="3471" width="11.28515625" style="1522" customWidth="1"/>
    <col min="3472" max="3477" width="8.85546875" style="1522"/>
    <col min="3478" max="3478" width="15.7109375" style="1522" customWidth="1"/>
    <col min="3479" max="3479" width="20.28515625" style="1522" customWidth="1"/>
    <col min="3480" max="3480" width="11.85546875" style="1522" customWidth="1"/>
    <col min="3481" max="3481" width="12.85546875" style="1522" customWidth="1"/>
    <col min="3482" max="3482" width="13.28515625" style="1522" customWidth="1"/>
    <col min="3483" max="3483" width="13" style="1522" customWidth="1"/>
    <col min="3484" max="3721" width="8.85546875" style="1522"/>
    <col min="3722" max="3722" width="16.140625" style="1522" customWidth="1"/>
    <col min="3723" max="3723" width="20" style="1522" customWidth="1"/>
    <col min="3724" max="3725" width="12.28515625" style="1522" customWidth="1"/>
    <col min="3726" max="3726" width="14.140625" style="1522" customWidth="1"/>
    <col min="3727" max="3727" width="11.28515625" style="1522" customWidth="1"/>
    <col min="3728" max="3733" width="8.85546875" style="1522"/>
    <col min="3734" max="3734" width="15.7109375" style="1522" customWidth="1"/>
    <col min="3735" max="3735" width="20.28515625" style="1522" customWidth="1"/>
    <col min="3736" max="3736" width="11.85546875" style="1522" customWidth="1"/>
    <col min="3737" max="3737" width="12.85546875" style="1522" customWidth="1"/>
    <col min="3738" max="3738" width="13.28515625" style="1522" customWidth="1"/>
    <col min="3739" max="3739" width="13" style="1522" customWidth="1"/>
    <col min="3740" max="3977" width="8.85546875" style="1522"/>
    <col min="3978" max="3978" width="16.140625" style="1522" customWidth="1"/>
    <col min="3979" max="3979" width="20" style="1522" customWidth="1"/>
    <col min="3980" max="3981" width="12.28515625" style="1522" customWidth="1"/>
    <col min="3982" max="3982" width="14.140625" style="1522" customWidth="1"/>
    <col min="3983" max="3983" width="11.28515625" style="1522" customWidth="1"/>
    <col min="3984" max="3989" width="8.85546875" style="1522"/>
    <col min="3990" max="3990" width="15.7109375" style="1522" customWidth="1"/>
    <col min="3991" max="3991" width="20.28515625" style="1522" customWidth="1"/>
    <col min="3992" max="3992" width="11.85546875" style="1522" customWidth="1"/>
    <col min="3993" max="3993" width="12.85546875" style="1522" customWidth="1"/>
    <col min="3994" max="3994" width="13.28515625" style="1522" customWidth="1"/>
    <col min="3995" max="3995" width="13" style="1522" customWidth="1"/>
    <col min="3996" max="4233" width="8.85546875" style="1522"/>
    <col min="4234" max="4234" width="16.140625" style="1522" customWidth="1"/>
    <col min="4235" max="4235" width="20" style="1522" customWidth="1"/>
    <col min="4236" max="4237" width="12.28515625" style="1522" customWidth="1"/>
    <col min="4238" max="4238" width="14.140625" style="1522" customWidth="1"/>
    <col min="4239" max="4239" width="11.28515625" style="1522" customWidth="1"/>
    <col min="4240" max="4245" width="8.85546875" style="1522"/>
    <col min="4246" max="4246" width="15.7109375" style="1522" customWidth="1"/>
    <col min="4247" max="4247" width="20.28515625" style="1522" customWidth="1"/>
    <col min="4248" max="4248" width="11.85546875" style="1522" customWidth="1"/>
    <col min="4249" max="4249" width="12.85546875" style="1522" customWidth="1"/>
    <col min="4250" max="4250" width="13.28515625" style="1522" customWidth="1"/>
    <col min="4251" max="4251" width="13" style="1522" customWidth="1"/>
    <col min="4252" max="4489" width="8.85546875" style="1522"/>
    <col min="4490" max="4490" width="16.140625" style="1522" customWidth="1"/>
    <col min="4491" max="4491" width="20" style="1522" customWidth="1"/>
    <col min="4492" max="4493" width="12.28515625" style="1522" customWidth="1"/>
    <col min="4494" max="4494" width="14.140625" style="1522" customWidth="1"/>
    <col min="4495" max="4495" width="11.28515625" style="1522" customWidth="1"/>
    <col min="4496" max="4501" width="8.85546875" style="1522"/>
    <col min="4502" max="4502" width="15.7109375" style="1522" customWidth="1"/>
    <col min="4503" max="4503" width="20.28515625" style="1522" customWidth="1"/>
    <col min="4504" max="4504" width="11.85546875" style="1522" customWidth="1"/>
    <col min="4505" max="4505" width="12.85546875" style="1522" customWidth="1"/>
    <col min="4506" max="4506" width="13.28515625" style="1522" customWidth="1"/>
    <col min="4507" max="4507" width="13" style="1522" customWidth="1"/>
    <col min="4508" max="4745" width="8.85546875" style="1522"/>
    <col min="4746" max="4746" width="16.140625" style="1522" customWidth="1"/>
    <col min="4747" max="4747" width="20" style="1522" customWidth="1"/>
    <col min="4748" max="4749" width="12.28515625" style="1522" customWidth="1"/>
    <col min="4750" max="4750" width="14.140625" style="1522" customWidth="1"/>
    <col min="4751" max="4751" width="11.28515625" style="1522" customWidth="1"/>
    <col min="4752" max="4757" width="8.85546875" style="1522"/>
    <col min="4758" max="4758" width="15.7109375" style="1522" customWidth="1"/>
    <col min="4759" max="4759" width="20.28515625" style="1522" customWidth="1"/>
    <col min="4760" max="4760" width="11.85546875" style="1522" customWidth="1"/>
    <col min="4761" max="4761" width="12.85546875" style="1522" customWidth="1"/>
    <col min="4762" max="4762" width="13.28515625" style="1522" customWidth="1"/>
    <col min="4763" max="4763" width="13" style="1522" customWidth="1"/>
    <col min="4764" max="5001" width="8.85546875" style="1522"/>
    <col min="5002" max="5002" width="16.140625" style="1522" customWidth="1"/>
    <col min="5003" max="5003" width="20" style="1522" customWidth="1"/>
    <col min="5004" max="5005" width="12.28515625" style="1522" customWidth="1"/>
    <col min="5006" max="5006" width="14.140625" style="1522" customWidth="1"/>
    <col min="5007" max="5007" width="11.28515625" style="1522" customWidth="1"/>
    <col min="5008" max="5013" width="8.85546875" style="1522"/>
    <col min="5014" max="5014" width="15.7109375" style="1522" customWidth="1"/>
    <col min="5015" max="5015" width="20.28515625" style="1522" customWidth="1"/>
    <col min="5016" max="5016" width="11.85546875" style="1522" customWidth="1"/>
    <col min="5017" max="5017" width="12.85546875" style="1522" customWidth="1"/>
    <col min="5018" max="5018" width="13.28515625" style="1522" customWidth="1"/>
    <col min="5019" max="5019" width="13" style="1522" customWidth="1"/>
    <col min="5020" max="5257" width="8.85546875" style="1522"/>
    <col min="5258" max="5258" width="16.140625" style="1522" customWidth="1"/>
    <col min="5259" max="5259" width="20" style="1522" customWidth="1"/>
    <col min="5260" max="5261" width="12.28515625" style="1522" customWidth="1"/>
    <col min="5262" max="5262" width="14.140625" style="1522" customWidth="1"/>
    <col min="5263" max="5263" width="11.28515625" style="1522" customWidth="1"/>
    <col min="5264" max="5269" width="8.85546875" style="1522"/>
    <col min="5270" max="5270" width="15.7109375" style="1522" customWidth="1"/>
    <col min="5271" max="5271" width="20.28515625" style="1522" customWidth="1"/>
    <col min="5272" max="5272" width="11.85546875" style="1522" customWidth="1"/>
    <col min="5273" max="5273" width="12.85546875" style="1522" customWidth="1"/>
    <col min="5274" max="5274" width="13.28515625" style="1522" customWidth="1"/>
    <col min="5275" max="5275" width="13" style="1522" customWidth="1"/>
    <col min="5276" max="5513" width="8.85546875" style="1522"/>
    <col min="5514" max="5514" width="16.140625" style="1522" customWidth="1"/>
    <col min="5515" max="5515" width="20" style="1522" customWidth="1"/>
    <col min="5516" max="5517" width="12.28515625" style="1522" customWidth="1"/>
    <col min="5518" max="5518" width="14.140625" style="1522" customWidth="1"/>
    <col min="5519" max="5519" width="11.28515625" style="1522" customWidth="1"/>
    <col min="5520" max="5525" width="8.85546875" style="1522"/>
    <col min="5526" max="5526" width="15.7109375" style="1522" customWidth="1"/>
    <col min="5527" max="5527" width="20.28515625" style="1522" customWidth="1"/>
    <col min="5528" max="5528" width="11.85546875" style="1522" customWidth="1"/>
    <col min="5529" max="5529" width="12.85546875" style="1522" customWidth="1"/>
    <col min="5530" max="5530" width="13.28515625" style="1522" customWidth="1"/>
    <col min="5531" max="5531" width="13" style="1522" customWidth="1"/>
    <col min="5532" max="5769" width="8.85546875" style="1522"/>
    <col min="5770" max="5770" width="16.140625" style="1522" customWidth="1"/>
    <col min="5771" max="5771" width="20" style="1522" customWidth="1"/>
    <col min="5772" max="5773" width="12.28515625" style="1522" customWidth="1"/>
    <col min="5774" max="5774" width="14.140625" style="1522" customWidth="1"/>
    <col min="5775" max="5775" width="11.28515625" style="1522" customWidth="1"/>
    <col min="5776" max="5781" width="8.85546875" style="1522"/>
    <col min="5782" max="5782" width="15.7109375" style="1522" customWidth="1"/>
    <col min="5783" max="5783" width="20.28515625" style="1522" customWidth="1"/>
    <col min="5784" max="5784" width="11.85546875" style="1522" customWidth="1"/>
    <col min="5785" max="5785" width="12.85546875" style="1522" customWidth="1"/>
    <col min="5786" max="5786" width="13.28515625" style="1522" customWidth="1"/>
    <col min="5787" max="5787" width="13" style="1522" customWidth="1"/>
    <col min="5788" max="6025" width="8.85546875" style="1522"/>
    <col min="6026" max="6026" width="16.140625" style="1522" customWidth="1"/>
    <col min="6027" max="6027" width="20" style="1522" customWidth="1"/>
    <col min="6028" max="6029" width="12.28515625" style="1522" customWidth="1"/>
    <col min="6030" max="6030" width="14.140625" style="1522" customWidth="1"/>
    <col min="6031" max="6031" width="11.28515625" style="1522" customWidth="1"/>
    <col min="6032" max="6037" width="8.85546875" style="1522"/>
    <col min="6038" max="6038" width="15.7109375" style="1522" customWidth="1"/>
    <col min="6039" max="6039" width="20.28515625" style="1522" customWidth="1"/>
    <col min="6040" max="6040" width="11.85546875" style="1522" customWidth="1"/>
    <col min="6041" max="6041" width="12.85546875" style="1522" customWidth="1"/>
    <col min="6042" max="6042" width="13.28515625" style="1522" customWidth="1"/>
    <col min="6043" max="6043" width="13" style="1522" customWidth="1"/>
    <col min="6044" max="6281" width="8.85546875" style="1522"/>
    <col min="6282" max="6282" width="16.140625" style="1522" customWidth="1"/>
    <col min="6283" max="6283" width="20" style="1522" customWidth="1"/>
    <col min="6284" max="6285" width="12.28515625" style="1522" customWidth="1"/>
    <col min="6286" max="6286" width="14.140625" style="1522" customWidth="1"/>
    <col min="6287" max="6287" width="11.28515625" style="1522" customWidth="1"/>
    <col min="6288" max="6293" width="8.85546875" style="1522"/>
    <col min="6294" max="6294" width="15.7109375" style="1522" customWidth="1"/>
    <col min="6295" max="6295" width="20.28515625" style="1522" customWidth="1"/>
    <col min="6296" max="6296" width="11.85546875" style="1522" customWidth="1"/>
    <col min="6297" max="6297" width="12.85546875" style="1522" customWidth="1"/>
    <col min="6298" max="6298" width="13.28515625" style="1522" customWidth="1"/>
    <col min="6299" max="6299" width="13" style="1522" customWidth="1"/>
    <col min="6300" max="6537" width="8.85546875" style="1522"/>
    <col min="6538" max="6538" width="16.140625" style="1522" customWidth="1"/>
    <col min="6539" max="6539" width="20" style="1522" customWidth="1"/>
    <col min="6540" max="6541" width="12.28515625" style="1522" customWidth="1"/>
    <col min="6542" max="6542" width="14.140625" style="1522" customWidth="1"/>
    <col min="6543" max="6543" width="11.28515625" style="1522" customWidth="1"/>
    <col min="6544" max="6549" width="8.85546875" style="1522"/>
    <col min="6550" max="6550" width="15.7109375" style="1522" customWidth="1"/>
    <col min="6551" max="6551" width="20.28515625" style="1522" customWidth="1"/>
    <col min="6552" max="6552" width="11.85546875" style="1522" customWidth="1"/>
    <col min="6553" max="6553" width="12.85546875" style="1522" customWidth="1"/>
    <col min="6554" max="6554" width="13.28515625" style="1522" customWidth="1"/>
    <col min="6555" max="6555" width="13" style="1522" customWidth="1"/>
    <col min="6556" max="6793" width="8.85546875" style="1522"/>
    <col min="6794" max="6794" width="16.140625" style="1522" customWidth="1"/>
    <col min="6795" max="6795" width="20" style="1522" customWidth="1"/>
    <col min="6796" max="6797" width="12.28515625" style="1522" customWidth="1"/>
    <col min="6798" max="6798" width="14.140625" style="1522" customWidth="1"/>
    <col min="6799" max="6799" width="11.28515625" style="1522" customWidth="1"/>
    <col min="6800" max="6805" width="8.85546875" style="1522"/>
    <col min="6806" max="6806" width="15.7109375" style="1522" customWidth="1"/>
    <col min="6807" max="6807" width="20.28515625" style="1522" customWidth="1"/>
    <col min="6808" max="6808" width="11.85546875" style="1522" customWidth="1"/>
    <col min="6809" max="6809" width="12.85546875" style="1522" customWidth="1"/>
    <col min="6810" max="6810" width="13.28515625" style="1522" customWidth="1"/>
    <col min="6811" max="6811" width="13" style="1522" customWidth="1"/>
    <col min="6812" max="7049" width="8.85546875" style="1522"/>
    <col min="7050" max="7050" width="16.140625" style="1522" customWidth="1"/>
    <col min="7051" max="7051" width="20" style="1522" customWidth="1"/>
    <col min="7052" max="7053" width="12.28515625" style="1522" customWidth="1"/>
    <col min="7054" max="7054" width="14.140625" style="1522" customWidth="1"/>
    <col min="7055" max="7055" width="11.28515625" style="1522" customWidth="1"/>
    <col min="7056" max="7061" width="8.85546875" style="1522"/>
    <col min="7062" max="7062" width="15.7109375" style="1522" customWidth="1"/>
    <col min="7063" max="7063" width="20.28515625" style="1522" customWidth="1"/>
    <col min="7064" max="7064" width="11.85546875" style="1522" customWidth="1"/>
    <col min="7065" max="7065" width="12.85546875" style="1522" customWidth="1"/>
    <col min="7066" max="7066" width="13.28515625" style="1522" customWidth="1"/>
    <col min="7067" max="7067" width="13" style="1522" customWidth="1"/>
    <col min="7068" max="7305" width="8.85546875" style="1522"/>
    <col min="7306" max="7306" width="16.140625" style="1522" customWidth="1"/>
    <col min="7307" max="7307" width="20" style="1522" customWidth="1"/>
    <col min="7308" max="7309" width="12.28515625" style="1522" customWidth="1"/>
    <col min="7310" max="7310" width="14.140625" style="1522" customWidth="1"/>
    <col min="7311" max="7311" width="11.28515625" style="1522" customWidth="1"/>
    <col min="7312" max="7317" width="8.85546875" style="1522"/>
    <col min="7318" max="7318" width="15.7109375" style="1522" customWidth="1"/>
    <col min="7319" max="7319" width="20.28515625" style="1522" customWidth="1"/>
    <col min="7320" max="7320" width="11.85546875" style="1522" customWidth="1"/>
    <col min="7321" max="7321" width="12.85546875" style="1522" customWidth="1"/>
    <col min="7322" max="7322" width="13.28515625" style="1522" customWidth="1"/>
    <col min="7323" max="7323" width="13" style="1522" customWidth="1"/>
    <col min="7324" max="7561" width="8.85546875" style="1522"/>
    <col min="7562" max="7562" width="16.140625" style="1522" customWidth="1"/>
    <col min="7563" max="7563" width="20" style="1522" customWidth="1"/>
    <col min="7564" max="7565" width="12.28515625" style="1522" customWidth="1"/>
    <col min="7566" max="7566" width="14.140625" style="1522" customWidth="1"/>
    <col min="7567" max="7567" width="11.28515625" style="1522" customWidth="1"/>
    <col min="7568" max="7573" width="8.85546875" style="1522"/>
    <col min="7574" max="7574" width="15.7109375" style="1522" customWidth="1"/>
    <col min="7575" max="7575" width="20.28515625" style="1522" customWidth="1"/>
    <col min="7576" max="7576" width="11.85546875" style="1522" customWidth="1"/>
    <col min="7577" max="7577" width="12.85546875" style="1522" customWidth="1"/>
    <col min="7578" max="7578" width="13.28515625" style="1522" customWidth="1"/>
    <col min="7579" max="7579" width="13" style="1522" customWidth="1"/>
    <col min="7580" max="7817" width="8.85546875" style="1522"/>
    <col min="7818" max="7818" width="16.140625" style="1522" customWidth="1"/>
    <col min="7819" max="7819" width="20" style="1522" customWidth="1"/>
    <col min="7820" max="7821" width="12.28515625" style="1522" customWidth="1"/>
    <col min="7822" max="7822" width="14.140625" style="1522" customWidth="1"/>
    <col min="7823" max="7823" width="11.28515625" style="1522" customWidth="1"/>
    <col min="7824" max="7829" width="8.85546875" style="1522"/>
    <col min="7830" max="7830" width="15.7109375" style="1522" customWidth="1"/>
    <col min="7831" max="7831" width="20.28515625" style="1522" customWidth="1"/>
    <col min="7832" max="7832" width="11.85546875" style="1522" customWidth="1"/>
    <col min="7833" max="7833" width="12.85546875" style="1522" customWidth="1"/>
    <col min="7834" max="7834" width="13.28515625" style="1522" customWidth="1"/>
    <col min="7835" max="7835" width="13" style="1522" customWidth="1"/>
    <col min="7836" max="8073" width="8.85546875" style="1522"/>
    <col min="8074" max="8074" width="16.140625" style="1522" customWidth="1"/>
    <col min="8075" max="8075" width="20" style="1522" customWidth="1"/>
    <col min="8076" max="8077" width="12.28515625" style="1522" customWidth="1"/>
    <col min="8078" max="8078" width="14.140625" style="1522" customWidth="1"/>
    <col min="8079" max="8079" width="11.28515625" style="1522" customWidth="1"/>
    <col min="8080" max="8085" width="8.85546875" style="1522"/>
    <col min="8086" max="8086" width="15.7109375" style="1522" customWidth="1"/>
    <col min="8087" max="8087" width="20.28515625" style="1522" customWidth="1"/>
    <col min="8088" max="8088" width="11.85546875" style="1522" customWidth="1"/>
    <col min="8089" max="8089" width="12.85546875" style="1522" customWidth="1"/>
    <col min="8090" max="8090" width="13.28515625" style="1522" customWidth="1"/>
    <col min="8091" max="8091" width="13" style="1522" customWidth="1"/>
    <col min="8092" max="8329" width="8.85546875" style="1522"/>
    <col min="8330" max="8330" width="16.140625" style="1522" customWidth="1"/>
    <col min="8331" max="8331" width="20" style="1522" customWidth="1"/>
    <col min="8332" max="8333" width="12.28515625" style="1522" customWidth="1"/>
    <col min="8334" max="8334" width="14.140625" style="1522" customWidth="1"/>
    <col min="8335" max="8335" width="11.28515625" style="1522" customWidth="1"/>
    <col min="8336" max="8341" width="8.85546875" style="1522"/>
    <col min="8342" max="8342" width="15.7109375" style="1522" customWidth="1"/>
    <col min="8343" max="8343" width="20.28515625" style="1522" customWidth="1"/>
    <col min="8344" max="8344" width="11.85546875" style="1522" customWidth="1"/>
    <col min="8345" max="8345" width="12.85546875" style="1522" customWidth="1"/>
    <col min="8346" max="8346" width="13.28515625" style="1522" customWidth="1"/>
    <col min="8347" max="8347" width="13" style="1522" customWidth="1"/>
    <col min="8348" max="8585" width="8.85546875" style="1522"/>
    <col min="8586" max="8586" width="16.140625" style="1522" customWidth="1"/>
    <col min="8587" max="8587" width="20" style="1522" customWidth="1"/>
    <col min="8588" max="8589" width="12.28515625" style="1522" customWidth="1"/>
    <col min="8590" max="8590" width="14.140625" style="1522" customWidth="1"/>
    <col min="8591" max="8591" width="11.28515625" style="1522" customWidth="1"/>
    <col min="8592" max="8597" width="8.85546875" style="1522"/>
    <col min="8598" max="8598" width="15.7109375" style="1522" customWidth="1"/>
    <col min="8599" max="8599" width="20.28515625" style="1522" customWidth="1"/>
    <col min="8600" max="8600" width="11.85546875" style="1522" customWidth="1"/>
    <col min="8601" max="8601" width="12.85546875" style="1522" customWidth="1"/>
    <col min="8602" max="8602" width="13.28515625" style="1522" customWidth="1"/>
    <col min="8603" max="8603" width="13" style="1522" customWidth="1"/>
    <col min="8604" max="8841" width="8.85546875" style="1522"/>
    <col min="8842" max="8842" width="16.140625" style="1522" customWidth="1"/>
    <col min="8843" max="8843" width="20" style="1522" customWidth="1"/>
    <col min="8844" max="8845" width="12.28515625" style="1522" customWidth="1"/>
    <col min="8846" max="8846" width="14.140625" style="1522" customWidth="1"/>
    <col min="8847" max="8847" width="11.28515625" style="1522" customWidth="1"/>
    <col min="8848" max="8853" width="8.85546875" style="1522"/>
    <col min="8854" max="8854" width="15.7109375" style="1522" customWidth="1"/>
    <col min="8855" max="8855" width="20.28515625" style="1522" customWidth="1"/>
    <col min="8856" max="8856" width="11.85546875" style="1522" customWidth="1"/>
    <col min="8857" max="8857" width="12.85546875" style="1522" customWidth="1"/>
    <col min="8858" max="8858" width="13.28515625" style="1522" customWidth="1"/>
    <col min="8859" max="8859" width="13" style="1522" customWidth="1"/>
    <col min="8860" max="9097" width="8.85546875" style="1522"/>
    <col min="9098" max="9098" width="16.140625" style="1522" customWidth="1"/>
    <col min="9099" max="9099" width="20" style="1522" customWidth="1"/>
    <col min="9100" max="9101" width="12.28515625" style="1522" customWidth="1"/>
    <col min="9102" max="9102" width="14.140625" style="1522" customWidth="1"/>
    <col min="9103" max="9103" width="11.28515625" style="1522" customWidth="1"/>
    <col min="9104" max="9109" width="8.85546875" style="1522"/>
    <col min="9110" max="9110" width="15.7109375" style="1522" customWidth="1"/>
    <col min="9111" max="9111" width="20.28515625" style="1522" customWidth="1"/>
    <col min="9112" max="9112" width="11.85546875" style="1522" customWidth="1"/>
    <col min="9113" max="9113" width="12.85546875" style="1522" customWidth="1"/>
    <col min="9114" max="9114" width="13.28515625" style="1522" customWidth="1"/>
    <col min="9115" max="9115" width="13" style="1522" customWidth="1"/>
    <col min="9116" max="9353" width="8.85546875" style="1522"/>
    <col min="9354" max="9354" width="16.140625" style="1522" customWidth="1"/>
    <col min="9355" max="9355" width="20" style="1522" customWidth="1"/>
    <col min="9356" max="9357" width="12.28515625" style="1522" customWidth="1"/>
    <col min="9358" max="9358" width="14.140625" style="1522" customWidth="1"/>
    <col min="9359" max="9359" width="11.28515625" style="1522" customWidth="1"/>
    <col min="9360" max="9365" width="8.85546875" style="1522"/>
    <col min="9366" max="9366" width="15.7109375" style="1522" customWidth="1"/>
    <col min="9367" max="9367" width="20.28515625" style="1522" customWidth="1"/>
    <col min="9368" max="9368" width="11.85546875" style="1522" customWidth="1"/>
    <col min="9369" max="9369" width="12.85546875" style="1522" customWidth="1"/>
    <col min="9370" max="9370" width="13.28515625" style="1522" customWidth="1"/>
    <col min="9371" max="9371" width="13" style="1522" customWidth="1"/>
    <col min="9372" max="9609" width="8.85546875" style="1522"/>
    <col min="9610" max="9610" width="16.140625" style="1522" customWidth="1"/>
    <col min="9611" max="9611" width="20" style="1522" customWidth="1"/>
    <col min="9612" max="9613" width="12.28515625" style="1522" customWidth="1"/>
    <col min="9614" max="9614" width="14.140625" style="1522" customWidth="1"/>
    <col min="9615" max="9615" width="11.28515625" style="1522" customWidth="1"/>
    <col min="9616" max="9621" width="8.85546875" style="1522"/>
    <col min="9622" max="9622" width="15.7109375" style="1522" customWidth="1"/>
    <col min="9623" max="9623" width="20.28515625" style="1522" customWidth="1"/>
    <col min="9624" max="9624" width="11.85546875" style="1522" customWidth="1"/>
    <col min="9625" max="9625" width="12.85546875" style="1522" customWidth="1"/>
    <col min="9626" max="9626" width="13.28515625" style="1522" customWidth="1"/>
    <col min="9627" max="9627" width="13" style="1522" customWidth="1"/>
    <col min="9628" max="9865" width="8.85546875" style="1522"/>
    <col min="9866" max="9866" width="16.140625" style="1522" customWidth="1"/>
    <col min="9867" max="9867" width="20" style="1522" customWidth="1"/>
    <col min="9868" max="9869" width="12.28515625" style="1522" customWidth="1"/>
    <col min="9870" max="9870" width="14.140625" style="1522" customWidth="1"/>
    <col min="9871" max="9871" width="11.28515625" style="1522" customWidth="1"/>
    <col min="9872" max="9877" width="8.85546875" style="1522"/>
    <col min="9878" max="9878" width="15.7109375" style="1522" customWidth="1"/>
    <col min="9879" max="9879" width="20.28515625" style="1522" customWidth="1"/>
    <col min="9880" max="9880" width="11.85546875" style="1522" customWidth="1"/>
    <col min="9881" max="9881" width="12.85546875" style="1522" customWidth="1"/>
    <col min="9882" max="9882" width="13.28515625" style="1522" customWidth="1"/>
    <col min="9883" max="9883" width="13" style="1522" customWidth="1"/>
    <col min="9884" max="10121" width="8.85546875" style="1522"/>
    <col min="10122" max="10122" width="16.140625" style="1522" customWidth="1"/>
    <col min="10123" max="10123" width="20" style="1522" customWidth="1"/>
    <col min="10124" max="10125" width="12.28515625" style="1522" customWidth="1"/>
    <col min="10126" max="10126" width="14.140625" style="1522" customWidth="1"/>
    <col min="10127" max="10127" width="11.28515625" style="1522" customWidth="1"/>
    <col min="10128" max="10133" width="8.85546875" style="1522"/>
    <col min="10134" max="10134" width="15.7109375" style="1522" customWidth="1"/>
    <col min="10135" max="10135" width="20.28515625" style="1522" customWidth="1"/>
    <col min="10136" max="10136" width="11.85546875" style="1522" customWidth="1"/>
    <col min="10137" max="10137" width="12.85546875" style="1522" customWidth="1"/>
    <col min="10138" max="10138" width="13.28515625" style="1522" customWidth="1"/>
    <col min="10139" max="10139" width="13" style="1522" customWidth="1"/>
    <col min="10140" max="10377" width="8.85546875" style="1522"/>
    <col min="10378" max="10378" width="16.140625" style="1522" customWidth="1"/>
    <col min="10379" max="10379" width="20" style="1522" customWidth="1"/>
    <col min="10380" max="10381" width="12.28515625" style="1522" customWidth="1"/>
    <col min="10382" max="10382" width="14.140625" style="1522" customWidth="1"/>
    <col min="10383" max="10383" width="11.28515625" style="1522" customWidth="1"/>
    <col min="10384" max="10389" width="8.85546875" style="1522"/>
    <col min="10390" max="10390" width="15.7109375" style="1522" customWidth="1"/>
    <col min="10391" max="10391" width="20.28515625" style="1522" customWidth="1"/>
    <col min="10392" max="10392" width="11.85546875" style="1522" customWidth="1"/>
    <col min="10393" max="10393" width="12.85546875" style="1522" customWidth="1"/>
    <col min="10394" max="10394" width="13.28515625" style="1522" customWidth="1"/>
    <col min="10395" max="10395" width="13" style="1522" customWidth="1"/>
    <col min="10396" max="10633" width="8.85546875" style="1522"/>
    <col min="10634" max="10634" width="16.140625" style="1522" customWidth="1"/>
    <col min="10635" max="10635" width="20" style="1522" customWidth="1"/>
    <col min="10636" max="10637" width="12.28515625" style="1522" customWidth="1"/>
    <col min="10638" max="10638" width="14.140625" style="1522" customWidth="1"/>
    <col min="10639" max="10639" width="11.28515625" style="1522" customWidth="1"/>
    <col min="10640" max="10645" width="8.85546875" style="1522"/>
    <col min="10646" max="10646" width="15.7109375" style="1522" customWidth="1"/>
    <col min="10647" max="10647" width="20.28515625" style="1522" customWidth="1"/>
    <col min="10648" max="10648" width="11.85546875" style="1522" customWidth="1"/>
    <col min="10649" max="10649" width="12.85546875" style="1522" customWidth="1"/>
    <col min="10650" max="10650" width="13.28515625" style="1522" customWidth="1"/>
    <col min="10651" max="10651" width="13" style="1522" customWidth="1"/>
    <col min="10652" max="10889" width="8.85546875" style="1522"/>
    <col min="10890" max="10890" width="16.140625" style="1522" customWidth="1"/>
    <col min="10891" max="10891" width="20" style="1522" customWidth="1"/>
    <col min="10892" max="10893" width="12.28515625" style="1522" customWidth="1"/>
    <col min="10894" max="10894" width="14.140625" style="1522" customWidth="1"/>
    <col min="10895" max="10895" width="11.28515625" style="1522" customWidth="1"/>
    <col min="10896" max="10901" width="8.85546875" style="1522"/>
    <col min="10902" max="10902" width="15.7109375" style="1522" customWidth="1"/>
    <col min="10903" max="10903" width="20.28515625" style="1522" customWidth="1"/>
    <col min="10904" max="10904" width="11.85546875" style="1522" customWidth="1"/>
    <col min="10905" max="10905" width="12.85546875" style="1522" customWidth="1"/>
    <col min="10906" max="10906" width="13.28515625" style="1522" customWidth="1"/>
    <col min="10907" max="10907" width="13" style="1522" customWidth="1"/>
    <col min="10908" max="11145" width="8.85546875" style="1522"/>
    <col min="11146" max="11146" width="16.140625" style="1522" customWidth="1"/>
    <col min="11147" max="11147" width="20" style="1522" customWidth="1"/>
    <col min="11148" max="11149" width="12.28515625" style="1522" customWidth="1"/>
    <col min="11150" max="11150" width="14.140625" style="1522" customWidth="1"/>
    <col min="11151" max="11151" width="11.28515625" style="1522" customWidth="1"/>
    <col min="11152" max="11157" width="8.85546875" style="1522"/>
    <col min="11158" max="11158" width="15.7109375" style="1522" customWidth="1"/>
    <col min="11159" max="11159" width="20.28515625" style="1522" customWidth="1"/>
    <col min="11160" max="11160" width="11.85546875" style="1522" customWidth="1"/>
    <col min="11161" max="11161" width="12.85546875" style="1522" customWidth="1"/>
    <col min="11162" max="11162" width="13.28515625" style="1522" customWidth="1"/>
    <col min="11163" max="11163" width="13" style="1522" customWidth="1"/>
    <col min="11164" max="11401" width="8.85546875" style="1522"/>
    <col min="11402" max="11402" width="16.140625" style="1522" customWidth="1"/>
    <col min="11403" max="11403" width="20" style="1522" customWidth="1"/>
    <col min="11404" max="11405" width="12.28515625" style="1522" customWidth="1"/>
    <col min="11406" max="11406" width="14.140625" style="1522" customWidth="1"/>
    <col min="11407" max="11407" width="11.28515625" style="1522" customWidth="1"/>
    <col min="11408" max="11413" width="8.85546875" style="1522"/>
    <col min="11414" max="11414" width="15.7109375" style="1522" customWidth="1"/>
    <col min="11415" max="11415" width="20.28515625" style="1522" customWidth="1"/>
    <col min="11416" max="11416" width="11.85546875" style="1522" customWidth="1"/>
    <col min="11417" max="11417" width="12.85546875" style="1522" customWidth="1"/>
    <col min="11418" max="11418" width="13.28515625" style="1522" customWidth="1"/>
    <col min="11419" max="11419" width="13" style="1522" customWidth="1"/>
    <col min="11420" max="11657" width="8.85546875" style="1522"/>
    <col min="11658" max="11658" width="16.140625" style="1522" customWidth="1"/>
    <col min="11659" max="11659" width="20" style="1522" customWidth="1"/>
    <col min="11660" max="11661" width="12.28515625" style="1522" customWidth="1"/>
    <col min="11662" max="11662" width="14.140625" style="1522" customWidth="1"/>
    <col min="11663" max="11663" width="11.28515625" style="1522" customWidth="1"/>
    <col min="11664" max="11669" width="8.85546875" style="1522"/>
    <col min="11670" max="11670" width="15.7109375" style="1522" customWidth="1"/>
    <col min="11671" max="11671" width="20.28515625" style="1522" customWidth="1"/>
    <col min="11672" max="11672" width="11.85546875" style="1522" customWidth="1"/>
    <col min="11673" max="11673" width="12.85546875" style="1522" customWidth="1"/>
    <col min="11674" max="11674" width="13.28515625" style="1522" customWidth="1"/>
    <col min="11675" max="11675" width="13" style="1522" customWidth="1"/>
    <col min="11676" max="11913" width="8.85546875" style="1522"/>
    <col min="11914" max="11914" width="16.140625" style="1522" customWidth="1"/>
    <col min="11915" max="11915" width="20" style="1522" customWidth="1"/>
    <col min="11916" max="11917" width="12.28515625" style="1522" customWidth="1"/>
    <col min="11918" max="11918" width="14.140625" style="1522" customWidth="1"/>
    <col min="11919" max="11919" width="11.28515625" style="1522" customWidth="1"/>
    <col min="11920" max="11925" width="8.85546875" style="1522"/>
    <col min="11926" max="11926" width="15.7109375" style="1522" customWidth="1"/>
    <col min="11927" max="11927" width="20.28515625" style="1522" customWidth="1"/>
    <col min="11928" max="11928" width="11.85546875" style="1522" customWidth="1"/>
    <col min="11929" max="11929" width="12.85546875" style="1522" customWidth="1"/>
    <col min="11930" max="11930" width="13.28515625" style="1522" customWidth="1"/>
    <col min="11931" max="11931" width="13" style="1522" customWidth="1"/>
    <col min="11932" max="12169" width="8.85546875" style="1522"/>
    <col min="12170" max="12170" width="16.140625" style="1522" customWidth="1"/>
    <col min="12171" max="12171" width="20" style="1522" customWidth="1"/>
    <col min="12172" max="12173" width="12.28515625" style="1522" customWidth="1"/>
    <col min="12174" max="12174" width="14.140625" style="1522" customWidth="1"/>
    <col min="12175" max="12175" width="11.28515625" style="1522" customWidth="1"/>
    <col min="12176" max="12181" width="8.85546875" style="1522"/>
    <col min="12182" max="12182" width="15.7109375" style="1522" customWidth="1"/>
    <col min="12183" max="12183" width="20.28515625" style="1522" customWidth="1"/>
    <col min="12184" max="12184" width="11.85546875" style="1522" customWidth="1"/>
    <col min="12185" max="12185" width="12.85546875" style="1522" customWidth="1"/>
    <col min="12186" max="12186" width="13.28515625" style="1522" customWidth="1"/>
    <col min="12187" max="12187" width="13" style="1522" customWidth="1"/>
    <col min="12188" max="12425" width="8.85546875" style="1522"/>
    <col min="12426" max="12426" width="16.140625" style="1522" customWidth="1"/>
    <col min="12427" max="12427" width="20" style="1522" customWidth="1"/>
    <col min="12428" max="12429" width="12.28515625" style="1522" customWidth="1"/>
    <col min="12430" max="12430" width="14.140625" style="1522" customWidth="1"/>
    <col min="12431" max="12431" width="11.28515625" style="1522" customWidth="1"/>
    <col min="12432" max="12437" width="8.85546875" style="1522"/>
    <col min="12438" max="12438" width="15.7109375" style="1522" customWidth="1"/>
    <col min="12439" max="12439" width="20.28515625" style="1522" customWidth="1"/>
    <col min="12440" max="12440" width="11.85546875" style="1522" customWidth="1"/>
    <col min="12441" max="12441" width="12.85546875" style="1522" customWidth="1"/>
    <col min="12442" max="12442" width="13.28515625" style="1522" customWidth="1"/>
    <col min="12443" max="12443" width="13" style="1522" customWidth="1"/>
    <col min="12444" max="12681" width="8.85546875" style="1522"/>
    <col min="12682" max="12682" width="16.140625" style="1522" customWidth="1"/>
    <col min="12683" max="12683" width="20" style="1522" customWidth="1"/>
    <col min="12684" max="12685" width="12.28515625" style="1522" customWidth="1"/>
    <col min="12686" max="12686" width="14.140625" style="1522" customWidth="1"/>
    <col min="12687" max="12687" width="11.28515625" style="1522" customWidth="1"/>
    <col min="12688" max="12693" width="8.85546875" style="1522"/>
    <col min="12694" max="12694" width="15.7109375" style="1522" customWidth="1"/>
    <col min="12695" max="12695" width="20.28515625" style="1522" customWidth="1"/>
    <col min="12696" max="12696" width="11.85546875" style="1522" customWidth="1"/>
    <col min="12697" max="12697" width="12.85546875" style="1522" customWidth="1"/>
    <col min="12698" max="12698" width="13.28515625" style="1522" customWidth="1"/>
    <col min="12699" max="12699" width="13" style="1522" customWidth="1"/>
    <col min="12700" max="12937" width="8.85546875" style="1522"/>
    <col min="12938" max="12938" width="16.140625" style="1522" customWidth="1"/>
    <col min="12939" max="12939" width="20" style="1522" customWidth="1"/>
    <col min="12940" max="12941" width="12.28515625" style="1522" customWidth="1"/>
    <col min="12942" max="12942" width="14.140625" style="1522" customWidth="1"/>
    <col min="12943" max="12943" width="11.28515625" style="1522" customWidth="1"/>
    <col min="12944" max="12949" width="8.85546875" style="1522"/>
    <col min="12950" max="12950" width="15.7109375" style="1522" customWidth="1"/>
    <col min="12951" max="12951" width="20.28515625" style="1522" customWidth="1"/>
    <col min="12952" max="12952" width="11.85546875" style="1522" customWidth="1"/>
    <col min="12953" max="12953" width="12.85546875" style="1522" customWidth="1"/>
    <col min="12954" max="12954" width="13.28515625" style="1522" customWidth="1"/>
    <col min="12955" max="12955" width="13" style="1522" customWidth="1"/>
    <col min="12956" max="13193" width="8.85546875" style="1522"/>
    <col min="13194" max="13194" width="16.140625" style="1522" customWidth="1"/>
    <col min="13195" max="13195" width="20" style="1522" customWidth="1"/>
    <col min="13196" max="13197" width="12.28515625" style="1522" customWidth="1"/>
    <col min="13198" max="13198" width="14.140625" style="1522" customWidth="1"/>
    <col min="13199" max="13199" width="11.28515625" style="1522" customWidth="1"/>
    <col min="13200" max="13205" width="8.85546875" style="1522"/>
    <col min="13206" max="13206" width="15.7109375" style="1522" customWidth="1"/>
    <col min="13207" max="13207" width="20.28515625" style="1522" customWidth="1"/>
    <col min="13208" max="13208" width="11.85546875" style="1522" customWidth="1"/>
    <col min="13209" max="13209" width="12.85546875" style="1522" customWidth="1"/>
    <col min="13210" max="13210" width="13.28515625" style="1522" customWidth="1"/>
    <col min="13211" max="13211" width="13" style="1522" customWidth="1"/>
    <col min="13212" max="13449" width="8.85546875" style="1522"/>
    <col min="13450" max="13450" width="16.140625" style="1522" customWidth="1"/>
    <col min="13451" max="13451" width="20" style="1522" customWidth="1"/>
    <col min="13452" max="13453" width="12.28515625" style="1522" customWidth="1"/>
    <col min="13454" max="13454" width="14.140625" style="1522" customWidth="1"/>
    <col min="13455" max="13455" width="11.28515625" style="1522" customWidth="1"/>
    <col min="13456" max="13461" width="8.85546875" style="1522"/>
    <col min="13462" max="13462" width="15.7109375" style="1522" customWidth="1"/>
    <col min="13463" max="13463" width="20.28515625" style="1522" customWidth="1"/>
    <col min="13464" max="13464" width="11.85546875" style="1522" customWidth="1"/>
    <col min="13465" max="13465" width="12.85546875" style="1522" customWidth="1"/>
    <col min="13466" max="13466" width="13.28515625" style="1522" customWidth="1"/>
    <col min="13467" max="13467" width="13" style="1522" customWidth="1"/>
    <col min="13468" max="13705" width="8.85546875" style="1522"/>
    <col min="13706" max="13706" width="16.140625" style="1522" customWidth="1"/>
    <col min="13707" max="13707" width="20" style="1522" customWidth="1"/>
    <col min="13708" max="13709" width="12.28515625" style="1522" customWidth="1"/>
    <col min="13710" max="13710" width="14.140625" style="1522" customWidth="1"/>
    <col min="13711" max="13711" width="11.28515625" style="1522" customWidth="1"/>
    <col min="13712" max="13717" width="8.85546875" style="1522"/>
    <col min="13718" max="13718" width="15.7109375" style="1522" customWidth="1"/>
    <col min="13719" max="13719" width="20.28515625" style="1522" customWidth="1"/>
    <col min="13720" max="13720" width="11.85546875" style="1522" customWidth="1"/>
    <col min="13721" max="13721" width="12.85546875" style="1522" customWidth="1"/>
    <col min="13722" max="13722" width="13.28515625" style="1522" customWidth="1"/>
    <col min="13723" max="13723" width="13" style="1522" customWidth="1"/>
    <col min="13724" max="13961" width="8.85546875" style="1522"/>
    <col min="13962" max="13962" width="16.140625" style="1522" customWidth="1"/>
    <col min="13963" max="13963" width="20" style="1522" customWidth="1"/>
    <col min="13964" max="13965" width="12.28515625" style="1522" customWidth="1"/>
    <col min="13966" max="13966" width="14.140625" style="1522" customWidth="1"/>
    <col min="13967" max="13967" width="11.28515625" style="1522" customWidth="1"/>
    <col min="13968" max="13973" width="8.85546875" style="1522"/>
    <col min="13974" max="13974" width="15.7109375" style="1522" customWidth="1"/>
    <col min="13975" max="13975" width="20.28515625" style="1522" customWidth="1"/>
    <col min="13976" max="13976" width="11.85546875" style="1522" customWidth="1"/>
    <col min="13977" max="13977" width="12.85546875" style="1522" customWidth="1"/>
    <col min="13978" max="13978" width="13.28515625" style="1522" customWidth="1"/>
    <col min="13979" max="13979" width="13" style="1522" customWidth="1"/>
    <col min="13980" max="14217" width="8.85546875" style="1522"/>
    <col min="14218" max="14218" width="16.140625" style="1522" customWidth="1"/>
    <col min="14219" max="14219" width="20" style="1522" customWidth="1"/>
    <col min="14220" max="14221" width="12.28515625" style="1522" customWidth="1"/>
    <col min="14222" max="14222" width="14.140625" style="1522" customWidth="1"/>
    <col min="14223" max="14223" width="11.28515625" style="1522" customWidth="1"/>
    <col min="14224" max="14229" width="8.85546875" style="1522"/>
    <col min="14230" max="14230" width="15.7109375" style="1522" customWidth="1"/>
    <col min="14231" max="14231" width="20.28515625" style="1522" customWidth="1"/>
    <col min="14232" max="14232" width="11.85546875" style="1522" customWidth="1"/>
    <col min="14233" max="14233" width="12.85546875" style="1522" customWidth="1"/>
    <col min="14234" max="14234" width="13.28515625" style="1522" customWidth="1"/>
    <col min="14235" max="14235" width="13" style="1522" customWidth="1"/>
    <col min="14236" max="14473" width="8.85546875" style="1522"/>
    <col min="14474" max="14474" width="16.140625" style="1522" customWidth="1"/>
    <col min="14475" max="14475" width="20" style="1522" customWidth="1"/>
    <col min="14476" max="14477" width="12.28515625" style="1522" customWidth="1"/>
    <col min="14478" max="14478" width="14.140625" style="1522" customWidth="1"/>
    <col min="14479" max="14479" width="11.28515625" style="1522" customWidth="1"/>
    <col min="14480" max="14485" width="8.85546875" style="1522"/>
    <col min="14486" max="14486" width="15.7109375" style="1522" customWidth="1"/>
    <col min="14487" max="14487" width="20.28515625" style="1522" customWidth="1"/>
    <col min="14488" max="14488" width="11.85546875" style="1522" customWidth="1"/>
    <col min="14489" max="14489" width="12.85546875" style="1522" customWidth="1"/>
    <col min="14490" max="14490" width="13.28515625" style="1522" customWidth="1"/>
    <col min="14491" max="14491" width="13" style="1522" customWidth="1"/>
    <col min="14492" max="14729" width="8.85546875" style="1522"/>
    <col min="14730" max="14730" width="16.140625" style="1522" customWidth="1"/>
    <col min="14731" max="14731" width="20" style="1522" customWidth="1"/>
    <col min="14732" max="14733" width="12.28515625" style="1522" customWidth="1"/>
    <col min="14734" max="14734" width="14.140625" style="1522" customWidth="1"/>
    <col min="14735" max="14735" width="11.28515625" style="1522" customWidth="1"/>
    <col min="14736" max="14741" width="8.85546875" style="1522"/>
    <col min="14742" max="14742" width="15.7109375" style="1522" customWidth="1"/>
    <col min="14743" max="14743" width="20.28515625" style="1522" customWidth="1"/>
    <col min="14744" max="14744" width="11.85546875" style="1522" customWidth="1"/>
    <col min="14745" max="14745" width="12.85546875" style="1522" customWidth="1"/>
    <col min="14746" max="14746" width="13.28515625" style="1522" customWidth="1"/>
    <col min="14747" max="14747" width="13" style="1522" customWidth="1"/>
    <col min="14748" max="14985" width="8.85546875" style="1522"/>
    <col min="14986" max="14986" width="16.140625" style="1522" customWidth="1"/>
    <col min="14987" max="14987" width="20" style="1522" customWidth="1"/>
    <col min="14988" max="14989" width="12.28515625" style="1522" customWidth="1"/>
    <col min="14990" max="14990" width="14.140625" style="1522" customWidth="1"/>
    <col min="14991" max="14991" width="11.28515625" style="1522" customWidth="1"/>
    <col min="14992" max="14997" width="8.85546875" style="1522"/>
    <col min="14998" max="14998" width="15.7109375" style="1522" customWidth="1"/>
    <col min="14999" max="14999" width="20.28515625" style="1522" customWidth="1"/>
    <col min="15000" max="15000" width="11.85546875" style="1522" customWidth="1"/>
    <col min="15001" max="15001" width="12.85546875" style="1522" customWidth="1"/>
    <col min="15002" max="15002" width="13.28515625" style="1522" customWidth="1"/>
    <col min="15003" max="15003" width="13" style="1522" customWidth="1"/>
    <col min="15004" max="15241" width="8.85546875" style="1522"/>
    <col min="15242" max="15242" width="16.140625" style="1522" customWidth="1"/>
    <col min="15243" max="15243" width="20" style="1522" customWidth="1"/>
    <col min="15244" max="15245" width="12.28515625" style="1522" customWidth="1"/>
    <col min="15246" max="15246" width="14.140625" style="1522" customWidth="1"/>
    <col min="15247" max="15247" width="11.28515625" style="1522" customWidth="1"/>
    <col min="15248" max="15253" width="8.85546875" style="1522"/>
    <col min="15254" max="15254" width="15.7109375" style="1522" customWidth="1"/>
    <col min="15255" max="15255" width="20.28515625" style="1522" customWidth="1"/>
    <col min="15256" max="15256" width="11.85546875" style="1522" customWidth="1"/>
    <col min="15257" max="15257" width="12.85546875" style="1522" customWidth="1"/>
    <col min="15258" max="15258" width="13.28515625" style="1522" customWidth="1"/>
    <col min="15259" max="15259" width="13" style="1522" customWidth="1"/>
    <col min="15260" max="15497" width="8.85546875" style="1522"/>
    <col min="15498" max="15498" width="16.140625" style="1522" customWidth="1"/>
    <col min="15499" max="15499" width="20" style="1522" customWidth="1"/>
    <col min="15500" max="15501" width="12.28515625" style="1522" customWidth="1"/>
    <col min="15502" max="15502" width="14.140625" style="1522" customWidth="1"/>
    <col min="15503" max="15503" width="11.28515625" style="1522" customWidth="1"/>
    <col min="15504" max="15509" width="8.85546875" style="1522"/>
    <col min="15510" max="15510" width="15.7109375" style="1522" customWidth="1"/>
    <col min="15511" max="15511" width="20.28515625" style="1522" customWidth="1"/>
    <col min="15512" max="15512" width="11.85546875" style="1522" customWidth="1"/>
    <col min="15513" max="15513" width="12.85546875" style="1522" customWidth="1"/>
    <col min="15514" max="15514" width="13.28515625" style="1522" customWidth="1"/>
    <col min="15515" max="15515" width="13" style="1522" customWidth="1"/>
    <col min="15516" max="15753" width="8.85546875" style="1522"/>
    <col min="15754" max="15754" width="16.140625" style="1522" customWidth="1"/>
    <col min="15755" max="15755" width="20" style="1522" customWidth="1"/>
    <col min="15756" max="15757" width="12.28515625" style="1522" customWidth="1"/>
    <col min="15758" max="15758" width="14.140625" style="1522" customWidth="1"/>
    <col min="15759" max="15759" width="11.28515625" style="1522" customWidth="1"/>
    <col min="15760" max="15765" width="8.85546875" style="1522"/>
    <col min="15766" max="15766" width="15.7109375" style="1522" customWidth="1"/>
    <col min="15767" max="15767" width="20.28515625" style="1522" customWidth="1"/>
    <col min="15768" max="15768" width="11.85546875" style="1522" customWidth="1"/>
    <col min="15769" max="15769" width="12.85546875" style="1522" customWidth="1"/>
    <col min="15770" max="15770" width="13.28515625" style="1522" customWidth="1"/>
    <col min="15771" max="15771" width="13" style="1522" customWidth="1"/>
    <col min="15772" max="16009" width="8.85546875" style="1522"/>
    <col min="16010" max="16010" width="16.140625" style="1522" customWidth="1"/>
    <col min="16011" max="16011" width="20" style="1522" customWidth="1"/>
    <col min="16012" max="16013" width="12.28515625" style="1522" customWidth="1"/>
    <col min="16014" max="16014" width="14.140625" style="1522" customWidth="1"/>
    <col min="16015" max="16015" width="11.28515625" style="1522" customWidth="1"/>
    <col min="16016" max="16021" width="8.85546875" style="1522"/>
    <col min="16022" max="16022" width="15.7109375" style="1522" customWidth="1"/>
    <col min="16023" max="16023" width="20.28515625" style="1522" customWidth="1"/>
    <col min="16024" max="16024" width="11.85546875" style="1522" customWidth="1"/>
    <col min="16025" max="16025" width="12.85546875" style="1522" customWidth="1"/>
    <col min="16026" max="16026" width="13.28515625" style="1522" customWidth="1"/>
    <col min="16027" max="16027" width="13" style="1522" customWidth="1"/>
    <col min="16028" max="16265" width="8.85546875" style="1522"/>
    <col min="16266" max="16384" width="9" style="1522" customWidth="1"/>
  </cols>
  <sheetData>
    <row r="1" spans="1:8" ht="33" customHeight="1">
      <c r="A1" s="1959" t="s">
        <v>2558</v>
      </c>
      <c r="B1" s="1959"/>
      <c r="C1" s="1959"/>
      <c r="D1" s="1959"/>
      <c r="E1" s="1959"/>
      <c r="F1" s="1959"/>
      <c r="G1" s="1959"/>
      <c r="H1" s="1959"/>
    </row>
    <row r="2" spans="1:8" ht="33" customHeight="1">
      <c r="A2" s="2539" t="s">
        <v>3156</v>
      </c>
      <c r="B2" s="2539"/>
      <c r="C2" s="2539"/>
      <c r="D2" s="2539"/>
      <c r="E2" s="2539"/>
      <c r="F2" s="2539"/>
      <c r="G2" s="2539"/>
      <c r="H2" s="2539"/>
    </row>
    <row r="3" spans="1:8" ht="17.100000000000001" customHeight="1">
      <c r="A3" s="2496" t="s">
        <v>3157</v>
      </c>
      <c r="B3" s="2496"/>
      <c r="C3" s="2496"/>
      <c r="D3" s="2497"/>
      <c r="E3" s="2498" t="s">
        <v>3158</v>
      </c>
      <c r="F3" s="2498"/>
      <c r="G3" s="2498"/>
      <c r="H3" s="2499"/>
    </row>
    <row r="4" spans="1:8" ht="18.75" customHeight="1">
      <c r="A4" s="2492" t="s">
        <v>83</v>
      </c>
      <c r="B4" s="2492" t="s">
        <v>2180</v>
      </c>
      <c r="C4" s="2492"/>
      <c r="D4" s="2492"/>
      <c r="E4" s="2421"/>
      <c r="F4" s="2421"/>
      <c r="G4" s="2561" t="s">
        <v>128</v>
      </c>
      <c r="H4" s="2421" t="s">
        <v>87</v>
      </c>
    </row>
    <row r="5" spans="1:8" ht="18.75">
      <c r="A5" s="2492"/>
      <c r="B5" s="2492" t="s">
        <v>2182</v>
      </c>
      <c r="C5" s="2492"/>
      <c r="D5" s="2492"/>
      <c r="E5" s="2492"/>
      <c r="F5" s="2492"/>
      <c r="G5" s="2561"/>
      <c r="H5" s="2492"/>
    </row>
    <row r="6" spans="1:8" ht="57" customHeight="1">
      <c r="A6" s="2492"/>
      <c r="B6" s="1277" t="s">
        <v>3159</v>
      </c>
      <c r="C6" s="1277" t="s">
        <v>3160</v>
      </c>
      <c r="D6" s="1277" t="s">
        <v>3161</v>
      </c>
      <c r="E6" s="1277" t="s">
        <v>3162</v>
      </c>
      <c r="F6" s="1277" t="s">
        <v>617</v>
      </c>
      <c r="G6" s="2561"/>
      <c r="H6" s="2492"/>
    </row>
    <row r="7" spans="1:8" ht="57" customHeight="1">
      <c r="A7" s="2492"/>
      <c r="B7" s="1277" t="s">
        <v>3163</v>
      </c>
      <c r="C7" s="1277" t="s">
        <v>3164</v>
      </c>
      <c r="D7" s="1277" t="s">
        <v>3165</v>
      </c>
      <c r="E7" s="1277" t="s">
        <v>3166</v>
      </c>
      <c r="F7" s="1277" t="s">
        <v>618</v>
      </c>
      <c r="G7" s="1523" t="s">
        <v>129</v>
      </c>
      <c r="H7" s="2492"/>
    </row>
    <row r="8" spans="1:8" s="1526" customFormat="1" ht="21" customHeight="1">
      <c r="A8" s="1254" t="s">
        <v>3167</v>
      </c>
      <c r="B8" s="1524">
        <v>227160</v>
      </c>
      <c r="C8" s="1524">
        <v>38807</v>
      </c>
      <c r="D8" s="1524">
        <v>35045</v>
      </c>
      <c r="E8" s="1525">
        <v>27129</v>
      </c>
      <c r="F8" s="1524">
        <v>44481</v>
      </c>
      <c r="G8" s="1289">
        <f t="shared" ref="G8:G27" si="0">SUM(B8:F8)</f>
        <v>372622</v>
      </c>
      <c r="H8" s="1061" t="s">
        <v>89</v>
      </c>
    </row>
    <row r="9" spans="1:8" s="1526" customFormat="1" ht="21" customHeight="1">
      <c r="A9" s="1254" t="s">
        <v>90</v>
      </c>
      <c r="B9" s="1527">
        <v>37231</v>
      </c>
      <c r="C9" s="1527">
        <v>2749</v>
      </c>
      <c r="D9" s="1527">
        <v>0</v>
      </c>
      <c r="E9" s="1527">
        <v>1624</v>
      </c>
      <c r="F9" s="1527">
        <v>8483</v>
      </c>
      <c r="G9" s="1289">
        <f t="shared" si="0"/>
        <v>50087</v>
      </c>
      <c r="H9" s="1061" t="s">
        <v>91</v>
      </c>
    </row>
    <row r="10" spans="1:8" s="1526" customFormat="1" ht="21" customHeight="1">
      <c r="A10" s="1254" t="s">
        <v>3168</v>
      </c>
      <c r="B10" s="1524">
        <v>51825</v>
      </c>
      <c r="C10" s="1524">
        <v>1339</v>
      </c>
      <c r="D10" s="1524">
        <v>1235</v>
      </c>
      <c r="E10" s="1525">
        <v>2674</v>
      </c>
      <c r="F10" s="1524">
        <v>19047</v>
      </c>
      <c r="G10" s="1289">
        <f t="shared" si="0"/>
        <v>76120</v>
      </c>
      <c r="H10" s="1061" t="s">
        <v>93</v>
      </c>
    </row>
    <row r="11" spans="1:8" s="1526" customFormat="1" ht="21" customHeight="1">
      <c r="A11" s="1254" t="s">
        <v>94</v>
      </c>
      <c r="B11" s="1527">
        <v>111392</v>
      </c>
      <c r="C11" s="1527">
        <v>9534</v>
      </c>
      <c r="D11" s="1527">
        <v>1239</v>
      </c>
      <c r="E11" s="1527">
        <v>2184</v>
      </c>
      <c r="F11" s="1527">
        <v>46787</v>
      </c>
      <c r="G11" s="1289">
        <f t="shared" si="0"/>
        <v>171136</v>
      </c>
      <c r="H11" s="1061" t="s">
        <v>3169</v>
      </c>
    </row>
    <row r="12" spans="1:8" s="1526" customFormat="1" ht="21" customHeight="1">
      <c r="A12" s="1254" t="s">
        <v>3170</v>
      </c>
      <c r="B12" s="1524">
        <v>96002</v>
      </c>
      <c r="C12" s="1524">
        <v>3373</v>
      </c>
      <c r="D12" s="1524">
        <v>9</v>
      </c>
      <c r="E12" s="1525">
        <v>370</v>
      </c>
      <c r="F12" s="1524">
        <v>19980</v>
      </c>
      <c r="G12" s="1289">
        <f t="shared" si="0"/>
        <v>119734</v>
      </c>
      <c r="H12" s="1061" t="s">
        <v>97</v>
      </c>
    </row>
    <row r="13" spans="1:8" s="1526" customFormat="1" ht="21" customHeight="1">
      <c r="A13" s="1254" t="s">
        <v>98</v>
      </c>
      <c r="B13" s="1527">
        <v>39568</v>
      </c>
      <c r="C13" s="1527">
        <v>2992</v>
      </c>
      <c r="D13" s="1527">
        <v>4405</v>
      </c>
      <c r="E13" s="1527">
        <v>7540</v>
      </c>
      <c r="F13" s="1527">
        <v>15028</v>
      </c>
      <c r="G13" s="1289">
        <f t="shared" si="0"/>
        <v>69533</v>
      </c>
      <c r="H13" s="1061" t="s">
        <v>99</v>
      </c>
    </row>
    <row r="14" spans="1:8" s="1526" customFormat="1" ht="21" customHeight="1">
      <c r="A14" s="1254" t="s">
        <v>821</v>
      </c>
      <c r="B14" s="1524">
        <v>88398</v>
      </c>
      <c r="C14" s="1524">
        <v>6830</v>
      </c>
      <c r="D14" s="1524">
        <v>11769</v>
      </c>
      <c r="E14" s="1525">
        <v>2225</v>
      </c>
      <c r="F14" s="1524">
        <v>15619</v>
      </c>
      <c r="G14" s="1289">
        <f t="shared" si="0"/>
        <v>124841</v>
      </c>
      <c r="H14" s="1061" t="s">
        <v>101</v>
      </c>
    </row>
    <row r="15" spans="1:8" s="1528" customFormat="1" ht="21" customHeight="1">
      <c r="A15" s="1254" t="s">
        <v>843</v>
      </c>
      <c r="B15" s="1527">
        <v>128909</v>
      </c>
      <c r="C15" s="1527">
        <v>8044</v>
      </c>
      <c r="D15" s="1527">
        <v>9119</v>
      </c>
      <c r="E15" s="1527">
        <v>2682</v>
      </c>
      <c r="F15" s="1527">
        <v>34150</v>
      </c>
      <c r="G15" s="1289">
        <f t="shared" si="0"/>
        <v>182904</v>
      </c>
      <c r="H15" s="1061" t="s">
        <v>3171</v>
      </c>
    </row>
    <row r="16" spans="1:8" s="1526" customFormat="1" ht="21" customHeight="1">
      <c r="A16" s="1254" t="s">
        <v>104</v>
      </c>
      <c r="B16" s="1524">
        <v>23378</v>
      </c>
      <c r="C16" s="1524">
        <v>6040</v>
      </c>
      <c r="D16" s="1524">
        <v>1478</v>
      </c>
      <c r="E16" s="1525">
        <v>16</v>
      </c>
      <c r="F16" s="1524">
        <v>4066</v>
      </c>
      <c r="G16" s="1289">
        <f t="shared" si="0"/>
        <v>34978</v>
      </c>
      <c r="H16" s="1061" t="s">
        <v>3172</v>
      </c>
    </row>
    <row r="17" spans="1:8" s="1526" customFormat="1" ht="21" customHeight="1">
      <c r="A17" s="1254" t="s">
        <v>106</v>
      </c>
      <c r="B17" s="1527">
        <v>76043</v>
      </c>
      <c r="C17" s="1527">
        <v>2136</v>
      </c>
      <c r="D17" s="1527">
        <v>823</v>
      </c>
      <c r="E17" s="1527">
        <v>0</v>
      </c>
      <c r="F17" s="1527">
        <v>6318</v>
      </c>
      <c r="G17" s="1289">
        <f t="shared" si="0"/>
        <v>85320</v>
      </c>
      <c r="H17" s="1061" t="s">
        <v>107</v>
      </c>
    </row>
    <row r="18" spans="1:8" s="1526" customFormat="1" ht="21" customHeight="1">
      <c r="A18" s="1254" t="s">
        <v>3173</v>
      </c>
      <c r="B18" s="1524">
        <v>22245</v>
      </c>
      <c r="C18" s="1524">
        <v>429</v>
      </c>
      <c r="D18" s="1524">
        <v>255</v>
      </c>
      <c r="E18" s="1525">
        <v>379</v>
      </c>
      <c r="F18" s="1524">
        <v>10061</v>
      </c>
      <c r="G18" s="1289">
        <f t="shared" si="0"/>
        <v>33369</v>
      </c>
      <c r="H18" s="1061" t="s">
        <v>109</v>
      </c>
    </row>
    <row r="19" spans="1:8" s="1526" customFormat="1" ht="21" customHeight="1">
      <c r="A19" s="1254" t="s">
        <v>110</v>
      </c>
      <c r="B19" s="1527">
        <v>24091</v>
      </c>
      <c r="C19" s="1527">
        <v>498</v>
      </c>
      <c r="D19" s="1527">
        <v>0</v>
      </c>
      <c r="E19" s="1527">
        <v>25</v>
      </c>
      <c r="F19" s="1527">
        <v>582</v>
      </c>
      <c r="G19" s="1289">
        <f t="shared" si="0"/>
        <v>25196</v>
      </c>
      <c r="H19" s="1061" t="s">
        <v>3174</v>
      </c>
    </row>
    <row r="20" spans="1:8" s="1526" customFormat="1" ht="21" customHeight="1">
      <c r="A20" s="1254" t="s">
        <v>112</v>
      </c>
      <c r="B20" s="1524">
        <v>65882</v>
      </c>
      <c r="C20" s="1524">
        <v>2110</v>
      </c>
      <c r="D20" s="1524">
        <v>233</v>
      </c>
      <c r="E20" s="1525">
        <v>4225</v>
      </c>
      <c r="F20" s="1524">
        <v>7853</v>
      </c>
      <c r="G20" s="1289">
        <f t="shared" si="0"/>
        <v>80303</v>
      </c>
      <c r="H20" s="1061" t="s">
        <v>260</v>
      </c>
    </row>
    <row r="21" spans="1:8" s="1526" customFormat="1" ht="21" customHeight="1">
      <c r="A21" s="1254" t="s">
        <v>148</v>
      </c>
      <c r="B21" s="1527">
        <v>19296</v>
      </c>
      <c r="C21" s="1527">
        <v>676</v>
      </c>
      <c r="D21" s="1527">
        <v>177</v>
      </c>
      <c r="E21" s="1527">
        <v>0</v>
      </c>
      <c r="F21" s="1527">
        <v>5402</v>
      </c>
      <c r="G21" s="1289">
        <f t="shared" si="0"/>
        <v>25551</v>
      </c>
      <c r="H21" s="1061" t="s">
        <v>3175</v>
      </c>
    </row>
    <row r="22" spans="1:8" s="1526" customFormat="1" ht="21" customHeight="1">
      <c r="A22" s="1254" t="s">
        <v>116</v>
      </c>
      <c r="B22" s="1524">
        <v>40865</v>
      </c>
      <c r="C22" s="1524">
        <v>1896</v>
      </c>
      <c r="D22" s="1524">
        <v>1959</v>
      </c>
      <c r="E22" s="1525">
        <v>2881</v>
      </c>
      <c r="F22" s="1524">
        <v>3409</v>
      </c>
      <c r="G22" s="1289">
        <f t="shared" si="0"/>
        <v>51010</v>
      </c>
      <c r="H22" s="1061" t="s">
        <v>117</v>
      </c>
    </row>
    <row r="23" spans="1:8" s="1526" customFormat="1" ht="21" customHeight="1">
      <c r="A23" s="1254" t="s">
        <v>118</v>
      </c>
      <c r="B23" s="1527">
        <v>32621</v>
      </c>
      <c r="C23" s="1527">
        <v>2780</v>
      </c>
      <c r="D23" s="1527">
        <v>440</v>
      </c>
      <c r="E23" s="1527">
        <v>1190</v>
      </c>
      <c r="F23" s="1527">
        <v>8898</v>
      </c>
      <c r="G23" s="1289">
        <f t="shared" si="0"/>
        <v>45929</v>
      </c>
      <c r="H23" s="1061" t="s">
        <v>119</v>
      </c>
    </row>
    <row r="24" spans="1:8" s="1526" customFormat="1" ht="21" customHeight="1">
      <c r="A24" s="1254" t="s">
        <v>149</v>
      </c>
      <c r="B24" s="1524">
        <v>24507</v>
      </c>
      <c r="C24" s="1524">
        <v>1180</v>
      </c>
      <c r="D24" s="1524">
        <v>1</v>
      </c>
      <c r="E24" s="1525">
        <v>0</v>
      </c>
      <c r="F24" s="1524">
        <v>10846</v>
      </c>
      <c r="G24" s="1289">
        <f t="shared" si="0"/>
        <v>36534</v>
      </c>
      <c r="H24" s="1061" t="s">
        <v>972</v>
      </c>
    </row>
    <row r="25" spans="1:8" s="1526" customFormat="1" ht="21" customHeight="1">
      <c r="A25" s="1254" t="s">
        <v>122</v>
      </c>
      <c r="B25" s="1527">
        <v>51447</v>
      </c>
      <c r="C25" s="1527">
        <v>1378</v>
      </c>
      <c r="D25" s="1527">
        <v>23</v>
      </c>
      <c r="E25" s="1527">
        <v>3181</v>
      </c>
      <c r="F25" s="1527">
        <v>14228</v>
      </c>
      <c r="G25" s="1289">
        <f t="shared" si="0"/>
        <v>70257</v>
      </c>
      <c r="H25" s="1061" t="s">
        <v>3176</v>
      </c>
    </row>
    <row r="26" spans="1:8" s="1526" customFormat="1" ht="21" customHeight="1">
      <c r="A26" s="1254" t="s">
        <v>124</v>
      </c>
      <c r="B26" s="1524">
        <v>6184</v>
      </c>
      <c r="C26" s="1524">
        <v>0</v>
      </c>
      <c r="D26" s="1524">
        <v>0</v>
      </c>
      <c r="E26" s="1525">
        <v>0</v>
      </c>
      <c r="F26" s="1524">
        <v>3442</v>
      </c>
      <c r="G26" s="1289">
        <f t="shared" si="0"/>
        <v>9626</v>
      </c>
      <c r="H26" s="1061" t="s">
        <v>3177</v>
      </c>
    </row>
    <row r="27" spans="1:8" s="1526" customFormat="1" ht="21" customHeight="1">
      <c r="A27" s="1254" t="s">
        <v>126</v>
      </c>
      <c r="B27" s="1527">
        <v>7915</v>
      </c>
      <c r="C27" s="1527">
        <v>0</v>
      </c>
      <c r="D27" s="1527">
        <v>0</v>
      </c>
      <c r="E27" s="1527">
        <v>0</v>
      </c>
      <c r="F27" s="1527">
        <v>0</v>
      </c>
      <c r="G27" s="1289">
        <f t="shared" si="0"/>
        <v>7915</v>
      </c>
      <c r="H27" s="1061" t="s">
        <v>127</v>
      </c>
    </row>
    <row r="28" spans="1:8" ht="21" customHeight="1">
      <c r="A28" s="1282" t="s">
        <v>128</v>
      </c>
      <c r="B28" s="1283">
        <f t="shared" ref="B28:G28" si="1">SUM(B8:B27)</f>
        <v>1174959</v>
      </c>
      <c r="C28" s="1283">
        <f t="shared" si="1"/>
        <v>92791</v>
      </c>
      <c r="D28" s="1283">
        <f t="shared" si="1"/>
        <v>68210</v>
      </c>
      <c r="E28" s="1283">
        <f t="shared" si="1"/>
        <v>58325</v>
      </c>
      <c r="F28" s="1283">
        <f t="shared" si="1"/>
        <v>278680</v>
      </c>
      <c r="G28" s="1283">
        <f t="shared" si="1"/>
        <v>1672965</v>
      </c>
      <c r="H28" s="1498" t="s">
        <v>129</v>
      </c>
    </row>
    <row r="29" spans="1:8">
      <c r="A29" s="1529"/>
      <c r="B29" s="1529"/>
      <c r="C29" s="1529"/>
      <c r="D29" s="1529"/>
      <c r="E29" s="1529"/>
      <c r="F29" s="1529"/>
      <c r="G29" s="1529"/>
      <c r="H29" s="1529"/>
    </row>
  </sheetData>
  <mergeCells count="9">
    <mergeCell ref="A1:H1"/>
    <mergeCell ref="A2:H2"/>
    <mergeCell ref="A3:D3"/>
    <mergeCell ref="E3:H3"/>
    <mergeCell ref="A4:A7"/>
    <mergeCell ref="B4:F4"/>
    <mergeCell ref="G4:G6"/>
    <mergeCell ref="H4:H7"/>
    <mergeCell ref="B5:F5"/>
  </mergeCells>
  <pageMargins left="0.7" right="0.7" top="0.75" bottom="0.75" header="0.3" footer="0.3"/>
  <pageSetup paperSize="9" scale="64" orientation="landscape"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13"/>
  <sheetViews>
    <sheetView rightToLeft="1" zoomScaleNormal="100" workbookViewId="0">
      <selection activeCell="G13" sqref="G13"/>
    </sheetView>
  </sheetViews>
  <sheetFormatPr defaultColWidth="6.7109375" defaultRowHeight="12.75"/>
  <cols>
    <col min="1" max="1" width="33.7109375" style="1538" customWidth="1"/>
    <col min="2" max="6" width="17.7109375" style="1033" customWidth="1"/>
    <col min="7" max="7" width="33.7109375" style="1539" customWidth="1"/>
    <col min="8" max="21" width="6.7109375" style="1033" customWidth="1"/>
    <col min="22" max="28" width="9.7109375" style="1540" customWidth="1"/>
    <col min="29" max="29" width="6.7109375" style="1033" customWidth="1"/>
    <col min="30" max="30" width="6.7109375" style="1033"/>
    <col min="31" max="32" width="6.7109375" style="1033" customWidth="1"/>
    <col min="33" max="33" width="6.7109375" style="1033"/>
    <col min="34" max="34" width="6.7109375" style="1033" customWidth="1"/>
    <col min="35" max="35" width="6.7109375" style="1033"/>
    <col min="36" max="37" width="6.7109375" style="1033" customWidth="1"/>
    <col min="38" max="38" width="6.7109375" style="1033"/>
    <col min="39" max="39" width="6.7109375" style="1033" customWidth="1"/>
    <col min="40" max="40" width="6.7109375" style="1033"/>
    <col min="41" max="41" width="6.7109375" style="1033" customWidth="1"/>
    <col min="42" max="42" width="6.7109375" style="1033"/>
    <col min="43" max="44" width="6.7109375" style="1033" customWidth="1"/>
    <col min="45" max="235" width="6.7109375" style="1033"/>
    <col min="236" max="237" width="29.28515625" style="1033" customWidth="1"/>
    <col min="238" max="242" width="12" style="1033" customWidth="1"/>
    <col min="243" max="247" width="7.42578125" style="1033" customWidth="1"/>
    <col min="248" max="491" width="6.7109375" style="1033"/>
    <col min="492" max="493" width="29.28515625" style="1033" customWidth="1"/>
    <col min="494" max="498" width="12" style="1033" customWidth="1"/>
    <col min="499" max="503" width="7.42578125" style="1033" customWidth="1"/>
    <col min="504" max="747" width="6.7109375" style="1033"/>
    <col min="748" max="749" width="29.28515625" style="1033" customWidth="1"/>
    <col min="750" max="754" width="12" style="1033" customWidth="1"/>
    <col min="755" max="759" width="7.42578125" style="1033" customWidth="1"/>
    <col min="760" max="1003" width="6.7109375" style="1033"/>
    <col min="1004" max="1005" width="29.28515625" style="1033" customWidth="1"/>
    <col min="1006" max="1010" width="12" style="1033" customWidth="1"/>
    <col min="1011" max="1015" width="7.42578125" style="1033" customWidth="1"/>
    <col min="1016" max="1259" width="6.7109375" style="1033"/>
    <col min="1260" max="1261" width="29.28515625" style="1033" customWidth="1"/>
    <col min="1262" max="1266" width="12" style="1033" customWidth="1"/>
    <col min="1267" max="1271" width="7.42578125" style="1033" customWidth="1"/>
    <col min="1272" max="1515" width="6.7109375" style="1033"/>
    <col min="1516" max="1517" width="29.28515625" style="1033" customWidth="1"/>
    <col min="1518" max="1522" width="12" style="1033" customWidth="1"/>
    <col min="1523" max="1527" width="7.42578125" style="1033" customWidth="1"/>
    <col min="1528" max="1771" width="6.7109375" style="1033"/>
    <col min="1772" max="1773" width="29.28515625" style="1033" customWidth="1"/>
    <col min="1774" max="1778" width="12" style="1033" customWidth="1"/>
    <col min="1779" max="1783" width="7.42578125" style="1033" customWidth="1"/>
    <col min="1784" max="2027" width="6.7109375" style="1033"/>
    <col min="2028" max="2029" width="29.28515625" style="1033" customWidth="1"/>
    <col min="2030" max="2034" width="12" style="1033" customWidth="1"/>
    <col min="2035" max="2039" width="7.42578125" style="1033" customWidth="1"/>
    <col min="2040" max="2283" width="6.7109375" style="1033"/>
    <col min="2284" max="2285" width="29.28515625" style="1033" customWidth="1"/>
    <col min="2286" max="2290" width="12" style="1033" customWidth="1"/>
    <col min="2291" max="2295" width="7.42578125" style="1033" customWidth="1"/>
    <col min="2296" max="2539" width="6.7109375" style="1033"/>
    <col min="2540" max="2541" width="29.28515625" style="1033" customWidth="1"/>
    <col min="2542" max="2546" width="12" style="1033" customWidth="1"/>
    <col min="2547" max="2551" width="7.42578125" style="1033" customWidth="1"/>
    <col min="2552" max="2795" width="6.7109375" style="1033"/>
    <col min="2796" max="2797" width="29.28515625" style="1033" customWidth="1"/>
    <col min="2798" max="2802" width="12" style="1033" customWidth="1"/>
    <col min="2803" max="2807" width="7.42578125" style="1033" customWidth="1"/>
    <col min="2808" max="3051" width="6.7109375" style="1033"/>
    <col min="3052" max="3053" width="29.28515625" style="1033" customWidth="1"/>
    <col min="3054" max="3058" width="12" style="1033" customWidth="1"/>
    <col min="3059" max="3063" width="7.42578125" style="1033" customWidth="1"/>
    <col min="3064" max="3307" width="6.7109375" style="1033"/>
    <col min="3308" max="3309" width="29.28515625" style="1033" customWidth="1"/>
    <col min="3310" max="3314" width="12" style="1033" customWidth="1"/>
    <col min="3315" max="3319" width="7.42578125" style="1033" customWidth="1"/>
    <col min="3320" max="3563" width="6.7109375" style="1033"/>
    <col min="3564" max="3565" width="29.28515625" style="1033" customWidth="1"/>
    <col min="3566" max="3570" width="12" style="1033" customWidth="1"/>
    <col min="3571" max="3575" width="7.42578125" style="1033" customWidth="1"/>
    <col min="3576" max="3819" width="6.7109375" style="1033"/>
    <col min="3820" max="3821" width="29.28515625" style="1033" customWidth="1"/>
    <col min="3822" max="3826" width="12" style="1033" customWidth="1"/>
    <col min="3827" max="3831" width="7.42578125" style="1033" customWidth="1"/>
    <col min="3832" max="4075" width="6.7109375" style="1033"/>
    <col min="4076" max="4077" width="29.28515625" style="1033" customWidth="1"/>
    <col min="4078" max="4082" width="12" style="1033" customWidth="1"/>
    <col min="4083" max="4087" width="7.42578125" style="1033" customWidth="1"/>
    <col min="4088" max="4331" width="6.7109375" style="1033"/>
    <col min="4332" max="4333" width="29.28515625" style="1033" customWidth="1"/>
    <col min="4334" max="4338" width="12" style="1033" customWidth="1"/>
    <col min="4339" max="4343" width="7.42578125" style="1033" customWidth="1"/>
    <col min="4344" max="4587" width="6.7109375" style="1033"/>
    <col min="4588" max="4589" width="29.28515625" style="1033" customWidth="1"/>
    <col min="4590" max="4594" width="12" style="1033" customWidth="1"/>
    <col min="4595" max="4599" width="7.42578125" style="1033" customWidth="1"/>
    <col min="4600" max="4843" width="6.7109375" style="1033"/>
    <col min="4844" max="4845" width="29.28515625" style="1033" customWidth="1"/>
    <col min="4846" max="4850" width="12" style="1033" customWidth="1"/>
    <col min="4851" max="4855" width="7.42578125" style="1033" customWidth="1"/>
    <col min="4856" max="5099" width="6.7109375" style="1033"/>
    <col min="5100" max="5101" width="29.28515625" style="1033" customWidth="1"/>
    <col min="5102" max="5106" width="12" style="1033" customWidth="1"/>
    <col min="5107" max="5111" width="7.42578125" style="1033" customWidth="1"/>
    <col min="5112" max="5355" width="6.7109375" style="1033"/>
    <col min="5356" max="5357" width="29.28515625" style="1033" customWidth="1"/>
    <col min="5358" max="5362" width="12" style="1033" customWidth="1"/>
    <col min="5363" max="5367" width="7.42578125" style="1033" customWidth="1"/>
    <col min="5368" max="5611" width="6.7109375" style="1033"/>
    <col min="5612" max="5613" width="29.28515625" style="1033" customWidth="1"/>
    <col min="5614" max="5618" width="12" style="1033" customWidth="1"/>
    <col min="5619" max="5623" width="7.42578125" style="1033" customWidth="1"/>
    <col min="5624" max="5867" width="6.7109375" style="1033"/>
    <col min="5868" max="5869" width="29.28515625" style="1033" customWidth="1"/>
    <col min="5870" max="5874" width="12" style="1033" customWidth="1"/>
    <col min="5875" max="5879" width="7.42578125" style="1033" customWidth="1"/>
    <col min="5880" max="6123" width="6.7109375" style="1033"/>
    <col min="6124" max="6125" width="29.28515625" style="1033" customWidth="1"/>
    <col min="6126" max="6130" width="12" style="1033" customWidth="1"/>
    <col min="6131" max="6135" width="7.42578125" style="1033" customWidth="1"/>
    <col min="6136" max="6379" width="6.7109375" style="1033"/>
    <col min="6380" max="6381" width="29.28515625" style="1033" customWidth="1"/>
    <col min="6382" max="6386" width="12" style="1033" customWidth="1"/>
    <col min="6387" max="6391" width="7.42578125" style="1033" customWidth="1"/>
    <col min="6392" max="6635" width="6.7109375" style="1033"/>
    <col min="6636" max="6637" width="29.28515625" style="1033" customWidth="1"/>
    <col min="6638" max="6642" width="12" style="1033" customWidth="1"/>
    <col min="6643" max="6647" width="7.42578125" style="1033" customWidth="1"/>
    <col min="6648" max="6891" width="6.7109375" style="1033"/>
    <col min="6892" max="6893" width="29.28515625" style="1033" customWidth="1"/>
    <col min="6894" max="6898" width="12" style="1033" customWidth="1"/>
    <col min="6899" max="6903" width="7.42578125" style="1033" customWidth="1"/>
    <col min="6904" max="7147" width="6.7109375" style="1033"/>
    <col min="7148" max="7149" width="29.28515625" style="1033" customWidth="1"/>
    <col min="7150" max="7154" width="12" style="1033" customWidth="1"/>
    <col min="7155" max="7159" width="7.42578125" style="1033" customWidth="1"/>
    <col min="7160" max="7403" width="6.7109375" style="1033"/>
    <col min="7404" max="7405" width="29.28515625" style="1033" customWidth="1"/>
    <col min="7406" max="7410" width="12" style="1033" customWidth="1"/>
    <col min="7411" max="7415" width="7.42578125" style="1033" customWidth="1"/>
    <col min="7416" max="7659" width="6.7109375" style="1033"/>
    <col min="7660" max="7661" width="29.28515625" style="1033" customWidth="1"/>
    <col min="7662" max="7666" width="12" style="1033" customWidth="1"/>
    <col min="7667" max="7671" width="7.42578125" style="1033" customWidth="1"/>
    <col min="7672" max="7915" width="6.7109375" style="1033"/>
    <col min="7916" max="7917" width="29.28515625" style="1033" customWidth="1"/>
    <col min="7918" max="7922" width="12" style="1033" customWidth="1"/>
    <col min="7923" max="7927" width="7.42578125" style="1033" customWidth="1"/>
    <col min="7928" max="8171" width="6.7109375" style="1033"/>
    <col min="8172" max="8173" width="29.28515625" style="1033" customWidth="1"/>
    <col min="8174" max="8178" width="12" style="1033" customWidth="1"/>
    <col min="8179" max="8183" width="7.42578125" style="1033" customWidth="1"/>
    <col min="8184" max="8427" width="6.7109375" style="1033"/>
    <col min="8428" max="8429" width="29.28515625" style="1033" customWidth="1"/>
    <col min="8430" max="8434" width="12" style="1033" customWidth="1"/>
    <col min="8435" max="8439" width="7.42578125" style="1033" customWidth="1"/>
    <col min="8440" max="8683" width="6.7109375" style="1033"/>
    <col min="8684" max="8685" width="29.28515625" style="1033" customWidth="1"/>
    <col min="8686" max="8690" width="12" style="1033" customWidth="1"/>
    <col min="8691" max="8695" width="7.42578125" style="1033" customWidth="1"/>
    <col min="8696" max="8939" width="6.7109375" style="1033"/>
    <col min="8940" max="8941" width="29.28515625" style="1033" customWidth="1"/>
    <col min="8942" max="8946" width="12" style="1033" customWidth="1"/>
    <col min="8947" max="8951" width="7.42578125" style="1033" customWidth="1"/>
    <col min="8952" max="9195" width="6.7109375" style="1033"/>
    <col min="9196" max="9197" width="29.28515625" style="1033" customWidth="1"/>
    <col min="9198" max="9202" width="12" style="1033" customWidth="1"/>
    <col min="9203" max="9207" width="7.42578125" style="1033" customWidth="1"/>
    <col min="9208" max="9451" width="6.7109375" style="1033"/>
    <col min="9452" max="9453" width="29.28515625" style="1033" customWidth="1"/>
    <col min="9454" max="9458" width="12" style="1033" customWidth="1"/>
    <col min="9459" max="9463" width="7.42578125" style="1033" customWidth="1"/>
    <col min="9464" max="9707" width="6.7109375" style="1033"/>
    <col min="9708" max="9709" width="29.28515625" style="1033" customWidth="1"/>
    <col min="9710" max="9714" width="12" style="1033" customWidth="1"/>
    <col min="9715" max="9719" width="7.42578125" style="1033" customWidth="1"/>
    <col min="9720" max="9963" width="6.7109375" style="1033"/>
    <col min="9964" max="9965" width="29.28515625" style="1033" customWidth="1"/>
    <col min="9966" max="9970" width="12" style="1033" customWidth="1"/>
    <col min="9971" max="9975" width="7.42578125" style="1033" customWidth="1"/>
    <col min="9976" max="10219" width="6.7109375" style="1033"/>
    <col min="10220" max="10221" width="29.28515625" style="1033" customWidth="1"/>
    <col min="10222" max="10226" width="12" style="1033" customWidth="1"/>
    <col min="10227" max="10231" width="7.42578125" style="1033" customWidth="1"/>
    <col min="10232" max="10475" width="6.7109375" style="1033"/>
    <col min="10476" max="10477" width="29.28515625" style="1033" customWidth="1"/>
    <col min="10478" max="10482" width="12" style="1033" customWidth="1"/>
    <col min="10483" max="10487" width="7.42578125" style="1033" customWidth="1"/>
    <col min="10488" max="10731" width="6.7109375" style="1033"/>
    <col min="10732" max="10733" width="29.28515625" style="1033" customWidth="1"/>
    <col min="10734" max="10738" width="12" style="1033" customWidth="1"/>
    <col min="10739" max="10743" width="7.42578125" style="1033" customWidth="1"/>
    <col min="10744" max="10987" width="6.7109375" style="1033"/>
    <col min="10988" max="10989" width="29.28515625" style="1033" customWidth="1"/>
    <col min="10990" max="10994" width="12" style="1033" customWidth="1"/>
    <col min="10995" max="10999" width="7.42578125" style="1033" customWidth="1"/>
    <col min="11000" max="11243" width="6.7109375" style="1033"/>
    <col min="11244" max="11245" width="29.28515625" style="1033" customWidth="1"/>
    <col min="11246" max="11250" width="12" style="1033" customWidth="1"/>
    <col min="11251" max="11255" width="7.42578125" style="1033" customWidth="1"/>
    <col min="11256" max="11499" width="6.7109375" style="1033"/>
    <col min="11500" max="11501" width="29.28515625" style="1033" customWidth="1"/>
    <col min="11502" max="11506" width="12" style="1033" customWidth="1"/>
    <col min="11507" max="11511" width="7.42578125" style="1033" customWidth="1"/>
    <col min="11512" max="11755" width="6.7109375" style="1033"/>
    <col min="11756" max="11757" width="29.28515625" style="1033" customWidth="1"/>
    <col min="11758" max="11762" width="12" style="1033" customWidth="1"/>
    <col min="11763" max="11767" width="7.42578125" style="1033" customWidth="1"/>
    <col min="11768" max="12011" width="6.7109375" style="1033"/>
    <col min="12012" max="12013" width="29.28515625" style="1033" customWidth="1"/>
    <col min="12014" max="12018" width="12" style="1033" customWidth="1"/>
    <col min="12019" max="12023" width="7.42578125" style="1033" customWidth="1"/>
    <col min="12024" max="12267" width="6.7109375" style="1033"/>
    <col min="12268" max="12269" width="29.28515625" style="1033" customWidth="1"/>
    <col min="12270" max="12274" width="12" style="1033" customWidth="1"/>
    <col min="12275" max="12279" width="7.42578125" style="1033" customWidth="1"/>
    <col min="12280" max="12523" width="6.7109375" style="1033"/>
    <col min="12524" max="12525" width="29.28515625" style="1033" customWidth="1"/>
    <col min="12526" max="12530" width="12" style="1033" customWidth="1"/>
    <col min="12531" max="12535" width="7.42578125" style="1033" customWidth="1"/>
    <col min="12536" max="12779" width="6.7109375" style="1033"/>
    <col min="12780" max="12781" width="29.28515625" style="1033" customWidth="1"/>
    <col min="12782" max="12786" width="12" style="1033" customWidth="1"/>
    <col min="12787" max="12791" width="7.42578125" style="1033" customWidth="1"/>
    <col min="12792" max="13035" width="6.7109375" style="1033"/>
    <col min="13036" max="13037" width="29.28515625" style="1033" customWidth="1"/>
    <col min="13038" max="13042" width="12" style="1033" customWidth="1"/>
    <col min="13043" max="13047" width="7.42578125" style="1033" customWidth="1"/>
    <col min="13048" max="13291" width="6.7109375" style="1033"/>
    <col min="13292" max="13293" width="29.28515625" style="1033" customWidth="1"/>
    <col min="13294" max="13298" width="12" style="1033" customWidth="1"/>
    <col min="13299" max="13303" width="7.42578125" style="1033" customWidth="1"/>
    <col min="13304" max="13547" width="6.7109375" style="1033"/>
    <col min="13548" max="13549" width="29.28515625" style="1033" customWidth="1"/>
    <col min="13550" max="13554" width="12" style="1033" customWidth="1"/>
    <col min="13555" max="13559" width="7.42578125" style="1033" customWidth="1"/>
    <col min="13560" max="13803" width="6.7109375" style="1033"/>
    <col min="13804" max="13805" width="29.28515625" style="1033" customWidth="1"/>
    <col min="13806" max="13810" width="12" style="1033" customWidth="1"/>
    <col min="13811" max="13815" width="7.42578125" style="1033" customWidth="1"/>
    <col min="13816" max="14059" width="6.7109375" style="1033"/>
    <col min="14060" max="14061" width="29.28515625" style="1033" customWidth="1"/>
    <col min="14062" max="14066" width="12" style="1033" customWidth="1"/>
    <col min="14067" max="14071" width="7.42578125" style="1033" customWidth="1"/>
    <col min="14072" max="14315" width="6.7109375" style="1033"/>
    <col min="14316" max="14317" width="29.28515625" style="1033" customWidth="1"/>
    <col min="14318" max="14322" width="12" style="1033" customWidth="1"/>
    <col min="14323" max="14327" width="7.42578125" style="1033" customWidth="1"/>
    <col min="14328" max="14571" width="6.7109375" style="1033"/>
    <col min="14572" max="14573" width="29.28515625" style="1033" customWidth="1"/>
    <col min="14574" max="14578" width="12" style="1033" customWidth="1"/>
    <col min="14579" max="14583" width="7.42578125" style="1033" customWidth="1"/>
    <col min="14584" max="14827" width="6.7109375" style="1033"/>
    <col min="14828" max="14829" width="29.28515625" style="1033" customWidth="1"/>
    <col min="14830" max="14834" width="12" style="1033" customWidth="1"/>
    <col min="14835" max="14839" width="7.42578125" style="1033" customWidth="1"/>
    <col min="14840" max="15083" width="6.7109375" style="1033"/>
    <col min="15084" max="15085" width="29.28515625" style="1033" customWidth="1"/>
    <col min="15086" max="15090" width="12" style="1033" customWidth="1"/>
    <col min="15091" max="15095" width="7.42578125" style="1033" customWidth="1"/>
    <col min="15096" max="15339" width="6.7109375" style="1033"/>
    <col min="15340" max="15341" width="29.28515625" style="1033" customWidth="1"/>
    <col min="15342" max="15346" width="12" style="1033" customWidth="1"/>
    <col min="15347" max="15351" width="7.42578125" style="1033" customWidth="1"/>
    <col min="15352" max="15595" width="6.7109375" style="1033"/>
    <col min="15596" max="15597" width="29.28515625" style="1033" customWidth="1"/>
    <col min="15598" max="15602" width="12" style="1033" customWidth="1"/>
    <col min="15603" max="15607" width="7.42578125" style="1033" customWidth="1"/>
    <col min="15608" max="15851" width="6.7109375" style="1033"/>
    <col min="15852" max="15853" width="29.28515625" style="1033" customWidth="1"/>
    <col min="15854" max="15858" width="12" style="1033" customWidth="1"/>
    <col min="15859" max="15863" width="7.42578125" style="1033" customWidth="1"/>
    <col min="15864" max="16107" width="6.7109375" style="1033"/>
    <col min="16108" max="16109" width="29.28515625" style="1033" customWidth="1"/>
    <col min="16110" max="16114" width="12" style="1033" customWidth="1"/>
    <col min="16115" max="16119" width="7.42578125" style="1033" customWidth="1"/>
    <col min="16120" max="16384" width="6.7109375" style="1033"/>
  </cols>
  <sheetData>
    <row r="1" spans="1:18" ht="39" customHeight="1">
      <c r="A1" s="1959" t="s">
        <v>2561</v>
      </c>
      <c r="B1" s="1959"/>
      <c r="C1" s="1959"/>
      <c r="D1" s="1959"/>
      <c r="E1" s="1959"/>
      <c r="F1" s="1959"/>
      <c r="G1" s="1959"/>
    </row>
    <row r="2" spans="1:18" ht="65.25" customHeight="1">
      <c r="A2" s="2539" t="s">
        <v>3178</v>
      </c>
      <c r="B2" s="2539"/>
      <c r="C2" s="2539"/>
      <c r="D2" s="2539"/>
      <c r="E2" s="2539"/>
      <c r="F2" s="2539"/>
      <c r="G2" s="2539"/>
      <c r="H2" s="2562"/>
      <c r="I2" s="2562"/>
      <c r="J2" s="2562"/>
      <c r="K2" s="2562"/>
      <c r="L2" s="2562"/>
      <c r="M2" s="2562"/>
      <c r="N2" s="2562"/>
      <c r="O2" s="2562"/>
      <c r="P2" s="2562"/>
      <c r="Q2" s="2562"/>
      <c r="R2" s="2562"/>
    </row>
    <row r="3" spans="1:18" ht="15" customHeight="1">
      <c r="A3" s="2496" t="s">
        <v>3179</v>
      </c>
      <c r="B3" s="2496"/>
      <c r="C3" s="2497"/>
      <c r="D3" s="2498" t="s">
        <v>3180</v>
      </c>
      <c r="E3" s="2498"/>
      <c r="F3" s="2498"/>
      <c r="G3" s="2499"/>
    </row>
    <row r="4" spans="1:18" ht="39" customHeight="1">
      <c r="A4" s="2492" t="s">
        <v>3181</v>
      </c>
      <c r="B4" s="2492" t="s">
        <v>640</v>
      </c>
      <c r="C4" s="2493"/>
      <c r="D4" s="2421" t="s">
        <v>641</v>
      </c>
      <c r="E4" s="2421"/>
      <c r="F4" s="1523" t="s">
        <v>150</v>
      </c>
      <c r="G4" s="2421" t="s">
        <v>3182</v>
      </c>
    </row>
    <row r="5" spans="1:18" ht="39" customHeight="1">
      <c r="A5" s="2492"/>
      <c r="B5" s="1277" t="s">
        <v>642</v>
      </c>
      <c r="C5" s="1224" t="s">
        <v>643</v>
      </c>
      <c r="D5" s="1277" t="s">
        <v>642</v>
      </c>
      <c r="E5" s="1277" t="s">
        <v>643</v>
      </c>
      <c r="F5" s="1523" t="s">
        <v>129</v>
      </c>
      <c r="G5" s="2492"/>
    </row>
    <row r="6" spans="1:18" ht="39" customHeight="1">
      <c r="A6" s="1254" t="s">
        <v>3183</v>
      </c>
      <c r="B6" s="1530">
        <v>194</v>
      </c>
      <c r="C6" s="1530">
        <v>53</v>
      </c>
      <c r="D6" s="1530">
        <v>24</v>
      </c>
      <c r="E6" s="1530">
        <v>14</v>
      </c>
      <c r="F6" s="1531">
        <f t="shared" ref="F6:F11" si="0">SUM(B6:E6)</f>
        <v>285</v>
      </c>
      <c r="G6" s="1254" t="s">
        <v>3184</v>
      </c>
    </row>
    <row r="7" spans="1:18" ht="39" customHeight="1">
      <c r="A7" s="1254" t="s">
        <v>3185</v>
      </c>
      <c r="B7" s="1532">
        <v>211</v>
      </c>
      <c r="C7" s="1532">
        <v>52</v>
      </c>
      <c r="D7" s="1532">
        <v>143</v>
      </c>
      <c r="E7" s="1532">
        <v>6</v>
      </c>
      <c r="F7" s="1533">
        <f t="shared" si="0"/>
        <v>412</v>
      </c>
      <c r="G7" s="1254" t="s">
        <v>3186</v>
      </c>
    </row>
    <row r="8" spans="1:18" ht="39" customHeight="1">
      <c r="A8" s="1254" t="s">
        <v>3187</v>
      </c>
      <c r="B8" s="1530">
        <v>471</v>
      </c>
      <c r="C8" s="1530">
        <v>152</v>
      </c>
      <c r="D8" s="1530">
        <v>23</v>
      </c>
      <c r="E8" s="1530">
        <v>5</v>
      </c>
      <c r="F8" s="1533">
        <f t="shared" si="0"/>
        <v>651</v>
      </c>
      <c r="G8" s="1254" t="s">
        <v>3188</v>
      </c>
    </row>
    <row r="9" spans="1:18" ht="39" customHeight="1">
      <c r="A9" s="1254" t="s">
        <v>3189</v>
      </c>
      <c r="B9" s="1532">
        <v>43</v>
      </c>
      <c r="C9" s="1532">
        <v>26</v>
      </c>
      <c r="D9" s="1532">
        <v>3</v>
      </c>
      <c r="E9" s="1532">
        <v>7</v>
      </c>
      <c r="F9" s="1533">
        <f t="shared" si="0"/>
        <v>79</v>
      </c>
      <c r="G9" s="1254" t="s">
        <v>3190</v>
      </c>
    </row>
    <row r="10" spans="1:18" ht="39" customHeight="1">
      <c r="A10" s="1254" t="s">
        <v>3191</v>
      </c>
      <c r="B10" s="1530">
        <v>22</v>
      </c>
      <c r="C10" s="1530">
        <v>19</v>
      </c>
      <c r="D10" s="1530">
        <v>4</v>
      </c>
      <c r="E10" s="1530">
        <v>9</v>
      </c>
      <c r="F10" s="1533">
        <f t="shared" si="0"/>
        <v>54</v>
      </c>
      <c r="G10" s="1254" t="s">
        <v>3192</v>
      </c>
    </row>
    <row r="11" spans="1:18" ht="39" customHeight="1">
      <c r="A11" s="1254" t="s">
        <v>617</v>
      </c>
      <c r="B11" s="1532">
        <v>29</v>
      </c>
      <c r="C11" s="1532">
        <v>22</v>
      </c>
      <c r="D11" s="1532">
        <v>0</v>
      </c>
      <c r="E11" s="1532">
        <v>0</v>
      </c>
      <c r="F11" s="1533">
        <f t="shared" si="0"/>
        <v>51</v>
      </c>
      <c r="G11" s="1254" t="s">
        <v>618</v>
      </c>
    </row>
    <row r="12" spans="1:18" ht="39" customHeight="1">
      <c r="A12" s="1282" t="s">
        <v>533</v>
      </c>
      <c r="B12" s="1534">
        <f>SUM(B6:B11)</f>
        <v>970</v>
      </c>
      <c r="C12" s="1534">
        <f>SUM(C6:C11)</f>
        <v>324</v>
      </c>
      <c r="D12" s="1534">
        <f>SUM(D6:D11)</f>
        <v>197</v>
      </c>
      <c r="E12" s="1534">
        <f>SUM(E6:E11)</f>
        <v>41</v>
      </c>
      <c r="F12" s="1534">
        <f>SUM(F6:F11)</f>
        <v>1532</v>
      </c>
      <c r="G12" s="1282" t="s">
        <v>129</v>
      </c>
    </row>
    <row r="13" spans="1:18">
      <c r="A13" s="1535"/>
      <c r="B13" s="1536"/>
      <c r="C13" s="1536"/>
      <c r="D13" s="1536"/>
      <c r="E13" s="1536"/>
      <c r="F13" s="1536"/>
      <c r="G13" s="1537"/>
    </row>
  </sheetData>
  <mergeCells count="10">
    <mergeCell ref="H2:N2"/>
    <mergeCell ref="O2:R2"/>
    <mergeCell ref="A3:C3"/>
    <mergeCell ref="D3:G3"/>
    <mergeCell ref="A4:A5"/>
    <mergeCell ref="B4:C4"/>
    <mergeCell ref="D4:E4"/>
    <mergeCell ref="G4:G5"/>
    <mergeCell ref="A1:G1"/>
    <mergeCell ref="A2:G2"/>
  </mergeCells>
  <pageMargins left="0.7" right="0.7" top="0.75" bottom="0.75" header="0.3" footer="0.3"/>
  <pageSetup paperSize="9" scale="83" orientation="landscape"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W61"/>
  <sheetViews>
    <sheetView showGridLines="0" rightToLeft="1" zoomScale="60" zoomScaleNormal="60" zoomScaleSheetLayoutView="75" workbookViewId="0">
      <selection activeCell="G13" sqref="G13"/>
    </sheetView>
  </sheetViews>
  <sheetFormatPr defaultColWidth="8.85546875" defaultRowHeight="12.75"/>
  <cols>
    <col min="1" max="1" width="39.140625" style="1341" customWidth="1"/>
    <col min="2" max="11" width="19.7109375" style="1341" customWidth="1"/>
    <col min="12" max="12" width="72" style="1341" bestFit="1" customWidth="1"/>
    <col min="13" max="15" width="9.28515625" style="1341" bestFit="1" customWidth="1"/>
    <col min="16" max="236" width="8.85546875" style="1341"/>
    <col min="237" max="237" width="46.140625" style="1341" customWidth="1"/>
    <col min="238" max="240" width="9.140625" style="1341" customWidth="1"/>
    <col min="241" max="242" width="10.7109375" style="1341" bestFit="1" customWidth="1"/>
    <col min="243" max="244" width="9.140625" style="1341" bestFit="1" customWidth="1"/>
    <col min="245" max="245" width="9.28515625" style="1341" customWidth="1"/>
    <col min="246" max="246" width="8.28515625" style="1341" customWidth="1"/>
    <col min="247" max="247" width="9.28515625" style="1341" customWidth="1"/>
    <col min="248" max="248" width="8.28515625" style="1341" customWidth="1"/>
    <col min="249" max="249" width="12.85546875" style="1341" bestFit="1" customWidth="1"/>
    <col min="250" max="250" width="10.7109375" style="1341" bestFit="1" customWidth="1"/>
    <col min="251" max="492" width="8.85546875" style="1341"/>
    <col min="493" max="493" width="46.140625" style="1341" customWidth="1"/>
    <col min="494" max="496" width="9.140625" style="1341" customWidth="1"/>
    <col min="497" max="498" width="10.7109375" style="1341" bestFit="1" customWidth="1"/>
    <col min="499" max="500" width="9.140625" style="1341" bestFit="1" customWidth="1"/>
    <col min="501" max="501" width="9.28515625" style="1341" customWidth="1"/>
    <col min="502" max="502" width="8.28515625" style="1341" customWidth="1"/>
    <col min="503" max="503" width="9.28515625" style="1341" customWidth="1"/>
    <col min="504" max="504" width="8.28515625" style="1341" customWidth="1"/>
    <col min="505" max="505" width="12.85546875" style="1341" bestFit="1" customWidth="1"/>
    <col min="506" max="506" width="10.7109375" style="1341" bestFit="1" customWidth="1"/>
    <col min="507" max="748" width="8.85546875" style="1341"/>
    <col min="749" max="749" width="46.140625" style="1341" customWidth="1"/>
    <col min="750" max="752" width="9.140625" style="1341" customWidth="1"/>
    <col min="753" max="754" width="10.7109375" style="1341" bestFit="1" customWidth="1"/>
    <col min="755" max="756" width="9.140625" style="1341" bestFit="1" customWidth="1"/>
    <col min="757" max="757" width="9.28515625" style="1341" customWidth="1"/>
    <col min="758" max="758" width="8.28515625" style="1341" customWidth="1"/>
    <col min="759" max="759" width="9.28515625" style="1341" customWidth="1"/>
    <col min="760" max="760" width="8.28515625" style="1341" customWidth="1"/>
    <col min="761" max="761" width="12.85546875" style="1341" bestFit="1" customWidth="1"/>
    <col min="762" max="762" width="10.7109375" style="1341" bestFit="1" customWidth="1"/>
    <col min="763" max="1004" width="8.85546875" style="1341"/>
    <col min="1005" max="1005" width="46.140625" style="1341" customWidth="1"/>
    <col min="1006" max="1008" width="9.140625" style="1341" customWidth="1"/>
    <col min="1009" max="1010" width="10.7109375" style="1341" bestFit="1" customWidth="1"/>
    <col min="1011" max="1012" width="9.140625" style="1341" bestFit="1" customWidth="1"/>
    <col min="1013" max="1013" width="9.28515625" style="1341" customWidth="1"/>
    <col min="1014" max="1014" width="8.28515625" style="1341" customWidth="1"/>
    <col min="1015" max="1015" width="9.28515625" style="1341" customWidth="1"/>
    <col min="1016" max="1016" width="8.28515625" style="1341" customWidth="1"/>
    <col min="1017" max="1017" width="12.85546875" style="1341" bestFit="1" customWidth="1"/>
    <col min="1018" max="1018" width="10.7109375" style="1341" bestFit="1" customWidth="1"/>
    <col min="1019" max="1260" width="8.85546875" style="1341"/>
    <col min="1261" max="1261" width="46.140625" style="1341" customWidth="1"/>
    <col min="1262" max="1264" width="9.140625" style="1341" customWidth="1"/>
    <col min="1265" max="1266" width="10.7109375" style="1341" bestFit="1" customWidth="1"/>
    <col min="1267" max="1268" width="9.140625" style="1341" bestFit="1" customWidth="1"/>
    <col min="1269" max="1269" width="9.28515625" style="1341" customWidth="1"/>
    <col min="1270" max="1270" width="8.28515625" style="1341" customWidth="1"/>
    <col min="1271" max="1271" width="9.28515625" style="1341" customWidth="1"/>
    <col min="1272" max="1272" width="8.28515625" style="1341" customWidth="1"/>
    <col min="1273" max="1273" width="12.85546875" style="1341" bestFit="1" customWidth="1"/>
    <col min="1274" max="1274" width="10.7109375" style="1341" bestFit="1" customWidth="1"/>
    <col min="1275" max="1516" width="8.85546875" style="1341"/>
    <col min="1517" max="1517" width="46.140625" style="1341" customWidth="1"/>
    <col min="1518" max="1520" width="9.140625" style="1341" customWidth="1"/>
    <col min="1521" max="1522" width="10.7109375" style="1341" bestFit="1" customWidth="1"/>
    <col min="1523" max="1524" width="9.140625" style="1341" bestFit="1" customWidth="1"/>
    <col min="1525" max="1525" width="9.28515625" style="1341" customWidth="1"/>
    <col min="1526" max="1526" width="8.28515625" style="1341" customWidth="1"/>
    <col min="1527" max="1527" width="9.28515625" style="1341" customWidth="1"/>
    <col min="1528" max="1528" width="8.28515625" style="1341" customWidth="1"/>
    <col min="1529" max="1529" width="12.85546875" style="1341" bestFit="1" customWidth="1"/>
    <col min="1530" max="1530" width="10.7109375" style="1341" bestFit="1" customWidth="1"/>
    <col min="1531" max="1772" width="8.85546875" style="1341"/>
    <col min="1773" max="1773" width="46.140625" style="1341" customWidth="1"/>
    <col min="1774" max="1776" width="9.140625" style="1341" customWidth="1"/>
    <col min="1777" max="1778" width="10.7109375" style="1341" bestFit="1" customWidth="1"/>
    <col min="1779" max="1780" width="9.140625" style="1341" bestFit="1" customWidth="1"/>
    <col min="1781" max="1781" width="9.28515625" style="1341" customWidth="1"/>
    <col min="1782" max="1782" width="8.28515625" style="1341" customWidth="1"/>
    <col min="1783" max="1783" width="9.28515625" style="1341" customWidth="1"/>
    <col min="1784" max="1784" width="8.28515625" style="1341" customWidth="1"/>
    <col min="1785" max="1785" width="12.85546875" style="1341" bestFit="1" customWidth="1"/>
    <col min="1786" max="1786" width="10.7109375" style="1341" bestFit="1" customWidth="1"/>
    <col min="1787" max="2028" width="8.85546875" style="1341"/>
    <col min="2029" max="2029" width="46.140625" style="1341" customWidth="1"/>
    <col min="2030" max="2032" width="9.140625" style="1341" customWidth="1"/>
    <col min="2033" max="2034" width="10.7109375" style="1341" bestFit="1" customWidth="1"/>
    <col min="2035" max="2036" width="9.140625" style="1341" bestFit="1" customWidth="1"/>
    <col min="2037" max="2037" width="9.28515625" style="1341" customWidth="1"/>
    <col min="2038" max="2038" width="8.28515625" style="1341" customWidth="1"/>
    <col min="2039" max="2039" width="9.28515625" style="1341" customWidth="1"/>
    <col min="2040" max="2040" width="8.28515625" style="1341" customWidth="1"/>
    <col min="2041" max="2041" width="12.85546875" style="1341" bestFit="1" customWidth="1"/>
    <col min="2042" max="2042" width="10.7109375" style="1341" bestFit="1" customWidth="1"/>
    <col min="2043" max="2284" width="8.85546875" style="1341"/>
    <col min="2285" max="2285" width="46.140625" style="1341" customWidth="1"/>
    <col min="2286" max="2288" width="9.140625" style="1341" customWidth="1"/>
    <col min="2289" max="2290" width="10.7109375" style="1341" bestFit="1" customWidth="1"/>
    <col min="2291" max="2292" width="9.140625" style="1341" bestFit="1" customWidth="1"/>
    <col min="2293" max="2293" width="9.28515625" style="1341" customWidth="1"/>
    <col min="2294" max="2294" width="8.28515625" style="1341" customWidth="1"/>
    <col min="2295" max="2295" width="9.28515625" style="1341" customWidth="1"/>
    <col min="2296" max="2296" width="8.28515625" style="1341" customWidth="1"/>
    <col min="2297" max="2297" width="12.85546875" style="1341" bestFit="1" customWidth="1"/>
    <col min="2298" max="2298" width="10.7109375" style="1341" bestFit="1" customWidth="1"/>
    <col min="2299" max="2540" width="8.85546875" style="1341"/>
    <col min="2541" max="2541" width="46.140625" style="1341" customWidth="1"/>
    <col min="2542" max="2544" width="9.140625" style="1341" customWidth="1"/>
    <col min="2545" max="2546" width="10.7109375" style="1341" bestFit="1" customWidth="1"/>
    <col min="2547" max="2548" width="9.140625" style="1341" bestFit="1" customWidth="1"/>
    <col min="2549" max="2549" width="9.28515625" style="1341" customWidth="1"/>
    <col min="2550" max="2550" width="8.28515625" style="1341" customWidth="1"/>
    <col min="2551" max="2551" width="9.28515625" style="1341" customWidth="1"/>
    <col min="2552" max="2552" width="8.28515625" style="1341" customWidth="1"/>
    <col min="2553" max="2553" width="12.85546875" style="1341" bestFit="1" customWidth="1"/>
    <col min="2554" max="2554" width="10.7109375" style="1341" bestFit="1" customWidth="1"/>
    <col min="2555" max="2796" width="8.85546875" style="1341"/>
    <col min="2797" max="2797" width="46.140625" style="1341" customWidth="1"/>
    <col min="2798" max="2800" width="9.140625" style="1341" customWidth="1"/>
    <col min="2801" max="2802" width="10.7109375" style="1341" bestFit="1" customWidth="1"/>
    <col min="2803" max="2804" width="9.140625" style="1341" bestFit="1" customWidth="1"/>
    <col min="2805" max="2805" width="9.28515625" style="1341" customWidth="1"/>
    <col min="2806" max="2806" width="8.28515625" style="1341" customWidth="1"/>
    <col min="2807" max="2807" width="9.28515625" style="1341" customWidth="1"/>
    <col min="2808" max="2808" width="8.28515625" style="1341" customWidth="1"/>
    <col min="2809" max="2809" width="12.85546875" style="1341" bestFit="1" customWidth="1"/>
    <col min="2810" max="2810" width="10.7109375" style="1341" bestFit="1" customWidth="1"/>
    <col min="2811" max="3052" width="8.85546875" style="1341"/>
    <col min="3053" max="3053" width="46.140625" style="1341" customWidth="1"/>
    <col min="3054" max="3056" width="9.140625" style="1341" customWidth="1"/>
    <col min="3057" max="3058" width="10.7109375" style="1341" bestFit="1" customWidth="1"/>
    <col min="3059" max="3060" width="9.140625" style="1341" bestFit="1" customWidth="1"/>
    <col min="3061" max="3061" width="9.28515625" style="1341" customWidth="1"/>
    <col min="3062" max="3062" width="8.28515625" style="1341" customWidth="1"/>
    <col min="3063" max="3063" width="9.28515625" style="1341" customWidth="1"/>
    <col min="3064" max="3064" width="8.28515625" style="1341" customWidth="1"/>
    <col min="3065" max="3065" width="12.85546875" style="1341" bestFit="1" customWidth="1"/>
    <col min="3066" max="3066" width="10.7109375" style="1341" bestFit="1" customWidth="1"/>
    <col min="3067" max="3308" width="8.85546875" style="1341"/>
    <col min="3309" max="3309" width="46.140625" style="1341" customWidth="1"/>
    <col min="3310" max="3312" width="9.140625" style="1341" customWidth="1"/>
    <col min="3313" max="3314" width="10.7109375" style="1341" bestFit="1" customWidth="1"/>
    <col min="3315" max="3316" width="9.140625" style="1341" bestFit="1" customWidth="1"/>
    <col min="3317" max="3317" width="9.28515625" style="1341" customWidth="1"/>
    <col min="3318" max="3318" width="8.28515625" style="1341" customWidth="1"/>
    <col min="3319" max="3319" width="9.28515625" style="1341" customWidth="1"/>
    <col min="3320" max="3320" width="8.28515625" style="1341" customWidth="1"/>
    <col min="3321" max="3321" width="12.85546875" style="1341" bestFit="1" customWidth="1"/>
    <col min="3322" max="3322" width="10.7109375" style="1341" bestFit="1" customWidth="1"/>
    <col min="3323" max="3564" width="8.85546875" style="1341"/>
    <col min="3565" max="3565" width="46.140625" style="1341" customWidth="1"/>
    <col min="3566" max="3568" width="9.140625" style="1341" customWidth="1"/>
    <col min="3569" max="3570" width="10.7109375" style="1341" bestFit="1" customWidth="1"/>
    <col min="3571" max="3572" width="9.140625" style="1341" bestFit="1" customWidth="1"/>
    <col min="3573" max="3573" width="9.28515625" style="1341" customWidth="1"/>
    <col min="3574" max="3574" width="8.28515625" style="1341" customWidth="1"/>
    <col min="3575" max="3575" width="9.28515625" style="1341" customWidth="1"/>
    <col min="3576" max="3576" width="8.28515625" style="1341" customWidth="1"/>
    <col min="3577" max="3577" width="12.85546875" style="1341" bestFit="1" customWidth="1"/>
    <col min="3578" max="3578" width="10.7109375" style="1341" bestFit="1" customWidth="1"/>
    <col min="3579" max="3820" width="8.85546875" style="1341"/>
    <col min="3821" max="3821" width="46.140625" style="1341" customWidth="1"/>
    <col min="3822" max="3824" width="9.140625" style="1341" customWidth="1"/>
    <col min="3825" max="3826" width="10.7109375" style="1341" bestFit="1" customWidth="1"/>
    <col min="3827" max="3828" width="9.140625" style="1341" bestFit="1" customWidth="1"/>
    <col min="3829" max="3829" width="9.28515625" style="1341" customWidth="1"/>
    <col min="3830" max="3830" width="8.28515625" style="1341" customWidth="1"/>
    <col min="3831" max="3831" width="9.28515625" style="1341" customWidth="1"/>
    <col min="3832" max="3832" width="8.28515625" style="1341" customWidth="1"/>
    <col min="3833" max="3833" width="12.85546875" style="1341" bestFit="1" customWidth="1"/>
    <col min="3834" max="3834" width="10.7109375" style="1341" bestFit="1" customWidth="1"/>
    <col min="3835" max="4076" width="8.85546875" style="1341"/>
    <col min="4077" max="4077" width="46.140625" style="1341" customWidth="1"/>
    <col min="4078" max="4080" width="9.140625" style="1341" customWidth="1"/>
    <col min="4081" max="4082" width="10.7109375" style="1341" bestFit="1" customWidth="1"/>
    <col min="4083" max="4084" width="9.140625" style="1341" bestFit="1" customWidth="1"/>
    <col min="4085" max="4085" width="9.28515625" style="1341" customWidth="1"/>
    <col min="4086" max="4086" width="8.28515625" style="1341" customWidth="1"/>
    <col min="4087" max="4087" width="9.28515625" style="1341" customWidth="1"/>
    <col min="4088" max="4088" width="8.28515625" style="1341" customWidth="1"/>
    <col min="4089" max="4089" width="12.85546875" style="1341" bestFit="1" customWidth="1"/>
    <col min="4090" max="4090" width="10.7109375" style="1341" bestFit="1" customWidth="1"/>
    <col min="4091" max="4332" width="8.85546875" style="1341"/>
    <col min="4333" max="4333" width="46.140625" style="1341" customWidth="1"/>
    <col min="4334" max="4336" width="9.140625" style="1341" customWidth="1"/>
    <col min="4337" max="4338" width="10.7109375" style="1341" bestFit="1" customWidth="1"/>
    <col min="4339" max="4340" width="9.140625" style="1341" bestFit="1" customWidth="1"/>
    <col min="4341" max="4341" width="9.28515625" style="1341" customWidth="1"/>
    <col min="4342" max="4342" width="8.28515625" style="1341" customWidth="1"/>
    <col min="4343" max="4343" width="9.28515625" style="1341" customWidth="1"/>
    <col min="4344" max="4344" width="8.28515625" style="1341" customWidth="1"/>
    <col min="4345" max="4345" width="12.85546875" style="1341" bestFit="1" customWidth="1"/>
    <col min="4346" max="4346" width="10.7109375" style="1341" bestFit="1" customWidth="1"/>
    <col min="4347" max="4588" width="8.85546875" style="1341"/>
    <col min="4589" max="4589" width="46.140625" style="1341" customWidth="1"/>
    <col min="4590" max="4592" width="9.140625" style="1341" customWidth="1"/>
    <col min="4593" max="4594" width="10.7109375" style="1341" bestFit="1" customWidth="1"/>
    <col min="4595" max="4596" width="9.140625" style="1341" bestFit="1" customWidth="1"/>
    <col min="4597" max="4597" width="9.28515625" style="1341" customWidth="1"/>
    <col min="4598" max="4598" width="8.28515625" style="1341" customWidth="1"/>
    <col min="4599" max="4599" width="9.28515625" style="1341" customWidth="1"/>
    <col min="4600" max="4600" width="8.28515625" style="1341" customWidth="1"/>
    <col min="4601" max="4601" width="12.85546875" style="1341" bestFit="1" customWidth="1"/>
    <col min="4602" max="4602" width="10.7109375" style="1341" bestFit="1" customWidth="1"/>
    <col min="4603" max="4844" width="8.85546875" style="1341"/>
    <col min="4845" max="4845" width="46.140625" style="1341" customWidth="1"/>
    <col min="4846" max="4848" width="9.140625" style="1341" customWidth="1"/>
    <col min="4849" max="4850" width="10.7109375" style="1341" bestFit="1" customWidth="1"/>
    <col min="4851" max="4852" width="9.140625" style="1341" bestFit="1" customWidth="1"/>
    <col min="4853" max="4853" width="9.28515625" style="1341" customWidth="1"/>
    <col min="4854" max="4854" width="8.28515625" style="1341" customWidth="1"/>
    <col min="4855" max="4855" width="9.28515625" style="1341" customWidth="1"/>
    <col min="4856" max="4856" width="8.28515625" style="1341" customWidth="1"/>
    <col min="4857" max="4857" width="12.85546875" style="1341" bestFit="1" customWidth="1"/>
    <col min="4858" max="4858" width="10.7109375" style="1341" bestFit="1" customWidth="1"/>
    <col min="4859" max="5100" width="8.85546875" style="1341"/>
    <col min="5101" max="5101" width="46.140625" style="1341" customWidth="1"/>
    <col min="5102" max="5104" width="9.140625" style="1341" customWidth="1"/>
    <col min="5105" max="5106" width="10.7109375" style="1341" bestFit="1" customWidth="1"/>
    <col min="5107" max="5108" width="9.140625" style="1341" bestFit="1" customWidth="1"/>
    <col min="5109" max="5109" width="9.28515625" style="1341" customWidth="1"/>
    <col min="5110" max="5110" width="8.28515625" style="1341" customWidth="1"/>
    <col min="5111" max="5111" width="9.28515625" style="1341" customWidth="1"/>
    <col min="5112" max="5112" width="8.28515625" style="1341" customWidth="1"/>
    <col min="5113" max="5113" width="12.85546875" style="1341" bestFit="1" customWidth="1"/>
    <col min="5114" max="5114" width="10.7109375" style="1341" bestFit="1" customWidth="1"/>
    <col min="5115" max="5356" width="8.85546875" style="1341"/>
    <col min="5357" max="5357" width="46.140625" style="1341" customWidth="1"/>
    <col min="5358" max="5360" width="9.140625" style="1341" customWidth="1"/>
    <col min="5361" max="5362" width="10.7109375" style="1341" bestFit="1" customWidth="1"/>
    <col min="5363" max="5364" width="9.140625" style="1341" bestFit="1" customWidth="1"/>
    <col min="5365" max="5365" width="9.28515625" style="1341" customWidth="1"/>
    <col min="5366" max="5366" width="8.28515625" style="1341" customWidth="1"/>
    <col min="5367" max="5367" width="9.28515625" style="1341" customWidth="1"/>
    <col min="5368" max="5368" width="8.28515625" style="1341" customWidth="1"/>
    <col min="5369" max="5369" width="12.85546875" style="1341" bestFit="1" customWidth="1"/>
    <col min="5370" max="5370" width="10.7109375" style="1341" bestFit="1" customWidth="1"/>
    <col min="5371" max="5612" width="8.85546875" style="1341"/>
    <col min="5613" max="5613" width="46.140625" style="1341" customWidth="1"/>
    <col min="5614" max="5616" width="9.140625" style="1341" customWidth="1"/>
    <col min="5617" max="5618" width="10.7109375" style="1341" bestFit="1" customWidth="1"/>
    <col min="5619" max="5620" width="9.140625" style="1341" bestFit="1" customWidth="1"/>
    <col min="5621" max="5621" width="9.28515625" style="1341" customWidth="1"/>
    <col min="5622" max="5622" width="8.28515625" style="1341" customWidth="1"/>
    <col min="5623" max="5623" width="9.28515625" style="1341" customWidth="1"/>
    <col min="5624" max="5624" width="8.28515625" style="1341" customWidth="1"/>
    <col min="5625" max="5625" width="12.85546875" style="1341" bestFit="1" customWidth="1"/>
    <col min="5626" max="5626" width="10.7109375" style="1341" bestFit="1" customWidth="1"/>
    <col min="5627" max="5868" width="8.85546875" style="1341"/>
    <col min="5869" max="5869" width="46.140625" style="1341" customWidth="1"/>
    <col min="5870" max="5872" width="9.140625" style="1341" customWidth="1"/>
    <col min="5873" max="5874" width="10.7109375" style="1341" bestFit="1" customWidth="1"/>
    <col min="5875" max="5876" width="9.140625" style="1341" bestFit="1" customWidth="1"/>
    <col min="5877" max="5877" width="9.28515625" style="1341" customWidth="1"/>
    <col min="5878" max="5878" width="8.28515625" style="1341" customWidth="1"/>
    <col min="5879" max="5879" width="9.28515625" style="1341" customWidth="1"/>
    <col min="5880" max="5880" width="8.28515625" style="1341" customWidth="1"/>
    <col min="5881" max="5881" width="12.85546875" style="1341" bestFit="1" customWidth="1"/>
    <col min="5882" max="5882" width="10.7109375" style="1341" bestFit="1" customWidth="1"/>
    <col min="5883" max="6124" width="8.85546875" style="1341"/>
    <col min="6125" max="6125" width="46.140625" style="1341" customWidth="1"/>
    <col min="6126" max="6128" width="9.140625" style="1341" customWidth="1"/>
    <col min="6129" max="6130" width="10.7109375" style="1341" bestFit="1" customWidth="1"/>
    <col min="6131" max="6132" width="9.140625" style="1341" bestFit="1" customWidth="1"/>
    <col min="6133" max="6133" width="9.28515625" style="1341" customWidth="1"/>
    <col min="6134" max="6134" width="8.28515625" style="1341" customWidth="1"/>
    <col min="6135" max="6135" width="9.28515625" style="1341" customWidth="1"/>
    <col min="6136" max="6136" width="8.28515625" style="1341" customWidth="1"/>
    <col min="6137" max="6137" width="12.85546875" style="1341" bestFit="1" customWidth="1"/>
    <col min="6138" max="6138" width="10.7109375" style="1341" bestFit="1" customWidth="1"/>
    <col min="6139" max="6380" width="8.85546875" style="1341"/>
    <col min="6381" max="6381" width="46.140625" style="1341" customWidth="1"/>
    <col min="6382" max="6384" width="9.140625" style="1341" customWidth="1"/>
    <col min="6385" max="6386" width="10.7109375" style="1341" bestFit="1" customWidth="1"/>
    <col min="6387" max="6388" width="9.140625" style="1341" bestFit="1" customWidth="1"/>
    <col min="6389" max="6389" width="9.28515625" style="1341" customWidth="1"/>
    <col min="6390" max="6390" width="8.28515625" style="1341" customWidth="1"/>
    <col min="6391" max="6391" width="9.28515625" style="1341" customWidth="1"/>
    <col min="6392" max="6392" width="8.28515625" style="1341" customWidth="1"/>
    <col min="6393" max="6393" width="12.85546875" style="1341" bestFit="1" customWidth="1"/>
    <col min="6394" max="6394" width="10.7109375" style="1341" bestFit="1" customWidth="1"/>
    <col min="6395" max="6636" width="8.85546875" style="1341"/>
    <col min="6637" max="6637" width="46.140625" style="1341" customWidth="1"/>
    <col min="6638" max="6640" width="9.140625" style="1341" customWidth="1"/>
    <col min="6641" max="6642" width="10.7109375" style="1341" bestFit="1" customWidth="1"/>
    <col min="6643" max="6644" width="9.140625" style="1341" bestFit="1" customWidth="1"/>
    <col min="6645" max="6645" width="9.28515625" style="1341" customWidth="1"/>
    <col min="6646" max="6646" width="8.28515625" style="1341" customWidth="1"/>
    <col min="6647" max="6647" width="9.28515625" style="1341" customWidth="1"/>
    <col min="6648" max="6648" width="8.28515625" style="1341" customWidth="1"/>
    <col min="6649" max="6649" width="12.85546875" style="1341" bestFit="1" customWidth="1"/>
    <col min="6650" max="6650" width="10.7109375" style="1341" bestFit="1" customWidth="1"/>
    <col min="6651" max="6892" width="8.85546875" style="1341"/>
    <col min="6893" max="6893" width="46.140625" style="1341" customWidth="1"/>
    <col min="6894" max="6896" width="9.140625" style="1341" customWidth="1"/>
    <col min="6897" max="6898" width="10.7109375" style="1341" bestFit="1" customWidth="1"/>
    <col min="6899" max="6900" width="9.140625" style="1341" bestFit="1" customWidth="1"/>
    <col min="6901" max="6901" width="9.28515625" style="1341" customWidth="1"/>
    <col min="6902" max="6902" width="8.28515625" style="1341" customWidth="1"/>
    <col min="6903" max="6903" width="9.28515625" style="1341" customWidth="1"/>
    <col min="6904" max="6904" width="8.28515625" style="1341" customWidth="1"/>
    <col min="6905" max="6905" width="12.85546875" style="1341" bestFit="1" customWidth="1"/>
    <col min="6906" max="6906" width="10.7109375" style="1341" bestFit="1" customWidth="1"/>
    <col min="6907" max="7148" width="8.85546875" style="1341"/>
    <col min="7149" max="7149" width="46.140625" style="1341" customWidth="1"/>
    <col min="7150" max="7152" width="9.140625" style="1341" customWidth="1"/>
    <col min="7153" max="7154" width="10.7109375" style="1341" bestFit="1" customWidth="1"/>
    <col min="7155" max="7156" width="9.140625" style="1341" bestFit="1" customWidth="1"/>
    <col min="7157" max="7157" width="9.28515625" style="1341" customWidth="1"/>
    <col min="7158" max="7158" width="8.28515625" style="1341" customWidth="1"/>
    <col min="7159" max="7159" width="9.28515625" style="1341" customWidth="1"/>
    <col min="7160" max="7160" width="8.28515625" style="1341" customWidth="1"/>
    <col min="7161" max="7161" width="12.85546875" style="1341" bestFit="1" customWidth="1"/>
    <col min="7162" max="7162" width="10.7109375" style="1341" bestFit="1" customWidth="1"/>
    <col min="7163" max="7404" width="8.85546875" style="1341"/>
    <col min="7405" max="7405" width="46.140625" style="1341" customWidth="1"/>
    <col min="7406" max="7408" width="9.140625" style="1341" customWidth="1"/>
    <col min="7409" max="7410" width="10.7109375" style="1341" bestFit="1" customWidth="1"/>
    <col min="7411" max="7412" width="9.140625" style="1341" bestFit="1" customWidth="1"/>
    <col min="7413" max="7413" width="9.28515625" style="1341" customWidth="1"/>
    <col min="7414" max="7414" width="8.28515625" style="1341" customWidth="1"/>
    <col min="7415" max="7415" width="9.28515625" style="1341" customWidth="1"/>
    <col min="7416" max="7416" width="8.28515625" style="1341" customWidth="1"/>
    <col min="7417" max="7417" width="12.85546875" style="1341" bestFit="1" customWidth="1"/>
    <col min="7418" max="7418" width="10.7109375" style="1341" bestFit="1" customWidth="1"/>
    <col min="7419" max="7660" width="8.85546875" style="1341"/>
    <col min="7661" max="7661" width="46.140625" style="1341" customWidth="1"/>
    <col min="7662" max="7664" width="9.140625" style="1341" customWidth="1"/>
    <col min="7665" max="7666" width="10.7109375" style="1341" bestFit="1" customWidth="1"/>
    <col min="7667" max="7668" width="9.140625" style="1341" bestFit="1" customWidth="1"/>
    <col min="7669" max="7669" width="9.28515625" style="1341" customWidth="1"/>
    <col min="7670" max="7670" width="8.28515625" style="1341" customWidth="1"/>
    <col min="7671" max="7671" width="9.28515625" style="1341" customWidth="1"/>
    <col min="7672" max="7672" width="8.28515625" style="1341" customWidth="1"/>
    <col min="7673" max="7673" width="12.85546875" style="1341" bestFit="1" customWidth="1"/>
    <col min="7674" max="7674" width="10.7109375" style="1341" bestFit="1" customWidth="1"/>
    <col min="7675" max="7916" width="8.85546875" style="1341"/>
    <col min="7917" max="7917" width="46.140625" style="1341" customWidth="1"/>
    <col min="7918" max="7920" width="9.140625" style="1341" customWidth="1"/>
    <col min="7921" max="7922" width="10.7109375" style="1341" bestFit="1" customWidth="1"/>
    <col min="7923" max="7924" width="9.140625" style="1341" bestFit="1" customWidth="1"/>
    <col min="7925" max="7925" width="9.28515625" style="1341" customWidth="1"/>
    <col min="7926" max="7926" width="8.28515625" style="1341" customWidth="1"/>
    <col min="7927" max="7927" width="9.28515625" style="1341" customWidth="1"/>
    <col min="7928" max="7928" width="8.28515625" style="1341" customWidth="1"/>
    <col min="7929" max="7929" width="12.85546875" style="1341" bestFit="1" customWidth="1"/>
    <col min="7930" max="7930" width="10.7109375" style="1341" bestFit="1" customWidth="1"/>
    <col min="7931" max="8172" width="8.85546875" style="1341"/>
    <col min="8173" max="8173" width="46.140625" style="1341" customWidth="1"/>
    <col min="8174" max="8176" width="9.140625" style="1341" customWidth="1"/>
    <col min="8177" max="8178" width="10.7109375" style="1341" bestFit="1" customWidth="1"/>
    <col min="8179" max="8180" width="9.140625" style="1341" bestFit="1" customWidth="1"/>
    <col min="8181" max="8181" width="9.28515625" style="1341" customWidth="1"/>
    <col min="8182" max="8182" width="8.28515625" style="1341" customWidth="1"/>
    <col min="8183" max="8183" width="9.28515625" style="1341" customWidth="1"/>
    <col min="8184" max="8184" width="8.28515625" style="1341" customWidth="1"/>
    <col min="8185" max="8185" width="12.85546875" style="1341" bestFit="1" customWidth="1"/>
    <col min="8186" max="8186" width="10.7109375" style="1341" bestFit="1" customWidth="1"/>
    <col min="8187" max="8428" width="8.85546875" style="1341"/>
    <col min="8429" max="8429" width="46.140625" style="1341" customWidth="1"/>
    <col min="8430" max="8432" width="9.140625" style="1341" customWidth="1"/>
    <col min="8433" max="8434" width="10.7109375" style="1341" bestFit="1" customWidth="1"/>
    <col min="8435" max="8436" width="9.140625" style="1341" bestFit="1" customWidth="1"/>
    <col min="8437" max="8437" width="9.28515625" style="1341" customWidth="1"/>
    <col min="8438" max="8438" width="8.28515625" style="1341" customWidth="1"/>
    <col min="8439" max="8439" width="9.28515625" style="1341" customWidth="1"/>
    <col min="8440" max="8440" width="8.28515625" style="1341" customWidth="1"/>
    <col min="8441" max="8441" width="12.85546875" style="1341" bestFit="1" customWidth="1"/>
    <col min="8442" max="8442" width="10.7109375" style="1341" bestFit="1" customWidth="1"/>
    <col min="8443" max="8684" width="8.85546875" style="1341"/>
    <col min="8685" max="8685" width="46.140625" style="1341" customWidth="1"/>
    <col min="8686" max="8688" width="9.140625" style="1341" customWidth="1"/>
    <col min="8689" max="8690" width="10.7109375" style="1341" bestFit="1" customWidth="1"/>
    <col min="8691" max="8692" width="9.140625" style="1341" bestFit="1" customWidth="1"/>
    <col min="8693" max="8693" width="9.28515625" style="1341" customWidth="1"/>
    <col min="8694" max="8694" width="8.28515625" style="1341" customWidth="1"/>
    <col min="8695" max="8695" width="9.28515625" style="1341" customWidth="1"/>
    <col min="8696" max="8696" width="8.28515625" style="1341" customWidth="1"/>
    <col min="8697" max="8697" width="12.85546875" style="1341" bestFit="1" customWidth="1"/>
    <col min="8698" max="8698" width="10.7109375" style="1341" bestFit="1" customWidth="1"/>
    <col min="8699" max="8940" width="8.85546875" style="1341"/>
    <col min="8941" max="8941" width="46.140625" style="1341" customWidth="1"/>
    <col min="8942" max="8944" width="9.140625" style="1341" customWidth="1"/>
    <col min="8945" max="8946" width="10.7109375" style="1341" bestFit="1" customWidth="1"/>
    <col min="8947" max="8948" width="9.140625" style="1341" bestFit="1" customWidth="1"/>
    <col min="8949" max="8949" width="9.28515625" style="1341" customWidth="1"/>
    <col min="8950" max="8950" width="8.28515625" style="1341" customWidth="1"/>
    <col min="8951" max="8951" width="9.28515625" style="1341" customWidth="1"/>
    <col min="8952" max="8952" width="8.28515625" style="1341" customWidth="1"/>
    <col min="8953" max="8953" width="12.85546875" style="1341" bestFit="1" customWidth="1"/>
    <col min="8954" max="8954" width="10.7109375" style="1341" bestFit="1" customWidth="1"/>
    <col min="8955" max="9196" width="8.85546875" style="1341"/>
    <col min="9197" max="9197" width="46.140625" style="1341" customWidth="1"/>
    <col min="9198" max="9200" width="9.140625" style="1341" customWidth="1"/>
    <col min="9201" max="9202" width="10.7109375" style="1341" bestFit="1" customWidth="1"/>
    <col min="9203" max="9204" width="9.140625" style="1341" bestFit="1" customWidth="1"/>
    <col min="9205" max="9205" width="9.28515625" style="1341" customWidth="1"/>
    <col min="9206" max="9206" width="8.28515625" style="1341" customWidth="1"/>
    <col min="9207" max="9207" width="9.28515625" style="1341" customWidth="1"/>
    <col min="9208" max="9208" width="8.28515625" style="1341" customWidth="1"/>
    <col min="9209" max="9209" width="12.85546875" style="1341" bestFit="1" customWidth="1"/>
    <col min="9210" max="9210" width="10.7109375" style="1341" bestFit="1" customWidth="1"/>
    <col min="9211" max="9452" width="8.85546875" style="1341"/>
    <col min="9453" max="9453" width="46.140625" style="1341" customWidth="1"/>
    <col min="9454" max="9456" width="9.140625" style="1341" customWidth="1"/>
    <col min="9457" max="9458" width="10.7109375" style="1341" bestFit="1" customWidth="1"/>
    <col min="9459" max="9460" width="9.140625" style="1341" bestFit="1" customWidth="1"/>
    <col min="9461" max="9461" width="9.28515625" style="1341" customWidth="1"/>
    <col min="9462" max="9462" width="8.28515625" style="1341" customWidth="1"/>
    <col min="9463" max="9463" width="9.28515625" style="1341" customWidth="1"/>
    <col min="9464" max="9464" width="8.28515625" style="1341" customWidth="1"/>
    <col min="9465" max="9465" width="12.85546875" style="1341" bestFit="1" customWidth="1"/>
    <col min="9466" max="9466" width="10.7109375" style="1341" bestFit="1" customWidth="1"/>
    <col min="9467" max="9708" width="8.85546875" style="1341"/>
    <col min="9709" max="9709" width="46.140625" style="1341" customWidth="1"/>
    <col min="9710" max="9712" width="9.140625" style="1341" customWidth="1"/>
    <col min="9713" max="9714" width="10.7109375" style="1341" bestFit="1" customWidth="1"/>
    <col min="9715" max="9716" width="9.140625" style="1341" bestFit="1" customWidth="1"/>
    <col min="9717" max="9717" width="9.28515625" style="1341" customWidth="1"/>
    <col min="9718" max="9718" width="8.28515625" style="1341" customWidth="1"/>
    <col min="9719" max="9719" width="9.28515625" style="1341" customWidth="1"/>
    <col min="9720" max="9720" width="8.28515625" style="1341" customWidth="1"/>
    <col min="9721" max="9721" width="12.85546875" style="1341" bestFit="1" customWidth="1"/>
    <col min="9722" max="9722" width="10.7109375" style="1341" bestFit="1" customWidth="1"/>
    <col min="9723" max="9964" width="8.85546875" style="1341"/>
    <col min="9965" max="9965" width="46.140625" style="1341" customWidth="1"/>
    <col min="9966" max="9968" width="9.140625" style="1341" customWidth="1"/>
    <col min="9969" max="9970" width="10.7109375" style="1341" bestFit="1" customWidth="1"/>
    <col min="9971" max="9972" width="9.140625" style="1341" bestFit="1" customWidth="1"/>
    <col min="9973" max="9973" width="9.28515625" style="1341" customWidth="1"/>
    <col min="9974" max="9974" width="8.28515625" style="1341" customWidth="1"/>
    <col min="9975" max="9975" width="9.28515625" style="1341" customWidth="1"/>
    <col min="9976" max="9976" width="8.28515625" style="1341" customWidth="1"/>
    <col min="9977" max="9977" width="12.85546875" style="1341" bestFit="1" customWidth="1"/>
    <col min="9978" max="9978" width="10.7109375" style="1341" bestFit="1" customWidth="1"/>
    <col min="9979" max="10220" width="8.85546875" style="1341"/>
    <col min="10221" max="10221" width="46.140625" style="1341" customWidth="1"/>
    <col min="10222" max="10224" width="9.140625" style="1341" customWidth="1"/>
    <col min="10225" max="10226" width="10.7109375" style="1341" bestFit="1" customWidth="1"/>
    <col min="10227" max="10228" width="9.140625" style="1341" bestFit="1" customWidth="1"/>
    <col min="10229" max="10229" width="9.28515625" style="1341" customWidth="1"/>
    <col min="10230" max="10230" width="8.28515625" style="1341" customWidth="1"/>
    <col min="10231" max="10231" width="9.28515625" style="1341" customWidth="1"/>
    <col min="10232" max="10232" width="8.28515625" style="1341" customWidth="1"/>
    <col min="10233" max="10233" width="12.85546875" style="1341" bestFit="1" customWidth="1"/>
    <col min="10234" max="10234" width="10.7109375" style="1341" bestFit="1" customWidth="1"/>
    <col min="10235" max="10476" width="8.85546875" style="1341"/>
    <col min="10477" max="10477" width="46.140625" style="1341" customWidth="1"/>
    <col min="10478" max="10480" width="9.140625" style="1341" customWidth="1"/>
    <col min="10481" max="10482" width="10.7109375" style="1341" bestFit="1" customWidth="1"/>
    <col min="10483" max="10484" width="9.140625" style="1341" bestFit="1" customWidth="1"/>
    <col min="10485" max="10485" width="9.28515625" style="1341" customWidth="1"/>
    <col min="10486" max="10486" width="8.28515625" style="1341" customWidth="1"/>
    <col min="10487" max="10487" width="9.28515625" style="1341" customWidth="1"/>
    <col min="10488" max="10488" width="8.28515625" style="1341" customWidth="1"/>
    <col min="10489" max="10489" width="12.85546875" style="1341" bestFit="1" customWidth="1"/>
    <col min="10490" max="10490" width="10.7109375" style="1341" bestFit="1" customWidth="1"/>
    <col min="10491" max="10732" width="8.85546875" style="1341"/>
    <col min="10733" max="10733" width="46.140625" style="1341" customWidth="1"/>
    <col min="10734" max="10736" width="9.140625" style="1341" customWidth="1"/>
    <col min="10737" max="10738" width="10.7109375" style="1341" bestFit="1" customWidth="1"/>
    <col min="10739" max="10740" width="9.140625" style="1341" bestFit="1" customWidth="1"/>
    <col min="10741" max="10741" width="9.28515625" style="1341" customWidth="1"/>
    <col min="10742" max="10742" width="8.28515625" style="1341" customWidth="1"/>
    <col min="10743" max="10743" width="9.28515625" style="1341" customWidth="1"/>
    <col min="10744" max="10744" width="8.28515625" style="1341" customWidth="1"/>
    <col min="10745" max="10745" width="12.85546875" style="1341" bestFit="1" customWidth="1"/>
    <col min="10746" max="10746" width="10.7109375" style="1341" bestFit="1" customWidth="1"/>
    <col min="10747" max="10988" width="8.85546875" style="1341"/>
    <col min="10989" max="10989" width="46.140625" style="1341" customWidth="1"/>
    <col min="10990" max="10992" width="9.140625" style="1341" customWidth="1"/>
    <col min="10993" max="10994" width="10.7109375" style="1341" bestFit="1" customWidth="1"/>
    <col min="10995" max="10996" width="9.140625" style="1341" bestFit="1" customWidth="1"/>
    <col min="10997" max="10997" width="9.28515625" style="1341" customWidth="1"/>
    <col min="10998" max="10998" width="8.28515625" style="1341" customWidth="1"/>
    <col min="10999" max="10999" width="9.28515625" style="1341" customWidth="1"/>
    <col min="11000" max="11000" width="8.28515625" style="1341" customWidth="1"/>
    <col min="11001" max="11001" width="12.85546875" style="1341" bestFit="1" customWidth="1"/>
    <col min="11002" max="11002" width="10.7109375" style="1341" bestFit="1" customWidth="1"/>
    <col min="11003" max="11244" width="8.85546875" style="1341"/>
    <col min="11245" max="11245" width="46.140625" style="1341" customWidth="1"/>
    <col min="11246" max="11248" width="9.140625" style="1341" customWidth="1"/>
    <col min="11249" max="11250" width="10.7109375" style="1341" bestFit="1" customWidth="1"/>
    <col min="11251" max="11252" width="9.140625" style="1341" bestFit="1" customWidth="1"/>
    <col min="11253" max="11253" width="9.28515625" style="1341" customWidth="1"/>
    <col min="11254" max="11254" width="8.28515625" style="1341" customWidth="1"/>
    <col min="11255" max="11255" width="9.28515625" style="1341" customWidth="1"/>
    <col min="11256" max="11256" width="8.28515625" style="1341" customWidth="1"/>
    <col min="11257" max="11257" width="12.85546875" style="1341" bestFit="1" customWidth="1"/>
    <col min="11258" max="11258" width="10.7109375" style="1341" bestFit="1" customWidth="1"/>
    <col min="11259" max="11500" width="8.85546875" style="1341"/>
    <col min="11501" max="11501" width="46.140625" style="1341" customWidth="1"/>
    <col min="11502" max="11504" width="9.140625" style="1341" customWidth="1"/>
    <col min="11505" max="11506" width="10.7109375" style="1341" bestFit="1" customWidth="1"/>
    <col min="11507" max="11508" width="9.140625" style="1341" bestFit="1" customWidth="1"/>
    <col min="11509" max="11509" width="9.28515625" style="1341" customWidth="1"/>
    <col min="11510" max="11510" width="8.28515625" style="1341" customWidth="1"/>
    <col min="11511" max="11511" width="9.28515625" style="1341" customWidth="1"/>
    <col min="11512" max="11512" width="8.28515625" style="1341" customWidth="1"/>
    <col min="11513" max="11513" width="12.85546875" style="1341" bestFit="1" customWidth="1"/>
    <col min="11514" max="11514" width="10.7109375" style="1341" bestFit="1" customWidth="1"/>
    <col min="11515" max="11756" width="8.85546875" style="1341"/>
    <col min="11757" max="11757" width="46.140625" style="1341" customWidth="1"/>
    <col min="11758" max="11760" width="9.140625" style="1341" customWidth="1"/>
    <col min="11761" max="11762" width="10.7109375" style="1341" bestFit="1" customWidth="1"/>
    <col min="11763" max="11764" width="9.140625" style="1341" bestFit="1" customWidth="1"/>
    <col min="11765" max="11765" width="9.28515625" style="1341" customWidth="1"/>
    <col min="11766" max="11766" width="8.28515625" style="1341" customWidth="1"/>
    <col min="11767" max="11767" width="9.28515625" style="1341" customWidth="1"/>
    <col min="11768" max="11768" width="8.28515625" style="1341" customWidth="1"/>
    <col min="11769" max="11769" width="12.85546875" style="1341" bestFit="1" customWidth="1"/>
    <col min="11770" max="11770" width="10.7109375" style="1341" bestFit="1" customWidth="1"/>
    <col min="11771" max="12012" width="8.85546875" style="1341"/>
    <col min="12013" max="12013" width="46.140625" style="1341" customWidth="1"/>
    <col min="12014" max="12016" width="9.140625" style="1341" customWidth="1"/>
    <col min="12017" max="12018" width="10.7109375" style="1341" bestFit="1" customWidth="1"/>
    <col min="12019" max="12020" width="9.140625" style="1341" bestFit="1" customWidth="1"/>
    <col min="12021" max="12021" width="9.28515625" style="1341" customWidth="1"/>
    <col min="12022" max="12022" width="8.28515625" style="1341" customWidth="1"/>
    <col min="12023" max="12023" width="9.28515625" style="1341" customWidth="1"/>
    <col min="12024" max="12024" width="8.28515625" style="1341" customWidth="1"/>
    <col min="12025" max="12025" width="12.85546875" style="1341" bestFit="1" customWidth="1"/>
    <col min="12026" max="12026" width="10.7109375" style="1341" bestFit="1" customWidth="1"/>
    <col min="12027" max="12268" width="8.85546875" style="1341"/>
    <col min="12269" max="12269" width="46.140625" style="1341" customWidth="1"/>
    <col min="12270" max="12272" width="9.140625" style="1341" customWidth="1"/>
    <col min="12273" max="12274" width="10.7109375" style="1341" bestFit="1" customWidth="1"/>
    <col min="12275" max="12276" width="9.140625" style="1341" bestFit="1" customWidth="1"/>
    <col min="12277" max="12277" width="9.28515625" style="1341" customWidth="1"/>
    <col min="12278" max="12278" width="8.28515625" style="1341" customWidth="1"/>
    <col min="12279" max="12279" width="9.28515625" style="1341" customWidth="1"/>
    <col min="12280" max="12280" width="8.28515625" style="1341" customWidth="1"/>
    <col min="12281" max="12281" width="12.85546875" style="1341" bestFit="1" customWidth="1"/>
    <col min="12282" max="12282" width="10.7109375" style="1341" bestFit="1" customWidth="1"/>
    <col min="12283" max="12524" width="8.85546875" style="1341"/>
    <col min="12525" max="12525" width="46.140625" style="1341" customWidth="1"/>
    <col min="12526" max="12528" width="9.140625" style="1341" customWidth="1"/>
    <col min="12529" max="12530" width="10.7109375" style="1341" bestFit="1" customWidth="1"/>
    <col min="12531" max="12532" width="9.140625" style="1341" bestFit="1" customWidth="1"/>
    <col min="12533" max="12533" width="9.28515625" style="1341" customWidth="1"/>
    <col min="12534" max="12534" width="8.28515625" style="1341" customWidth="1"/>
    <col min="12535" max="12535" width="9.28515625" style="1341" customWidth="1"/>
    <col min="12536" max="12536" width="8.28515625" style="1341" customWidth="1"/>
    <col min="12537" max="12537" width="12.85546875" style="1341" bestFit="1" customWidth="1"/>
    <col min="12538" max="12538" width="10.7109375" style="1341" bestFit="1" customWidth="1"/>
    <col min="12539" max="12780" width="8.85546875" style="1341"/>
    <col min="12781" max="12781" width="46.140625" style="1341" customWidth="1"/>
    <col min="12782" max="12784" width="9.140625" style="1341" customWidth="1"/>
    <col min="12785" max="12786" width="10.7109375" style="1341" bestFit="1" customWidth="1"/>
    <col min="12787" max="12788" width="9.140625" style="1341" bestFit="1" customWidth="1"/>
    <col min="12789" max="12789" width="9.28515625" style="1341" customWidth="1"/>
    <col min="12790" max="12790" width="8.28515625" style="1341" customWidth="1"/>
    <col min="12791" max="12791" width="9.28515625" style="1341" customWidth="1"/>
    <col min="12792" max="12792" width="8.28515625" style="1341" customWidth="1"/>
    <col min="12793" max="12793" width="12.85546875" style="1341" bestFit="1" customWidth="1"/>
    <col min="12794" max="12794" width="10.7109375" style="1341" bestFit="1" customWidth="1"/>
    <col min="12795" max="13036" width="8.85546875" style="1341"/>
    <col min="13037" max="13037" width="46.140625" style="1341" customWidth="1"/>
    <col min="13038" max="13040" width="9.140625" style="1341" customWidth="1"/>
    <col min="13041" max="13042" width="10.7109375" style="1341" bestFit="1" customWidth="1"/>
    <col min="13043" max="13044" width="9.140625" style="1341" bestFit="1" customWidth="1"/>
    <col min="13045" max="13045" width="9.28515625" style="1341" customWidth="1"/>
    <col min="13046" max="13046" width="8.28515625" style="1341" customWidth="1"/>
    <col min="13047" max="13047" width="9.28515625" style="1341" customWidth="1"/>
    <col min="13048" max="13048" width="8.28515625" style="1341" customWidth="1"/>
    <col min="13049" max="13049" width="12.85546875" style="1341" bestFit="1" customWidth="1"/>
    <col min="13050" max="13050" width="10.7109375" style="1341" bestFit="1" customWidth="1"/>
    <col min="13051" max="13292" width="8.85546875" style="1341"/>
    <col min="13293" max="13293" width="46.140625" style="1341" customWidth="1"/>
    <col min="13294" max="13296" width="9.140625" style="1341" customWidth="1"/>
    <col min="13297" max="13298" width="10.7109375" style="1341" bestFit="1" customWidth="1"/>
    <col min="13299" max="13300" width="9.140625" style="1341" bestFit="1" customWidth="1"/>
    <col min="13301" max="13301" width="9.28515625" style="1341" customWidth="1"/>
    <col min="13302" max="13302" width="8.28515625" style="1341" customWidth="1"/>
    <col min="13303" max="13303" width="9.28515625" style="1341" customWidth="1"/>
    <col min="13304" max="13304" width="8.28515625" style="1341" customWidth="1"/>
    <col min="13305" max="13305" width="12.85546875" style="1341" bestFit="1" customWidth="1"/>
    <col min="13306" max="13306" width="10.7109375" style="1341" bestFit="1" customWidth="1"/>
    <col min="13307" max="13548" width="8.85546875" style="1341"/>
    <col min="13549" max="13549" width="46.140625" style="1341" customWidth="1"/>
    <col min="13550" max="13552" width="9.140625" style="1341" customWidth="1"/>
    <col min="13553" max="13554" width="10.7109375" style="1341" bestFit="1" customWidth="1"/>
    <col min="13555" max="13556" width="9.140625" style="1341" bestFit="1" customWidth="1"/>
    <col min="13557" max="13557" width="9.28515625" style="1341" customWidth="1"/>
    <col min="13558" max="13558" width="8.28515625" style="1341" customWidth="1"/>
    <col min="13559" max="13559" width="9.28515625" style="1341" customWidth="1"/>
    <col min="13560" max="13560" width="8.28515625" style="1341" customWidth="1"/>
    <col min="13561" max="13561" width="12.85546875" style="1341" bestFit="1" customWidth="1"/>
    <col min="13562" max="13562" width="10.7109375" style="1341" bestFit="1" customWidth="1"/>
    <col min="13563" max="13804" width="8.85546875" style="1341"/>
    <col min="13805" max="13805" width="46.140625" style="1341" customWidth="1"/>
    <col min="13806" max="13808" width="9.140625" style="1341" customWidth="1"/>
    <col min="13809" max="13810" width="10.7109375" style="1341" bestFit="1" customWidth="1"/>
    <col min="13811" max="13812" width="9.140625" style="1341" bestFit="1" customWidth="1"/>
    <col min="13813" max="13813" width="9.28515625" style="1341" customWidth="1"/>
    <col min="13814" max="13814" width="8.28515625" style="1341" customWidth="1"/>
    <col min="13815" max="13815" width="9.28515625" style="1341" customWidth="1"/>
    <col min="13816" max="13816" width="8.28515625" style="1341" customWidth="1"/>
    <col min="13817" max="13817" width="12.85546875" style="1341" bestFit="1" customWidth="1"/>
    <col min="13818" max="13818" width="10.7109375" style="1341" bestFit="1" customWidth="1"/>
    <col min="13819" max="14060" width="8.85546875" style="1341"/>
    <col min="14061" max="14061" width="46.140625" style="1341" customWidth="1"/>
    <col min="14062" max="14064" width="9.140625" style="1341" customWidth="1"/>
    <col min="14065" max="14066" width="10.7109375" style="1341" bestFit="1" customWidth="1"/>
    <col min="14067" max="14068" width="9.140625" style="1341" bestFit="1" customWidth="1"/>
    <col min="14069" max="14069" width="9.28515625" style="1341" customWidth="1"/>
    <col min="14070" max="14070" width="8.28515625" style="1341" customWidth="1"/>
    <col min="14071" max="14071" width="9.28515625" style="1341" customWidth="1"/>
    <col min="14072" max="14072" width="8.28515625" style="1341" customWidth="1"/>
    <col min="14073" max="14073" width="12.85546875" style="1341" bestFit="1" customWidth="1"/>
    <col min="14074" max="14074" width="10.7109375" style="1341" bestFit="1" customWidth="1"/>
    <col min="14075" max="14316" width="8.85546875" style="1341"/>
    <col min="14317" max="14317" width="46.140625" style="1341" customWidth="1"/>
    <col min="14318" max="14320" width="9.140625" style="1341" customWidth="1"/>
    <col min="14321" max="14322" width="10.7109375" style="1341" bestFit="1" customWidth="1"/>
    <col min="14323" max="14324" width="9.140625" style="1341" bestFit="1" customWidth="1"/>
    <col min="14325" max="14325" width="9.28515625" style="1341" customWidth="1"/>
    <col min="14326" max="14326" width="8.28515625" style="1341" customWidth="1"/>
    <col min="14327" max="14327" width="9.28515625" style="1341" customWidth="1"/>
    <col min="14328" max="14328" width="8.28515625" style="1341" customWidth="1"/>
    <col min="14329" max="14329" width="12.85546875" style="1341" bestFit="1" customWidth="1"/>
    <col min="14330" max="14330" width="10.7109375" style="1341" bestFit="1" customWidth="1"/>
    <col min="14331" max="14572" width="8.85546875" style="1341"/>
    <col min="14573" max="14573" width="46.140625" style="1341" customWidth="1"/>
    <col min="14574" max="14576" width="9.140625" style="1341" customWidth="1"/>
    <col min="14577" max="14578" width="10.7109375" style="1341" bestFit="1" customWidth="1"/>
    <col min="14579" max="14580" width="9.140625" style="1341" bestFit="1" customWidth="1"/>
    <col min="14581" max="14581" width="9.28515625" style="1341" customWidth="1"/>
    <col min="14582" max="14582" width="8.28515625" style="1341" customWidth="1"/>
    <col min="14583" max="14583" width="9.28515625" style="1341" customWidth="1"/>
    <col min="14584" max="14584" width="8.28515625" style="1341" customWidth="1"/>
    <col min="14585" max="14585" width="12.85546875" style="1341" bestFit="1" customWidth="1"/>
    <col min="14586" max="14586" width="10.7109375" style="1341" bestFit="1" customWidth="1"/>
    <col min="14587" max="14828" width="8.85546875" style="1341"/>
    <col min="14829" max="14829" width="46.140625" style="1341" customWidth="1"/>
    <col min="14830" max="14832" width="9.140625" style="1341" customWidth="1"/>
    <col min="14833" max="14834" width="10.7109375" style="1341" bestFit="1" customWidth="1"/>
    <col min="14835" max="14836" width="9.140625" style="1341" bestFit="1" customWidth="1"/>
    <col min="14837" max="14837" width="9.28515625" style="1341" customWidth="1"/>
    <col min="14838" max="14838" width="8.28515625" style="1341" customWidth="1"/>
    <col min="14839" max="14839" width="9.28515625" style="1341" customWidth="1"/>
    <col min="14840" max="14840" width="8.28515625" style="1341" customWidth="1"/>
    <col min="14841" max="14841" width="12.85546875" style="1341" bestFit="1" customWidth="1"/>
    <col min="14842" max="14842" width="10.7109375" style="1341" bestFit="1" customWidth="1"/>
    <col min="14843" max="15084" width="8.85546875" style="1341"/>
    <col min="15085" max="15085" width="46.140625" style="1341" customWidth="1"/>
    <col min="15086" max="15088" width="9.140625" style="1341" customWidth="1"/>
    <col min="15089" max="15090" width="10.7109375" style="1341" bestFit="1" customWidth="1"/>
    <col min="15091" max="15092" width="9.140625" style="1341" bestFit="1" customWidth="1"/>
    <col min="15093" max="15093" width="9.28515625" style="1341" customWidth="1"/>
    <col min="15094" max="15094" width="8.28515625" style="1341" customWidth="1"/>
    <col min="15095" max="15095" width="9.28515625" style="1341" customWidth="1"/>
    <col min="15096" max="15096" width="8.28515625" style="1341" customWidth="1"/>
    <col min="15097" max="15097" width="12.85546875" style="1341" bestFit="1" customWidth="1"/>
    <col min="15098" max="15098" width="10.7109375" style="1341" bestFit="1" customWidth="1"/>
    <col min="15099" max="15340" width="8.85546875" style="1341"/>
    <col min="15341" max="15341" width="46.140625" style="1341" customWidth="1"/>
    <col min="15342" max="15344" width="9.140625" style="1341" customWidth="1"/>
    <col min="15345" max="15346" width="10.7109375" style="1341" bestFit="1" customWidth="1"/>
    <col min="15347" max="15348" width="9.140625" style="1341" bestFit="1" customWidth="1"/>
    <col min="15349" max="15349" width="9.28515625" style="1341" customWidth="1"/>
    <col min="15350" max="15350" width="8.28515625" style="1341" customWidth="1"/>
    <col min="15351" max="15351" width="9.28515625" style="1341" customWidth="1"/>
    <col min="15352" max="15352" width="8.28515625" style="1341" customWidth="1"/>
    <col min="15353" max="15353" width="12.85546875" style="1341" bestFit="1" customWidth="1"/>
    <col min="15354" max="15354" width="10.7109375" style="1341" bestFit="1" customWidth="1"/>
    <col min="15355" max="15596" width="8.85546875" style="1341"/>
    <col min="15597" max="15597" width="46.140625" style="1341" customWidth="1"/>
    <col min="15598" max="15600" width="9.140625" style="1341" customWidth="1"/>
    <col min="15601" max="15602" width="10.7109375" style="1341" bestFit="1" customWidth="1"/>
    <col min="15603" max="15604" width="9.140625" style="1341" bestFit="1" customWidth="1"/>
    <col min="15605" max="15605" width="9.28515625" style="1341" customWidth="1"/>
    <col min="15606" max="15606" width="8.28515625" style="1341" customWidth="1"/>
    <col min="15607" max="15607" width="9.28515625" style="1341" customWidth="1"/>
    <col min="15608" max="15608" width="8.28515625" style="1341" customWidth="1"/>
    <col min="15609" max="15609" width="12.85546875" style="1341" bestFit="1" customWidth="1"/>
    <col min="15610" max="15610" width="10.7109375" style="1341" bestFit="1" customWidth="1"/>
    <col min="15611" max="15852" width="8.85546875" style="1341"/>
    <col min="15853" max="15853" width="46.140625" style="1341" customWidth="1"/>
    <col min="15854" max="15856" width="9.140625" style="1341" customWidth="1"/>
    <col min="15857" max="15858" width="10.7109375" style="1341" bestFit="1" customWidth="1"/>
    <col min="15859" max="15860" width="9.140625" style="1341" bestFit="1" customWidth="1"/>
    <col min="15861" max="15861" width="9.28515625" style="1341" customWidth="1"/>
    <col min="15862" max="15862" width="8.28515625" style="1341" customWidth="1"/>
    <col min="15863" max="15863" width="9.28515625" style="1341" customWidth="1"/>
    <col min="15864" max="15864" width="8.28515625" style="1341" customWidth="1"/>
    <col min="15865" max="15865" width="12.85546875" style="1341" bestFit="1" customWidth="1"/>
    <col min="15866" max="15866" width="10.7109375" style="1341" bestFit="1" customWidth="1"/>
    <col min="15867" max="16108" width="8.85546875" style="1341"/>
    <col min="16109" max="16109" width="46.140625" style="1341" customWidth="1"/>
    <col min="16110" max="16112" width="9.140625" style="1341" customWidth="1"/>
    <col min="16113" max="16114" width="10.7109375" style="1341" bestFit="1" customWidth="1"/>
    <col min="16115" max="16116" width="9.140625" style="1341" bestFit="1" customWidth="1"/>
    <col min="16117" max="16117" width="9.28515625" style="1341" customWidth="1"/>
    <col min="16118" max="16118" width="8.28515625" style="1341" customWidth="1"/>
    <col min="16119" max="16119" width="9.28515625" style="1341" customWidth="1"/>
    <col min="16120" max="16120" width="8.28515625" style="1341" customWidth="1"/>
    <col min="16121" max="16121" width="12.85546875" style="1341" bestFit="1" customWidth="1"/>
    <col min="16122" max="16122" width="10.7109375" style="1341" bestFit="1" customWidth="1"/>
    <col min="16123" max="16384" width="8.85546875" style="1341"/>
  </cols>
  <sheetData>
    <row r="1" spans="1:49" s="491" customFormat="1" ht="52.5" customHeight="1">
      <c r="A1" s="2563" t="s">
        <v>2564</v>
      </c>
      <c r="B1" s="2563"/>
      <c r="C1" s="2563"/>
      <c r="D1" s="2563"/>
      <c r="E1" s="2563"/>
      <c r="F1" s="2563"/>
      <c r="G1" s="2563"/>
      <c r="H1" s="2563"/>
      <c r="I1" s="2563"/>
      <c r="J1" s="2563"/>
      <c r="K1" s="2563"/>
      <c r="L1" s="2563"/>
      <c r="N1" s="1341"/>
      <c r="O1" s="1341"/>
      <c r="P1" s="1341"/>
      <c r="Q1" s="1341"/>
      <c r="R1" s="1341"/>
      <c r="S1" s="1341"/>
      <c r="T1" s="1341"/>
      <c r="U1" s="1341"/>
      <c r="V1" s="1341"/>
      <c r="W1" s="1341"/>
      <c r="X1" s="1341"/>
      <c r="Y1" s="1341"/>
      <c r="Z1" s="1341"/>
      <c r="AA1" s="1341"/>
      <c r="AB1" s="1341"/>
      <c r="AC1" s="1341"/>
      <c r="AD1" s="1341"/>
      <c r="AE1" s="1341"/>
      <c r="AF1" s="1341"/>
      <c r="AG1" s="1341"/>
      <c r="AH1" s="1341"/>
      <c r="AI1" s="1341"/>
      <c r="AJ1" s="1341"/>
      <c r="AK1" s="1341"/>
      <c r="AL1" s="1341"/>
      <c r="AM1" s="1341"/>
      <c r="AN1" s="1341"/>
      <c r="AO1" s="1341"/>
      <c r="AP1" s="1341"/>
      <c r="AQ1" s="1341"/>
      <c r="AR1" s="1341"/>
      <c r="AS1" s="1341"/>
      <c r="AT1" s="1341"/>
      <c r="AU1" s="1341"/>
      <c r="AV1" s="1341"/>
      <c r="AW1" s="1341"/>
    </row>
    <row r="2" spans="1:49" s="491" customFormat="1" ht="33" customHeight="1">
      <c r="A2" s="2564" t="s">
        <v>2565</v>
      </c>
      <c r="B2" s="2565"/>
      <c r="C2" s="2565"/>
      <c r="D2" s="2565"/>
      <c r="E2" s="2565"/>
      <c r="F2" s="2565"/>
      <c r="G2" s="2565"/>
      <c r="H2" s="2565"/>
      <c r="I2" s="2565"/>
      <c r="J2" s="2565"/>
      <c r="K2" s="2565"/>
      <c r="L2" s="2566"/>
      <c r="N2" s="1341"/>
      <c r="O2" s="1341"/>
      <c r="P2" s="1341"/>
      <c r="Q2" s="1341"/>
      <c r="R2" s="1341"/>
      <c r="S2" s="1341"/>
      <c r="T2" s="1341"/>
      <c r="U2" s="1341"/>
      <c r="V2" s="1341"/>
      <c r="W2" s="1341"/>
      <c r="X2" s="1341"/>
      <c r="Y2" s="1341"/>
      <c r="Z2" s="1341"/>
      <c r="AA2" s="1341"/>
      <c r="AB2" s="1341"/>
      <c r="AC2" s="1341"/>
      <c r="AD2" s="1341"/>
      <c r="AE2" s="1341"/>
      <c r="AF2" s="1341"/>
      <c r="AG2" s="1341"/>
      <c r="AH2" s="1341"/>
      <c r="AI2" s="1341"/>
      <c r="AJ2" s="1341"/>
      <c r="AK2" s="1341"/>
      <c r="AL2" s="1341"/>
      <c r="AM2" s="1341"/>
      <c r="AN2" s="1341"/>
      <c r="AO2" s="1341"/>
      <c r="AP2" s="1341"/>
      <c r="AQ2" s="1341"/>
      <c r="AR2" s="1341"/>
      <c r="AS2" s="1341"/>
      <c r="AT2" s="1341"/>
      <c r="AU2" s="1341"/>
      <c r="AV2" s="1341"/>
      <c r="AW2" s="1341"/>
    </row>
    <row r="3" spans="1:49" s="491" customFormat="1" ht="18.75">
      <c r="A3" s="2496" t="s">
        <v>3193</v>
      </c>
      <c r="B3" s="2496"/>
      <c r="C3" s="2496"/>
      <c r="D3" s="2496"/>
      <c r="E3" s="2496"/>
      <c r="F3" s="2497"/>
      <c r="G3" s="2498" t="s">
        <v>3194</v>
      </c>
      <c r="H3" s="2498"/>
      <c r="I3" s="2498"/>
      <c r="J3" s="2498"/>
      <c r="K3" s="2498"/>
      <c r="L3" s="2499"/>
      <c r="N3" s="1341"/>
      <c r="O3" s="1341"/>
      <c r="P3" s="1341"/>
      <c r="Q3" s="1341"/>
      <c r="R3" s="1341"/>
      <c r="S3" s="1341"/>
      <c r="T3" s="1341"/>
      <c r="U3" s="1341"/>
      <c r="V3" s="1341"/>
      <c r="W3" s="1341"/>
      <c r="X3" s="1341"/>
      <c r="Y3" s="1341"/>
      <c r="Z3" s="1341"/>
      <c r="AA3" s="1341"/>
      <c r="AB3" s="1341"/>
      <c r="AC3" s="1341"/>
      <c r="AD3" s="1341"/>
      <c r="AE3" s="1341"/>
      <c r="AF3" s="1341"/>
      <c r="AG3" s="1341"/>
      <c r="AH3" s="1341"/>
      <c r="AI3" s="1341"/>
      <c r="AJ3" s="1341"/>
      <c r="AK3" s="1341"/>
      <c r="AL3" s="1341"/>
      <c r="AM3" s="1341"/>
      <c r="AN3" s="1341"/>
      <c r="AO3" s="1341"/>
      <c r="AP3" s="1341"/>
      <c r="AQ3" s="1341"/>
      <c r="AR3" s="1341"/>
      <c r="AS3" s="1341"/>
      <c r="AT3" s="1341"/>
      <c r="AU3" s="1341"/>
      <c r="AV3" s="1341"/>
      <c r="AW3" s="1341"/>
    </row>
    <row r="4" spans="1:49" ht="54.75" customHeight="1">
      <c r="A4" s="2492" t="s">
        <v>508</v>
      </c>
      <c r="B4" s="2493" t="s">
        <v>3195</v>
      </c>
      <c r="C4" s="2558"/>
      <c r="D4" s="2558"/>
      <c r="E4" s="2558"/>
      <c r="F4" s="2558"/>
      <c r="G4" s="2558"/>
      <c r="H4" s="2558"/>
      <c r="I4" s="2558"/>
      <c r="J4" s="2558"/>
      <c r="K4" s="2558" t="s">
        <v>3196</v>
      </c>
      <c r="L4" s="2419" t="s">
        <v>2989</v>
      </c>
    </row>
    <row r="5" spans="1:49" ht="105" customHeight="1">
      <c r="A5" s="2492"/>
      <c r="B5" s="1541" t="s">
        <v>3197</v>
      </c>
      <c r="C5" s="1541" t="s">
        <v>3198</v>
      </c>
      <c r="D5" s="1541" t="s">
        <v>3199</v>
      </c>
      <c r="E5" s="1386" t="s">
        <v>3200</v>
      </c>
      <c r="F5" s="1541" t="s">
        <v>3201</v>
      </c>
      <c r="G5" s="1541" t="s">
        <v>3202</v>
      </c>
      <c r="H5" s="1541" t="s">
        <v>3203</v>
      </c>
      <c r="I5" s="1541" t="s">
        <v>3204</v>
      </c>
      <c r="J5" s="1541" t="s">
        <v>639</v>
      </c>
      <c r="K5" s="1542" t="s">
        <v>3205</v>
      </c>
      <c r="L5" s="2420"/>
    </row>
    <row r="6" spans="1:49" s="1546" customFormat="1" ht="54.95" customHeight="1">
      <c r="A6" s="1388" t="s">
        <v>906</v>
      </c>
      <c r="B6" s="1543">
        <v>116623</v>
      </c>
      <c r="C6" s="1543">
        <v>23444</v>
      </c>
      <c r="D6" s="1543">
        <v>16173</v>
      </c>
      <c r="E6" s="1543">
        <v>3179</v>
      </c>
      <c r="F6" s="1543">
        <v>137470</v>
      </c>
      <c r="G6" s="1543">
        <v>3352</v>
      </c>
      <c r="H6" s="1543">
        <v>22240</v>
      </c>
      <c r="I6" s="1543">
        <v>14377</v>
      </c>
      <c r="J6" s="1544">
        <f t="shared" ref="J6:J15" si="0">SUM(B6:I6)</f>
        <v>336858</v>
      </c>
      <c r="K6" s="1545">
        <v>1843542</v>
      </c>
      <c r="L6" s="1393" t="s">
        <v>907</v>
      </c>
    </row>
    <row r="7" spans="1:49" s="1546" customFormat="1" ht="54.95" customHeight="1">
      <c r="A7" s="1388" t="s">
        <v>908</v>
      </c>
      <c r="B7" s="1547">
        <v>106504</v>
      </c>
      <c r="C7" s="1547">
        <v>26847</v>
      </c>
      <c r="D7" s="1547">
        <v>0</v>
      </c>
      <c r="E7" s="1547">
        <v>5226</v>
      </c>
      <c r="F7" s="1547">
        <v>27318</v>
      </c>
      <c r="G7" s="1547">
        <v>0</v>
      </c>
      <c r="H7" s="1547">
        <v>0</v>
      </c>
      <c r="I7" s="1547">
        <v>0</v>
      </c>
      <c r="J7" s="1544">
        <f t="shared" si="0"/>
        <v>165895</v>
      </c>
      <c r="K7" s="1548">
        <v>539119</v>
      </c>
      <c r="L7" s="1393" t="s">
        <v>909</v>
      </c>
    </row>
    <row r="8" spans="1:49" s="1546" customFormat="1" ht="54.95" customHeight="1">
      <c r="A8" s="1388" t="s">
        <v>910</v>
      </c>
      <c r="B8" s="1543">
        <v>48825</v>
      </c>
      <c r="C8" s="1543">
        <v>1306</v>
      </c>
      <c r="D8" s="1543">
        <v>0</v>
      </c>
      <c r="E8" s="1543">
        <v>1673</v>
      </c>
      <c r="F8" s="1543">
        <v>0</v>
      </c>
      <c r="G8" s="1543">
        <v>0</v>
      </c>
      <c r="H8" s="1543">
        <v>0</v>
      </c>
      <c r="I8" s="1543">
        <v>0</v>
      </c>
      <c r="J8" s="1544">
        <f t="shared" si="0"/>
        <v>51804</v>
      </c>
      <c r="K8" s="1545">
        <v>115274</v>
      </c>
      <c r="L8" s="1393" t="s">
        <v>911</v>
      </c>
    </row>
    <row r="9" spans="1:49" s="1546" customFormat="1" ht="54.95" customHeight="1">
      <c r="A9" s="1388" t="s">
        <v>912</v>
      </c>
      <c r="B9" s="1547">
        <v>16085</v>
      </c>
      <c r="C9" s="1547">
        <v>3191</v>
      </c>
      <c r="D9" s="1547">
        <v>7269</v>
      </c>
      <c r="E9" s="1547">
        <v>2689</v>
      </c>
      <c r="F9" s="1547">
        <v>59503</v>
      </c>
      <c r="G9" s="1547">
        <v>0</v>
      </c>
      <c r="H9" s="1547">
        <v>0</v>
      </c>
      <c r="I9" s="1547">
        <v>0</v>
      </c>
      <c r="J9" s="1544">
        <f t="shared" si="0"/>
        <v>88737</v>
      </c>
      <c r="K9" s="1548">
        <v>692336</v>
      </c>
      <c r="L9" s="1393" t="s">
        <v>926</v>
      </c>
    </row>
    <row r="10" spans="1:49" s="1546" customFormat="1" ht="54.95" customHeight="1">
      <c r="A10" s="1388" t="s">
        <v>914</v>
      </c>
      <c r="B10" s="1543">
        <v>5774</v>
      </c>
      <c r="C10" s="1543">
        <v>273</v>
      </c>
      <c r="D10" s="1543">
        <v>422</v>
      </c>
      <c r="E10" s="1543">
        <v>0</v>
      </c>
      <c r="F10" s="1543">
        <v>3905</v>
      </c>
      <c r="G10" s="1543">
        <v>0</v>
      </c>
      <c r="H10" s="1543">
        <v>0</v>
      </c>
      <c r="I10" s="1543">
        <v>0</v>
      </c>
      <c r="J10" s="1544">
        <f t="shared" si="0"/>
        <v>10374</v>
      </c>
      <c r="K10" s="1545">
        <v>59732</v>
      </c>
      <c r="L10" s="1393" t="s">
        <v>915</v>
      </c>
    </row>
    <row r="11" spans="1:49" s="1546" customFormat="1" ht="54.95" customHeight="1">
      <c r="A11" s="1388" t="s">
        <v>916</v>
      </c>
      <c r="B11" s="1547">
        <v>16260</v>
      </c>
      <c r="C11" s="1547">
        <v>2672</v>
      </c>
      <c r="D11" s="1547">
        <v>2196</v>
      </c>
      <c r="E11" s="1547">
        <v>1559</v>
      </c>
      <c r="F11" s="1547">
        <v>1900</v>
      </c>
      <c r="G11" s="1547">
        <v>0</v>
      </c>
      <c r="H11" s="1547">
        <v>0</v>
      </c>
      <c r="I11" s="1547">
        <v>2916</v>
      </c>
      <c r="J11" s="1544">
        <f t="shared" si="0"/>
        <v>27503</v>
      </c>
      <c r="K11" s="1548">
        <v>121608</v>
      </c>
      <c r="L11" s="1393" t="s">
        <v>917</v>
      </c>
    </row>
    <row r="12" spans="1:49" s="1546" customFormat="1" ht="54.95" customHeight="1">
      <c r="A12" s="1388" t="s">
        <v>2993</v>
      </c>
      <c r="B12" s="1543">
        <v>51693</v>
      </c>
      <c r="C12" s="1543">
        <v>3721</v>
      </c>
      <c r="D12" s="1543">
        <v>8844</v>
      </c>
      <c r="E12" s="1543">
        <v>1258</v>
      </c>
      <c r="F12" s="1543">
        <v>71677</v>
      </c>
      <c r="G12" s="1543">
        <v>3350</v>
      </c>
      <c r="H12" s="1543">
        <v>12189</v>
      </c>
      <c r="I12" s="1543">
        <v>8321</v>
      </c>
      <c r="J12" s="1544">
        <f t="shared" si="0"/>
        <v>161053</v>
      </c>
      <c r="K12" s="1545">
        <v>1000154</v>
      </c>
      <c r="L12" s="1393" t="s">
        <v>2733</v>
      </c>
      <c r="N12" s="1549"/>
    </row>
    <row r="13" spans="1:49" s="1546" customFormat="1" ht="54.95" customHeight="1">
      <c r="A13" s="1388" t="s">
        <v>3206</v>
      </c>
      <c r="B13" s="1547">
        <v>760</v>
      </c>
      <c r="C13" s="1547">
        <v>0</v>
      </c>
      <c r="D13" s="1547">
        <v>0</v>
      </c>
      <c r="E13" s="1547">
        <v>0</v>
      </c>
      <c r="F13" s="1547">
        <v>0</v>
      </c>
      <c r="G13" s="1547">
        <v>0</v>
      </c>
      <c r="H13" s="1547">
        <v>0</v>
      </c>
      <c r="I13" s="1547">
        <v>0</v>
      </c>
      <c r="J13" s="1544">
        <f t="shared" si="0"/>
        <v>760</v>
      </c>
      <c r="K13" s="1548">
        <v>1808</v>
      </c>
      <c r="L13" s="1393" t="s">
        <v>931</v>
      </c>
    </row>
    <row r="14" spans="1:49" s="1546" customFormat="1" ht="54.95" customHeight="1">
      <c r="A14" s="1388" t="s">
        <v>2732</v>
      </c>
      <c r="B14" s="1543">
        <v>3330</v>
      </c>
      <c r="C14" s="1543">
        <v>0</v>
      </c>
      <c r="D14" s="1543">
        <v>0</v>
      </c>
      <c r="E14" s="1543">
        <v>0</v>
      </c>
      <c r="F14" s="1543">
        <v>0</v>
      </c>
      <c r="G14" s="1543">
        <v>0</v>
      </c>
      <c r="H14" s="1543">
        <v>0</v>
      </c>
      <c r="I14" s="1543">
        <v>0</v>
      </c>
      <c r="J14" s="1544">
        <f t="shared" si="0"/>
        <v>3330</v>
      </c>
      <c r="K14" s="1545">
        <v>25641</v>
      </c>
      <c r="L14" s="1393" t="s">
        <v>938</v>
      </c>
      <c r="M14" s="1461"/>
    </row>
    <row r="15" spans="1:49" s="1546" customFormat="1" ht="54.95" customHeight="1">
      <c r="A15" s="1388" t="s">
        <v>3207</v>
      </c>
      <c r="B15" s="1547">
        <v>3740</v>
      </c>
      <c r="C15" s="1547">
        <v>0</v>
      </c>
      <c r="D15" s="1547">
        <v>176</v>
      </c>
      <c r="E15" s="1547">
        <v>0</v>
      </c>
      <c r="F15" s="1547">
        <v>0</v>
      </c>
      <c r="G15" s="1547">
        <v>1125</v>
      </c>
      <c r="H15" s="1547">
        <v>0</v>
      </c>
      <c r="I15" s="1547">
        <v>0</v>
      </c>
      <c r="J15" s="1544">
        <f t="shared" si="0"/>
        <v>5041</v>
      </c>
      <c r="K15" s="1548">
        <v>54989</v>
      </c>
      <c r="L15" s="1393" t="s">
        <v>932</v>
      </c>
    </row>
    <row r="16" spans="1:49" ht="54.95" customHeight="1">
      <c r="A16" s="1282" t="s">
        <v>128</v>
      </c>
      <c r="B16" s="1261">
        <f t="shared" ref="B16:K16" si="1">SUM(B6:B15)</f>
        <v>369594</v>
      </c>
      <c r="C16" s="1261">
        <f t="shared" si="1"/>
        <v>61454</v>
      </c>
      <c r="D16" s="1261">
        <f t="shared" si="1"/>
        <v>35080</v>
      </c>
      <c r="E16" s="1261">
        <f t="shared" si="1"/>
        <v>15584</v>
      </c>
      <c r="F16" s="1261">
        <f t="shared" si="1"/>
        <v>301773</v>
      </c>
      <c r="G16" s="1261">
        <f t="shared" si="1"/>
        <v>7827</v>
      </c>
      <c r="H16" s="1261">
        <f t="shared" si="1"/>
        <v>34429</v>
      </c>
      <c r="I16" s="1261">
        <f t="shared" si="1"/>
        <v>25614</v>
      </c>
      <c r="J16" s="1261">
        <f t="shared" si="1"/>
        <v>851355</v>
      </c>
      <c r="K16" s="1261">
        <f t="shared" si="1"/>
        <v>4454203</v>
      </c>
      <c r="L16" s="1282" t="s">
        <v>129</v>
      </c>
    </row>
    <row r="17" spans="1:49" ht="14.25">
      <c r="A17" s="1550"/>
      <c r="L17" s="1551"/>
    </row>
    <row r="18" spans="1:49" s="1552" customFormat="1" ht="27" customHeight="1">
      <c r="N18" s="1341"/>
      <c r="O18" s="1341"/>
      <c r="P18" s="1341"/>
      <c r="Q18" s="1341"/>
      <c r="R18" s="1341"/>
      <c r="S18" s="1341"/>
      <c r="T18" s="1341"/>
      <c r="U18" s="1341"/>
      <c r="V18" s="1341"/>
      <c r="W18" s="1341"/>
      <c r="X18" s="1341"/>
      <c r="Y18" s="1341"/>
      <c r="Z18" s="1341"/>
      <c r="AA18" s="1341"/>
      <c r="AB18" s="1341"/>
      <c r="AC18" s="1341"/>
      <c r="AD18" s="1341"/>
      <c r="AE18" s="1341"/>
      <c r="AF18" s="1341"/>
      <c r="AG18" s="1341"/>
      <c r="AH18" s="1341"/>
      <c r="AI18" s="1341"/>
      <c r="AJ18" s="1341"/>
      <c r="AK18" s="1341"/>
      <c r="AL18" s="1341"/>
      <c r="AM18" s="1341"/>
      <c r="AN18" s="1341"/>
      <c r="AO18" s="1341"/>
      <c r="AP18" s="1341"/>
      <c r="AQ18" s="1341"/>
      <c r="AR18" s="1341"/>
      <c r="AS18" s="1341"/>
      <c r="AT18" s="1341"/>
      <c r="AU18" s="1341"/>
      <c r="AV18" s="1341"/>
      <c r="AW18" s="1341"/>
    </row>
    <row r="19" spans="1:49" s="1552" customFormat="1" ht="27" customHeight="1">
      <c r="N19" s="1341"/>
      <c r="O19" s="1341"/>
      <c r="P19" s="1341"/>
      <c r="Q19" s="1341"/>
      <c r="R19" s="1341"/>
      <c r="S19" s="1341"/>
      <c r="T19" s="1341"/>
      <c r="U19" s="1341"/>
      <c r="V19" s="1341"/>
      <c r="W19" s="1341"/>
      <c r="X19" s="1341"/>
      <c r="Y19" s="1341"/>
      <c r="Z19" s="1341"/>
      <c r="AA19" s="1341"/>
      <c r="AB19" s="1341"/>
      <c r="AC19" s="1341"/>
      <c r="AD19" s="1341"/>
      <c r="AE19" s="1341"/>
      <c r="AF19" s="1341"/>
      <c r="AG19" s="1341"/>
      <c r="AH19" s="1341"/>
      <c r="AI19" s="1341"/>
      <c r="AJ19" s="1341"/>
      <c r="AK19" s="1341"/>
      <c r="AL19" s="1341"/>
      <c r="AM19" s="1341"/>
      <c r="AN19" s="1341"/>
      <c r="AO19" s="1341"/>
      <c r="AP19" s="1341"/>
      <c r="AQ19" s="1341"/>
      <c r="AR19" s="1341"/>
      <c r="AS19" s="1341"/>
      <c r="AT19" s="1341"/>
      <c r="AU19" s="1341"/>
      <c r="AV19" s="1341"/>
      <c r="AW19" s="1341"/>
    </row>
    <row r="20" spans="1:49" s="1552" customFormat="1" ht="27" customHeight="1">
      <c r="N20" s="1341"/>
      <c r="O20" s="1341"/>
      <c r="P20" s="1341"/>
      <c r="Q20" s="1341"/>
      <c r="R20" s="1341"/>
      <c r="S20" s="1341"/>
      <c r="T20" s="1341"/>
      <c r="U20" s="1341"/>
      <c r="V20" s="1341"/>
      <c r="W20" s="1341"/>
      <c r="X20" s="1341"/>
      <c r="Y20" s="1341"/>
      <c r="Z20" s="1341"/>
      <c r="AA20" s="1341"/>
      <c r="AB20" s="1341"/>
      <c r="AC20" s="1341"/>
      <c r="AD20" s="1341"/>
      <c r="AE20" s="1341"/>
      <c r="AF20" s="1341"/>
      <c r="AG20" s="1341"/>
      <c r="AH20" s="1341"/>
      <c r="AI20" s="1341"/>
      <c r="AJ20" s="1341"/>
      <c r="AK20" s="1341"/>
      <c r="AL20" s="1341"/>
      <c r="AM20" s="1341"/>
      <c r="AN20" s="1341"/>
      <c r="AO20" s="1341"/>
      <c r="AP20" s="1341"/>
      <c r="AQ20" s="1341"/>
      <c r="AR20" s="1341"/>
      <c r="AS20" s="1341"/>
      <c r="AT20" s="1341"/>
      <c r="AU20" s="1341"/>
      <c r="AV20" s="1341"/>
      <c r="AW20" s="1341"/>
    </row>
    <row r="21" spans="1:49" s="1552" customFormat="1" ht="27" customHeight="1">
      <c r="N21" s="1341"/>
      <c r="O21" s="1341"/>
      <c r="P21" s="1341"/>
      <c r="Q21" s="1341"/>
      <c r="R21" s="1341"/>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c r="AT21" s="1341"/>
      <c r="AU21" s="1341"/>
      <c r="AV21" s="1341"/>
      <c r="AW21" s="1341"/>
    </row>
    <row r="22" spans="1:49" s="1552" customFormat="1" ht="27" customHeight="1">
      <c r="N22" s="1341"/>
      <c r="O22" s="1341"/>
      <c r="P22" s="1341"/>
      <c r="Q22" s="1341"/>
      <c r="R22" s="1341"/>
      <c r="S22" s="1341"/>
      <c r="T22" s="1341"/>
      <c r="U22" s="1341"/>
      <c r="V22" s="1341"/>
      <c r="W22" s="1341"/>
      <c r="X22" s="1341"/>
      <c r="Y22" s="1341"/>
      <c r="Z22" s="1341"/>
      <c r="AA22" s="1341"/>
      <c r="AB22" s="1341"/>
      <c r="AC22" s="1341"/>
      <c r="AD22" s="1341"/>
      <c r="AE22" s="1341"/>
      <c r="AF22" s="1341"/>
      <c r="AG22" s="1341"/>
      <c r="AH22" s="1341"/>
      <c r="AI22" s="1341"/>
      <c r="AJ22" s="1341"/>
      <c r="AK22" s="1341"/>
      <c r="AL22" s="1341"/>
      <c r="AM22" s="1341"/>
      <c r="AN22" s="1341"/>
      <c r="AO22" s="1341"/>
      <c r="AP22" s="1341"/>
      <c r="AQ22" s="1341"/>
      <c r="AR22" s="1341"/>
      <c r="AS22" s="1341"/>
      <c r="AT22" s="1341"/>
      <c r="AU22" s="1341"/>
      <c r="AV22" s="1341"/>
      <c r="AW22" s="1341"/>
    </row>
    <row r="23" spans="1:49" s="1552" customFormat="1" ht="27" customHeight="1">
      <c r="N23" s="1341"/>
      <c r="O23" s="1341"/>
      <c r="P23" s="1341"/>
      <c r="Q23" s="1341"/>
      <c r="R23" s="1341"/>
      <c r="S23" s="1341"/>
      <c r="T23" s="1341"/>
      <c r="U23" s="1341"/>
      <c r="V23" s="1341"/>
      <c r="W23" s="1341"/>
      <c r="X23" s="1341"/>
      <c r="Y23" s="1341"/>
      <c r="Z23" s="1341"/>
      <c r="AA23" s="1341"/>
      <c r="AB23" s="1341"/>
      <c r="AC23" s="1341"/>
      <c r="AD23" s="1341"/>
      <c r="AE23" s="1341"/>
      <c r="AF23" s="1341"/>
      <c r="AG23" s="1341"/>
      <c r="AH23" s="1341"/>
      <c r="AI23" s="1341"/>
      <c r="AJ23" s="1341"/>
      <c r="AK23" s="1341"/>
      <c r="AL23" s="1341"/>
      <c r="AM23" s="1341"/>
      <c r="AN23" s="1341"/>
      <c r="AO23" s="1341"/>
      <c r="AP23" s="1341"/>
      <c r="AQ23" s="1341"/>
      <c r="AR23" s="1341"/>
      <c r="AS23" s="1341"/>
      <c r="AT23" s="1341"/>
      <c r="AU23" s="1341"/>
      <c r="AV23" s="1341"/>
      <c r="AW23" s="1341"/>
    </row>
    <row r="24" spans="1:49" s="1552" customFormat="1" ht="27" customHeight="1">
      <c r="N24" s="1341"/>
      <c r="O24" s="1341"/>
      <c r="P24" s="1341"/>
      <c r="Q24" s="1341"/>
      <c r="R24" s="1341"/>
      <c r="S24" s="1341"/>
      <c r="T24" s="1341"/>
      <c r="U24" s="1341"/>
      <c r="V24" s="1341"/>
      <c r="W24" s="1341"/>
      <c r="X24" s="1341"/>
      <c r="Y24" s="1341"/>
      <c r="Z24" s="1341"/>
      <c r="AA24" s="1341"/>
      <c r="AB24" s="1341"/>
      <c r="AC24" s="1341"/>
      <c r="AD24" s="1341"/>
      <c r="AE24" s="1341"/>
      <c r="AF24" s="1341"/>
      <c r="AG24" s="1341"/>
      <c r="AH24" s="1341"/>
      <c r="AI24" s="1341"/>
      <c r="AJ24" s="1341"/>
      <c r="AK24" s="1341"/>
      <c r="AL24" s="1341"/>
      <c r="AM24" s="1341"/>
      <c r="AN24" s="1341"/>
      <c r="AO24" s="1341"/>
      <c r="AP24" s="1341"/>
      <c r="AQ24" s="1341"/>
      <c r="AR24" s="1341"/>
      <c r="AS24" s="1341"/>
      <c r="AT24" s="1341"/>
      <c r="AU24" s="1341"/>
      <c r="AV24" s="1341"/>
      <c r="AW24" s="1341"/>
    </row>
    <row r="25" spans="1:49" s="1552" customFormat="1" ht="27" customHeight="1">
      <c r="N25" s="1341"/>
      <c r="O25" s="1341"/>
      <c r="P25" s="1341"/>
      <c r="Q25" s="1341"/>
      <c r="R25" s="1341"/>
      <c r="S25" s="1341"/>
      <c r="T25" s="1341"/>
      <c r="U25" s="1341"/>
      <c r="V25" s="1341"/>
      <c r="W25" s="1341"/>
      <c r="X25" s="1341"/>
      <c r="Y25" s="1341"/>
      <c r="Z25" s="1341"/>
      <c r="AA25" s="1341"/>
      <c r="AB25" s="1341"/>
      <c r="AC25" s="1341"/>
      <c r="AD25" s="1341"/>
      <c r="AE25" s="1341"/>
      <c r="AF25" s="1341"/>
      <c r="AG25" s="1341"/>
      <c r="AH25" s="1341"/>
      <c r="AI25" s="1341"/>
      <c r="AJ25" s="1341"/>
      <c r="AK25" s="1341"/>
      <c r="AL25" s="1341"/>
      <c r="AM25" s="1341"/>
      <c r="AN25" s="1341"/>
      <c r="AO25" s="1341"/>
      <c r="AP25" s="1341"/>
      <c r="AQ25" s="1341"/>
      <c r="AR25" s="1341"/>
      <c r="AS25" s="1341"/>
      <c r="AT25" s="1341"/>
      <c r="AU25" s="1341"/>
      <c r="AV25" s="1341"/>
      <c r="AW25" s="1341"/>
    </row>
    <row r="26" spans="1:49" s="1552" customFormat="1" ht="27" customHeight="1">
      <c r="N26" s="1341"/>
      <c r="O26" s="1341"/>
      <c r="P26" s="1341"/>
      <c r="Q26" s="1341"/>
      <c r="R26" s="1341"/>
      <c r="S26" s="1341"/>
      <c r="T26" s="1341"/>
      <c r="U26" s="1341"/>
      <c r="V26" s="1341"/>
      <c r="W26" s="1341"/>
      <c r="X26" s="1341"/>
      <c r="Y26" s="1341"/>
      <c r="Z26" s="1341"/>
      <c r="AA26" s="1341"/>
      <c r="AB26" s="1341"/>
      <c r="AC26" s="1341"/>
      <c r="AD26" s="1341"/>
      <c r="AE26" s="1341"/>
      <c r="AF26" s="1341"/>
      <c r="AG26" s="1341"/>
      <c r="AH26" s="1341"/>
      <c r="AI26" s="1341"/>
      <c r="AJ26" s="1341"/>
      <c r="AK26" s="1341"/>
      <c r="AL26" s="1341"/>
      <c r="AM26" s="1341"/>
      <c r="AN26" s="1341"/>
      <c r="AO26" s="1341"/>
      <c r="AP26" s="1341"/>
      <c r="AQ26" s="1341"/>
      <c r="AR26" s="1341"/>
      <c r="AS26" s="1341"/>
      <c r="AT26" s="1341"/>
      <c r="AU26" s="1341"/>
      <c r="AV26" s="1341"/>
      <c r="AW26" s="1341"/>
    </row>
    <row r="27" spans="1:49" s="1552" customFormat="1" ht="27" customHeight="1">
      <c r="N27" s="1341"/>
      <c r="O27" s="1341"/>
      <c r="P27" s="1341"/>
      <c r="Q27" s="1341"/>
      <c r="R27" s="1341"/>
      <c r="S27" s="1341"/>
      <c r="T27" s="1341"/>
      <c r="U27" s="1341"/>
      <c r="V27" s="1341"/>
      <c r="W27" s="1341"/>
      <c r="X27" s="1341"/>
      <c r="Y27" s="1341"/>
      <c r="Z27" s="1341"/>
      <c r="AA27" s="1341"/>
      <c r="AB27" s="1341"/>
      <c r="AC27" s="1341"/>
      <c r="AD27" s="1341"/>
      <c r="AE27" s="1341"/>
      <c r="AF27" s="1341"/>
      <c r="AG27" s="1341"/>
      <c r="AH27" s="1341"/>
      <c r="AI27" s="1341"/>
      <c r="AJ27" s="1341"/>
      <c r="AK27" s="1341"/>
      <c r="AL27" s="1341"/>
      <c r="AM27" s="1341"/>
      <c r="AN27" s="1341"/>
      <c r="AO27" s="1341"/>
      <c r="AP27" s="1341"/>
      <c r="AQ27" s="1341"/>
      <c r="AR27" s="1341"/>
      <c r="AS27" s="1341"/>
      <c r="AT27" s="1341"/>
      <c r="AU27" s="1341"/>
      <c r="AV27" s="1341"/>
      <c r="AW27" s="1341"/>
    </row>
    <row r="28" spans="1:49" s="1552" customFormat="1" ht="27" customHeight="1">
      <c r="N28" s="1341"/>
      <c r="O28" s="1341"/>
      <c r="P28" s="1341"/>
      <c r="Q28" s="1341"/>
      <c r="R28" s="1341"/>
      <c r="S28" s="1341"/>
      <c r="T28" s="1341"/>
      <c r="U28" s="1341"/>
      <c r="V28" s="1341"/>
      <c r="W28" s="1341"/>
      <c r="X28" s="1341"/>
      <c r="Y28" s="1341"/>
      <c r="Z28" s="1341"/>
      <c r="AA28" s="1341"/>
      <c r="AB28" s="1341"/>
      <c r="AC28" s="1341"/>
      <c r="AD28" s="1341"/>
      <c r="AE28" s="1341"/>
      <c r="AF28" s="1341"/>
      <c r="AG28" s="1341"/>
      <c r="AH28" s="1341"/>
      <c r="AI28" s="1341"/>
      <c r="AJ28" s="1341"/>
      <c r="AK28" s="1341"/>
      <c r="AL28" s="1341"/>
      <c r="AM28" s="1341"/>
      <c r="AN28" s="1341"/>
      <c r="AO28" s="1341"/>
      <c r="AP28" s="1341"/>
      <c r="AQ28" s="1341"/>
      <c r="AR28" s="1341"/>
      <c r="AS28" s="1341"/>
      <c r="AT28" s="1341"/>
      <c r="AU28" s="1341"/>
      <c r="AV28" s="1341"/>
      <c r="AW28" s="1341"/>
    </row>
    <row r="29" spans="1:49" s="1552" customFormat="1" ht="27" customHeight="1">
      <c r="N29" s="1341"/>
      <c r="O29" s="1341"/>
      <c r="P29" s="1341"/>
      <c r="Q29" s="1341"/>
      <c r="R29" s="1341"/>
      <c r="S29" s="1341"/>
      <c r="T29" s="1341"/>
      <c r="U29" s="1341"/>
      <c r="V29" s="1341"/>
      <c r="W29" s="1341"/>
      <c r="X29" s="1341"/>
      <c r="Y29" s="1341"/>
      <c r="Z29" s="1341"/>
      <c r="AA29" s="1341"/>
      <c r="AB29" s="1341"/>
      <c r="AC29" s="1341"/>
      <c r="AD29" s="1341"/>
      <c r="AE29" s="1341"/>
      <c r="AF29" s="1341"/>
      <c r="AG29" s="1341"/>
      <c r="AH29" s="1341"/>
      <c r="AI29" s="1341"/>
      <c r="AJ29" s="1341"/>
      <c r="AK29" s="1341"/>
      <c r="AL29" s="1341"/>
      <c r="AM29" s="1341"/>
      <c r="AN29" s="1341"/>
      <c r="AO29" s="1341"/>
      <c r="AP29" s="1341"/>
      <c r="AQ29" s="1341"/>
      <c r="AR29" s="1341"/>
      <c r="AS29" s="1341"/>
      <c r="AT29" s="1341"/>
      <c r="AU29" s="1341"/>
      <c r="AV29" s="1341"/>
      <c r="AW29" s="1341"/>
    </row>
    <row r="30" spans="1:49" s="1552" customFormat="1" ht="27" customHeight="1">
      <c r="N30" s="1341"/>
      <c r="O30" s="1341"/>
      <c r="P30" s="1341"/>
      <c r="Q30" s="1341"/>
      <c r="R30" s="1341"/>
      <c r="S30" s="1341"/>
      <c r="T30" s="1341"/>
      <c r="U30" s="1341"/>
      <c r="V30" s="1341"/>
      <c r="W30" s="1341"/>
      <c r="X30" s="1341"/>
      <c r="Y30" s="1341"/>
      <c r="Z30" s="1341"/>
      <c r="AA30" s="1341"/>
      <c r="AB30" s="1341"/>
      <c r="AC30" s="1341"/>
      <c r="AD30" s="1341"/>
      <c r="AE30" s="1341"/>
      <c r="AF30" s="1341"/>
      <c r="AG30" s="1341"/>
      <c r="AH30" s="1341"/>
      <c r="AI30" s="1341"/>
      <c r="AJ30" s="1341"/>
      <c r="AK30" s="1341"/>
      <c r="AL30" s="1341"/>
      <c r="AM30" s="1341"/>
      <c r="AN30" s="1341"/>
      <c r="AO30" s="1341"/>
      <c r="AP30" s="1341"/>
      <c r="AQ30" s="1341"/>
      <c r="AR30" s="1341"/>
      <c r="AS30" s="1341"/>
      <c r="AT30" s="1341"/>
      <c r="AU30" s="1341"/>
      <c r="AV30" s="1341"/>
      <c r="AW30" s="1341"/>
    </row>
    <row r="31" spans="1:49" s="1552" customFormat="1" ht="27" customHeight="1">
      <c r="N31" s="1341"/>
      <c r="O31" s="1341"/>
      <c r="P31" s="1341"/>
      <c r="Q31" s="1341"/>
      <c r="R31" s="1341"/>
      <c r="S31" s="1341"/>
      <c r="T31" s="1341"/>
      <c r="U31" s="1341"/>
      <c r="V31" s="1341"/>
      <c r="W31" s="1341"/>
      <c r="X31" s="1341"/>
      <c r="Y31" s="1341"/>
      <c r="Z31" s="1341"/>
      <c r="AA31" s="1341"/>
      <c r="AB31" s="1341"/>
      <c r="AC31" s="1341"/>
      <c r="AD31" s="1341"/>
      <c r="AE31" s="1341"/>
      <c r="AF31" s="1341"/>
      <c r="AG31" s="1341"/>
      <c r="AH31" s="1341"/>
      <c r="AI31" s="1341"/>
      <c r="AJ31" s="1341"/>
      <c r="AK31" s="1341"/>
      <c r="AL31" s="1341"/>
      <c r="AM31" s="1341"/>
      <c r="AN31" s="1341"/>
      <c r="AO31" s="1341"/>
      <c r="AP31" s="1341"/>
      <c r="AQ31" s="1341"/>
      <c r="AR31" s="1341"/>
      <c r="AS31" s="1341"/>
      <c r="AT31" s="1341"/>
      <c r="AU31" s="1341"/>
      <c r="AV31" s="1341"/>
      <c r="AW31" s="1341"/>
    </row>
    <row r="32" spans="1:49" s="1552" customFormat="1" ht="27" customHeight="1">
      <c r="N32" s="1341"/>
      <c r="O32" s="1341"/>
      <c r="P32" s="1341"/>
      <c r="Q32" s="1341"/>
      <c r="R32" s="1341"/>
      <c r="S32" s="1341"/>
      <c r="T32" s="1341"/>
      <c r="U32" s="1341"/>
      <c r="V32" s="1341"/>
      <c r="W32" s="1341"/>
      <c r="X32" s="1341"/>
      <c r="Y32" s="1341"/>
      <c r="Z32" s="1341"/>
      <c r="AA32" s="1341"/>
      <c r="AB32" s="1341"/>
      <c r="AC32" s="1341"/>
      <c r="AD32" s="1341"/>
      <c r="AE32" s="1341"/>
      <c r="AF32" s="1341"/>
      <c r="AG32" s="1341"/>
      <c r="AH32" s="1341"/>
      <c r="AI32" s="1341"/>
      <c r="AJ32" s="1341"/>
      <c r="AK32" s="1341"/>
      <c r="AL32" s="1341"/>
      <c r="AM32" s="1341"/>
      <c r="AN32" s="1341"/>
      <c r="AO32" s="1341"/>
      <c r="AP32" s="1341"/>
      <c r="AQ32" s="1341"/>
      <c r="AR32" s="1341"/>
      <c r="AS32" s="1341"/>
      <c r="AT32" s="1341"/>
      <c r="AU32" s="1341"/>
      <c r="AV32" s="1341"/>
      <c r="AW32" s="1341"/>
    </row>
    <row r="33" spans="2:49" s="1552" customFormat="1" ht="27" customHeight="1">
      <c r="N33" s="1341"/>
      <c r="O33" s="1341"/>
      <c r="P33" s="1341"/>
      <c r="Q33" s="1341"/>
      <c r="R33" s="1341"/>
      <c r="S33" s="1341"/>
      <c r="T33" s="1341"/>
      <c r="U33" s="1341"/>
      <c r="V33" s="1341"/>
      <c r="W33" s="1341"/>
      <c r="X33" s="1341"/>
      <c r="Y33" s="1341"/>
      <c r="Z33" s="1341"/>
      <c r="AA33" s="1341"/>
      <c r="AB33" s="1341"/>
      <c r="AC33" s="1341"/>
      <c r="AD33" s="1341"/>
      <c r="AE33" s="1341"/>
      <c r="AF33" s="1341"/>
      <c r="AG33" s="1341"/>
      <c r="AH33" s="1341"/>
      <c r="AI33" s="1341"/>
      <c r="AJ33" s="1341"/>
      <c r="AK33" s="1341"/>
      <c r="AL33" s="1341"/>
      <c r="AM33" s="1341"/>
      <c r="AN33" s="1341"/>
      <c r="AO33" s="1341"/>
      <c r="AP33" s="1341"/>
      <c r="AQ33" s="1341"/>
      <c r="AR33" s="1341"/>
      <c r="AS33" s="1341"/>
      <c r="AT33" s="1341"/>
      <c r="AU33" s="1341"/>
      <c r="AV33" s="1341"/>
      <c r="AW33" s="1341"/>
    </row>
    <row r="34" spans="2:49" s="1552" customFormat="1" ht="27" customHeight="1">
      <c r="B34" s="1553"/>
      <c r="C34" s="1553"/>
      <c r="D34" s="1553"/>
      <c r="E34" s="1553"/>
      <c r="F34" s="1553"/>
      <c r="G34" s="1553"/>
      <c r="H34" s="1553"/>
      <c r="I34" s="1553"/>
      <c r="N34" s="1341"/>
      <c r="O34" s="1341"/>
      <c r="P34" s="1341"/>
      <c r="Q34" s="1341"/>
      <c r="R34" s="1341"/>
      <c r="S34" s="1341"/>
      <c r="T34" s="1341"/>
      <c r="U34" s="1341"/>
      <c r="V34" s="1341"/>
      <c r="W34" s="1341"/>
      <c r="X34" s="1341"/>
      <c r="Y34" s="1341"/>
      <c r="Z34" s="1341"/>
      <c r="AA34" s="1341"/>
      <c r="AB34" s="1341"/>
      <c r="AC34" s="1341"/>
      <c r="AD34" s="1341"/>
      <c r="AE34" s="1341"/>
      <c r="AF34" s="1341"/>
      <c r="AG34" s="1341"/>
      <c r="AH34" s="1341"/>
      <c r="AI34" s="1341"/>
      <c r="AJ34" s="1341"/>
      <c r="AK34" s="1341"/>
      <c r="AL34" s="1341"/>
      <c r="AM34" s="1341"/>
      <c r="AN34" s="1341"/>
      <c r="AO34" s="1341"/>
      <c r="AP34" s="1341"/>
      <c r="AQ34" s="1341"/>
      <c r="AR34" s="1341"/>
      <c r="AS34" s="1341"/>
      <c r="AT34" s="1341"/>
      <c r="AU34" s="1341"/>
      <c r="AV34" s="1341"/>
      <c r="AW34" s="1341"/>
    </row>
    <row r="35" spans="2:49" s="1552" customFormat="1" ht="27" customHeight="1">
      <c r="N35" s="1341"/>
      <c r="O35" s="1341"/>
      <c r="P35" s="1341"/>
      <c r="Q35" s="1341"/>
      <c r="R35" s="1341"/>
      <c r="S35" s="1341"/>
      <c r="T35" s="1341"/>
      <c r="U35" s="1341"/>
      <c r="V35" s="1341"/>
      <c r="W35" s="1341"/>
      <c r="X35" s="1341"/>
      <c r="Y35" s="1341"/>
      <c r="Z35" s="1341"/>
      <c r="AA35" s="1341"/>
      <c r="AB35" s="1341"/>
      <c r="AC35" s="1341"/>
      <c r="AD35" s="1341"/>
      <c r="AE35" s="1341"/>
      <c r="AF35" s="1341"/>
      <c r="AG35" s="1341"/>
      <c r="AH35" s="1341"/>
      <c r="AI35" s="1341"/>
      <c r="AJ35" s="1341"/>
      <c r="AK35" s="1341"/>
      <c r="AL35" s="1341"/>
      <c r="AM35" s="1341"/>
      <c r="AN35" s="1341"/>
      <c r="AO35" s="1341"/>
      <c r="AP35" s="1341"/>
      <c r="AQ35" s="1341"/>
      <c r="AR35" s="1341"/>
      <c r="AS35" s="1341"/>
      <c r="AT35" s="1341"/>
      <c r="AU35" s="1341"/>
      <c r="AV35" s="1341"/>
      <c r="AW35" s="1341"/>
    </row>
    <row r="36" spans="2:49" s="1552" customFormat="1" ht="27" customHeight="1">
      <c r="N36" s="1341"/>
      <c r="O36" s="1341"/>
      <c r="P36" s="1341"/>
      <c r="Q36" s="1341"/>
      <c r="R36" s="1341"/>
      <c r="S36" s="1341"/>
      <c r="T36" s="1341"/>
      <c r="U36" s="1341"/>
      <c r="V36" s="1341"/>
      <c r="W36" s="1341"/>
      <c r="X36" s="1341"/>
      <c r="Y36" s="1341"/>
      <c r="Z36" s="1341"/>
      <c r="AA36" s="1341"/>
      <c r="AB36" s="1341"/>
      <c r="AC36" s="1341"/>
      <c r="AD36" s="1341"/>
      <c r="AE36" s="1341"/>
      <c r="AF36" s="1341"/>
      <c r="AG36" s="1341"/>
      <c r="AH36" s="1341"/>
      <c r="AI36" s="1341"/>
      <c r="AJ36" s="1341"/>
      <c r="AK36" s="1341"/>
      <c r="AL36" s="1341"/>
      <c r="AM36" s="1341"/>
      <c r="AN36" s="1341"/>
      <c r="AO36" s="1341"/>
      <c r="AP36" s="1341"/>
      <c r="AQ36" s="1341"/>
      <c r="AR36" s="1341"/>
      <c r="AS36" s="1341"/>
      <c r="AT36" s="1341"/>
      <c r="AU36" s="1341"/>
      <c r="AV36" s="1341"/>
      <c r="AW36" s="1341"/>
    </row>
    <row r="37" spans="2:49" s="1552" customFormat="1" ht="27" customHeight="1">
      <c r="N37" s="1341"/>
      <c r="O37" s="1341"/>
      <c r="P37" s="1341"/>
      <c r="Q37" s="1341"/>
      <c r="R37" s="1341"/>
      <c r="S37" s="1341"/>
      <c r="T37" s="1341"/>
      <c r="U37" s="1341"/>
      <c r="V37" s="1341"/>
      <c r="W37" s="1341"/>
      <c r="X37" s="1341"/>
      <c r="Y37" s="1341"/>
      <c r="Z37" s="1341"/>
      <c r="AA37" s="1341"/>
      <c r="AB37" s="1341"/>
      <c r="AC37" s="1341"/>
      <c r="AD37" s="1341"/>
      <c r="AE37" s="1341"/>
      <c r="AF37" s="1341"/>
      <c r="AG37" s="1341"/>
      <c r="AH37" s="1341"/>
      <c r="AI37" s="1341"/>
      <c r="AJ37" s="1341"/>
      <c r="AK37" s="1341"/>
      <c r="AL37" s="1341"/>
      <c r="AM37" s="1341"/>
      <c r="AN37" s="1341"/>
      <c r="AO37" s="1341"/>
      <c r="AP37" s="1341"/>
      <c r="AQ37" s="1341"/>
      <c r="AR37" s="1341"/>
      <c r="AS37" s="1341"/>
      <c r="AT37" s="1341"/>
      <c r="AU37" s="1341"/>
      <c r="AV37" s="1341"/>
      <c r="AW37" s="1341"/>
    </row>
    <row r="38" spans="2:49" s="1552" customFormat="1" ht="27" customHeight="1">
      <c r="N38" s="1341"/>
      <c r="O38" s="1341"/>
      <c r="P38" s="1341"/>
      <c r="Q38" s="1341"/>
      <c r="R38" s="1341"/>
      <c r="S38" s="1341"/>
      <c r="T38" s="1341"/>
      <c r="U38" s="1341"/>
      <c r="V38" s="1341"/>
      <c r="W38" s="1341"/>
      <c r="X38" s="1341"/>
      <c r="Y38" s="1341"/>
      <c r="Z38" s="1341"/>
      <c r="AA38" s="1341"/>
      <c r="AB38" s="1341"/>
      <c r="AC38" s="1341"/>
      <c r="AD38" s="1341"/>
      <c r="AE38" s="1341"/>
      <c r="AF38" s="1341"/>
      <c r="AG38" s="1341"/>
      <c r="AH38" s="1341"/>
      <c r="AI38" s="1341"/>
      <c r="AJ38" s="1341"/>
      <c r="AK38" s="1341"/>
      <c r="AL38" s="1341"/>
      <c r="AM38" s="1341"/>
      <c r="AN38" s="1341"/>
      <c r="AO38" s="1341"/>
      <c r="AP38" s="1341"/>
      <c r="AQ38" s="1341"/>
      <c r="AR38" s="1341"/>
      <c r="AS38" s="1341"/>
      <c r="AT38" s="1341"/>
      <c r="AU38" s="1341"/>
      <c r="AV38" s="1341"/>
      <c r="AW38" s="1341"/>
    </row>
    <row r="39" spans="2:49" s="1552" customFormat="1" ht="27" customHeight="1">
      <c r="N39" s="1341"/>
      <c r="O39" s="1341"/>
      <c r="P39" s="1341"/>
      <c r="Q39" s="1341"/>
      <c r="R39" s="1341"/>
      <c r="S39" s="1341"/>
      <c r="T39" s="1341"/>
      <c r="U39" s="1341"/>
      <c r="V39" s="1341"/>
      <c r="W39" s="1341"/>
      <c r="X39" s="1341"/>
      <c r="Y39" s="1341"/>
      <c r="Z39" s="1341"/>
      <c r="AA39" s="1341"/>
      <c r="AB39" s="1341"/>
      <c r="AC39" s="1341"/>
      <c r="AD39" s="1341"/>
      <c r="AE39" s="1341"/>
      <c r="AF39" s="1341"/>
      <c r="AG39" s="1341"/>
      <c r="AH39" s="1341"/>
      <c r="AI39" s="1341"/>
      <c r="AJ39" s="1341"/>
      <c r="AK39" s="1341"/>
      <c r="AL39" s="1341"/>
      <c r="AM39" s="1341"/>
      <c r="AN39" s="1341"/>
      <c r="AO39" s="1341"/>
      <c r="AP39" s="1341"/>
      <c r="AQ39" s="1341"/>
      <c r="AR39" s="1341"/>
      <c r="AS39" s="1341"/>
      <c r="AT39" s="1341"/>
      <c r="AU39" s="1341"/>
      <c r="AV39" s="1341"/>
      <c r="AW39" s="1341"/>
    </row>
    <row r="40" spans="2:49" s="1552" customFormat="1" ht="27" customHeight="1">
      <c r="N40" s="1341"/>
      <c r="O40" s="1341"/>
      <c r="P40" s="1341"/>
      <c r="Q40" s="1341"/>
      <c r="R40" s="1341"/>
      <c r="S40" s="1341"/>
      <c r="T40" s="1341"/>
      <c r="U40" s="1341"/>
      <c r="V40" s="1341"/>
      <c r="W40" s="1341"/>
      <c r="X40" s="1341"/>
      <c r="Y40" s="1341"/>
      <c r="Z40" s="1341"/>
      <c r="AA40" s="1341"/>
      <c r="AB40" s="1341"/>
      <c r="AC40" s="1341"/>
      <c r="AD40" s="1341"/>
      <c r="AE40" s="1341"/>
      <c r="AF40" s="1341"/>
      <c r="AG40" s="1341"/>
      <c r="AH40" s="1341"/>
      <c r="AI40" s="1341"/>
      <c r="AJ40" s="1341"/>
      <c r="AK40" s="1341"/>
      <c r="AL40" s="1341"/>
      <c r="AM40" s="1341"/>
      <c r="AN40" s="1341"/>
      <c r="AO40" s="1341"/>
      <c r="AP40" s="1341"/>
      <c r="AQ40" s="1341"/>
      <c r="AR40" s="1341"/>
      <c r="AS40" s="1341"/>
      <c r="AT40" s="1341"/>
      <c r="AU40" s="1341"/>
      <c r="AV40" s="1341"/>
      <c r="AW40" s="1341"/>
    </row>
    <row r="41" spans="2:49" s="1552" customFormat="1" ht="27" customHeight="1">
      <c r="N41" s="1341"/>
      <c r="O41" s="1341"/>
      <c r="P41" s="1341"/>
      <c r="Q41" s="1341"/>
      <c r="R41" s="1341"/>
      <c r="S41" s="1341"/>
      <c r="T41" s="1341"/>
      <c r="U41" s="1341"/>
      <c r="V41" s="1341"/>
      <c r="W41" s="1341"/>
      <c r="X41" s="1341"/>
      <c r="Y41" s="1341"/>
      <c r="Z41" s="1341"/>
      <c r="AA41" s="1341"/>
      <c r="AB41" s="1341"/>
      <c r="AC41" s="1341"/>
      <c r="AD41" s="1341"/>
      <c r="AE41" s="1341"/>
      <c r="AF41" s="1341"/>
      <c r="AG41" s="1341"/>
      <c r="AH41" s="1341"/>
      <c r="AI41" s="1341"/>
      <c r="AJ41" s="1341"/>
      <c r="AK41" s="1341"/>
      <c r="AL41" s="1341"/>
      <c r="AM41" s="1341"/>
      <c r="AN41" s="1341"/>
      <c r="AO41" s="1341"/>
      <c r="AP41" s="1341"/>
      <c r="AQ41" s="1341"/>
      <c r="AR41" s="1341"/>
      <c r="AS41" s="1341"/>
      <c r="AT41" s="1341"/>
      <c r="AU41" s="1341"/>
      <c r="AV41" s="1341"/>
      <c r="AW41" s="1341"/>
    </row>
    <row r="42" spans="2:49" s="1552" customFormat="1" ht="27" customHeight="1">
      <c r="N42" s="1341"/>
      <c r="O42" s="1341"/>
      <c r="P42" s="1341"/>
      <c r="Q42" s="1341"/>
      <c r="R42" s="1341"/>
      <c r="S42" s="1341"/>
      <c r="T42" s="1341"/>
      <c r="U42" s="1341"/>
      <c r="V42" s="1341"/>
      <c r="W42" s="1341"/>
      <c r="X42" s="1341"/>
      <c r="Y42" s="1341"/>
      <c r="Z42" s="1341"/>
      <c r="AA42" s="1341"/>
      <c r="AB42" s="1341"/>
      <c r="AC42" s="1341"/>
      <c r="AD42" s="1341"/>
      <c r="AE42" s="1341"/>
      <c r="AF42" s="1341"/>
      <c r="AG42" s="1341"/>
      <c r="AH42" s="1341"/>
      <c r="AI42" s="1341"/>
      <c r="AJ42" s="1341"/>
      <c r="AK42" s="1341"/>
      <c r="AL42" s="1341"/>
      <c r="AM42" s="1341"/>
      <c r="AN42" s="1341"/>
      <c r="AO42" s="1341"/>
      <c r="AP42" s="1341"/>
      <c r="AQ42" s="1341"/>
      <c r="AR42" s="1341"/>
      <c r="AS42" s="1341"/>
      <c r="AT42" s="1341"/>
      <c r="AU42" s="1341"/>
      <c r="AV42" s="1341"/>
      <c r="AW42" s="1341"/>
    </row>
    <row r="43" spans="2:49" s="1552" customFormat="1" ht="27" customHeight="1">
      <c r="N43" s="1341"/>
      <c r="O43" s="1341"/>
      <c r="P43" s="1341"/>
      <c r="Q43" s="1341"/>
      <c r="R43" s="1341"/>
      <c r="S43" s="1341"/>
      <c r="T43" s="1341"/>
      <c r="U43" s="1341"/>
      <c r="V43" s="1341"/>
      <c r="W43" s="1341"/>
      <c r="X43" s="1341"/>
      <c r="Y43" s="1341"/>
      <c r="Z43" s="1341"/>
      <c r="AA43" s="1341"/>
      <c r="AB43" s="1341"/>
      <c r="AC43" s="1341"/>
      <c r="AD43" s="1341"/>
      <c r="AE43" s="1341"/>
      <c r="AF43" s="1341"/>
      <c r="AG43" s="1341"/>
      <c r="AH43" s="1341"/>
      <c r="AI43" s="1341"/>
      <c r="AJ43" s="1341"/>
      <c r="AK43" s="1341"/>
      <c r="AL43" s="1341"/>
      <c r="AM43" s="1341"/>
      <c r="AN43" s="1341"/>
      <c r="AO43" s="1341"/>
      <c r="AP43" s="1341"/>
      <c r="AQ43" s="1341"/>
      <c r="AR43" s="1341"/>
      <c r="AS43" s="1341"/>
      <c r="AT43" s="1341"/>
      <c r="AU43" s="1341"/>
      <c r="AV43" s="1341"/>
      <c r="AW43" s="1341"/>
    </row>
    <row r="44" spans="2:49" s="1552" customFormat="1" ht="27" customHeight="1">
      <c r="N44" s="1341"/>
      <c r="O44" s="1341"/>
      <c r="P44" s="1341"/>
      <c r="Q44" s="1341"/>
      <c r="R44" s="1341"/>
      <c r="S44" s="1341"/>
      <c r="T44" s="1341"/>
      <c r="U44" s="1341"/>
      <c r="V44" s="1341"/>
      <c r="W44" s="1341"/>
      <c r="X44" s="1341"/>
      <c r="Y44" s="1341"/>
      <c r="Z44" s="1341"/>
      <c r="AA44" s="1341"/>
      <c r="AB44" s="1341"/>
      <c r="AC44" s="1341"/>
      <c r="AD44" s="1341"/>
      <c r="AE44" s="1341"/>
      <c r="AF44" s="1341"/>
      <c r="AG44" s="1341"/>
      <c r="AH44" s="1341"/>
      <c r="AI44" s="1341"/>
      <c r="AJ44" s="1341"/>
      <c r="AK44" s="1341"/>
      <c r="AL44" s="1341"/>
      <c r="AM44" s="1341"/>
      <c r="AN44" s="1341"/>
      <c r="AO44" s="1341"/>
      <c r="AP44" s="1341"/>
      <c r="AQ44" s="1341"/>
      <c r="AR44" s="1341"/>
      <c r="AS44" s="1341"/>
      <c r="AT44" s="1341"/>
      <c r="AU44" s="1341"/>
      <c r="AV44" s="1341"/>
      <c r="AW44" s="1341"/>
    </row>
    <row r="45" spans="2:49" s="1554" customFormat="1" ht="27" customHeight="1">
      <c r="N45" s="491"/>
      <c r="O45" s="491"/>
      <c r="P45" s="491"/>
      <c r="Q45" s="491"/>
      <c r="R45" s="491"/>
      <c r="S45" s="491"/>
      <c r="T45" s="491"/>
      <c r="U45" s="491"/>
      <c r="V45" s="491"/>
      <c r="W45" s="491"/>
      <c r="X45" s="491"/>
      <c r="Y45" s="491"/>
      <c r="Z45" s="491"/>
      <c r="AA45" s="491"/>
      <c r="AB45" s="491"/>
      <c r="AC45" s="491"/>
      <c r="AD45" s="491"/>
      <c r="AE45" s="491"/>
      <c r="AF45" s="491"/>
      <c r="AG45" s="491"/>
      <c r="AH45" s="491"/>
      <c r="AI45" s="491"/>
      <c r="AJ45" s="491"/>
      <c r="AK45" s="491"/>
      <c r="AL45" s="491"/>
      <c r="AM45" s="491"/>
      <c r="AN45" s="491"/>
      <c r="AO45" s="491"/>
      <c r="AP45" s="491"/>
      <c r="AQ45" s="491"/>
      <c r="AR45" s="491"/>
      <c r="AS45" s="491"/>
      <c r="AT45" s="491"/>
      <c r="AU45" s="491"/>
      <c r="AV45" s="491"/>
      <c r="AW45" s="491"/>
    </row>
    <row r="46" spans="2:49" s="1552" customFormat="1" ht="27" customHeight="1">
      <c r="N46" s="1341"/>
      <c r="O46" s="1341"/>
      <c r="P46" s="1341"/>
      <c r="Q46" s="1341"/>
      <c r="R46" s="1341"/>
      <c r="S46" s="1341"/>
      <c r="T46" s="1341"/>
      <c r="U46" s="1341"/>
      <c r="V46" s="1341"/>
      <c r="W46" s="1341"/>
      <c r="X46" s="1341"/>
      <c r="Y46" s="1341"/>
      <c r="Z46" s="1341"/>
      <c r="AA46" s="1341"/>
      <c r="AB46" s="1341"/>
      <c r="AC46" s="1341"/>
      <c r="AD46" s="1341"/>
      <c r="AE46" s="1341"/>
      <c r="AF46" s="1341"/>
      <c r="AG46" s="1341"/>
      <c r="AH46" s="1341"/>
      <c r="AI46" s="1341"/>
      <c r="AJ46" s="1341"/>
      <c r="AK46" s="1341"/>
      <c r="AL46" s="1341"/>
      <c r="AM46" s="1341"/>
      <c r="AN46" s="1341"/>
      <c r="AO46" s="1341"/>
      <c r="AP46" s="1341"/>
      <c r="AQ46" s="1341"/>
      <c r="AR46" s="1341"/>
      <c r="AS46" s="1341"/>
      <c r="AT46" s="1341"/>
      <c r="AU46" s="1341"/>
      <c r="AV46" s="1341"/>
      <c r="AW46" s="1341"/>
    </row>
    <row r="47" spans="2:49" s="1552" customFormat="1" ht="27" customHeight="1">
      <c r="B47" s="380"/>
      <c r="C47" s="380"/>
      <c r="D47" s="380"/>
      <c r="E47" s="380"/>
      <c r="F47" s="380"/>
      <c r="G47" s="380"/>
      <c r="H47" s="380"/>
      <c r="I47" s="380"/>
      <c r="N47" s="1341"/>
      <c r="O47" s="1341"/>
      <c r="P47" s="1341"/>
      <c r="Q47" s="1341"/>
      <c r="R47" s="1341"/>
      <c r="S47" s="1341"/>
      <c r="T47" s="1341"/>
      <c r="U47" s="1341"/>
      <c r="V47" s="1341"/>
      <c r="W47" s="1341"/>
      <c r="X47" s="1341"/>
      <c r="Y47" s="1341"/>
      <c r="Z47" s="1341"/>
      <c r="AA47" s="1341"/>
      <c r="AB47" s="1341"/>
      <c r="AC47" s="1341"/>
      <c r="AD47" s="1341"/>
      <c r="AE47" s="1341"/>
      <c r="AF47" s="1341"/>
      <c r="AG47" s="1341"/>
      <c r="AH47" s="1341"/>
      <c r="AI47" s="1341"/>
      <c r="AJ47" s="1341"/>
      <c r="AK47" s="1341"/>
      <c r="AL47" s="1341"/>
      <c r="AM47" s="1341"/>
      <c r="AN47" s="1341"/>
      <c r="AO47" s="1341"/>
      <c r="AP47" s="1341"/>
      <c r="AQ47" s="1341"/>
      <c r="AR47" s="1341"/>
      <c r="AS47" s="1341"/>
      <c r="AT47" s="1341"/>
      <c r="AU47" s="1341"/>
      <c r="AV47" s="1341"/>
      <c r="AW47" s="1341"/>
    </row>
    <row r="48" spans="2:49" s="1552" customFormat="1" ht="27" customHeight="1">
      <c r="B48" s="380"/>
      <c r="C48" s="380"/>
      <c r="D48" s="380"/>
      <c r="E48" s="380"/>
      <c r="F48" s="380"/>
      <c r="G48" s="380"/>
      <c r="H48" s="380"/>
      <c r="I48" s="380"/>
      <c r="N48" s="1341"/>
      <c r="O48" s="1341"/>
      <c r="P48" s="1341"/>
      <c r="Q48" s="1341"/>
      <c r="R48" s="1341"/>
      <c r="S48" s="1341"/>
      <c r="T48" s="1341"/>
      <c r="U48" s="1341"/>
      <c r="V48" s="1341"/>
      <c r="W48" s="1341"/>
      <c r="X48" s="1341"/>
      <c r="Y48" s="1341"/>
      <c r="Z48" s="1341"/>
      <c r="AA48" s="1341"/>
      <c r="AB48" s="1341"/>
      <c r="AC48" s="1341"/>
      <c r="AD48" s="1341"/>
      <c r="AE48" s="1341"/>
      <c r="AF48" s="1341"/>
      <c r="AG48" s="1341"/>
      <c r="AH48" s="1341"/>
      <c r="AI48" s="1341"/>
      <c r="AJ48" s="1341"/>
      <c r="AK48" s="1341"/>
      <c r="AL48" s="1341"/>
      <c r="AM48" s="1341"/>
      <c r="AN48" s="1341"/>
      <c r="AO48" s="1341"/>
      <c r="AP48" s="1341"/>
      <c r="AQ48" s="1341"/>
      <c r="AR48" s="1341"/>
      <c r="AS48" s="1341"/>
      <c r="AT48" s="1341"/>
      <c r="AU48" s="1341"/>
      <c r="AV48" s="1341"/>
      <c r="AW48" s="1341"/>
    </row>
    <row r="49" spans="2:49" s="1552" customFormat="1" ht="27" customHeight="1">
      <c r="B49" s="380"/>
      <c r="C49" s="380"/>
      <c r="D49" s="380"/>
      <c r="E49" s="380"/>
      <c r="F49" s="380"/>
      <c r="G49" s="380"/>
      <c r="H49" s="380"/>
      <c r="I49" s="380"/>
      <c r="N49" s="1341"/>
      <c r="O49" s="1341"/>
      <c r="P49" s="1341"/>
      <c r="Q49" s="1341"/>
      <c r="R49" s="1341"/>
      <c r="S49" s="1341"/>
      <c r="T49" s="1341"/>
      <c r="U49" s="1341"/>
      <c r="V49" s="1341"/>
      <c r="W49" s="1341"/>
      <c r="X49" s="1341"/>
      <c r="Y49" s="1341"/>
      <c r="Z49" s="1341"/>
      <c r="AA49" s="1341"/>
      <c r="AB49" s="1341"/>
      <c r="AC49" s="1341"/>
      <c r="AD49" s="1341"/>
      <c r="AE49" s="1341"/>
      <c r="AF49" s="1341"/>
      <c r="AG49" s="1341"/>
      <c r="AH49" s="1341"/>
      <c r="AI49" s="1341"/>
      <c r="AJ49" s="1341"/>
      <c r="AK49" s="1341"/>
      <c r="AL49" s="1341"/>
      <c r="AM49" s="1341"/>
      <c r="AN49" s="1341"/>
      <c r="AO49" s="1341"/>
      <c r="AP49" s="1341"/>
      <c r="AQ49" s="1341"/>
      <c r="AR49" s="1341"/>
      <c r="AS49" s="1341"/>
      <c r="AT49" s="1341"/>
      <c r="AU49" s="1341"/>
      <c r="AV49" s="1341"/>
      <c r="AW49" s="1341"/>
    </row>
    <row r="50" spans="2:49" s="1552" customFormat="1" ht="27" customHeight="1">
      <c r="N50" s="1341"/>
      <c r="O50" s="1341"/>
      <c r="P50" s="1341"/>
      <c r="Q50" s="1341"/>
      <c r="R50" s="1341"/>
      <c r="S50" s="1341"/>
      <c r="T50" s="1341"/>
      <c r="U50" s="1341"/>
      <c r="V50" s="1341"/>
      <c r="W50" s="1341"/>
      <c r="X50" s="1341"/>
      <c r="Y50" s="1341"/>
      <c r="Z50" s="1341"/>
      <c r="AA50" s="1341"/>
      <c r="AB50" s="1341"/>
      <c r="AC50" s="1341"/>
      <c r="AD50" s="1341"/>
      <c r="AE50" s="1341"/>
      <c r="AF50" s="1341"/>
      <c r="AG50" s="1341"/>
      <c r="AH50" s="1341"/>
      <c r="AI50" s="1341"/>
      <c r="AJ50" s="1341"/>
      <c r="AK50" s="1341"/>
      <c r="AL50" s="1341"/>
      <c r="AM50" s="1341"/>
      <c r="AN50" s="1341"/>
      <c r="AO50" s="1341"/>
      <c r="AP50" s="1341"/>
      <c r="AQ50" s="1341"/>
      <c r="AR50" s="1341"/>
      <c r="AS50" s="1341"/>
      <c r="AT50" s="1341"/>
      <c r="AU50" s="1341"/>
      <c r="AV50" s="1341"/>
      <c r="AW50" s="1341"/>
    </row>
    <row r="51" spans="2:49" s="1554" customFormat="1" ht="27" customHeight="1">
      <c r="N51" s="491"/>
      <c r="O51" s="491"/>
      <c r="P51" s="491"/>
      <c r="Q51" s="491"/>
      <c r="R51" s="491"/>
      <c r="S51" s="491"/>
      <c r="T51" s="491"/>
      <c r="U51" s="491"/>
      <c r="V51" s="491"/>
      <c r="W51" s="491"/>
      <c r="X51" s="491"/>
      <c r="Y51" s="491"/>
      <c r="Z51" s="491"/>
      <c r="AA51" s="491"/>
      <c r="AB51" s="491"/>
      <c r="AC51" s="491"/>
      <c r="AD51" s="491"/>
      <c r="AE51" s="491"/>
      <c r="AF51" s="491"/>
      <c r="AG51" s="491"/>
      <c r="AH51" s="491"/>
      <c r="AI51" s="491"/>
      <c r="AJ51" s="491"/>
      <c r="AK51" s="491"/>
      <c r="AL51" s="491"/>
      <c r="AM51" s="491"/>
      <c r="AN51" s="491"/>
      <c r="AO51" s="491"/>
      <c r="AP51" s="491"/>
      <c r="AQ51" s="491"/>
      <c r="AR51" s="491"/>
      <c r="AS51" s="491"/>
      <c r="AT51" s="491"/>
      <c r="AU51" s="491"/>
      <c r="AV51" s="491"/>
      <c r="AW51" s="491"/>
    </row>
    <row r="52" spans="2:49" s="1554" customFormat="1" ht="27" customHeight="1">
      <c r="N52" s="491"/>
      <c r="O52" s="491"/>
      <c r="P52" s="491"/>
      <c r="Q52" s="491"/>
      <c r="R52" s="491"/>
      <c r="S52" s="491"/>
      <c r="T52" s="491"/>
      <c r="U52" s="491"/>
      <c r="V52" s="491"/>
      <c r="W52" s="491"/>
      <c r="X52" s="491"/>
      <c r="Y52" s="491"/>
      <c r="Z52" s="491"/>
      <c r="AA52" s="491"/>
      <c r="AB52" s="491"/>
      <c r="AC52" s="491"/>
      <c r="AD52" s="491"/>
      <c r="AE52" s="491"/>
      <c r="AF52" s="491"/>
      <c r="AG52" s="491"/>
      <c r="AH52" s="491"/>
      <c r="AI52" s="491"/>
      <c r="AJ52" s="491"/>
      <c r="AK52" s="491"/>
      <c r="AL52" s="491"/>
      <c r="AM52" s="491"/>
      <c r="AN52" s="491"/>
      <c r="AO52" s="491"/>
      <c r="AP52" s="491"/>
      <c r="AQ52" s="491"/>
      <c r="AR52" s="491"/>
      <c r="AS52" s="491"/>
      <c r="AT52" s="491"/>
      <c r="AU52" s="491"/>
      <c r="AV52" s="491"/>
      <c r="AW52" s="491"/>
    </row>
    <row r="53" spans="2:49" s="1552" customFormat="1" ht="27" customHeight="1">
      <c r="N53" s="1341"/>
      <c r="O53" s="1341"/>
      <c r="P53" s="1341"/>
      <c r="Q53" s="1341"/>
      <c r="R53" s="1341"/>
      <c r="S53" s="1341"/>
      <c r="T53" s="1341"/>
      <c r="U53" s="1341"/>
      <c r="V53" s="1341"/>
      <c r="W53" s="1341"/>
      <c r="X53" s="1341"/>
      <c r="Y53" s="1341"/>
      <c r="Z53" s="1341"/>
      <c r="AA53" s="1341"/>
      <c r="AB53" s="1341"/>
      <c r="AC53" s="1341"/>
      <c r="AD53" s="1341"/>
      <c r="AE53" s="1341"/>
      <c r="AF53" s="1341"/>
      <c r="AG53" s="1341"/>
      <c r="AH53" s="1341"/>
      <c r="AI53" s="1341"/>
      <c r="AJ53" s="1341"/>
      <c r="AK53" s="1341"/>
      <c r="AL53" s="1341"/>
      <c r="AM53" s="1341"/>
      <c r="AN53" s="1341"/>
      <c r="AO53" s="1341"/>
      <c r="AP53" s="1341"/>
      <c r="AQ53" s="1341"/>
      <c r="AR53" s="1341"/>
      <c r="AS53" s="1341"/>
      <c r="AT53" s="1341"/>
      <c r="AU53" s="1341"/>
      <c r="AV53" s="1341"/>
      <c r="AW53" s="1341"/>
    </row>
    <row r="54" spans="2:49" s="1552" customFormat="1" ht="27" customHeight="1">
      <c r="N54" s="1341"/>
      <c r="O54" s="1341"/>
      <c r="P54" s="1341"/>
      <c r="Q54" s="1341"/>
      <c r="R54" s="1341"/>
      <c r="S54" s="1341"/>
      <c r="T54" s="1341"/>
      <c r="U54" s="1341"/>
      <c r="V54" s="1341"/>
      <c r="W54" s="1341"/>
      <c r="X54" s="1341"/>
      <c r="Y54" s="1341"/>
      <c r="Z54" s="1341"/>
      <c r="AA54" s="1341"/>
      <c r="AB54" s="1341"/>
      <c r="AC54" s="1341"/>
      <c r="AD54" s="1341"/>
      <c r="AE54" s="1341"/>
      <c r="AF54" s="1341"/>
      <c r="AG54" s="1341"/>
      <c r="AH54" s="1341"/>
      <c r="AI54" s="1341"/>
      <c r="AJ54" s="1341"/>
      <c r="AK54" s="1341"/>
      <c r="AL54" s="1341"/>
      <c r="AM54" s="1341"/>
      <c r="AN54" s="1341"/>
      <c r="AO54" s="1341"/>
      <c r="AP54" s="1341"/>
      <c r="AQ54" s="1341"/>
      <c r="AR54" s="1341"/>
      <c r="AS54" s="1341"/>
      <c r="AT54" s="1341"/>
      <c r="AU54" s="1341"/>
      <c r="AV54" s="1341"/>
      <c r="AW54" s="1341"/>
    </row>
    <row r="55" spans="2:49" s="1552" customFormat="1" ht="27" customHeight="1">
      <c r="N55" s="1341"/>
      <c r="O55" s="1341"/>
      <c r="P55" s="1341"/>
      <c r="Q55" s="1341"/>
      <c r="R55" s="1341"/>
      <c r="S55" s="1341"/>
      <c r="T55" s="1341"/>
      <c r="U55" s="1341"/>
      <c r="V55" s="1341"/>
      <c r="W55" s="1341"/>
      <c r="X55" s="1341"/>
      <c r="Y55" s="1341"/>
      <c r="Z55" s="1341"/>
      <c r="AA55" s="1341"/>
      <c r="AB55" s="1341"/>
      <c r="AC55" s="1341"/>
      <c r="AD55" s="1341"/>
      <c r="AE55" s="1341"/>
      <c r="AF55" s="1341"/>
      <c r="AG55" s="1341"/>
      <c r="AH55" s="1341"/>
      <c r="AI55" s="1341"/>
      <c r="AJ55" s="1341"/>
      <c r="AK55" s="1341"/>
      <c r="AL55" s="1341"/>
      <c r="AM55" s="1341"/>
      <c r="AN55" s="1341"/>
      <c r="AO55" s="1341"/>
      <c r="AP55" s="1341"/>
      <c r="AQ55" s="1341"/>
      <c r="AR55" s="1341"/>
      <c r="AS55" s="1341"/>
      <c r="AT55" s="1341"/>
      <c r="AU55" s="1341"/>
      <c r="AV55" s="1341"/>
      <c r="AW55" s="1341"/>
    </row>
    <row r="56" spans="2:49" ht="21" customHeight="1"/>
    <row r="57" spans="2:49" ht="21" customHeight="1"/>
    <row r="58" spans="2:49" ht="21" customHeight="1"/>
    <row r="59" spans="2:49" ht="21" customHeight="1"/>
    <row r="60" spans="2:49" ht="21" customHeight="1"/>
    <row r="61" spans="2:49" ht="21" customHeight="1"/>
  </sheetData>
  <mergeCells count="7">
    <mergeCell ref="A1:L1"/>
    <mergeCell ref="A2:L2"/>
    <mergeCell ref="A3:F3"/>
    <mergeCell ref="G3:L3"/>
    <mergeCell ref="A4:A5"/>
    <mergeCell ref="B4:K4"/>
    <mergeCell ref="L4:L5"/>
  </mergeCells>
  <printOptions horizontalCentered="1" verticalCentered="1"/>
  <pageMargins left="0.59055118110236227" right="0.59055118110236227" top="0.78740157480314965" bottom="0.78740157480314965" header="0.51181102362204722" footer="0.51181102362204722"/>
  <pageSetup paperSize="9" scale="36" orientation="landscape" horizontalDpi="4294967292" verticalDpi="4294967292"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22"/>
  <sheetViews>
    <sheetView showGridLines="0" rightToLeft="1" zoomScaleNormal="100" zoomScaleSheetLayoutView="75" workbookViewId="0">
      <selection activeCell="G13" sqref="G13"/>
    </sheetView>
  </sheetViews>
  <sheetFormatPr defaultColWidth="8.85546875" defaultRowHeight="15.75"/>
  <cols>
    <col min="1" max="1" width="19.7109375" style="1334" customWidth="1"/>
    <col min="2" max="16" width="11.7109375" style="1334" customWidth="1"/>
    <col min="17" max="17" width="11.7109375" style="1555" customWidth="1"/>
    <col min="18" max="18" width="8.85546875" style="1555"/>
    <col min="19" max="220" width="8.85546875" style="1334"/>
    <col min="221" max="221" width="14.7109375" style="1334" customWidth="1"/>
    <col min="222" max="222" width="9.7109375" style="1334" customWidth="1"/>
    <col min="223" max="223" width="7.7109375" style="1334" customWidth="1"/>
    <col min="224" max="224" width="13.140625" style="1334" customWidth="1"/>
    <col min="225" max="225" width="12.7109375" style="1334" customWidth="1"/>
    <col min="226" max="226" width="8" style="1334" customWidth="1"/>
    <col min="227" max="227" width="9.7109375" style="1334" customWidth="1"/>
    <col min="228" max="228" width="8.85546875" style="1334" customWidth="1"/>
    <col min="229" max="229" width="12" style="1334" customWidth="1"/>
    <col min="230" max="230" width="9.28515625" style="1334" customWidth="1"/>
    <col min="231" max="231" width="11.42578125" style="1334" customWidth="1"/>
    <col min="232" max="232" width="9.140625" style="1334" customWidth="1"/>
    <col min="233" max="233" width="8.7109375" style="1334" customWidth="1"/>
    <col min="234" max="234" width="9.85546875" style="1334" customWidth="1"/>
    <col min="235" max="235" width="8.7109375" style="1334" customWidth="1"/>
    <col min="236" max="476" width="8.85546875" style="1334"/>
    <col min="477" max="477" width="14.7109375" style="1334" customWidth="1"/>
    <col min="478" max="478" width="9.7109375" style="1334" customWidth="1"/>
    <col min="479" max="479" width="7.7109375" style="1334" customWidth="1"/>
    <col min="480" max="480" width="13.140625" style="1334" customWidth="1"/>
    <col min="481" max="481" width="12.7109375" style="1334" customWidth="1"/>
    <col min="482" max="482" width="8" style="1334" customWidth="1"/>
    <col min="483" max="483" width="9.7109375" style="1334" customWidth="1"/>
    <col min="484" max="484" width="8.85546875" style="1334" customWidth="1"/>
    <col min="485" max="485" width="12" style="1334" customWidth="1"/>
    <col min="486" max="486" width="9.28515625" style="1334" customWidth="1"/>
    <col min="487" max="487" width="11.42578125" style="1334" customWidth="1"/>
    <col min="488" max="488" width="9.140625" style="1334" customWidth="1"/>
    <col min="489" max="489" width="8.7109375" style="1334" customWidth="1"/>
    <col min="490" max="490" width="9.85546875" style="1334" customWidth="1"/>
    <col min="491" max="491" width="8.7109375" style="1334" customWidth="1"/>
    <col min="492" max="732" width="8.85546875" style="1334"/>
    <col min="733" max="733" width="14.7109375" style="1334" customWidth="1"/>
    <col min="734" max="734" width="9.7109375" style="1334" customWidth="1"/>
    <col min="735" max="735" width="7.7109375" style="1334" customWidth="1"/>
    <col min="736" max="736" width="13.140625" style="1334" customWidth="1"/>
    <col min="737" max="737" width="12.7109375" style="1334" customWidth="1"/>
    <col min="738" max="738" width="8" style="1334" customWidth="1"/>
    <col min="739" max="739" width="9.7109375" style="1334" customWidth="1"/>
    <col min="740" max="740" width="8.85546875" style="1334" customWidth="1"/>
    <col min="741" max="741" width="12" style="1334" customWidth="1"/>
    <col min="742" max="742" width="9.28515625" style="1334" customWidth="1"/>
    <col min="743" max="743" width="11.42578125" style="1334" customWidth="1"/>
    <col min="744" max="744" width="9.140625" style="1334" customWidth="1"/>
    <col min="745" max="745" width="8.7109375" style="1334" customWidth="1"/>
    <col min="746" max="746" width="9.85546875" style="1334" customWidth="1"/>
    <col min="747" max="747" width="8.7109375" style="1334" customWidth="1"/>
    <col min="748" max="988" width="8.85546875" style="1334"/>
    <col min="989" max="989" width="14.7109375" style="1334" customWidth="1"/>
    <col min="990" max="990" width="9.7109375" style="1334" customWidth="1"/>
    <col min="991" max="991" width="7.7109375" style="1334" customWidth="1"/>
    <col min="992" max="992" width="13.140625" style="1334" customWidth="1"/>
    <col min="993" max="993" width="12.7109375" style="1334" customWidth="1"/>
    <col min="994" max="994" width="8" style="1334" customWidth="1"/>
    <col min="995" max="995" width="9.7109375" style="1334" customWidth="1"/>
    <col min="996" max="996" width="8.85546875" style="1334" customWidth="1"/>
    <col min="997" max="997" width="12" style="1334" customWidth="1"/>
    <col min="998" max="998" width="9.28515625" style="1334" customWidth="1"/>
    <col min="999" max="999" width="11.42578125" style="1334" customWidth="1"/>
    <col min="1000" max="1000" width="9.140625" style="1334" customWidth="1"/>
    <col min="1001" max="1001" width="8.7109375" style="1334" customWidth="1"/>
    <col min="1002" max="1002" width="9.85546875" style="1334" customWidth="1"/>
    <col min="1003" max="1003" width="8.7109375" style="1334" customWidth="1"/>
    <col min="1004" max="1244" width="8.85546875" style="1334"/>
    <col min="1245" max="1245" width="14.7109375" style="1334" customWidth="1"/>
    <col min="1246" max="1246" width="9.7109375" style="1334" customWidth="1"/>
    <col min="1247" max="1247" width="7.7109375" style="1334" customWidth="1"/>
    <col min="1248" max="1248" width="13.140625" style="1334" customWidth="1"/>
    <col min="1249" max="1249" width="12.7109375" style="1334" customWidth="1"/>
    <col min="1250" max="1250" width="8" style="1334" customWidth="1"/>
    <col min="1251" max="1251" width="9.7109375" style="1334" customWidth="1"/>
    <col min="1252" max="1252" width="8.85546875" style="1334" customWidth="1"/>
    <col min="1253" max="1253" width="12" style="1334" customWidth="1"/>
    <col min="1254" max="1254" width="9.28515625" style="1334" customWidth="1"/>
    <col min="1255" max="1255" width="11.42578125" style="1334" customWidth="1"/>
    <col min="1256" max="1256" width="9.140625" style="1334" customWidth="1"/>
    <col min="1257" max="1257" width="8.7109375" style="1334" customWidth="1"/>
    <col min="1258" max="1258" width="9.85546875" style="1334" customWidth="1"/>
    <col min="1259" max="1259" width="8.7109375" style="1334" customWidth="1"/>
    <col min="1260" max="1500" width="8.85546875" style="1334"/>
    <col min="1501" max="1501" width="14.7109375" style="1334" customWidth="1"/>
    <col min="1502" max="1502" width="9.7109375" style="1334" customWidth="1"/>
    <col min="1503" max="1503" width="7.7109375" style="1334" customWidth="1"/>
    <col min="1504" max="1504" width="13.140625" style="1334" customWidth="1"/>
    <col min="1505" max="1505" width="12.7109375" style="1334" customWidth="1"/>
    <col min="1506" max="1506" width="8" style="1334" customWidth="1"/>
    <col min="1507" max="1507" width="9.7109375" style="1334" customWidth="1"/>
    <col min="1508" max="1508" width="8.85546875" style="1334" customWidth="1"/>
    <col min="1509" max="1509" width="12" style="1334" customWidth="1"/>
    <col min="1510" max="1510" width="9.28515625" style="1334" customWidth="1"/>
    <col min="1511" max="1511" width="11.42578125" style="1334" customWidth="1"/>
    <col min="1512" max="1512" width="9.140625" style="1334" customWidth="1"/>
    <col min="1513" max="1513" width="8.7109375" style="1334" customWidth="1"/>
    <col min="1514" max="1514" width="9.85546875" style="1334" customWidth="1"/>
    <col min="1515" max="1515" width="8.7109375" style="1334" customWidth="1"/>
    <col min="1516" max="1756" width="8.85546875" style="1334"/>
    <col min="1757" max="1757" width="14.7109375" style="1334" customWidth="1"/>
    <col min="1758" max="1758" width="9.7109375" style="1334" customWidth="1"/>
    <col min="1759" max="1759" width="7.7109375" style="1334" customWidth="1"/>
    <col min="1760" max="1760" width="13.140625" style="1334" customWidth="1"/>
    <col min="1761" max="1761" width="12.7109375" style="1334" customWidth="1"/>
    <col min="1762" max="1762" width="8" style="1334" customWidth="1"/>
    <col min="1763" max="1763" width="9.7109375" style="1334" customWidth="1"/>
    <col min="1764" max="1764" width="8.85546875" style="1334" customWidth="1"/>
    <col min="1765" max="1765" width="12" style="1334" customWidth="1"/>
    <col min="1766" max="1766" width="9.28515625" style="1334" customWidth="1"/>
    <col min="1767" max="1767" width="11.42578125" style="1334" customWidth="1"/>
    <col min="1768" max="1768" width="9.140625" style="1334" customWidth="1"/>
    <col min="1769" max="1769" width="8.7109375" style="1334" customWidth="1"/>
    <col min="1770" max="1770" width="9.85546875" style="1334" customWidth="1"/>
    <col min="1771" max="1771" width="8.7109375" style="1334" customWidth="1"/>
    <col min="1772" max="2012" width="8.85546875" style="1334"/>
    <col min="2013" max="2013" width="14.7109375" style="1334" customWidth="1"/>
    <col min="2014" max="2014" width="9.7109375" style="1334" customWidth="1"/>
    <col min="2015" max="2015" width="7.7109375" style="1334" customWidth="1"/>
    <col min="2016" max="2016" width="13.140625" style="1334" customWidth="1"/>
    <col min="2017" max="2017" width="12.7109375" style="1334" customWidth="1"/>
    <col min="2018" max="2018" width="8" style="1334" customWidth="1"/>
    <col min="2019" max="2019" width="9.7109375" style="1334" customWidth="1"/>
    <col min="2020" max="2020" width="8.85546875" style="1334" customWidth="1"/>
    <col min="2021" max="2021" width="12" style="1334" customWidth="1"/>
    <col min="2022" max="2022" width="9.28515625" style="1334" customWidth="1"/>
    <col min="2023" max="2023" width="11.42578125" style="1334" customWidth="1"/>
    <col min="2024" max="2024" width="9.140625" style="1334" customWidth="1"/>
    <col min="2025" max="2025" width="8.7109375" style="1334" customWidth="1"/>
    <col min="2026" max="2026" width="9.85546875" style="1334" customWidth="1"/>
    <col min="2027" max="2027" width="8.7109375" style="1334" customWidth="1"/>
    <col min="2028" max="2268" width="8.85546875" style="1334"/>
    <col min="2269" max="2269" width="14.7109375" style="1334" customWidth="1"/>
    <col min="2270" max="2270" width="9.7109375" style="1334" customWidth="1"/>
    <col min="2271" max="2271" width="7.7109375" style="1334" customWidth="1"/>
    <col min="2272" max="2272" width="13.140625" style="1334" customWidth="1"/>
    <col min="2273" max="2273" width="12.7109375" style="1334" customWidth="1"/>
    <col min="2274" max="2274" width="8" style="1334" customWidth="1"/>
    <col min="2275" max="2275" width="9.7109375" style="1334" customWidth="1"/>
    <col min="2276" max="2276" width="8.85546875" style="1334" customWidth="1"/>
    <col min="2277" max="2277" width="12" style="1334" customWidth="1"/>
    <col min="2278" max="2278" width="9.28515625" style="1334" customWidth="1"/>
    <col min="2279" max="2279" width="11.42578125" style="1334" customWidth="1"/>
    <col min="2280" max="2280" width="9.140625" style="1334" customWidth="1"/>
    <col min="2281" max="2281" width="8.7109375" style="1334" customWidth="1"/>
    <col min="2282" max="2282" width="9.85546875" style="1334" customWidth="1"/>
    <col min="2283" max="2283" width="8.7109375" style="1334" customWidth="1"/>
    <col min="2284" max="2524" width="8.85546875" style="1334"/>
    <col min="2525" max="2525" width="14.7109375" style="1334" customWidth="1"/>
    <col min="2526" max="2526" width="9.7109375" style="1334" customWidth="1"/>
    <col min="2527" max="2527" width="7.7109375" style="1334" customWidth="1"/>
    <col min="2528" max="2528" width="13.140625" style="1334" customWidth="1"/>
    <col min="2529" max="2529" width="12.7109375" style="1334" customWidth="1"/>
    <col min="2530" max="2530" width="8" style="1334" customWidth="1"/>
    <col min="2531" max="2531" width="9.7109375" style="1334" customWidth="1"/>
    <col min="2532" max="2532" width="8.85546875" style="1334" customWidth="1"/>
    <col min="2533" max="2533" width="12" style="1334" customWidth="1"/>
    <col min="2534" max="2534" width="9.28515625" style="1334" customWidth="1"/>
    <col min="2535" max="2535" width="11.42578125" style="1334" customWidth="1"/>
    <col min="2536" max="2536" width="9.140625" style="1334" customWidth="1"/>
    <col min="2537" max="2537" width="8.7109375" style="1334" customWidth="1"/>
    <col min="2538" max="2538" width="9.85546875" style="1334" customWidth="1"/>
    <col min="2539" max="2539" width="8.7109375" style="1334" customWidth="1"/>
    <col min="2540" max="2780" width="8.85546875" style="1334"/>
    <col min="2781" max="2781" width="14.7109375" style="1334" customWidth="1"/>
    <col min="2782" max="2782" width="9.7109375" style="1334" customWidth="1"/>
    <col min="2783" max="2783" width="7.7109375" style="1334" customWidth="1"/>
    <col min="2784" max="2784" width="13.140625" style="1334" customWidth="1"/>
    <col min="2785" max="2785" width="12.7109375" style="1334" customWidth="1"/>
    <col min="2786" max="2786" width="8" style="1334" customWidth="1"/>
    <col min="2787" max="2787" width="9.7109375" style="1334" customWidth="1"/>
    <col min="2788" max="2788" width="8.85546875" style="1334" customWidth="1"/>
    <col min="2789" max="2789" width="12" style="1334" customWidth="1"/>
    <col min="2790" max="2790" width="9.28515625" style="1334" customWidth="1"/>
    <col min="2791" max="2791" width="11.42578125" style="1334" customWidth="1"/>
    <col min="2792" max="2792" width="9.140625" style="1334" customWidth="1"/>
    <col min="2793" max="2793" width="8.7109375" style="1334" customWidth="1"/>
    <col min="2794" max="2794" width="9.85546875" style="1334" customWidth="1"/>
    <col min="2795" max="2795" width="8.7109375" style="1334" customWidth="1"/>
    <col min="2796" max="3036" width="8.85546875" style="1334"/>
    <col min="3037" max="3037" width="14.7109375" style="1334" customWidth="1"/>
    <col min="3038" max="3038" width="9.7109375" style="1334" customWidth="1"/>
    <col min="3039" max="3039" width="7.7109375" style="1334" customWidth="1"/>
    <col min="3040" max="3040" width="13.140625" style="1334" customWidth="1"/>
    <col min="3041" max="3041" width="12.7109375" style="1334" customWidth="1"/>
    <col min="3042" max="3042" width="8" style="1334" customWidth="1"/>
    <col min="3043" max="3043" width="9.7109375" style="1334" customWidth="1"/>
    <col min="3044" max="3044" width="8.85546875" style="1334" customWidth="1"/>
    <col min="3045" max="3045" width="12" style="1334" customWidth="1"/>
    <col min="3046" max="3046" width="9.28515625" style="1334" customWidth="1"/>
    <col min="3047" max="3047" width="11.42578125" style="1334" customWidth="1"/>
    <col min="3048" max="3048" width="9.140625" style="1334" customWidth="1"/>
    <col min="3049" max="3049" width="8.7109375" style="1334" customWidth="1"/>
    <col min="3050" max="3050" width="9.85546875" style="1334" customWidth="1"/>
    <col min="3051" max="3051" width="8.7109375" style="1334" customWidth="1"/>
    <col min="3052" max="3292" width="8.85546875" style="1334"/>
    <col min="3293" max="3293" width="14.7109375" style="1334" customWidth="1"/>
    <col min="3294" max="3294" width="9.7109375" style="1334" customWidth="1"/>
    <col min="3295" max="3295" width="7.7109375" style="1334" customWidth="1"/>
    <col min="3296" max="3296" width="13.140625" style="1334" customWidth="1"/>
    <col min="3297" max="3297" width="12.7109375" style="1334" customWidth="1"/>
    <col min="3298" max="3298" width="8" style="1334" customWidth="1"/>
    <col min="3299" max="3299" width="9.7109375" style="1334" customWidth="1"/>
    <col min="3300" max="3300" width="8.85546875" style="1334" customWidth="1"/>
    <col min="3301" max="3301" width="12" style="1334" customWidth="1"/>
    <col min="3302" max="3302" width="9.28515625" style="1334" customWidth="1"/>
    <col min="3303" max="3303" width="11.42578125" style="1334" customWidth="1"/>
    <col min="3304" max="3304" width="9.140625" style="1334" customWidth="1"/>
    <col min="3305" max="3305" width="8.7109375" style="1334" customWidth="1"/>
    <col min="3306" max="3306" width="9.85546875" style="1334" customWidth="1"/>
    <col min="3307" max="3307" width="8.7109375" style="1334" customWidth="1"/>
    <col min="3308" max="3548" width="8.85546875" style="1334"/>
    <col min="3549" max="3549" width="14.7109375" style="1334" customWidth="1"/>
    <col min="3550" max="3550" width="9.7109375" style="1334" customWidth="1"/>
    <col min="3551" max="3551" width="7.7109375" style="1334" customWidth="1"/>
    <col min="3552" max="3552" width="13.140625" style="1334" customWidth="1"/>
    <col min="3553" max="3553" width="12.7109375" style="1334" customWidth="1"/>
    <col min="3554" max="3554" width="8" style="1334" customWidth="1"/>
    <col min="3555" max="3555" width="9.7109375" style="1334" customWidth="1"/>
    <col min="3556" max="3556" width="8.85546875" style="1334" customWidth="1"/>
    <col min="3557" max="3557" width="12" style="1334" customWidth="1"/>
    <col min="3558" max="3558" width="9.28515625" style="1334" customWidth="1"/>
    <col min="3559" max="3559" width="11.42578125" style="1334" customWidth="1"/>
    <col min="3560" max="3560" width="9.140625" style="1334" customWidth="1"/>
    <col min="3561" max="3561" width="8.7109375" style="1334" customWidth="1"/>
    <col min="3562" max="3562" width="9.85546875" style="1334" customWidth="1"/>
    <col min="3563" max="3563" width="8.7109375" style="1334" customWidth="1"/>
    <col min="3564" max="3804" width="8.85546875" style="1334"/>
    <col min="3805" max="3805" width="14.7109375" style="1334" customWidth="1"/>
    <col min="3806" max="3806" width="9.7109375" style="1334" customWidth="1"/>
    <col min="3807" max="3807" width="7.7109375" style="1334" customWidth="1"/>
    <col min="3808" max="3808" width="13.140625" style="1334" customWidth="1"/>
    <col min="3809" max="3809" width="12.7109375" style="1334" customWidth="1"/>
    <col min="3810" max="3810" width="8" style="1334" customWidth="1"/>
    <col min="3811" max="3811" width="9.7109375" style="1334" customWidth="1"/>
    <col min="3812" max="3812" width="8.85546875" style="1334" customWidth="1"/>
    <col min="3813" max="3813" width="12" style="1334" customWidth="1"/>
    <col min="3814" max="3814" width="9.28515625" style="1334" customWidth="1"/>
    <col min="3815" max="3815" width="11.42578125" style="1334" customWidth="1"/>
    <col min="3816" max="3816" width="9.140625" style="1334" customWidth="1"/>
    <col min="3817" max="3817" width="8.7109375" style="1334" customWidth="1"/>
    <col min="3818" max="3818" width="9.85546875" style="1334" customWidth="1"/>
    <col min="3819" max="3819" width="8.7109375" style="1334" customWidth="1"/>
    <col min="3820" max="4060" width="8.85546875" style="1334"/>
    <col min="4061" max="4061" width="14.7109375" style="1334" customWidth="1"/>
    <col min="4062" max="4062" width="9.7109375" style="1334" customWidth="1"/>
    <col min="4063" max="4063" width="7.7109375" style="1334" customWidth="1"/>
    <col min="4064" max="4064" width="13.140625" style="1334" customWidth="1"/>
    <col min="4065" max="4065" width="12.7109375" style="1334" customWidth="1"/>
    <col min="4066" max="4066" width="8" style="1334" customWidth="1"/>
    <col min="4067" max="4067" width="9.7109375" style="1334" customWidth="1"/>
    <col min="4068" max="4068" width="8.85546875" style="1334" customWidth="1"/>
    <col min="4069" max="4069" width="12" style="1334" customWidth="1"/>
    <col min="4070" max="4070" width="9.28515625" style="1334" customWidth="1"/>
    <col min="4071" max="4071" width="11.42578125" style="1334" customWidth="1"/>
    <col min="4072" max="4072" width="9.140625" style="1334" customWidth="1"/>
    <col min="4073" max="4073" width="8.7109375" style="1334" customWidth="1"/>
    <col min="4074" max="4074" width="9.85546875" style="1334" customWidth="1"/>
    <col min="4075" max="4075" width="8.7109375" style="1334" customWidth="1"/>
    <col min="4076" max="4316" width="8.85546875" style="1334"/>
    <col min="4317" max="4317" width="14.7109375" style="1334" customWidth="1"/>
    <col min="4318" max="4318" width="9.7109375" style="1334" customWidth="1"/>
    <col min="4319" max="4319" width="7.7109375" style="1334" customWidth="1"/>
    <col min="4320" max="4320" width="13.140625" style="1334" customWidth="1"/>
    <col min="4321" max="4321" width="12.7109375" style="1334" customWidth="1"/>
    <col min="4322" max="4322" width="8" style="1334" customWidth="1"/>
    <col min="4323" max="4323" width="9.7109375" style="1334" customWidth="1"/>
    <col min="4324" max="4324" width="8.85546875" style="1334" customWidth="1"/>
    <col min="4325" max="4325" width="12" style="1334" customWidth="1"/>
    <col min="4326" max="4326" width="9.28515625" style="1334" customWidth="1"/>
    <col min="4327" max="4327" width="11.42578125" style="1334" customWidth="1"/>
    <col min="4328" max="4328" width="9.140625" style="1334" customWidth="1"/>
    <col min="4329" max="4329" width="8.7109375" style="1334" customWidth="1"/>
    <col min="4330" max="4330" width="9.85546875" style="1334" customWidth="1"/>
    <col min="4331" max="4331" width="8.7109375" style="1334" customWidth="1"/>
    <col min="4332" max="4572" width="8.85546875" style="1334"/>
    <col min="4573" max="4573" width="14.7109375" style="1334" customWidth="1"/>
    <col min="4574" max="4574" width="9.7109375" style="1334" customWidth="1"/>
    <col min="4575" max="4575" width="7.7109375" style="1334" customWidth="1"/>
    <col min="4576" max="4576" width="13.140625" style="1334" customWidth="1"/>
    <col min="4577" max="4577" width="12.7109375" style="1334" customWidth="1"/>
    <col min="4578" max="4578" width="8" style="1334" customWidth="1"/>
    <col min="4579" max="4579" width="9.7109375" style="1334" customWidth="1"/>
    <col min="4580" max="4580" width="8.85546875" style="1334" customWidth="1"/>
    <col min="4581" max="4581" width="12" style="1334" customWidth="1"/>
    <col min="4582" max="4582" width="9.28515625" style="1334" customWidth="1"/>
    <col min="4583" max="4583" width="11.42578125" style="1334" customWidth="1"/>
    <col min="4584" max="4584" width="9.140625" style="1334" customWidth="1"/>
    <col min="4585" max="4585" width="8.7109375" style="1334" customWidth="1"/>
    <col min="4586" max="4586" width="9.85546875" style="1334" customWidth="1"/>
    <col min="4587" max="4587" width="8.7109375" style="1334" customWidth="1"/>
    <col min="4588" max="4828" width="8.85546875" style="1334"/>
    <col min="4829" max="4829" width="14.7109375" style="1334" customWidth="1"/>
    <col min="4830" max="4830" width="9.7109375" style="1334" customWidth="1"/>
    <col min="4831" max="4831" width="7.7109375" style="1334" customWidth="1"/>
    <col min="4832" max="4832" width="13.140625" style="1334" customWidth="1"/>
    <col min="4833" max="4833" width="12.7109375" style="1334" customWidth="1"/>
    <col min="4834" max="4834" width="8" style="1334" customWidth="1"/>
    <col min="4835" max="4835" width="9.7109375" style="1334" customWidth="1"/>
    <col min="4836" max="4836" width="8.85546875" style="1334" customWidth="1"/>
    <col min="4837" max="4837" width="12" style="1334" customWidth="1"/>
    <col min="4838" max="4838" width="9.28515625" style="1334" customWidth="1"/>
    <col min="4839" max="4839" width="11.42578125" style="1334" customWidth="1"/>
    <col min="4840" max="4840" width="9.140625" style="1334" customWidth="1"/>
    <col min="4841" max="4841" width="8.7109375" style="1334" customWidth="1"/>
    <col min="4842" max="4842" width="9.85546875" style="1334" customWidth="1"/>
    <col min="4843" max="4843" width="8.7109375" style="1334" customWidth="1"/>
    <col min="4844" max="5084" width="8.85546875" style="1334"/>
    <col min="5085" max="5085" width="14.7109375" style="1334" customWidth="1"/>
    <col min="5086" max="5086" width="9.7109375" style="1334" customWidth="1"/>
    <col min="5087" max="5087" width="7.7109375" style="1334" customWidth="1"/>
    <col min="5088" max="5088" width="13.140625" style="1334" customWidth="1"/>
    <col min="5089" max="5089" width="12.7109375" style="1334" customWidth="1"/>
    <col min="5090" max="5090" width="8" style="1334" customWidth="1"/>
    <col min="5091" max="5091" width="9.7109375" style="1334" customWidth="1"/>
    <col min="5092" max="5092" width="8.85546875" style="1334" customWidth="1"/>
    <col min="5093" max="5093" width="12" style="1334" customWidth="1"/>
    <col min="5094" max="5094" width="9.28515625" style="1334" customWidth="1"/>
    <col min="5095" max="5095" width="11.42578125" style="1334" customWidth="1"/>
    <col min="5096" max="5096" width="9.140625" style="1334" customWidth="1"/>
    <col min="5097" max="5097" width="8.7109375" style="1334" customWidth="1"/>
    <col min="5098" max="5098" width="9.85546875" style="1334" customWidth="1"/>
    <col min="5099" max="5099" width="8.7109375" style="1334" customWidth="1"/>
    <col min="5100" max="5340" width="8.85546875" style="1334"/>
    <col min="5341" max="5341" width="14.7109375" style="1334" customWidth="1"/>
    <col min="5342" max="5342" width="9.7109375" style="1334" customWidth="1"/>
    <col min="5343" max="5343" width="7.7109375" style="1334" customWidth="1"/>
    <col min="5344" max="5344" width="13.140625" style="1334" customWidth="1"/>
    <col min="5345" max="5345" width="12.7109375" style="1334" customWidth="1"/>
    <col min="5346" max="5346" width="8" style="1334" customWidth="1"/>
    <col min="5347" max="5347" width="9.7109375" style="1334" customWidth="1"/>
    <col min="5348" max="5348" width="8.85546875" style="1334" customWidth="1"/>
    <col min="5349" max="5349" width="12" style="1334" customWidth="1"/>
    <col min="5350" max="5350" width="9.28515625" style="1334" customWidth="1"/>
    <col min="5351" max="5351" width="11.42578125" style="1334" customWidth="1"/>
    <col min="5352" max="5352" width="9.140625" style="1334" customWidth="1"/>
    <col min="5353" max="5353" width="8.7109375" style="1334" customWidth="1"/>
    <col min="5354" max="5354" width="9.85546875" style="1334" customWidth="1"/>
    <col min="5355" max="5355" width="8.7109375" style="1334" customWidth="1"/>
    <col min="5356" max="5596" width="8.85546875" style="1334"/>
    <col min="5597" max="5597" width="14.7109375" style="1334" customWidth="1"/>
    <col min="5598" max="5598" width="9.7109375" style="1334" customWidth="1"/>
    <col min="5599" max="5599" width="7.7109375" style="1334" customWidth="1"/>
    <col min="5600" max="5600" width="13.140625" style="1334" customWidth="1"/>
    <col min="5601" max="5601" width="12.7109375" style="1334" customWidth="1"/>
    <col min="5602" max="5602" width="8" style="1334" customWidth="1"/>
    <col min="5603" max="5603" width="9.7109375" style="1334" customWidth="1"/>
    <col min="5604" max="5604" width="8.85546875" style="1334" customWidth="1"/>
    <col min="5605" max="5605" width="12" style="1334" customWidth="1"/>
    <col min="5606" max="5606" width="9.28515625" style="1334" customWidth="1"/>
    <col min="5607" max="5607" width="11.42578125" style="1334" customWidth="1"/>
    <col min="5608" max="5608" width="9.140625" style="1334" customWidth="1"/>
    <col min="5609" max="5609" width="8.7109375" style="1334" customWidth="1"/>
    <col min="5610" max="5610" width="9.85546875" style="1334" customWidth="1"/>
    <col min="5611" max="5611" width="8.7109375" style="1334" customWidth="1"/>
    <col min="5612" max="5852" width="8.85546875" style="1334"/>
    <col min="5853" max="5853" width="14.7109375" style="1334" customWidth="1"/>
    <col min="5854" max="5854" width="9.7109375" style="1334" customWidth="1"/>
    <col min="5855" max="5855" width="7.7109375" style="1334" customWidth="1"/>
    <col min="5856" max="5856" width="13.140625" style="1334" customWidth="1"/>
    <col min="5857" max="5857" width="12.7109375" style="1334" customWidth="1"/>
    <col min="5858" max="5858" width="8" style="1334" customWidth="1"/>
    <col min="5859" max="5859" width="9.7109375" style="1334" customWidth="1"/>
    <col min="5860" max="5860" width="8.85546875" style="1334" customWidth="1"/>
    <col min="5861" max="5861" width="12" style="1334" customWidth="1"/>
    <col min="5862" max="5862" width="9.28515625" style="1334" customWidth="1"/>
    <col min="5863" max="5863" width="11.42578125" style="1334" customWidth="1"/>
    <col min="5864" max="5864" width="9.140625" style="1334" customWidth="1"/>
    <col min="5865" max="5865" width="8.7109375" style="1334" customWidth="1"/>
    <col min="5866" max="5866" width="9.85546875" style="1334" customWidth="1"/>
    <col min="5867" max="5867" width="8.7109375" style="1334" customWidth="1"/>
    <col min="5868" max="6108" width="8.85546875" style="1334"/>
    <col min="6109" max="6109" width="14.7109375" style="1334" customWidth="1"/>
    <col min="6110" max="6110" width="9.7109375" style="1334" customWidth="1"/>
    <col min="6111" max="6111" width="7.7109375" style="1334" customWidth="1"/>
    <col min="6112" max="6112" width="13.140625" style="1334" customWidth="1"/>
    <col min="6113" max="6113" width="12.7109375" style="1334" customWidth="1"/>
    <col min="6114" max="6114" width="8" style="1334" customWidth="1"/>
    <col min="6115" max="6115" width="9.7109375" style="1334" customWidth="1"/>
    <col min="6116" max="6116" width="8.85546875" style="1334" customWidth="1"/>
    <col min="6117" max="6117" width="12" style="1334" customWidth="1"/>
    <col min="6118" max="6118" width="9.28515625" style="1334" customWidth="1"/>
    <col min="6119" max="6119" width="11.42578125" style="1334" customWidth="1"/>
    <col min="6120" max="6120" width="9.140625" style="1334" customWidth="1"/>
    <col min="6121" max="6121" width="8.7109375" style="1334" customWidth="1"/>
    <col min="6122" max="6122" width="9.85546875" style="1334" customWidth="1"/>
    <col min="6123" max="6123" width="8.7109375" style="1334" customWidth="1"/>
    <col min="6124" max="6364" width="8.85546875" style="1334"/>
    <col min="6365" max="6365" width="14.7109375" style="1334" customWidth="1"/>
    <col min="6366" max="6366" width="9.7109375" style="1334" customWidth="1"/>
    <col min="6367" max="6367" width="7.7109375" style="1334" customWidth="1"/>
    <col min="6368" max="6368" width="13.140625" style="1334" customWidth="1"/>
    <col min="6369" max="6369" width="12.7109375" style="1334" customWidth="1"/>
    <col min="6370" max="6370" width="8" style="1334" customWidth="1"/>
    <col min="6371" max="6371" width="9.7109375" style="1334" customWidth="1"/>
    <col min="6372" max="6372" width="8.85546875" style="1334" customWidth="1"/>
    <col min="6373" max="6373" width="12" style="1334" customWidth="1"/>
    <col min="6374" max="6374" width="9.28515625" style="1334" customWidth="1"/>
    <col min="6375" max="6375" width="11.42578125" style="1334" customWidth="1"/>
    <col min="6376" max="6376" width="9.140625" style="1334" customWidth="1"/>
    <col min="6377" max="6377" width="8.7109375" style="1334" customWidth="1"/>
    <col min="6378" max="6378" width="9.85546875" style="1334" customWidth="1"/>
    <col min="6379" max="6379" width="8.7109375" style="1334" customWidth="1"/>
    <col min="6380" max="6620" width="8.85546875" style="1334"/>
    <col min="6621" max="6621" width="14.7109375" style="1334" customWidth="1"/>
    <col min="6622" max="6622" width="9.7109375" style="1334" customWidth="1"/>
    <col min="6623" max="6623" width="7.7109375" style="1334" customWidth="1"/>
    <col min="6624" max="6624" width="13.140625" style="1334" customWidth="1"/>
    <col min="6625" max="6625" width="12.7109375" style="1334" customWidth="1"/>
    <col min="6626" max="6626" width="8" style="1334" customWidth="1"/>
    <col min="6627" max="6627" width="9.7109375" style="1334" customWidth="1"/>
    <col min="6628" max="6628" width="8.85546875" style="1334" customWidth="1"/>
    <col min="6629" max="6629" width="12" style="1334" customWidth="1"/>
    <col min="6630" max="6630" width="9.28515625" style="1334" customWidth="1"/>
    <col min="6631" max="6631" width="11.42578125" style="1334" customWidth="1"/>
    <col min="6632" max="6632" width="9.140625" style="1334" customWidth="1"/>
    <col min="6633" max="6633" width="8.7109375" style="1334" customWidth="1"/>
    <col min="6634" max="6634" width="9.85546875" style="1334" customWidth="1"/>
    <col min="6635" max="6635" width="8.7109375" style="1334" customWidth="1"/>
    <col min="6636" max="6876" width="8.85546875" style="1334"/>
    <col min="6877" max="6877" width="14.7109375" style="1334" customWidth="1"/>
    <col min="6878" max="6878" width="9.7109375" style="1334" customWidth="1"/>
    <col min="6879" max="6879" width="7.7109375" style="1334" customWidth="1"/>
    <col min="6880" max="6880" width="13.140625" style="1334" customWidth="1"/>
    <col min="6881" max="6881" width="12.7109375" style="1334" customWidth="1"/>
    <col min="6882" max="6882" width="8" style="1334" customWidth="1"/>
    <col min="6883" max="6883" width="9.7109375" style="1334" customWidth="1"/>
    <col min="6884" max="6884" width="8.85546875" style="1334" customWidth="1"/>
    <col min="6885" max="6885" width="12" style="1334" customWidth="1"/>
    <col min="6886" max="6886" width="9.28515625" style="1334" customWidth="1"/>
    <col min="6887" max="6887" width="11.42578125" style="1334" customWidth="1"/>
    <col min="6888" max="6888" width="9.140625" style="1334" customWidth="1"/>
    <col min="6889" max="6889" width="8.7109375" style="1334" customWidth="1"/>
    <col min="6890" max="6890" width="9.85546875" style="1334" customWidth="1"/>
    <col min="6891" max="6891" width="8.7109375" style="1334" customWidth="1"/>
    <col min="6892" max="7132" width="8.85546875" style="1334"/>
    <col min="7133" max="7133" width="14.7109375" style="1334" customWidth="1"/>
    <col min="7134" max="7134" width="9.7109375" style="1334" customWidth="1"/>
    <col min="7135" max="7135" width="7.7109375" style="1334" customWidth="1"/>
    <col min="7136" max="7136" width="13.140625" style="1334" customWidth="1"/>
    <col min="7137" max="7137" width="12.7109375" style="1334" customWidth="1"/>
    <col min="7138" max="7138" width="8" style="1334" customWidth="1"/>
    <col min="7139" max="7139" width="9.7109375" style="1334" customWidth="1"/>
    <col min="7140" max="7140" width="8.85546875" style="1334" customWidth="1"/>
    <col min="7141" max="7141" width="12" style="1334" customWidth="1"/>
    <col min="7142" max="7142" width="9.28515625" style="1334" customWidth="1"/>
    <col min="7143" max="7143" width="11.42578125" style="1334" customWidth="1"/>
    <col min="7144" max="7144" width="9.140625" style="1334" customWidth="1"/>
    <col min="7145" max="7145" width="8.7109375" style="1334" customWidth="1"/>
    <col min="7146" max="7146" width="9.85546875" style="1334" customWidth="1"/>
    <col min="7147" max="7147" width="8.7109375" style="1334" customWidth="1"/>
    <col min="7148" max="7388" width="8.85546875" style="1334"/>
    <col min="7389" max="7389" width="14.7109375" style="1334" customWidth="1"/>
    <col min="7390" max="7390" width="9.7109375" style="1334" customWidth="1"/>
    <col min="7391" max="7391" width="7.7109375" style="1334" customWidth="1"/>
    <col min="7392" max="7392" width="13.140625" style="1334" customWidth="1"/>
    <col min="7393" max="7393" width="12.7109375" style="1334" customWidth="1"/>
    <col min="7394" max="7394" width="8" style="1334" customWidth="1"/>
    <col min="7395" max="7395" width="9.7109375" style="1334" customWidth="1"/>
    <col min="7396" max="7396" width="8.85546875" style="1334" customWidth="1"/>
    <col min="7397" max="7397" width="12" style="1334" customWidth="1"/>
    <col min="7398" max="7398" width="9.28515625" style="1334" customWidth="1"/>
    <col min="7399" max="7399" width="11.42578125" style="1334" customWidth="1"/>
    <col min="7400" max="7400" width="9.140625" style="1334" customWidth="1"/>
    <col min="7401" max="7401" width="8.7109375" style="1334" customWidth="1"/>
    <col min="7402" max="7402" width="9.85546875" style="1334" customWidth="1"/>
    <col min="7403" max="7403" width="8.7109375" style="1334" customWidth="1"/>
    <col min="7404" max="7644" width="8.85546875" style="1334"/>
    <col min="7645" max="7645" width="14.7109375" style="1334" customWidth="1"/>
    <col min="7646" max="7646" width="9.7109375" style="1334" customWidth="1"/>
    <col min="7647" max="7647" width="7.7109375" style="1334" customWidth="1"/>
    <col min="7648" max="7648" width="13.140625" style="1334" customWidth="1"/>
    <col min="7649" max="7649" width="12.7109375" style="1334" customWidth="1"/>
    <col min="7650" max="7650" width="8" style="1334" customWidth="1"/>
    <col min="7651" max="7651" width="9.7109375" style="1334" customWidth="1"/>
    <col min="7652" max="7652" width="8.85546875" style="1334" customWidth="1"/>
    <col min="7653" max="7653" width="12" style="1334" customWidth="1"/>
    <col min="7654" max="7654" width="9.28515625" style="1334" customWidth="1"/>
    <col min="7655" max="7655" width="11.42578125" style="1334" customWidth="1"/>
    <col min="7656" max="7656" width="9.140625" style="1334" customWidth="1"/>
    <col min="7657" max="7657" width="8.7109375" style="1334" customWidth="1"/>
    <col min="7658" max="7658" width="9.85546875" style="1334" customWidth="1"/>
    <col min="7659" max="7659" width="8.7109375" style="1334" customWidth="1"/>
    <col min="7660" max="7900" width="8.85546875" style="1334"/>
    <col min="7901" max="7901" width="14.7109375" style="1334" customWidth="1"/>
    <col min="7902" max="7902" width="9.7109375" style="1334" customWidth="1"/>
    <col min="7903" max="7903" width="7.7109375" style="1334" customWidth="1"/>
    <col min="7904" max="7904" width="13.140625" style="1334" customWidth="1"/>
    <col min="7905" max="7905" width="12.7109375" style="1334" customWidth="1"/>
    <col min="7906" max="7906" width="8" style="1334" customWidth="1"/>
    <col min="7907" max="7907" width="9.7109375" style="1334" customWidth="1"/>
    <col min="7908" max="7908" width="8.85546875" style="1334" customWidth="1"/>
    <col min="7909" max="7909" width="12" style="1334" customWidth="1"/>
    <col min="7910" max="7910" width="9.28515625" style="1334" customWidth="1"/>
    <col min="7911" max="7911" width="11.42578125" style="1334" customWidth="1"/>
    <col min="7912" max="7912" width="9.140625" style="1334" customWidth="1"/>
    <col min="7913" max="7913" width="8.7109375" style="1334" customWidth="1"/>
    <col min="7914" max="7914" width="9.85546875" style="1334" customWidth="1"/>
    <col min="7915" max="7915" width="8.7109375" style="1334" customWidth="1"/>
    <col min="7916" max="8156" width="8.85546875" style="1334"/>
    <col min="8157" max="8157" width="14.7109375" style="1334" customWidth="1"/>
    <col min="8158" max="8158" width="9.7109375" style="1334" customWidth="1"/>
    <col min="8159" max="8159" width="7.7109375" style="1334" customWidth="1"/>
    <col min="8160" max="8160" width="13.140625" style="1334" customWidth="1"/>
    <col min="8161" max="8161" width="12.7109375" style="1334" customWidth="1"/>
    <col min="8162" max="8162" width="8" style="1334" customWidth="1"/>
    <col min="8163" max="8163" width="9.7109375" style="1334" customWidth="1"/>
    <col min="8164" max="8164" width="8.85546875" style="1334" customWidth="1"/>
    <col min="8165" max="8165" width="12" style="1334" customWidth="1"/>
    <col min="8166" max="8166" width="9.28515625" style="1334" customWidth="1"/>
    <col min="8167" max="8167" width="11.42578125" style="1334" customWidth="1"/>
    <col min="8168" max="8168" width="9.140625" style="1334" customWidth="1"/>
    <col min="8169" max="8169" width="8.7109375" style="1334" customWidth="1"/>
    <col min="8170" max="8170" width="9.85546875" style="1334" customWidth="1"/>
    <col min="8171" max="8171" width="8.7109375" style="1334" customWidth="1"/>
    <col min="8172" max="8412" width="8.85546875" style="1334"/>
    <col min="8413" max="8413" width="14.7109375" style="1334" customWidth="1"/>
    <col min="8414" max="8414" width="9.7109375" style="1334" customWidth="1"/>
    <col min="8415" max="8415" width="7.7109375" style="1334" customWidth="1"/>
    <col min="8416" max="8416" width="13.140625" style="1334" customWidth="1"/>
    <col min="8417" max="8417" width="12.7109375" style="1334" customWidth="1"/>
    <col min="8418" max="8418" width="8" style="1334" customWidth="1"/>
    <col min="8419" max="8419" width="9.7109375" style="1334" customWidth="1"/>
    <col min="8420" max="8420" width="8.85546875" style="1334" customWidth="1"/>
    <col min="8421" max="8421" width="12" style="1334" customWidth="1"/>
    <col min="8422" max="8422" width="9.28515625" style="1334" customWidth="1"/>
    <col min="8423" max="8423" width="11.42578125" style="1334" customWidth="1"/>
    <col min="8424" max="8424" width="9.140625" style="1334" customWidth="1"/>
    <col min="8425" max="8425" width="8.7109375" style="1334" customWidth="1"/>
    <col min="8426" max="8426" width="9.85546875" style="1334" customWidth="1"/>
    <col min="8427" max="8427" width="8.7109375" style="1334" customWidth="1"/>
    <col min="8428" max="8668" width="8.85546875" style="1334"/>
    <col min="8669" max="8669" width="14.7109375" style="1334" customWidth="1"/>
    <col min="8670" max="8670" width="9.7109375" style="1334" customWidth="1"/>
    <col min="8671" max="8671" width="7.7109375" style="1334" customWidth="1"/>
    <col min="8672" max="8672" width="13.140625" style="1334" customWidth="1"/>
    <col min="8673" max="8673" width="12.7109375" style="1334" customWidth="1"/>
    <col min="8674" max="8674" width="8" style="1334" customWidth="1"/>
    <col min="8675" max="8675" width="9.7109375" style="1334" customWidth="1"/>
    <col min="8676" max="8676" width="8.85546875" style="1334" customWidth="1"/>
    <col min="8677" max="8677" width="12" style="1334" customWidth="1"/>
    <col min="8678" max="8678" width="9.28515625" style="1334" customWidth="1"/>
    <col min="8679" max="8679" width="11.42578125" style="1334" customWidth="1"/>
    <col min="8680" max="8680" width="9.140625" style="1334" customWidth="1"/>
    <col min="8681" max="8681" width="8.7109375" style="1334" customWidth="1"/>
    <col min="8682" max="8682" width="9.85546875" style="1334" customWidth="1"/>
    <col min="8683" max="8683" width="8.7109375" style="1334" customWidth="1"/>
    <col min="8684" max="8924" width="8.85546875" style="1334"/>
    <col min="8925" max="8925" width="14.7109375" style="1334" customWidth="1"/>
    <col min="8926" max="8926" width="9.7109375" style="1334" customWidth="1"/>
    <col min="8927" max="8927" width="7.7109375" style="1334" customWidth="1"/>
    <col min="8928" max="8928" width="13.140625" style="1334" customWidth="1"/>
    <col min="8929" max="8929" width="12.7109375" style="1334" customWidth="1"/>
    <col min="8930" max="8930" width="8" style="1334" customWidth="1"/>
    <col min="8931" max="8931" width="9.7109375" style="1334" customWidth="1"/>
    <col min="8932" max="8932" width="8.85546875" style="1334" customWidth="1"/>
    <col min="8933" max="8933" width="12" style="1334" customWidth="1"/>
    <col min="8934" max="8934" width="9.28515625" style="1334" customWidth="1"/>
    <col min="8935" max="8935" width="11.42578125" style="1334" customWidth="1"/>
    <col min="8936" max="8936" width="9.140625" style="1334" customWidth="1"/>
    <col min="8937" max="8937" width="8.7109375" style="1334" customWidth="1"/>
    <col min="8938" max="8938" width="9.85546875" style="1334" customWidth="1"/>
    <col min="8939" max="8939" width="8.7109375" style="1334" customWidth="1"/>
    <col min="8940" max="9180" width="8.85546875" style="1334"/>
    <col min="9181" max="9181" width="14.7109375" style="1334" customWidth="1"/>
    <col min="9182" max="9182" width="9.7109375" style="1334" customWidth="1"/>
    <col min="9183" max="9183" width="7.7109375" style="1334" customWidth="1"/>
    <col min="9184" max="9184" width="13.140625" style="1334" customWidth="1"/>
    <col min="9185" max="9185" width="12.7109375" style="1334" customWidth="1"/>
    <col min="9186" max="9186" width="8" style="1334" customWidth="1"/>
    <col min="9187" max="9187" width="9.7109375" style="1334" customWidth="1"/>
    <col min="9188" max="9188" width="8.85546875" style="1334" customWidth="1"/>
    <col min="9189" max="9189" width="12" style="1334" customWidth="1"/>
    <col min="9190" max="9190" width="9.28515625" style="1334" customWidth="1"/>
    <col min="9191" max="9191" width="11.42578125" style="1334" customWidth="1"/>
    <col min="9192" max="9192" width="9.140625" style="1334" customWidth="1"/>
    <col min="9193" max="9193" width="8.7109375" style="1334" customWidth="1"/>
    <col min="9194" max="9194" width="9.85546875" style="1334" customWidth="1"/>
    <col min="9195" max="9195" width="8.7109375" style="1334" customWidth="1"/>
    <col min="9196" max="9436" width="8.85546875" style="1334"/>
    <col min="9437" max="9437" width="14.7109375" style="1334" customWidth="1"/>
    <col min="9438" max="9438" width="9.7109375" style="1334" customWidth="1"/>
    <col min="9439" max="9439" width="7.7109375" style="1334" customWidth="1"/>
    <col min="9440" max="9440" width="13.140625" style="1334" customWidth="1"/>
    <col min="9441" max="9441" width="12.7109375" style="1334" customWidth="1"/>
    <col min="9442" max="9442" width="8" style="1334" customWidth="1"/>
    <col min="9443" max="9443" width="9.7109375" style="1334" customWidth="1"/>
    <col min="9444" max="9444" width="8.85546875" style="1334" customWidth="1"/>
    <col min="9445" max="9445" width="12" style="1334" customWidth="1"/>
    <col min="9446" max="9446" width="9.28515625" style="1334" customWidth="1"/>
    <col min="9447" max="9447" width="11.42578125" style="1334" customWidth="1"/>
    <col min="9448" max="9448" width="9.140625" style="1334" customWidth="1"/>
    <col min="9449" max="9449" width="8.7109375" style="1334" customWidth="1"/>
    <col min="9450" max="9450" width="9.85546875" style="1334" customWidth="1"/>
    <col min="9451" max="9451" width="8.7109375" style="1334" customWidth="1"/>
    <col min="9452" max="9692" width="8.85546875" style="1334"/>
    <col min="9693" max="9693" width="14.7109375" style="1334" customWidth="1"/>
    <col min="9694" max="9694" width="9.7109375" style="1334" customWidth="1"/>
    <col min="9695" max="9695" width="7.7109375" style="1334" customWidth="1"/>
    <col min="9696" max="9696" width="13.140625" style="1334" customWidth="1"/>
    <col min="9697" max="9697" width="12.7109375" style="1334" customWidth="1"/>
    <col min="9698" max="9698" width="8" style="1334" customWidth="1"/>
    <col min="9699" max="9699" width="9.7109375" style="1334" customWidth="1"/>
    <col min="9700" max="9700" width="8.85546875" style="1334" customWidth="1"/>
    <col min="9701" max="9701" width="12" style="1334" customWidth="1"/>
    <col min="9702" max="9702" width="9.28515625" style="1334" customWidth="1"/>
    <col min="9703" max="9703" width="11.42578125" style="1334" customWidth="1"/>
    <col min="9704" max="9704" width="9.140625" style="1334" customWidth="1"/>
    <col min="9705" max="9705" width="8.7109375" style="1334" customWidth="1"/>
    <col min="9706" max="9706" width="9.85546875" style="1334" customWidth="1"/>
    <col min="9707" max="9707" width="8.7109375" style="1334" customWidth="1"/>
    <col min="9708" max="9948" width="8.85546875" style="1334"/>
    <col min="9949" max="9949" width="14.7109375" style="1334" customWidth="1"/>
    <col min="9950" max="9950" width="9.7109375" style="1334" customWidth="1"/>
    <col min="9951" max="9951" width="7.7109375" style="1334" customWidth="1"/>
    <col min="9952" max="9952" width="13.140625" style="1334" customWidth="1"/>
    <col min="9953" max="9953" width="12.7109375" style="1334" customWidth="1"/>
    <col min="9954" max="9954" width="8" style="1334" customWidth="1"/>
    <col min="9955" max="9955" width="9.7109375" style="1334" customWidth="1"/>
    <col min="9956" max="9956" width="8.85546875" style="1334" customWidth="1"/>
    <col min="9957" max="9957" width="12" style="1334" customWidth="1"/>
    <col min="9958" max="9958" width="9.28515625" style="1334" customWidth="1"/>
    <col min="9959" max="9959" width="11.42578125" style="1334" customWidth="1"/>
    <col min="9960" max="9960" width="9.140625" style="1334" customWidth="1"/>
    <col min="9961" max="9961" width="8.7109375" style="1334" customWidth="1"/>
    <col min="9962" max="9962" width="9.85546875" style="1334" customWidth="1"/>
    <col min="9963" max="9963" width="8.7109375" style="1334" customWidth="1"/>
    <col min="9964" max="10204" width="8.85546875" style="1334"/>
    <col min="10205" max="10205" width="14.7109375" style="1334" customWidth="1"/>
    <col min="10206" max="10206" width="9.7109375" style="1334" customWidth="1"/>
    <col min="10207" max="10207" width="7.7109375" style="1334" customWidth="1"/>
    <col min="10208" max="10208" width="13.140625" style="1334" customWidth="1"/>
    <col min="10209" max="10209" width="12.7109375" style="1334" customWidth="1"/>
    <col min="10210" max="10210" width="8" style="1334" customWidth="1"/>
    <col min="10211" max="10211" width="9.7109375" style="1334" customWidth="1"/>
    <col min="10212" max="10212" width="8.85546875" style="1334" customWidth="1"/>
    <col min="10213" max="10213" width="12" style="1334" customWidth="1"/>
    <col min="10214" max="10214" width="9.28515625" style="1334" customWidth="1"/>
    <col min="10215" max="10215" width="11.42578125" style="1334" customWidth="1"/>
    <col min="10216" max="10216" width="9.140625" style="1334" customWidth="1"/>
    <col min="10217" max="10217" width="8.7109375" style="1334" customWidth="1"/>
    <col min="10218" max="10218" width="9.85546875" style="1334" customWidth="1"/>
    <col min="10219" max="10219" width="8.7109375" style="1334" customWidth="1"/>
    <col min="10220" max="10460" width="8.85546875" style="1334"/>
    <col min="10461" max="10461" width="14.7109375" style="1334" customWidth="1"/>
    <col min="10462" max="10462" width="9.7109375" style="1334" customWidth="1"/>
    <col min="10463" max="10463" width="7.7109375" style="1334" customWidth="1"/>
    <col min="10464" max="10464" width="13.140625" style="1334" customWidth="1"/>
    <col min="10465" max="10465" width="12.7109375" style="1334" customWidth="1"/>
    <col min="10466" max="10466" width="8" style="1334" customWidth="1"/>
    <col min="10467" max="10467" width="9.7109375" style="1334" customWidth="1"/>
    <col min="10468" max="10468" width="8.85546875" style="1334" customWidth="1"/>
    <col min="10469" max="10469" width="12" style="1334" customWidth="1"/>
    <col min="10470" max="10470" width="9.28515625" style="1334" customWidth="1"/>
    <col min="10471" max="10471" width="11.42578125" style="1334" customWidth="1"/>
    <col min="10472" max="10472" width="9.140625" style="1334" customWidth="1"/>
    <col min="10473" max="10473" width="8.7109375" style="1334" customWidth="1"/>
    <col min="10474" max="10474" width="9.85546875" style="1334" customWidth="1"/>
    <col min="10475" max="10475" width="8.7109375" style="1334" customWidth="1"/>
    <col min="10476" max="10716" width="8.85546875" style="1334"/>
    <col min="10717" max="10717" width="14.7109375" style="1334" customWidth="1"/>
    <col min="10718" max="10718" width="9.7109375" style="1334" customWidth="1"/>
    <col min="10719" max="10719" width="7.7109375" style="1334" customWidth="1"/>
    <col min="10720" max="10720" width="13.140625" style="1334" customWidth="1"/>
    <col min="10721" max="10721" width="12.7109375" style="1334" customWidth="1"/>
    <col min="10722" max="10722" width="8" style="1334" customWidth="1"/>
    <col min="10723" max="10723" width="9.7109375" style="1334" customWidth="1"/>
    <col min="10724" max="10724" width="8.85546875" style="1334" customWidth="1"/>
    <col min="10725" max="10725" width="12" style="1334" customWidth="1"/>
    <col min="10726" max="10726" width="9.28515625" style="1334" customWidth="1"/>
    <col min="10727" max="10727" width="11.42578125" style="1334" customWidth="1"/>
    <col min="10728" max="10728" width="9.140625" style="1334" customWidth="1"/>
    <col min="10729" max="10729" width="8.7109375" style="1334" customWidth="1"/>
    <col min="10730" max="10730" width="9.85546875" style="1334" customWidth="1"/>
    <col min="10731" max="10731" width="8.7109375" style="1334" customWidth="1"/>
    <col min="10732" max="10972" width="8.85546875" style="1334"/>
    <col min="10973" max="10973" width="14.7109375" style="1334" customWidth="1"/>
    <col min="10974" max="10974" width="9.7109375" style="1334" customWidth="1"/>
    <col min="10975" max="10975" width="7.7109375" style="1334" customWidth="1"/>
    <col min="10976" max="10976" width="13.140625" style="1334" customWidth="1"/>
    <col min="10977" max="10977" width="12.7109375" style="1334" customWidth="1"/>
    <col min="10978" max="10978" width="8" style="1334" customWidth="1"/>
    <col min="10979" max="10979" width="9.7109375" style="1334" customWidth="1"/>
    <col min="10980" max="10980" width="8.85546875" style="1334" customWidth="1"/>
    <col min="10981" max="10981" width="12" style="1334" customWidth="1"/>
    <col min="10982" max="10982" width="9.28515625" style="1334" customWidth="1"/>
    <col min="10983" max="10983" width="11.42578125" style="1334" customWidth="1"/>
    <col min="10984" max="10984" width="9.140625" style="1334" customWidth="1"/>
    <col min="10985" max="10985" width="8.7109375" style="1334" customWidth="1"/>
    <col min="10986" max="10986" width="9.85546875" style="1334" customWidth="1"/>
    <col min="10987" max="10987" width="8.7109375" style="1334" customWidth="1"/>
    <col min="10988" max="11228" width="8.85546875" style="1334"/>
    <col min="11229" max="11229" width="14.7109375" style="1334" customWidth="1"/>
    <col min="11230" max="11230" width="9.7109375" style="1334" customWidth="1"/>
    <col min="11231" max="11231" width="7.7109375" style="1334" customWidth="1"/>
    <col min="11232" max="11232" width="13.140625" style="1334" customWidth="1"/>
    <col min="11233" max="11233" width="12.7109375" style="1334" customWidth="1"/>
    <col min="11234" max="11234" width="8" style="1334" customWidth="1"/>
    <col min="11235" max="11235" width="9.7109375" style="1334" customWidth="1"/>
    <col min="11236" max="11236" width="8.85546875" style="1334" customWidth="1"/>
    <col min="11237" max="11237" width="12" style="1334" customWidth="1"/>
    <col min="11238" max="11238" width="9.28515625" style="1334" customWidth="1"/>
    <col min="11239" max="11239" width="11.42578125" style="1334" customWidth="1"/>
    <col min="11240" max="11240" width="9.140625" style="1334" customWidth="1"/>
    <col min="11241" max="11241" width="8.7109375" style="1334" customWidth="1"/>
    <col min="11242" max="11242" width="9.85546875" style="1334" customWidth="1"/>
    <col min="11243" max="11243" width="8.7109375" style="1334" customWidth="1"/>
    <col min="11244" max="11484" width="8.85546875" style="1334"/>
    <col min="11485" max="11485" width="14.7109375" style="1334" customWidth="1"/>
    <col min="11486" max="11486" width="9.7109375" style="1334" customWidth="1"/>
    <col min="11487" max="11487" width="7.7109375" style="1334" customWidth="1"/>
    <col min="11488" max="11488" width="13.140625" style="1334" customWidth="1"/>
    <col min="11489" max="11489" width="12.7109375" style="1334" customWidth="1"/>
    <col min="11490" max="11490" width="8" style="1334" customWidth="1"/>
    <col min="11491" max="11491" width="9.7109375" style="1334" customWidth="1"/>
    <col min="11492" max="11492" width="8.85546875" style="1334" customWidth="1"/>
    <col min="11493" max="11493" width="12" style="1334" customWidth="1"/>
    <col min="11494" max="11494" width="9.28515625" style="1334" customWidth="1"/>
    <col min="11495" max="11495" width="11.42578125" style="1334" customWidth="1"/>
    <col min="11496" max="11496" width="9.140625" style="1334" customWidth="1"/>
    <col min="11497" max="11497" width="8.7109375" style="1334" customWidth="1"/>
    <col min="11498" max="11498" width="9.85546875" style="1334" customWidth="1"/>
    <col min="11499" max="11499" width="8.7109375" style="1334" customWidth="1"/>
    <col min="11500" max="11740" width="8.85546875" style="1334"/>
    <col min="11741" max="11741" width="14.7109375" style="1334" customWidth="1"/>
    <col min="11742" max="11742" width="9.7109375" style="1334" customWidth="1"/>
    <col min="11743" max="11743" width="7.7109375" style="1334" customWidth="1"/>
    <col min="11744" max="11744" width="13.140625" style="1334" customWidth="1"/>
    <col min="11745" max="11745" width="12.7109375" style="1334" customWidth="1"/>
    <col min="11746" max="11746" width="8" style="1334" customWidth="1"/>
    <col min="11747" max="11747" width="9.7109375" style="1334" customWidth="1"/>
    <col min="11748" max="11748" width="8.85546875" style="1334" customWidth="1"/>
    <col min="11749" max="11749" width="12" style="1334" customWidth="1"/>
    <col min="11750" max="11750" width="9.28515625" style="1334" customWidth="1"/>
    <col min="11751" max="11751" width="11.42578125" style="1334" customWidth="1"/>
    <col min="11752" max="11752" width="9.140625" style="1334" customWidth="1"/>
    <col min="11753" max="11753" width="8.7109375" style="1334" customWidth="1"/>
    <col min="11754" max="11754" width="9.85546875" style="1334" customWidth="1"/>
    <col min="11755" max="11755" width="8.7109375" style="1334" customWidth="1"/>
    <col min="11756" max="11996" width="8.85546875" style="1334"/>
    <col min="11997" max="11997" width="14.7109375" style="1334" customWidth="1"/>
    <col min="11998" max="11998" width="9.7109375" style="1334" customWidth="1"/>
    <col min="11999" max="11999" width="7.7109375" style="1334" customWidth="1"/>
    <col min="12000" max="12000" width="13.140625" style="1334" customWidth="1"/>
    <col min="12001" max="12001" width="12.7109375" style="1334" customWidth="1"/>
    <col min="12002" max="12002" width="8" style="1334" customWidth="1"/>
    <col min="12003" max="12003" width="9.7109375" style="1334" customWidth="1"/>
    <col min="12004" max="12004" width="8.85546875" style="1334" customWidth="1"/>
    <col min="12005" max="12005" width="12" style="1334" customWidth="1"/>
    <col min="12006" max="12006" width="9.28515625" style="1334" customWidth="1"/>
    <col min="12007" max="12007" width="11.42578125" style="1334" customWidth="1"/>
    <col min="12008" max="12008" width="9.140625" style="1334" customWidth="1"/>
    <col min="12009" max="12009" width="8.7109375" style="1334" customWidth="1"/>
    <col min="12010" max="12010" width="9.85546875" style="1334" customWidth="1"/>
    <col min="12011" max="12011" width="8.7109375" style="1334" customWidth="1"/>
    <col min="12012" max="12252" width="8.85546875" style="1334"/>
    <col min="12253" max="12253" width="14.7109375" style="1334" customWidth="1"/>
    <col min="12254" max="12254" width="9.7109375" style="1334" customWidth="1"/>
    <col min="12255" max="12255" width="7.7109375" style="1334" customWidth="1"/>
    <col min="12256" max="12256" width="13.140625" style="1334" customWidth="1"/>
    <col min="12257" max="12257" width="12.7109375" style="1334" customWidth="1"/>
    <col min="12258" max="12258" width="8" style="1334" customWidth="1"/>
    <col min="12259" max="12259" width="9.7109375" style="1334" customWidth="1"/>
    <col min="12260" max="12260" width="8.85546875" style="1334" customWidth="1"/>
    <col min="12261" max="12261" width="12" style="1334" customWidth="1"/>
    <col min="12262" max="12262" width="9.28515625" style="1334" customWidth="1"/>
    <col min="12263" max="12263" width="11.42578125" style="1334" customWidth="1"/>
    <col min="12264" max="12264" width="9.140625" style="1334" customWidth="1"/>
    <col min="12265" max="12265" width="8.7109375" style="1334" customWidth="1"/>
    <col min="12266" max="12266" width="9.85546875" style="1334" customWidth="1"/>
    <col min="12267" max="12267" width="8.7109375" style="1334" customWidth="1"/>
    <col min="12268" max="12508" width="8.85546875" style="1334"/>
    <col min="12509" max="12509" width="14.7109375" style="1334" customWidth="1"/>
    <col min="12510" max="12510" width="9.7109375" style="1334" customWidth="1"/>
    <col min="12511" max="12511" width="7.7109375" style="1334" customWidth="1"/>
    <col min="12512" max="12512" width="13.140625" style="1334" customWidth="1"/>
    <col min="12513" max="12513" width="12.7109375" style="1334" customWidth="1"/>
    <col min="12514" max="12514" width="8" style="1334" customWidth="1"/>
    <col min="12515" max="12515" width="9.7109375" style="1334" customWidth="1"/>
    <col min="12516" max="12516" width="8.85546875" style="1334" customWidth="1"/>
    <col min="12517" max="12517" width="12" style="1334" customWidth="1"/>
    <col min="12518" max="12518" width="9.28515625" style="1334" customWidth="1"/>
    <col min="12519" max="12519" width="11.42578125" style="1334" customWidth="1"/>
    <col min="12520" max="12520" width="9.140625" style="1334" customWidth="1"/>
    <col min="12521" max="12521" width="8.7109375" style="1334" customWidth="1"/>
    <col min="12522" max="12522" width="9.85546875" style="1334" customWidth="1"/>
    <col min="12523" max="12523" width="8.7109375" style="1334" customWidth="1"/>
    <col min="12524" max="12764" width="8.85546875" style="1334"/>
    <col min="12765" max="12765" width="14.7109375" style="1334" customWidth="1"/>
    <col min="12766" max="12766" width="9.7109375" style="1334" customWidth="1"/>
    <col min="12767" max="12767" width="7.7109375" style="1334" customWidth="1"/>
    <col min="12768" max="12768" width="13.140625" style="1334" customWidth="1"/>
    <col min="12769" max="12769" width="12.7109375" style="1334" customWidth="1"/>
    <col min="12770" max="12770" width="8" style="1334" customWidth="1"/>
    <col min="12771" max="12771" width="9.7109375" style="1334" customWidth="1"/>
    <col min="12772" max="12772" width="8.85546875" style="1334" customWidth="1"/>
    <col min="12773" max="12773" width="12" style="1334" customWidth="1"/>
    <col min="12774" max="12774" width="9.28515625" style="1334" customWidth="1"/>
    <col min="12775" max="12775" width="11.42578125" style="1334" customWidth="1"/>
    <col min="12776" max="12776" width="9.140625" style="1334" customWidth="1"/>
    <col min="12777" max="12777" width="8.7109375" style="1334" customWidth="1"/>
    <col min="12778" max="12778" width="9.85546875" style="1334" customWidth="1"/>
    <col min="12779" max="12779" width="8.7109375" style="1334" customWidth="1"/>
    <col min="12780" max="13020" width="8.85546875" style="1334"/>
    <col min="13021" max="13021" width="14.7109375" style="1334" customWidth="1"/>
    <col min="13022" max="13022" width="9.7109375" style="1334" customWidth="1"/>
    <col min="13023" max="13023" width="7.7109375" style="1334" customWidth="1"/>
    <col min="13024" max="13024" width="13.140625" style="1334" customWidth="1"/>
    <col min="13025" max="13025" width="12.7109375" style="1334" customWidth="1"/>
    <col min="13026" max="13026" width="8" style="1334" customWidth="1"/>
    <col min="13027" max="13027" width="9.7109375" style="1334" customWidth="1"/>
    <col min="13028" max="13028" width="8.85546875" style="1334" customWidth="1"/>
    <col min="13029" max="13029" width="12" style="1334" customWidth="1"/>
    <col min="13030" max="13030" width="9.28515625" style="1334" customWidth="1"/>
    <col min="13031" max="13031" width="11.42578125" style="1334" customWidth="1"/>
    <col min="13032" max="13032" width="9.140625" style="1334" customWidth="1"/>
    <col min="13033" max="13033" width="8.7109375" style="1334" customWidth="1"/>
    <col min="13034" max="13034" width="9.85546875" style="1334" customWidth="1"/>
    <col min="13035" max="13035" width="8.7109375" style="1334" customWidth="1"/>
    <col min="13036" max="13276" width="8.85546875" style="1334"/>
    <col min="13277" max="13277" width="14.7109375" style="1334" customWidth="1"/>
    <col min="13278" max="13278" width="9.7109375" style="1334" customWidth="1"/>
    <col min="13279" max="13279" width="7.7109375" style="1334" customWidth="1"/>
    <col min="13280" max="13280" width="13.140625" style="1334" customWidth="1"/>
    <col min="13281" max="13281" width="12.7109375" style="1334" customWidth="1"/>
    <col min="13282" max="13282" width="8" style="1334" customWidth="1"/>
    <col min="13283" max="13283" width="9.7109375" style="1334" customWidth="1"/>
    <col min="13284" max="13284" width="8.85546875" style="1334" customWidth="1"/>
    <col min="13285" max="13285" width="12" style="1334" customWidth="1"/>
    <col min="13286" max="13286" width="9.28515625" style="1334" customWidth="1"/>
    <col min="13287" max="13287" width="11.42578125" style="1334" customWidth="1"/>
    <col min="13288" max="13288" width="9.140625" style="1334" customWidth="1"/>
    <col min="13289" max="13289" width="8.7109375" style="1334" customWidth="1"/>
    <col min="13290" max="13290" width="9.85546875" style="1334" customWidth="1"/>
    <col min="13291" max="13291" width="8.7109375" style="1334" customWidth="1"/>
    <col min="13292" max="13532" width="8.85546875" style="1334"/>
    <col min="13533" max="13533" width="14.7109375" style="1334" customWidth="1"/>
    <col min="13534" max="13534" width="9.7109375" style="1334" customWidth="1"/>
    <col min="13535" max="13535" width="7.7109375" style="1334" customWidth="1"/>
    <col min="13536" max="13536" width="13.140625" style="1334" customWidth="1"/>
    <col min="13537" max="13537" width="12.7109375" style="1334" customWidth="1"/>
    <col min="13538" max="13538" width="8" style="1334" customWidth="1"/>
    <col min="13539" max="13539" width="9.7109375" style="1334" customWidth="1"/>
    <col min="13540" max="13540" width="8.85546875" style="1334" customWidth="1"/>
    <col min="13541" max="13541" width="12" style="1334" customWidth="1"/>
    <col min="13542" max="13542" width="9.28515625" style="1334" customWidth="1"/>
    <col min="13543" max="13543" width="11.42578125" style="1334" customWidth="1"/>
    <col min="13544" max="13544" width="9.140625" style="1334" customWidth="1"/>
    <col min="13545" max="13545" width="8.7109375" style="1334" customWidth="1"/>
    <col min="13546" max="13546" width="9.85546875" style="1334" customWidth="1"/>
    <col min="13547" max="13547" width="8.7109375" style="1334" customWidth="1"/>
    <col min="13548" max="13788" width="8.85546875" style="1334"/>
    <col min="13789" max="13789" width="14.7109375" style="1334" customWidth="1"/>
    <col min="13790" max="13790" width="9.7109375" style="1334" customWidth="1"/>
    <col min="13791" max="13791" width="7.7109375" style="1334" customWidth="1"/>
    <col min="13792" max="13792" width="13.140625" style="1334" customWidth="1"/>
    <col min="13793" max="13793" width="12.7109375" style="1334" customWidth="1"/>
    <col min="13794" max="13794" width="8" style="1334" customWidth="1"/>
    <col min="13795" max="13795" width="9.7109375" style="1334" customWidth="1"/>
    <col min="13796" max="13796" width="8.85546875" style="1334" customWidth="1"/>
    <col min="13797" max="13797" width="12" style="1334" customWidth="1"/>
    <col min="13798" max="13798" width="9.28515625" style="1334" customWidth="1"/>
    <col min="13799" max="13799" width="11.42578125" style="1334" customWidth="1"/>
    <col min="13800" max="13800" width="9.140625" style="1334" customWidth="1"/>
    <col min="13801" max="13801" width="8.7109375" style="1334" customWidth="1"/>
    <col min="13802" max="13802" width="9.85546875" style="1334" customWidth="1"/>
    <col min="13803" max="13803" width="8.7109375" style="1334" customWidth="1"/>
    <col min="13804" max="14044" width="8.85546875" style="1334"/>
    <col min="14045" max="14045" width="14.7109375" style="1334" customWidth="1"/>
    <col min="14046" max="14046" width="9.7109375" style="1334" customWidth="1"/>
    <col min="14047" max="14047" width="7.7109375" style="1334" customWidth="1"/>
    <col min="14048" max="14048" width="13.140625" style="1334" customWidth="1"/>
    <col min="14049" max="14049" width="12.7109375" style="1334" customWidth="1"/>
    <col min="14050" max="14050" width="8" style="1334" customWidth="1"/>
    <col min="14051" max="14051" width="9.7109375" style="1334" customWidth="1"/>
    <col min="14052" max="14052" width="8.85546875" style="1334" customWidth="1"/>
    <col min="14053" max="14053" width="12" style="1334" customWidth="1"/>
    <col min="14054" max="14054" width="9.28515625" style="1334" customWidth="1"/>
    <col min="14055" max="14055" width="11.42578125" style="1334" customWidth="1"/>
    <col min="14056" max="14056" width="9.140625" style="1334" customWidth="1"/>
    <col min="14057" max="14057" width="8.7109375" style="1334" customWidth="1"/>
    <col min="14058" max="14058" width="9.85546875" style="1334" customWidth="1"/>
    <col min="14059" max="14059" width="8.7109375" style="1334" customWidth="1"/>
    <col min="14060" max="14300" width="8.85546875" style="1334"/>
    <col min="14301" max="14301" width="14.7109375" style="1334" customWidth="1"/>
    <col min="14302" max="14302" width="9.7109375" style="1334" customWidth="1"/>
    <col min="14303" max="14303" width="7.7109375" style="1334" customWidth="1"/>
    <col min="14304" max="14304" width="13.140625" style="1334" customWidth="1"/>
    <col min="14305" max="14305" width="12.7109375" style="1334" customWidth="1"/>
    <col min="14306" max="14306" width="8" style="1334" customWidth="1"/>
    <col min="14307" max="14307" width="9.7109375" style="1334" customWidth="1"/>
    <col min="14308" max="14308" width="8.85546875" style="1334" customWidth="1"/>
    <col min="14309" max="14309" width="12" style="1334" customWidth="1"/>
    <col min="14310" max="14310" width="9.28515625" style="1334" customWidth="1"/>
    <col min="14311" max="14311" width="11.42578125" style="1334" customWidth="1"/>
    <col min="14312" max="14312" width="9.140625" style="1334" customWidth="1"/>
    <col min="14313" max="14313" width="8.7109375" style="1334" customWidth="1"/>
    <col min="14314" max="14314" width="9.85546875" style="1334" customWidth="1"/>
    <col min="14315" max="14315" width="8.7109375" style="1334" customWidth="1"/>
    <col min="14316" max="14556" width="8.85546875" style="1334"/>
    <col min="14557" max="14557" width="14.7109375" style="1334" customWidth="1"/>
    <col min="14558" max="14558" width="9.7109375" style="1334" customWidth="1"/>
    <col min="14559" max="14559" width="7.7109375" style="1334" customWidth="1"/>
    <col min="14560" max="14560" width="13.140625" style="1334" customWidth="1"/>
    <col min="14561" max="14561" width="12.7109375" style="1334" customWidth="1"/>
    <col min="14562" max="14562" width="8" style="1334" customWidth="1"/>
    <col min="14563" max="14563" width="9.7109375" style="1334" customWidth="1"/>
    <col min="14564" max="14564" width="8.85546875" style="1334" customWidth="1"/>
    <col min="14565" max="14565" width="12" style="1334" customWidth="1"/>
    <col min="14566" max="14566" width="9.28515625" style="1334" customWidth="1"/>
    <col min="14567" max="14567" width="11.42578125" style="1334" customWidth="1"/>
    <col min="14568" max="14568" width="9.140625" style="1334" customWidth="1"/>
    <col min="14569" max="14569" width="8.7109375" style="1334" customWidth="1"/>
    <col min="14570" max="14570" width="9.85546875" style="1334" customWidth="1"/>
    <col min="14571" max="14571" width="8.7109375" style="1334" customWidth="1"/>
    <col min="14572" max="14812" width="8.85546875" style="1334"/>
    <col min="14813" max="14813" width="14.7109375" style="1334" customWidth="1"/>
    <col min="14814" max="14814" width="9.7109375" style="1334" customWidth="1"/>
    <col min="14815" max="14815" width="7.7109375" style="1334" customWidth="1"/>
    <col min="14816" max="14816" width="13.140625" style="1334" customWidth="1"/>
    <col min="14817" max="14817" width="12.7109375" style="1334" customWidth="1"/>
    <col min="14818" max="14818" width="8" style="1334" customWidth="1"/>
    <col min="14819" max="14819" width="9.7109375" style="1334" customWidth="1"/>
    <col min="14820" max="14820" width="8.85546875" style="1334" customWidth="1"/>
    <col min="14821" max="14821" width="12" style="1334" customWidth="1"/>
    <col min="14822" max="14822" width="9.28515625" style="1334" customWidth="1"/>
    <col min="14823" max="14823" width="11.42578125" style="1334" customWidth="1"/>
    <col min="14824" max="14824" width="9.140625" style="1334" customWidth="1"/>
    <col min="14825" max="14825" width="8.7109375" style="1334" customWidth="1"/>
    <col min="14826" max="14826" width="9.85546875" style="1334" customWidth="1"/>
    <col min="14827" max="14827" width="8.7109375" style="1334" customWidth="1"/>
    <col min="14828" max="15068" width="8.85546875" style="1334"/>
    <col min="15069" max="15069" width="14.7109375" style="1334" customWidth="1"/>
    <col min="15070" max="15070" width="9.7109375" style="1334" customWidth="1"/>
    <col min="15071" max="15071" width="7.7109375" style="1334" customWidth="1"/>
    <col min="15072" max="15072" width="13.140625" style="1334" customWidth="1"/>
    <col min="15073" max="15073" width="12.7109375" style="1334" customWidth="1"/>
    <col min="15074" max="15074" width="8" style="1334" customWidth="1"/>
    <col min="15075" max="15075" width="9.7109375" style="1334" customWidth="1"/>
    <col min="15076" max="15076" width="8.85546875" style="1334" customWidth="1"/>
    <col min="15077" max="15077" width="12" style="1334" customWidth="1"/>
    <col min="15078" max="15078" width="9.28515625" style="1334" customWidth="1"/>
    <col min="15079" max="15079" width="11.42578125" style="1334" customWidth="1"/>
    <col min="15080" max="15080" width="9.140625" style="1334" customWidth="1"/>
    <col min="15081" max="15081" width="8.7109375" style="1334" customWidth="1"/>
    <col min="15082" max="15082" width="9.85546875" style="1334" customWidth="1"/>
    <col min="15083" max="15083" width="8.7109375" style="1334" customWidth="1"/>
    <col min="15084" max="15324" width="8.85546875" style="1334"/>
    <col min="15325" max="15325" width="14.7109375" style="1334" customWidth="1"/>
    <col min="15326" max="15326" width="9.7109375" style="1334" customWidth="1"/>
    <col min="15327" max="15327" width="7.7109375" style="1334" customWidth="1"/>
    <col min="15328" max="15328" width="13.140625" style="1334" customWidth="1"/>
    <col min="15329" max="15329" width="12.7109375" style="1334" customWidth="1"/>
    <col min="15330" max="15330" width="8" style="1334" customWidth="1"/>
    <col min="15331" max="15331" width="9.7109375" style="1334" customWidth="1"/>
    <col min="15332" max="15332" width="8.85546875" style="1334" customWidth="1"/>
    <col min="15333" max="15333" width="12" style="1334" customWidth="1"/>
    <col min="15334" max="15334" width="9.28515625" style="1334" customWidth="1"/>
    <col min="15335" max="15335" width="11.42578125" style="1334" customWidth="1"/>
    <col min="15336" max="15336" width="9.140625" style="1334" customWidth="1"/>
    <col min="15337" max="15337" width="8.7109375" style="1334" customWidth="1"/>
    <col min="15338" max="15338" width="9.85546875" style="1334" customWidth="1"/>
    <col min="15339" max="15339" width="8.7109375" style="1334" customWidth="1"/>
    <col min="15340" max="15580" width="8.85546875" style="1334"/>
    <col min="15581" max="15581" width="14.7109375" style="1334" customWidth="1"/>
    <col min="15582" max="15582" width="9.7109375" style="1334" customWidth="1"/>
    <col min="15583" max="15583" width="7.7109375" style="1334" customWidth="1"/>
    <col min="15584" max="15584" width="13.140625" style="1334" customWidth="1"/>
    <col min="15585" max="15585" width="12.7109375" style="1334" customWidth="1"/>
    <col min="15586" max="15586" width="8" style="1334" customWidth="1"/>
    <col min="15587" max="15587" width="9.7109375" style="1334" customWidth="1"/>
    <col min="15588" max="15588" width="8.85546875" style="1334" customWidth="1"/>
    <col min="15589" max="15589" width="12" style="1334" customWidth="1"/>
    <col min="15590" max="15590" width="9.28515625" style="1334" customWidth="1"/>
    <col min="15591" max="15591" width="11.42578125" style="1334" customWidth="1"/>
    <col min="15592" max="15592" width="9.140625" style="1334" customWidth="1"/>
    <col min="15593" max="15593" width="8.7109375" style="1334" customWidth="1"/>
    <col min="15594" max="15594" width="9.85546875" style="1334" customWidth="1"/>
    <col min="15595" max="15595" width="8.7109375" style="1334" customWidth="1"/>
    <col min="15596" max="15836" width="8.85546875" style="1334"/>
    <col min="15837" max="15837" width="14.7109375" style="1334" customWidth="1"/>
    <col min="15838" max="15838" width="9.7109375" style="1334" customWidth="1"/>
    <col min="15839" max="15839" width="7.7109375" style="1334" customWidth="1"/>
    <col min="15840" max="15840" width="13.140625" style="1334" customWidth="1"/>
    <col min="15841" max="15841" width="12.7109375" style="1334" customWidth="1"/>
    <col min="15842" max="15842" width="8" style="1334" customWidth="1"/>
    <col min="15843" max="15843" width="9.7109375" style="1334" customWidth="1"/>
    <col min="15844" max="15844" width="8.85546875" style="1334" customWidth="1"/>
    <col min="15845" max="15845" width="12" style="1334" customWidth="1"/>
    <col min="15846" max="15846" width="9.28515625" style="1334" customWidth="1"/>
    <col min="15847" max="15847" width="11.42578125" style="1334" customWidth="1"/>
    <col min="15848" max="15848" width="9.140625" style="1334" customWidth="1"/>
    <col min="15849" max="15849" width="8.7109375" style="1334" customWidth="1"/>
    <col min="15850" max="15850" width="9.85546875" style="1334" customWidth="1"/>
    <col min="15851" max="15851" width="8.7109375" style="1334" customWidth="1"/>
    <col min="15852" max="16092" width="8.85546875" style="1334"/>
    <col min="16093" max="16093" width="14.7109375" style="1334" customWidth="1"/>
    <col min="16094" max="16094" width="9.7109375" style="1334" customWidth="1"/>
    <col min="16095" max="16095" width="7.7109375" style="1334" customWidth="1"/>
    <col min="16096" max="16096" width="13.140625" style="1334" customWidth="1"/>
    <col min="16097" max="16097" width="12.7109375" style="1334" customWidth="1"/>
    <col min="16098" max="16098" width="8" style="1334" customWidth="1"/>
    <col min="16099" max="16099" width="9.7109375" style="1334" customWidth="1"/>
    <col min="16100" max="16100" width="8.85546875" style="1334" customWidth="1"/>
    <col min="16101" max="16101" width="12" style="1334" customWidth="1"/>
    <col min="16102" max="16102" width="9.28515625" style="1334" customWidth="1"/>
    <col min="16103" max="16103" width="11.42578125" style="1334" customWidth="1"/>
    <col min="16104" max="16104" width="9.140625" style="1334" customWidth="1"/>
    <col min="16105" max="16105" width="8.7109375" style="1334" customWidth="1"/>
    <col min="16106" max="16106" width="9.85546875" style="1334" customWidth="1"/>
    <col min="16107" max="16107" width="8.7109375" style="1334" customWidth="1"/>
    <col min="16108" max="16384" width="8.85546875" style="1334"/>
  </cols>
  <sheetData>
    <row r="1" spans="1:17" ht="23.25" customHeight="1">
      <c r="A1" s="1945" t="s">
        <v>2567</v>
      </c>
      <c r="B1" s="1946"/>
      <c r="C1" s="1946"/>
      <c r="D1" s="1946"/>
      <c r="E1" s="1946"/>
      <c r="F1" s="1946"/>
      <c r="G1" s="1946"/>
      <c r="H1" s="1946"/>
      <c r="I1" s="1946"/>
      <c r="J1" s="1946"/>
      <c r="K1" s="1946"/>
      <c r="L1" s="1946"/>
      <c r="M1" s="1946"/>
      <c r="N1" s="1946"/>
      <c r="O1" s="1946"/>
      <c r="P1" s="1946"/>
      <c r="Q1" s="1946"/>
    </row>
    <row r="2" spans="1:17" ht="23.25" customHeight="1">
      <c r="A2" s="2495" t="s">
        <v>3208</v>
      </c>
      <c r="B2" s="2495"/>
      <c r="C2" s="2495"/>
      <c r="D2" s="2495"/>
      <c r="E2" s="2495"/>
      <c r="F2" s="2495"/>
      <c r="G2" s="2495"/>
      <c r="H2" s="2495"/>
      <c r="I2" s="2495"/>
      <c r="J2" s="2495"/>
      <c r="K2" s="2495"/>
      <c r="L2" s="2495"/>
      <c r="M2" s="2495"/>
      <c r="N2" s="2495"/>
      <c r="O2" s="2495"/>
      <c r="P2" s="2495"/>
      <c r="Q2" s="2495"/>
    </row>
    <row r="3" spans="1:17" ht="18.75" customHeight="1">
      <c r="A3" s="2496" t="s">
        <v>3209</v>
      </c>
      <c r="B3" s="2496"/>
      <c r="C3" s="2496"/>
      <c r="D3" s="2496"/>
      <c r="E3" s="2496"/>
      <c r="F3" s="2496"/>
      <c r="G3" s="2497"/>
      <c r="H3" s="2498" t="s">
        <v>3210</v>
      </c>
      <c r="I3" s="2498"/>
      <c r="J3" s="2498"/>
      <c r="K3" s="2498"/>
      <c r="L3" s="2498"/>
      <c r="M3" s="2498"/>
      <c r="N3" s="2498"/>
      <c r="O3" s="2498"/>
      <c r="P3" s="2498"/>
      <c r="Q3" s="2499"/>
    </row>
    <row r="4" spans="1:17" ht="22.5" customHeight="1">
      <c r="A4" s="2419" t="s">
        <v>3211</v>
      </c>
      <c r="B4" s="2419" t="s">
        <v>3212</v>
      </c>
      <c r="C4" s="2289" t="s">
        <v>3213</v>
      </c>
      <c r="D4" s="2290"/>
      <c r="E4" s="2290"/>
      <c r="F4" s="2290"/>
      <c r="G4" s="2290"/>
      <c r="H4" s="2290"/>
      <c r="I4" s="2290"/>
      <c r="J4" s="2290"/>
      <c r="K4" s="2290"/>
      <c r="L4" s="2290"/>
      <c r="M4" s="2290"/>
      <c r="N4" s="2290"/>
      <c r="O4" s="2290"/>
      <c r="P4" s="2291"/>
      <c r="Q4" s="2492" t="s">
        <v>3214</v>
      </c>
    </row>
    <row r="5" spans="1:17" ht="22.5" customHeight="1">
      <c r="A5" s="2420"/>
      <c r="B5" s="2420"/>
      <c r="C5" s="2289" t="s">
        <v>3215</v>
      </c>
      <c r="D5" s="2290"/>
      <c r="E5" s="2290"/>
      <c r="F5" s="2290"/>
      <c r="G5" s="2290"/>
      <c r="H5" s="2290"/>
      <c r="I5" s="2290"/>
      <c r="J5" s="2290"/>
      <c r="K5" s="2290"/>
      <c r="L5" s="2290"/>
      <c r="M5" s="2290"/>
      <c r="N5" s="2290"/>
      <c r="O5" s="2290"/>
      <c r="P5" s="2291"/>
      <c r="Q5" s="2492"/>
    </row>
    <row r="6" spans="1:17" ht="37.5">
      <c r="A6" s="2420"/>
      <c r="B6" s="2420"/>
      <c r="C6" s="1434" t="s">
        <v>3216</v>
      </c>
      <c r="D6" s="1434" t="s">
        <v>3217</v>
      </c>
      <c r="E6" s="1434" t="s">
        <v>3218</v>
      </c>
      <c r="F6" s="1434" t="s">
        <v>3219</v>
      </c>
      <c r="G6" s="1434" t="s">
        <v>3220</v>
      </c>
      <c r="H6" s="1434" t="s">
        <v>3221</v>
      </c>
      <c r="I6" s="1434" t="s">
        <v>3222</v>
      </c>
      <c r="J6" s="1434" t="s">
        <v>3223</v>
      </c>
      <c r="K6" s="1434" t="s">
        <v>3224</v>
      </c>
      <c r="L6" s="1434" t="s">
        <v>3225</v>
      </c>
      <c r="M6" s="1434" t="s">
        <v>3226</v>
      </c>
      <c r="N6" s="1434" t="s">
        <v>3227</v>
      </c>
      <c r="O6" s="1434" t="s">
        <v>617</v>
      </c>
      <c r="P6" s="1434" t="s">
        <v>128</v>
      </c>
      <c r="Q6" s="2492"/>
    </row>
    <row r="7" spans="1:17" ht="37.5">
      <c r="A7" s="1371" t="s">
        <v>3228</v>
      </c>
      <c r="B7" s="2421"/>
      <c r="C7" s="1542" t="s">
        <v>3229</v>
      </c>
      <c r="D7" s="1556" t="s">
        <v>3163</v>
      </c>
      <c r="E7" s="1557" t="s">
        <v>3230</v>
      </c>
      <c r="F7" s="1558" t="s">
        <v>3231</v>
      </c>
      <c r="G7" s="1558" t="s">
        <v>3232</v>
      </c>
      <c r="H7" s="1558" t="s">
        <v>3233</v>
      </c>
      <c r="I7" s="1557" t="s">
        <v>3234</v>
      </c>
      <c r="J7" s="1557" t="s">
        <v>3235</v>
      </c>
      <c r="K7" s="1558" t="s">
        <v>3236</v>
      </c>
      <c r="L7" s="1557" t="s">
        <v>556</v>
      </c>
      <c r="M7" s="1558" t="s">
        <v>3237</v>
      </c>
      <c r="N7" s="1558" t="s">
        <v>3238</v>
      </c>
      <c r="O7" s="1558" t="s">
        <v>618</v>
      </c>
      <c r="P7" s="1542" t="s">
        <v>129</v>
      </c>
      <c r="Q7" s="2492"/>
    </row>
    <row r="8" spans="1:17" ht="18.75">
      <c r="A8" s="1559">
        <v>1</v>
      </c>
      <c r="B8" s="1560">
        <v>68</v>
      </c>
      <c r="C8" s="1560">
        <v>66</v>
      </c>
      <c r="D8" s="1560">
        <v>918</v>
      </c>
      <c r="E8" s="1560">
        <v>542</v>
      </c>
      <c r="F8" s="1560">
        <v>249</v>
      </c>
      <c r="G8" s="1560">
        <v>0</v>
      </c>
      <c r="H8" s="1560">
        <v>567</v>
      </c>
      <c r="I8" s="1560">
        <v>82</v>
      </c>
      <c r="J8" s="1560">
        <v>183</v>
      </c>
      <c r="K8" s="1560">
        <v>2</v>
      </c>
      <c r="L8" s="1560">
        <v>2</v>
      </c>
      <c r="M8" s="1560">
        <v>89</v>
      </c>
      <c r="N8" s="1560">
        <v>88</v>
      </c>
      <c r="O8" s="1560">
        <v>78</v>
      </c>
      <c r="P8" s="1561">
        <f>SUM(C8:O8)</f>
        <v>2866</v>
      </c>
      <c r="Q8" s="1561">
        <f t="shared" ref="Q8:Q20" si="0">P8/B8</f>
        <v>42.147058823529413</v>
      </c>
    </row>
    <row r="9" spans="1:17" ht="18.75">
      <c r="A9" s="1559">
        <v>2</v>
      </c>
      <c r="B9" s="1279">
        <v>165</v>
      </c>
      <c r="C9" s="1279">
        <v>103</v>
      </c>
      <c r="D9" s="1279">
        <v>2967</v>
      </c>
      <c r="E9" s="1279">
        <v>1740</v>
      </c>
      <c r="F9" s="1279">
        <v>1132</v>
      </c>
      <c r="G9" s="1279">
        <v>22</v>
      </c>
      <c r="H9" s="1279">
        <v>2665</v>
      </c>
      <c r="I9" s="1279">
        <v>572</v>
      </c>
      <c r="J9" s="1279">
        <v>735</v>
      </c>
      <c r="K9" s="1279">
        <v>37</v>
      </c>
      <c r="L9" s="1279">
        <v>1</v>
      </c>
      <c r="M9" s="1279">
        <v>436</v>
      </c>
      <c r="N9" s="1279">
        <v>186</v>
      </c>
      <c r="O9" s="1279">
        <v>294</v>
      </c>
      <c r="P9" s="1561">
        <f t="shared" ref="P9:P19" si="1">SUM(C9:O9)</f>
        <v>10890</v>
      </c>
      <c r="Q9" s="1561">
        <f t="shared" si="0"/>
        <v>66</v>
      </c>
    </row>
    <row r="10" spans="1:17" ht="18.75">
      <c r="A10" s="1559">
        <v>3</v>
      </c>
      <c r="B10" s="1560">
        <v>183</v>
      </c>
      <c r="C10" s="1560">
        <v>108</v>
      </c>
      <c r="D10" s="1560">
        <v>3306</v>
      </c>
      <c r="E10" s="1560">
        <v>2183</v>
      </c>
      <c r="F10" s="1560">
        <v>1115</v>
      </c>
      <c r="G10" s="1560">
        <v>17</v>
      </c>
      <c r="H10" s="1560">
        <v>3100</v>
      </c>
      <c r="I10" s="1560">
        <v>595</v>
      </c>
      <c r="J10" s="1560">
        <v>378</v>
      </c>
      <c r="K10" s="1560">
        <v>22</v>
      </c>
      <c r="L10" s="1560">
        <v>3</v>
      </c>
      <c r="M10" s="1560">
        <v>269</v>
      </c>
      <c r="N10" s="1560">
        <v>230</v>
      </c>
      <c r="O10" s="1560">
        <v>250</v>
      </c>
      <c r="P10" s="1561">
        <f t="shared" si="1"/>
        <v>11576</v>
      </c>
      <c r="Q10" s="1561">
        <f t="shared" si="0"/>
        <v>63.256830601092894</v>
      </c>
    </row>
    <row r="11" spans="1:17" ht="18.75">
      <c r="A11" s="1559">
        <v>4</v>
      </c>
      <c r="B11" s="1279">
        <v>242</v>
      </c>
      <c r="C11" s="1279">
        <v>118</v>
      </c>
      <c r="D11" s="1279">
        <v>4707</v>
      </c>
      <c r="E11" s="1279">
        <v>2141</v>
      </c>
      <c r="F11" s="1279">
        <v>1245</v>
      </c>
      <c r="G11" s="1279">
        <v>22</v>
      </c>
      <c r="H11" s="1279">
        <v>3739</v>
      </c>
      <c r="I11" s="1279">
        <v>671</v>
      </c>
      <c r="J11" s="1279">
        <v>75</v>
      </c>
      <c r="K11" s="1279">
        <v>14</v>
      </c>
      <c r="L11" s="1279">
        <v>6</v>
      </c>
      <c r="M11" s="1279">
        <v>449</v>
      </c>
      <c r="N11" s="1279">
        <v>248</v>
      </c>
      <c r="O11" s="1279">
        <v>210</v>
      </c>
      <c r="P11" s="1561">
        <f t="shared" si="1"/>
        <v>13645</v>
      </c>
      <c r="Q11" s="1561">
        <f t="shared" si="0"/>
        <v>56.384297520661157</v>
      </c>
    </row>
    <row r="12" spans="1:17" ht="18.75">
      <c r="A12" s="1559">
        <v>5</v>
      </c>
      <c r="B12" s="1560">
        <v>247</v>
      </c>
      <c r="C12" s="1560">
        <v>55</v>
      </c>
      <c r="D12" s="1560">
        <v>4808</v>
      </c>
      <c r="E12" s="1560">
        <v>1955</v>
      </c>
      <c r="F12" s="1560">
        <v>996</v>
      </c>
      <c r="G12" s="1560">
        <v>44</v>
      </c>
      <c r="H12" s="1560">
        <v>3990</v>
      </c>
      <c r="I12" s="1560">
        <v>793</v>
      </c>
      <c r="J12" s="1560">
        <v>25</v>
      </c>
      <c r="K12" s="1560">
        <v>35</v>
      </c>
      <c r="L12" s="1560">
        <v>2</v>
      </c>
      <c r="M12" s="1560">
        <v>480</v>
      </c>
      <c r="N12" s="1560">
        <v>253</v>
      </c>
      <c r="O12" s="1560">
        <v>108</v>
      </c>
      <c r="P12" s="1561">
        <f t="shared" si="1"/>
        <v>13544</v>
      </c>
      <c r="Q12" s="1561">
        <f t="shared" si="0"/>
        <v>54.834008097165992</v>
      </c>
    </row>
    <row r="13" spans="1:17" ht="18.75">
      <c r="A13" s="1559">
        <v>6</v>
      </c>
      <c r="B13" s="1279">
        <v>243</v>
      </c>
      <c r="C13" s="1279">
        <v>136</v>
      </c>
      <c r="D13" s="1279">
        <v>3994</v>
      </c>
      <c r="E13" s="1279">
        <v>1608</v>
      </c>
      <c r="F13" s="1279">
        <v>700</v>
      </c>
      <c r="G13" s="1279">
        <v>44</v>
      </c>
      <c r="H13" s="1279">
        <v>7695</v>
      </c>
      <c r="I13" s="1279">
        <v>694</v>
      </c>
      <c r="J13" s="1279">
        <v>0</v>
      </c>
      <c r="K13" s="1279">
        <v>41</v>
      </c>
      <c r="L13" s="1279">
        <v>1</v>
      </c>
      <c r="M13" s="1279">
        <v>374</v>
      </c>
      <c r="N13" s="1279">
        <v>269</v>
      </c>
      <c r="O13" s="1279">
        <v>110</v>
      </c>
      <c r="P13" s="1561">
        <f t="shared" si="1"/>
        <v>15666</v>
      </c>
      <c r="Q13" s="1561">
        <f t="shared" si="0"/>
        <v>64.46913580246914</v>
      </c>
    </row>
    <row r="14" spans="1:17" ht="18.75">
      <c r="A14" s="1559">
        <v>7</v>
      </c>
      <c r="B14" s="1560">
        <v>277</v>
      </c>
      <c r="C14" s="1560">
        <v>105</v>
      </c>
      <c r="D14" s="1560">
        <v>3622</v>
      </c>
      <c r="E14" s="1560">
        <v>1566</v>
      </c>
      <c r="F14" s="1560">
        <v>1314</v>
      </c>
      <c r="G14" s="1560">
        <v>41</v>
      </c>
      <c r="H14" s="1560">
        <v>11380</v>
      </c>
      <c r="I14" s="1560">
        <v>774</v>
      </c>
      <c r="J14" s="1560">
        <v>0</v>
      </c>
      <c r="K14" s="1560">
        <v>40</v>
      </c>
      <c r="L14" s="1560">
        <v>4</v>
      </c>
      <c r="M14" s="1560">
        <v>319</v>
      </c>
      <c r="N14" s="1560">
        <v>277</v>
      </c>
      <c r="O14" s="1560">
        <v>130</v>
      </c>
      <c r="P14" s="1561">
        <f t="shared" si="1"/>
        <v>19572</v>
      </c>
      <c r="Q14" s="1561">
        <f t="shared" si="0"/>
        <v>70.657039711191331</v>
      </c>
    </row>
    <row r="15" spans="1:17" ht="18.75">
      <c r="A15" s="1559">
        <v>8</v>
      </c>
      <c r="B15" s="1279">
        <v>257</v>
      </c>
      <c r="C15" s="1279">
        <v>166</v>
      </c>
      <c r="D15" s="1279">
        <v>3841</v>
      </c>
      <c r="E15" s="1279">
        <v>1401</v>
      </c>
      <c r="F15" s="1279">
        <v>1144</v>
      </c>
      <c r="G15" s="1279">
        <v>37</v>
      </c>
      <c r="H15" s="1279">
        <v>10658</v>
      </c>
      <c r="I15" s="1279">
        <v>634</v>
      </c>
      <c r="J15" s="1279">
        <v>0</v>
      </c>
      <c r="K15" s="1279">
        <v>24</v>
      </c>
      <c r="L15" s="1279">
        <v>3</v>
      </c>
      <c r="M15" s="1279">
        <v>224</v>
      </c>
      <c r="N15" s="1279">
        <v>250</v>
      </c>
      <c r="O15" s="1279">
        <v>66</v>
      </c>
      <c r="P15" s="1561">
        <f t="shared" si="1"/>
        <v>18448</v>
      </c>
      <c r="Q15" s="1561">
        <f t="shared" si="0"/>
        <v>71.782101167315176</v>
      </c>
    </row>
    <row r="16" spans="1:17" ht="18.75">
      <c r="A16" s="1559">
        <v>9</v>
      </c>
      <c r="B16" s="1560">
        <v>252</v>
      </c>
      <c r="C16" s="1560">
        <v>171</v>
      </c>
      <c r="D16" s="1560">
        <v>3009</v>
      </c>
      <c r="E16" s="1560">
        <v>1026</v>
      </c>
      <c r="F16" s="1560">
        <v>1285</v>
      </c>
      <c r="G16" s="1560">
        <v>31</v>
      </c>
      <c r="H16" s="1560">
        <v>9482</v>
      </c>
      <c r="I16" s="1560">
        <v>750</v>
      </c>
      <c r="J16" s="1560">
        <v>0</v>
      </c>
      <c r="K16" s="1560">
        <v>26</v>
      </c>
      <c r="L16" s="1560">
        <v>3</v>
      </c>
      <c r="M16" s="1560">
        <v>99</v>
      </c>
      <c r="N16" s="1560">
        <v>207</v>
      </c>
      <c r="O16" s="1560">
        <v>130</v>
      </c>
      <c r="P16" s="1561">
        <f t="shared" si="1"/>
        <v>16219</v>
      </c>
      <c r="Q16" s="1561">
        <f t="shared" si="0"/>
        <v>64.361111111111114</v>
      </c>
    </row>
    <row r="17" spans="1:17" ht="18.75">
      <c r="A17" s="1559">
        <v>10</v>
      </c>
      <c r="B17" s="1279">
        <v>249</v>
      </c>
      <c r="C17" s="1279">
        <v>198</v>
      </c>
      <c r="D17" s="1279">
        <v>2631</v>
      </c>
      <c r="E17" s="1279">
        <v>1187</v>
      </c>
      <c r="F17" s="1279">
        <v>1455</v>
      </c>
      <c r="G17" s="1279">
        <v>34</v>
      </c>
      <c r="H17" s="1279">
        <v>8218</v>
      </c>
      <c r="I17" s="1279">
        <v>776</v>
      </c>
      <c r="J17" s="1279">
        <v>0</v>
      </c>
      <c r="K17" s="1279">
        <v>21</v>
      </c>
      <c r="L17" s="1279">
        <v>2</v>
      </c>
      <c r="M17" s="1279">
        <v>60</v>
      </c>
      <c r="N17" s="1279">
        <v>244</v>
      </c>
      <c r="O17" s="1279">
        <v>52</v>
      </c>
      <c r="P17" s="1561">
        <f t="shared" si="1"/>
        <v>14878</v>
      </c>
      <c r="Q17" s="1561">
        <f t="shared" si="0"/>
        <v>59.751004016064257</v>
      </c>
    </row>
    <row r="18" spans="1:17" ht="18.75">
      <c r="A18" s="1559">
        <v>11</v>
      </c>
      <c r="B18" s="1560">
        <v>197</v>
      </c>
      <c r="C18" s="1560">
        <v>158</v>
      </c>
      <c r="D18" s="1560">
        <v>2474</v>
      </c>
      <c r="E18" s="1560">
        <v>1011</v>
      </c>
      <c r="F18" s="1560">
        <v>927</v>
      </c>
      <c r="G18" s="1560">
        <v>20</v>
      </c>
      <c r="H18" s="1560">
        <v>4986</v>
      </c>
      <c r="I18" s="1560">
        <v>502</v>
      </c>
      <c r="J18" s="1560">
        <v>0</v>
      </c>
      <c r="K18" s="1560">
        <v>23</v>
      </c>
      <c r="L18" s="1560">
        <v>3</v>
      </c>
      <c r="M18" s="1560">
        <v>99</v>
      </c>
      <c r="N18" s="1560">
        <v>163</v>
      </c>
      <c r="O18" s="1560">
        <v>51</v>
      </c>
      <c r="P18" s="1561">
        <f t="shared" si="1"/>
        <v>10417</v>
      </c>
      <c r="Q18" s="1561">
        <f t="shared" si="0"/>
        <v>52.878172588832484</v>
      </c>
    </row>
    <row r="19" spans="1:17" ht="18.75">
      <c r="A19" s="1559" t="s">
        <v>3239</v>
      </c>
      <c r="B19" s="1279">
        <v>504</v>
      </c>
      <c r="C19" s="1279">
        <v>516</v>
      </c>
      <c r="D19" s="1279">
        <v>3178</v>
      </c>
      <c r="E19" s="1279">
        <v>1567</v>
      </c>
      <c r="F19" s="1279">
        <v>2451</v>
      </c>
      <c r="G19" s="1279">
        <v>52</v>
      </c>
      <c r="H19" s="1279">
        <v>4453</v>
      </c>
      <c r="I19" s="1279">
        <v>1027</v>
      </c>
      <c r="J19" s="1279">
        <v>0</v>
      </c>
      <c r="K19" s="1279">
        <v>52</v>
      </c>
      <c r="L19" s="1279">
        <v>5</v>
      </c>
      <c r="M19" s="1279">
        <v>145</v>
      </c>
      <c r="N19" s="1279">
        <v>173</v>
      </c>
      <c r="O19" s="1279">
        <v>98</v>
      </c>
      <c r="P19" s="1561">
        <f t="shared" si="1"/>
        <v>13717</v>
      </c>
      <c r="Q19" s="1561">
        <f t="shared" si="0"/>
        <v>27.216269841269842</v>
      </c>
    </row>
    <row r="20" spans="1:17" ht="18">
      <c r="A20" s="1498" t="s">
        <v>3240</v>
      </c>
      <c r="B20" s="1283">
        <f t="shared" ref="B20:P20" si="2">SUM(B8:B19)</f>
        <v>2884</v>
      </c>
      <c r="C20" s="1283">
        <f t="shared" si="2"/>
        <v>1900</v>
      </c>
      <c r="D20" s="1283">
        <f t="shared" si="2"/>
        <v>39455</v>
      </c>
      <c r="E20" s="1283">
        <f t="shared" si="2"/>
        <v>17927</v>
      </c>
      <c r="F20" s="1283">
        <f t="shared" si="2"/>
        <v>14013</v>
      </c>
      <c r="G20" s="1283">
        <f t="shared" si="2"/>
        <v>364</v>
      </c>
      <c r="H20" s="1283">
        <f t="shared" si="2"/>
        <v>70933</v>
      </c>
      <c r="I20" s="1283">
        <f t="shared" si="2"/>
        <v>7870</v>
      </c>
      <c r="J20" s="1283">
        <f t="shared" si="2"/>
        <v>1396</v>
      </c>
      <c r="K20" s="1283">
        <f t="shared" si="2"/>
        <v>337</v>
      </c>
      <c r="L20" s="1283">
        <f t="shared" si="2"/>
        <v>35</v>
      </c>
      <c r="M20" s="1283">
        <f t="shared" si="2"/>
        <v>3043</v>
      </c>
      <c r="N20" s="1283">
        <f t="shared" si="2"/>
        <v>2588</v>
      </c>
      <c r="O20" s="1283">
        <f t="shared" si="2"/>
        <v>1577</v>
      </c>
      <c r="P20" s="1283">
        <f t="shared" si="2"/>
        <v>161438</v>
      </c>
      <c r="Q20" s="1283">
        <f t="shared" si="0"/>
        <v>55.97711511789182</v>
      </c>
    </row>
    <row r="21" spans="1:17" ht="20.25" customHeight="1">
      <c r="A21" s="2567" t="s">
        <v>3214</v>
      </c>
      <c r="B21" s="2567"/>
      <c r="C21" s="2567"/>
      <c r="D21" s="2567"/>
      <c r="E21" s="2567"/>
      <c r="F21" s="2567"/>
      <c r="G21" s="2568"/>
      <c r="H21" s="2569" t="s">
        <v>3241</v>
      </c>
      <c r="I21" s="2570"/>
      <c r="J21" s="2570"/>
      <c r="K21" s="2570"/>
      <c r="L21" s="2570"/>
      <c r="M21" s="2570"/>
      <c r="N21" s="2570"/>
      <c r="O21" s="2570"/>
      <c r="P21" s="2570"/>
      <c r="Q21" s="2570"/>
    </row>
    <row r="22" spans="1:17" ht="20.25" customHeight="1">
      <c r="A22" s="2568" t="s">
        <v>3242</v>
      </c>
      <c r="B22" s="2571"/>
      <c r="C22" s="2571"/>
      <c r="D22" s="2571"/>
      <c r="E22" s="2571"/>
      <c r="F22" s="2571"/>
      <c r="G22" s="2571"/>
      <c r="H22" s="2524" t="s">
        <v>3243</v>
      </c>
      <c r="I22" s="2524"/>
      <c r="J22" s="2524"/>
      <c r="K22" s="2524"/>
      <c r="L22" s="2524"/>
      <c r="M22" s="2524"/>
      <c r="N22" s="2524"/>
      <c r="O22" s="2524"/>
      <c r="P22" s="2524"/>
      <c r="Q22" s="2525"/>
    </row>
  </sheetData>
  <mergeCells count="13">
    <mergeCell ref="A21:G21"/>
    <mergeCell ref="H21:Q21"/>
    <mergeCell ref="A22:G22"/>
    <mergeCell ref="H22:Q22"/>
    <mergeCell ref="A1:Q1"/>
    <mergeCell ref="A2:Q2"/>
    <mergeCell ref="A3:G3"/>
    <mergeCell ref="H3:Q3"/>
    <mergeCell ref="A4:A6"/>
    <mergeCell ref="B4:B7"/>
    <mergeCell ref="C4:P4"/>
    <mergeCell ref="Q4:Q7"/>
    <mergeCell ref="C5:P5"/>
  </mergeCells>
  <printOptions horizontalCentered="1" verticalCentered="1"/>
  <pageMargins left="0.59055118110236227" right="0.59055118110236227" top="0.9055118110236221" bottom="0.9055118110236221" header="0.51181102362204722" footer="0.51181102362204722"/>
  <pageSetup paperSize="9" scale="55" orientation="landscape" horizontalDpi="300" verticalDpi="300"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D34"/>
  <sheetViews>
    <sheetView showGridLines="0" rightToLeft="1" zoomScale="80" zoomScaleNormal="80" workbookViewId="0">
      <selection activeCell="G13" sqref="G13"/>
    </sheetView>
  </sheetViews>
  <sheetFormatPr defaultColWidth="8.85546875" defaultRowHeight="20.100000000000001" customHeight="1"/>
  <cols>
    <col min="1" max="1" width="35.140625" style="1362" customWidth="1"/>
    <col min="2" max="2" width="41.42578125" style="1436" customWidth="1"/>
    <col min="3" max="3" width="41.42578125" style="1378" customWidth="1"/>
    <col min="4" max="5" width="35.140625" style="1436" customWidth="1"/>
    <col min="6" max="217" width="8.85546875" style="1436"/>
    <col min="218" max="221" width="22.28515625" style="1436" customWidth="1"/>
    <col min="222" max="224" width="8" style="1436" customWidth="1"/>
    <col min="225" max="225" width="9" style="1436" customWidth="1"/>
    <col min="226" max="473" width="8.85546875" style="1436"/>
    <col min="474" max="477" width="22.28515625" style="1436" customWidth="1"/>
    <col min="478" max="480" width="8" style="1436" customWidth="1"/>
    <col min="481" max="481" width="9" style="1436" customWidth="1"/>
    <col min="482" max="729" width="8.85546875" style="1436"/>
    <col min="730" max="733" width="22.28515625" style="1436" customWidth="1"/>
    <col min="734" max="736" width="8" style="1436" customWidth="1"/>
    <col min="737" max="737" width="9" style="1436" customWidth="1"/>
    <col min="738" max="985" width="8.85546875" style="1436"/>
    <col min="986" max="989" width="22.28515625" style="1436" customWidth="1"/>
    <col min="990" max="992" width="8" style="1436" customWidth="1"/>
    <col min="993" max="993" width="9" style="1436" customWidth="1"/>
    <col min="994" max="1241" width="8.85546875" style="1436"/>
    <col min="1242" max="1245" width="22.28515625" style="1436" customWidth="1"/>
    <col min="1246" max="1248" width="8" style="1436" customWidth="1"/>
    <col min="1249" max="1249" width="9" style="1436" customWidth="1"/>
    <col min="1250" max="1497" width="8.85546875" style="1436"/>
    <col min="1498" max="1501" width="22.28515625" style="1436" customWidth="1"/>
    <col min="1502" max="1504" width="8" style="1436" customWidth="1"/>
    <col min="1505" max="1505" width="9" style="1436" customWidth="1"/>
    <col min="1506" max="1753" width="8.85546875" style="1436"/>
    <col min="1754" max="1757" width="22.28515625" style="1436" customWidth="1"/>
    <col min="1758" max="1760" width="8" style="1436" customWidth="1"/>
    <col min="1761" max="1761" width="9" style="1436" customWidth="1"/>
    <col min="1762" max="2009" width="8.85546875" style="1436"/>
    <col min="2010" max="2013" width="22.28515625" style="1436" customWidth="1"/>
    <col min="2014" max="2016" width="8" style="1436" customWidth="1"/>
    <col min="2017" max="2017" width="9" style="1436" customWidth="1"/>
    <col min="2018" max="2265" width="8.85546875" style="1436"/>
    <col min="2266" max="2269" width="22.28515625" style="1436" customWidth="1"/>
    <col min="2270" max="2272" width="8" style="1436" customWidth="1"/>
    <col min="2273" max="2273" width="9" style="1436" customWidth="1"/>
    <col min="2274" max="2521" width="8.85546875" style="1436"/>
    <col min="2522" max="2525" width="22.28515625" style="1436" customWidth="1"/>
    <col min="2526" max="2528" width="8" style="1436" customWidth="1"/>
    <col min="2529" max="2529" width="9" style="1436" customWidth="1"/>
    <col min="2530" max="2777" width="8.85546875" style="1436"/>
    <col min="2778" max="2781" width="22.28515625" style="1436" customWidth="1"/>
    <col min="2782" max="2784" width="8" style="1436" customWidth="1"/>
    <col min="2785" max="2785" width="9" style="1436" customWidth="1"/>
    <col min="2786" max="3033" width="8.85546875" style="1436"/>
    <col min="3034" max="3037" width="22.28515625" style="1436" customWidth="1"/>
    <col min="3038" max="3040" width="8" style="1436" customWidth="1"/>
    <col min="3041" max="3041" width="9" style="1436" customWidth="1"/>
    <col min="3042" max="3289" width="8.85546875" style="1436"/>
    <col min="3290" max="3293" width="22.28515625" style="1436" customWidth="1"/>
    <col min="3294" max="3296" width="8" style="1436" customWidth="1"/>
    <col min="3297" max="3297" width="9" style="1436" customWidth="1"/>
    <col min="3298" max="3545" width="8.85546875" style="1436"/>
    <col min="3546" max="3549" width="22.28515625" style="1436" customWidth="1"/>
    <col min="3550" max="3552" width="8" style="1436" customWidth="1"/>
    <col min="3553" max="3553" width="9" style="1436" customWidth="1"/>
    <col min="3554" max="3801" width="8.85546875" style="1436"/>
    <col min="3802" max="3805" width="22.28515625" style="1436" customWidth="1"/>
    <col min="3806" max="3808" width="8" style="1436" customWidth="1"/>
    <col min="3809" max="3809" width="9" style="1436" customWidth="1"/>
    <col min="3810" max="4057" width="8.85546875" style="1436"/>
    <col min="4058" max="4061" width="22.28515625" style="1436" customWidth="1"/>
    <col min="4062" max="4064" width="8" style="1436" customWidth="1"/>
    <col min="4065" max="4065" width="9" style="1436" customWidth="1"/>
    <col min="4066" max="4313" width="8.85546875" style="1436"/>
    <col min="4314" max="4317" width="22.28515625" style="1436" customWidth="1"/>
    <col min="4318" max="4320" width="8" style="1436" customWidth="1"/>
    <col min="4321" max="4321" width="9" style="1436" customWidth="1"/>
    <col min="4322" max="4569" width="8.85546875" style="1436"/>
    <col min="4570" max="4573" width="22.28515625" style="1436" customWidth="1"/>
    <col min="4574" max="4576" width="8" style="1436" customWidth="1"/>
    <col min="4577" max="4577" width="9" style="1436" customWidth="1"/>
    <col min="4578" max="4825" width="8.85546875" style="1436"/>
    <col min="4826" max="4829" width="22.28515625" style="1436" customWidth="1"/>
    <col min="4830" max="4832" width="8" style="1436" customWidth="1"/>
    <col min="4833" max="4833" width="9" style="1436" customWidth="1"/>
    <col min="4834" max="5081" width="8.85546875" style="1436"/>
    <col min="5082" max="5085" width="22.28515625" style="1436" customWidth="1"/>
    <col min="5086" max="5088" width="8" style="1436" customWidth="1"/>
    <col min="5089" max="5089" width="9" style="1436" customWidth="1"/>
    <col min="5090" max="5337" width="8.85546875" style="1436"/>
    <col min="5338" max="5341" width="22.28515625" style="1436" customWidth="1"/>
    <col min="5342" max="5344" width="8" style="1436" customWidth="1"/>
    <col min="5345" max="5345" width="9" style="1436" customWidth="1"/>
    <col min="5346" max="5593" width="8.85546875" style="1436"/>
    <col min="5594" max="5597" width="22.28515625" style="1436" customWidth="1"/>
    <col min="5598" max="5600" width="8" style="1436" customWidth="1"/>
    <col min="5601" max="5601" width="9" style="1436" customWidth="1"/>
    <col min="5602" max="5849" width="8.85546875" style="1436"/>
    <col min="5850" max="5853" width="22.28515625" style="1436" customWidth="1"/>
    <col min="5854" max="5856" width="8" style="1436" customWidth="1"/>
    <col min="5857" max="5857" width="9" style="1436" customWidth="1"/>
    <col min="5858" max="6105" width="8.85546875" style="1436"/>
    <col min="6106" max="6109" width="22.28515625" style="1436" customWidth="1"/>
    <col min="6110" max="6112" width="8" style="1436" customWidth="1"/>
    <col min="6113" max="6113" width="9" style="1436" customWidth="1"/>
    <col min="6114" max="6361" width="8.85546875" style="1436"/>
    <col min="6362" max="6365" width="22.28515625" style="1436" customWidth="1"/>
    <col min="6366" max="6368" width="8" style="1436" customWidth="1"/>
    <col min="6369" max="6369" width="9" style="1436" customWidth="1"/>
    <col min="6370" max="6617" width="8.85546875" style="1436"/>
    <col min="6618" max="6621" width="22.28515625" style="1436" customWidth="1"/>
    <col min="6622" max="6624" width="8" style="1436" customWidth="1"/>
    <col min="6625" max="6625" width="9" style="1436" customWidth="1"/>
    <col min="6626" max="6873" width="8.85546875" style="1436"/>
    <col min="6874" max="6877" width="22.28515625" style="1436" customWidth="1"/>
    <col min="6878" max="6880" width="8" style="1436" customWidth="1"/>
    <col min="6881" max="6881" width="9" style="1436" customWidth="1"/>
    <col min="6882" max="7129" width="8.85546875" style="1436"/>
    <col min="7130" max="7133" width="22.28515625" style="1436" customWidth="1"/>
    <col min="7134" max="7136" width="8" style="1436" customWidth="1"/>
    <col min="7137" max="7137" width="9" style="1436" customWidth="1"/>
    <col min="7138" max="7385" width="8.85546875" style="1436"/>
    <col min="7386" max="7389" width="22.28515625" style="1436" customWidth="1"/>
    <col min="7390" max="7392" width="8" style="1436" customWidth="1"/>
    <col min="7393" max="7393" width="9" style="1436" customWidth="1"/>
    <col min="7394" max="7641" width="8.85546875" style="1436"/>
    <col min="7642" max="7645" width="22.28515625" style="1436" customWidth="1"/>
    <col min="7646" max="7648" width="8" style="1436" customWidth="1"/>
    <col min="7649" max="7649" width="9" style="1436" customWidth="1"/>
    <col min="7650" max="7897" width="8.85546875" style="1436"/>
    <col min="7898" max="7901" width="22.28515625" style="1436" customWidth="1"/>
    <col min="7902" max="7904" width="8" style="1436" customWidth="1"/>
    <col min="7905" max="7905" width="9" style="1436" customWidth="1"/>
    <col min="7906" max="8153" width="8.85546875" style="1436"/>
    <col min="8154" max="8157" width="22.28515625" style="1436" customWidth="1"/>
    <col min="8158" max="8160" width="8" style="1436" customWidth="1"/>
    <col min="8161" max="8161" width="9" style="1436" customWidth="1"/>
    <col min="8162" max="8409" width="8.85546875" style="1436"/>
    <col min="8410" max="8413" width="22.28515625" style="1436" customWidth="1"/>
    <col min="8414" max="8416" width="8" style="1436" customWidth="1"/>
    <col min="8417" max="8417" width="9" style="1436" customWidth="1"/>
    <col min="8418" max="8665" width="8.85546875" style="1436"/>
    <col min="8666" max="8669" width="22.28515625" style="1436" customWidth="1"/>
    <col min="8670" max="8672" width="8" style="1436" customWidth="1"/>
    <col min="8673" max="8673" width="9" style="1436" customWidth="1"/>
    <col min="8674" max="8921" width="8.85546875" style="1436"/>
    <col min="8922" max="8925" width="22.28515625" style="1436" customWidth="1"/>
    <col min="8926" max="8928" width="8" style="1436" customWidth="1"/>
    <col min="8929" max="8929" width="9" style="1436" customWidth="1"/>
    <col min="8930" max="9177" width="8.85546875" style="1436"/>
    <col min="9178" max="9181" width="22.28515625" style="1436" customWidth="1"/>
    <col min="9182" max="9184" width="8" style="1436" customWidth="1"/>
    <col min="9185" max="9185" width="9" style="1436" customWidth="1"/>
    <col min="9186" max="9433" width="8.85546875" style="1436"/>
    <col min="9434" max="9437" width="22.28515625" style="1436" customWidth="1"/>
    <col min="9438" max="9440" width="8" style="1436" customWidth="1"/>
    <col min="9441" max="9441" width="9" style="1436" customWidth="1"/>
    <col min="9442" max="9689" width="8.85546875" style="1436"/>
    <col min="9690" max="9693" width="22.28515625" style="1436" customWidth="1"/>
    <col min="9694" max="9696" width="8" style="1436" customWidth="1"/>
    <col min="9697" max="9697" width="9" style="1436" customWidth="1"/>
    <col min="9698" max="9945" width="8.85546875" style="1436"/>
    <col min="9946" max="9949" width="22.28515625" style="1436" customWidth="1"/>
    <col min="9950" max="9952" width="8" style="1436" customWidth="1"/>
    <col min="9953" max="9953" width="9" style="1436" customWidth="1"/>
    <col min="9954" max="10201" width="8.85546875" style="1436"/>
    <col min="10202" max="10205" width="22.28515625" style="1436" customWidth="1"/>
    <col min="10206" max="10208" width="8" style="1436" customWidth="1"/>
    <col min="10209" max="10209" width="9" style="1436" customWidth="1"/>
    <col min="10210" max="10457" width="8.85546875" style="1436"/>
    <col min="10458" max="10461" width="22.28515625" style="1436" customWidth="1"/>
    <col min="10462" max="10464" width="8" style="1436" customWidth="1"/>
    <col min="10465" max="10465" width="9" style="1436" customWidth="1"/>
    <col min="10466" max="10713" width="8.85546875" style="1436"/>
    <col min="10714" max="10717" width="22.28515625" style="1436" customWidth="1"/>
    <col min="10718" max="10720" width="8" style="1436" customWidth="1"/>
    <col min="10721" max="10721" width="9" style="1436" customWidth="1"/>
    <col min="10722" max="10969" width="8.85546875" style="1436"/>
    <col min="10970" max="10973" width="22.28515625" style="1436" customWidth="1"/>
    <col min="10974" max="10976" width="8" style="1436" customWidth="1"/>
    <col min="10977" max="10977" width="9" style="1436" customWidth="1"/>
    <col min="10978" max="11225" width="8.85546875" style="1436"/>
    <col min="11226" max="11229" width="22.28515625" style="1436" customWidth="1"/>
    <col min="11230" max="11232" width="8" style="1436" customWidth="1"/>
    <col min="11233" max="11233" width="9" style="1436" customWidth="1"/>
    <col min="11234" max="11481" width="8.85546875" style="1436"/>
    <col min="11482" max="11485" width="22.28515625" style="1436" customWidth="1"/>
    <col min="11486" max="11488" width="8" style="1436" customWidth="1"/>
    <col min="11489" max="11489" width="9" style="1436" customWidth="1"/>
    <col min="11490" max="11737" width="8.85546875" style="1436"/>
    <col min="11738" max="11741" width="22.28515625" style="1436" customWidth="1"/>
    <col min="11742" max="11744" width="8" style="1436" customWidth="1"/>
    <col min="11745" max="11745" width="9" style="1436" customWidth="1"/>
    <col min="11746" max="11993" width="8.85546875" style="1436"/>
    <col min="11994" max="11997" width="22.28515625" style="1436" customWidth="1"/>
    <col min="11998" max="12000" width="8" style="1436" customWidth="1"/>
    <col min="12001" max="12001" width="9" style="1436" customWidth="1"/>
    <col min="12002" max="12249" width="8.85546875" style="1436"/>
    <col min="12250" max="12253" width="22.28515625" style="1436" customWidth="1"/>
    <col min="12254" max="12256" width="8" style="1436" customWidth="1"/>
    <col min="12257" max="12257" width="9" style="1436" customWidth="1"/>
    <col min="12258" max="12505" width="8.85546875" style="1436"/>
    <col min="12506" max="12509" width="22.28515625" style="1436" customWidth="1"/>
    <col min="12510" max="12512" width="8" style="1436" customWidth="1"/>
    <col min="12513" max="12513" width="9" style="1436" customWidth="1"/>
    <col min="12514" max="12761" width="8.85546875" style="1436"/>
    <col min="12762" max="12765" width="22.28515625" style="1436" customWidth="1"/>
    <col min="12766" max="12768" width="8" style="1436" customWidth="1"/>
    <col min="12769" max="12769" width="9" style="1436" customWidth="1"/>
    <col min="12770" max="13017" width="8.85546875" style="1436"/>
    <col min="13018" max="13021" width="22.28515625" style="1436" customWidth="1"/>
    <col min="13022" max="13024" width="8" style="1436" customWidth="1"/>
    <col min="13025" max="13025" width="9" style="1436" customWidth="1"/>
    <col min="13026" max="13273" width="8.85546875" style="1436"/>
    <col min="13274" max="13277" width="22.28515625" style="1436" customWidth="1"/>
    <col min="13278" max="13280" width="8" style="1436" customWidth="1"/>
    <col min="13281" max="13281" width="9" style="1436" customWidth="1"/>
    <col min="13282" max="13529" width="8.85546875" style="1436"/>
    <col min="13530" max="13533" width="22.28515625" style="1436" customWidth="1"/>
    <col min="13534" max="13536" width="8" style="1436" customWidth="1"/>
    <col min="13537" max="13537" width="9" style="1436" customWidth="1"/>
    <col min="13538" max="13785" width="8.85546875" style="1436"/>
    <col min="13786" max="13789" width="22.28515625" style="1436" customWidth="1"/>
    <col min="13790" max="13792" width="8" style="1436" customWidth="1"/>
    <col min="13793" max="13793" width="9" style="1436" customWidth="1"/>
    <col min="13794" max="14041" width="8.85546875" style="1436"/>
    <col min="14042" max="14045" width="22.28515625" style="1436" customWidth="1"/>
    <col min="14046" max="14048" width="8" style="1436" customWidth="1"/>
    <col min="14049" max="14049" width="9" style="1436" customWidth="1"/>
    <col min="14050" max="14297" width="8.85546875" style="1436"/>
    <col min="14298" max="14301" width="22.28515625" style="1436" customWidth="1"/>
    <col min="14302" max="14304" width="8" style="1436" customWidth="1"/>
    <col min="14305" max="14305" width="9" style="1436" customWidth="1"/>
    <col min="14306" max="14553" width="8.85546875" style="1436"/>
    <col min="14554" max="14557" width="22.28515625" style="1436" customWidth="1"/>
    <col min="14558" max="14560" width="8" style="1436" customWidth="1"/>
    <col min="14561" max="14561" width="9" style="1436" customWidth="1"/>
    <col min="14562" max="14809" width="8.85546875" style="1436"/>
    <col min="14810" max="14813" width="22.28515625" style="1436" customWidth="1"/>
    <col min="14814" max="14816" width="8" style="1436" customWidth="1"/>
    <col min="14817" max="14817" width="9" style="1436" customWidth="1"/>
    <col min="14818" max="15065" width="8.85546875" style="1436"/>
    <col min="15066" max="15069" width="22.28515625" style="1436" customWidth="1"/>
    <col min="15070" max="15072" width="8" style="1436" customWidth="1"/>
    <col min="15073" max="15073" width="9" style="1436" customWidth="1"/>
    <col min="15074" max="15321" width="8.85546875" style="1436"/>
    <col min="15322" max="15325" width="22.28515625" style="1436" customWidth="1"/>
    <col min="15326" max="15328" width="8" style="1436" customWidth="1"/>
    <col min="15329" max="15329" width="9" style="1436" customWidth="1"/>
    <col min="15330" max="15577" width="8.85546875" style="1436"/>
    <col min="15578" max="15581" width="22.28515625" style="1436" customWidth="1"/>
    <col min="15582" max="15584" width="8" style="1436" customWidth="1"/>
    <col min="15585" max="15585" width="9" style="1436" customWidth="1"/>
    <col min="15586" max="15833" width="8.85546875" style="1436"/>
    <col min="15834" max="15837" width="22.28515625" style="1436" customWidth="1"/>
    <col min="15838" max="15840" width="8" style="1436" customWidth="1"/>
    <col min="15841" max="15841" width="9" style="1436" customWidth="1"/>
    <col min="15842" max="16089" width="8.85546875" style="1436"/>
    <col min="16090" max="16093" width="22.28515625" style="1436" customWidth="1"/>
    <col min="16094" max="16096" width="8" style="1436" customWidth="1"/>
    <col min="16097" max="16097" width="9" style="1436" customWidth="1"/>
    <col min="16098" max="16345" width="8.85546875" style="1436"/>
    <col min="16346" max="16384" width="9" style="1436" customWidth="1"/>
  </cols>
  <sheetData>
    <row r="1" spans="1:30" s="1563" customFormat="1" ht="33" customHeight="1">
      <c r="A1" s="1945" t="s">
        <v>2570</v>
      </c>
      <c r="B1" s="1946"/>
      <c r="C1" s="1946"/>
      <c r="D1" s="1946"/>
      <c r="E1" s="1562"/>
      <c r="F1" s="1562"/>
      <c r="G1" s="1562"/>
      <c r="H1" s="1562"/>
      <c r="I1" s="1562"/>
      <c r="J1" s="1562"/>
      <c r="K1" s="1562"/>
      <c r="L1" s="1562"/>
      <c r="M1" s="1562"/>
      <c r="N1" s="1562"/>
      <c r="O1" s="1562"/>
      <c r="P1" s="1562"/>
      <c r="Q1" s="1562"/>
      <c r="R1" s="1562"/>
      <c r="S1" s="1562"/>
      <c r="T1" s="1562"/>
      <c r="U1" s="1562"/>
      <c r="V1" s="1562"/>
      <c r="W1" s="1562"/>
      <c r="X1" s="1562"/>
      <c r="Y1" s="1562"/>
      <c r="Z1" s="1562"/>
      <c r="AA1" s="1562"/>
      <c r="AB1" s="1562"/>
      <c r="AC1" s="1562"/>
      <c r="AD1" s="1562"/>
    </row>
    <row r="2" spans="1:30" s="1564" customFormat="1" ht="33" customHeight="1">
      <c r="A2" s="2495" t="s">
        <v>2571</v>
      </c>
      <c r="B2" s="2495"/>
      <c r="C2" s="2495"/>
      <c r="D2" s="2495"/>
      <c r="E2" s="1562"/>
      <c r="F2" s="1562"/>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row>
    <row r="3" spans="1:30" s="1564" customFormat="1" ht="18.75">
      <c r="A3" s="2496" t="s">
        <v>3244</v>
      </c>
      <c r="B3" s="2497"/>
      <c r="C3" s="2498" t="s">
        <v>3245</v>
      </c>
      <c r="D3" s="2499"/>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row>
    <row r="4" spans="1:30" s="1564" customFormat="1" ht="23.25" customHeight="1">
      <c r="A4" s="2492" t="s">
        <v>1000</v>
      </c>
      <c r="B4" s="1277" t="s">
        <v>3044</v>
      </c>
      <c r="C4" s="1277" t="s">
        <v>3246</v>
      </c>
      <c r="D4" s="2492" t="s">
        <v>87</v>
      </c>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row>
    <row r="5" spans="1:30" s="1564" customFormat="1" ht="18.75">
      <c r="A5" s="2492"/>
      <c r="B5" s="1277" t="s">
        <v>3247</v>
      </c>
      <c r="C5" s="1277" t="s">
        <v>3248</v>
      </c>
      <c r="D5" s="2492"/>
      <c r="E5" s="1562"/>
      <c r="F5" s="1562"/>
      <c r="G5" s="1562"/>
      <c r="H5" s="1562"/>
      <c r="I5" s="1562"/>
      <c r="J5" s="1562"/>
      <c r="K5" s="1562"/>
      <c r="L5" s="1562"/>
      <c r="M5" s="1562"/>
      <c r="N5" s="1562"/>
      <c r="O5" s="1562"/>
      <c r="P5" s="1562"/>
      <c r="Q5" s="1562"/>
      <c r="R5" s="1562"/>
      <c r="S5" s="1562"/>
      <c r="T5" s="1562"/>
      <c r="U5" s="1562"/>
      <c r="V5" s="1562"/>
      <c r="W5" s="1562"/>
      <c r="X5" s="1562"/>
      <c r="Y5" s="1562"/>
      <c r="Z5" s="1562"/>
      <c r="AA5" s="1562"/>
      <c r="AB5" s="1562"/>
      <c r="AC5" s="1562"/>
      <c r="AD5" s="1562"/>
    </row>
    <row r="6" spans="1:30" s="1567" customFormat="1" ht="29.1" customHeight="1">
      <c r="A6" s="1254" t="s">
        <v>818</v>
      </c>
      <c r="B6" s="1565">
        <v>38253752.074074075</v>
      </c>
      <c r="C6" s="1566">
        <v>1198740</v>
      </c>
      <c r="D6" s="1254" t="s">
        <v>89</v>
      </c>
      <c r="E6" s="1562"/>
      <c r="F6" s="1562"/>
      <c r="G6" s="1562"/>
      <c r="H6" s="1562"/>
      <c r="I6" s="1562"/>
      <c r="J6" s="1562"/>
      <c r="K6" s="1562"/>
      <c r="L6" s="1562"/>
      <c r="M6" s="1562"/>
      <c r="N6" s="1562"/>
      <c r="O6" s="1562"/>
      <c r="P6" s="1562"/>
      <c r="Q6" s="1562"/>
      <c r="R6" s="1562"/>
      <c r="S6" s="1562"/>
      <c r="T6" s="1562"/>
      <c r="U6" s="1562"/>
      <c r="V6" s="1562"/>
      <c r="W6" s="1562"/>
      <c r="X6" s="1562"/>
      <c r="Y6" s="1562"/>
      <c r="Z6" s="1562"/>
      <c r="AA6" s="1562"/>
      <c r="AB6" s="1562"/>
      <c r="AC6" s="1562"/>
      <c r="AD6" s="1562"/>
    </row>
    <row r="7" spans="1:30" s="1567" customFormat="1" ht="29.1" customHeight="1">
      <c r="A7" s="1254" t="s">
        <v>90</v>
      </c>
      <c r="B7" s="1568">
        <v>13695584</v>
      </c>
      <c r="C7" s="1569">
        <v>829147</v>
      </c>
      <c r="D7" s="1254" t="s">
        <v>91</v>
      </c>
      <c r="E7" s="1562"/>
      <c r="F7" s="1562"/>
      <c r="G7" s="1562"/>
      <c r="H7" s="1562"/>
      <c r="I7" s="1562"/>
      <c r="J7" s="1562"/>
      <c r="K7" s="1562"/>
      <c r="L7" s="1562"/>
      <c r="M7" s="1562"/>
      <c r="N7" s="1562"/>
      <c r="O7" s="1562"/>
      <c r="P7" s="1562"/>
      <c r="Q7" s="1562"/>
      <c r="R7" s="1562"/>
      <c r="S7" s="1562"/>
      <c r="T7" s="1562"/>
      <c r="U7" s="1562"/>
      <c r="V7" s="1562"/>
      <c r="W7" s="1562"/>
      <c r="X7" s="1562"/>
      <c r="Y7" s="1562"/>
      <c r="Z7" s="1562"/>
      <c r="AA7" s="1562"/>
      <c r="AB7" s="1562"/>
      <c r="AC7" s="1562"/>
      <c r="AD7" s="1562"/>
    </row>
    <row r="8" spans="1:30" s="1562" customFormat="1" ht="29.1" customHeight="1">
      <c r="A8" s="1254" t="s">
        <v>1008</v>
      </c>
      <c r="B8" s="1516">
        <v>17159915</v>
      </c>
      <c r="C8" s="1570">
        <v>441100</v>
      </c>
      <c r="D8" s="1254" t="s">
        <v>93</v>
      </c>
    </row>
    <row r="9" spans="1:30" s="1562" customFormat="1" ht="29.1" customHeight="1">
      <c r="A9" s="1254" t="s">
        <v>2044</v>
      </c>
      <c r="B9" s="1568">
        <v>16207087</v>
      </c>
      <c r="C9" s="1569">
        <v>554885</v>
      </c>
      <c r="D9" s="1254" t="s">
        <v>95</v>
      </c>
    </row>
    <row r="10" spans="1:30" s="1562" customFormat="1" ht="29.1" customHeight="1">
      <c r="A10" s="1254" t="s">
        <v>820</v>
      </c>
      <c r="B10" s="1516">
        <v>13871505</v>
      </c>
      <c r="C10" s="1570">
        <v>668672</v>
      </c>
      <c r="D10" s="1254" t="s">
        <v>97</v>
      </c>
    </row>
    <row r="11" spans="1:30" s="1562" customFormat="1" ht="29.1" customHeight="1">
      <c r="A11" s="1254" t="s">
        <v>2045</v>
      </c>
      <c r="B11" s="1568">
        <v>29348857</v>
      </c>
      <c r="C11" s="1569">
        <v>670518</v>
      </c>
      <c r="D11" s="1254" t="s">
        <v>99</v>
      </c>
    </row>
    <row r="12" spans="1:30" s="1562" customFormat="1" ht="29.1" customHeight="1">
      <c r="A12" s="1254" t="s">
        <v>258</v>
      </c>
      <c r="B12" s="1516">
        <v>13665599</v>
      </c>
      <c r="C12" s="1570">
        <v>682604</v>
      </c>
      <c r="D12" s="1254" t="s">
        <v>101</v>
      </c>
    </row>
    <row r="13" spans="1:30" s="1572" customFormat="1" ht="29.1" customHeight="1">
      <c r="A13" s="1254" t="s">
        <v>2046</v>
      </c>
      <c r="B13" s="1568">
        <v>10207540</v>
      </c>
      <c r="C13" s="1569">
        <v>425448</v>
      </c>
      <c r="D13" s="1254" t="s">
        <v>103</v>
      </c>
      <c r="E13" s="1571"/>
    </row>
    <row r="14" spans="1:30" s="1562" customFormat="1" ht="29.1" customHeight="1">
      <c r="A14" s="1254" t="s">
        <v>2047</v>
      </c>
      <c r="B14" s="1516">
        <v>3850132</v>
      </c>
      <c r="C14" s="1570">
        <v>238032</v>
      </c>
      <c r="D14" s="1254" t="s">
        <v>105</v>
      </c>
    </row>
    <row r="15" spans="1:30" s="1562" customFormat="1" ht="29.1" customHeight="1">
      <c r="A15" s="1254" t="s">
        <v>2048</v>
      </c>
      <c r="B15" s="1568">
        <v>10649873</v>
      </c>
      <c r="C15" s="1569">
        <v>647574</v>
      </c>
      <c r="D15" s="1254" t="s">
        <v>107</v>
      </c>
    </row>
    <row r="16" spans="1:30" s="1562" customFormat="1" ht="29.1" customHeight="1">
      <c r="A16" s="1254" t="s">
        <v>259</v>
      </c>
      <c r="B16" s="1516">
        <v>4028346</v>
      </c>
      <c r="C16" s="1570">
        <v>212055</v>
      </c>
      <c r="D16" s="1254" t="s">
        <v>109</v>
      </c>
    </row>
    <row r="17" spans="1:4" s="1562" customFormat="1" ht="29.1" customHeight="1">
      <c r="A17" s="1254" t="s">
        <v>1009</v>
      </c>
      <c r="B17" s="1568">
        <v>5099376</v>
      </c>
      <c r="C17" s="1569">
        <v>317128</v>
      </c>
      <c r="D17" s="1254" t="s">
        <v>111</v>
      </c>
    </row>
    <row r="18" spans="1:4" s="1562" customFormat="1" ht="29.1" customHeight="1">
      <c r="A18" s="1254" t="s">
        <v>112</v>
      </c>
      <c r="B18" s="1516">
        <v>5806184</v>
      </c>
      <c r="C18" s="1570">
        <v>414333</v>
      </c>
      <c r="D18" s="1254" t="s">
        <v>113</v>
      </c>
    </row>
    <row r="19" spans="1:4" s="1562" customFormat="1" ht="29.1" customHeight="1">
      <c r="A19" s="1254" t="s">
        <v>2049</v>
      </c>
      <c r="B19" s="1568">
        <v>2828783</v>
      </c>
      <c r="C19" s="1569">
        <v>240401</v>
      </c>
      <c r="D19" s="1254" t="s">
        <v>261</v>
      </c>
    </row>
    <row r="20" spans="1:4" s="1562" customFormat="1" ht="29.1" customHeight="1">
      <c r="A20" s="1254" t="s">
        <v>116</v>
      </c>
      <c r="B20" s="1516">
        <v>12587225</v>
      </c>
      <c r="C20" s="1570">
        <v>651923</v>
      </c>
      <c r="D20" s="1254" t="s">
        <v>117</v>
      </c>
    </row>
    <row r="21" spans="1:4" s="1562" customFormat="1" ht="29.1" customHeight="1">
      <c r="A21" s="1254" t="s">
        <v>2051</v>
      </c>
      <c r="B21" s="1568">
        <v>9934819</v>
      </c>
      <c r="C21" s="1569">
        <v>292904</v>
      </c>
      <c r="D21" s="1254" t="s">
        <v>2096</v>
      </c>
    </row>
    <row r="22" spans="1:4" s="1562" customFormat="1" ht="29.1" customHeight="1">
      <c r="A22" s="1254" t="s">
        <v>2052</v>
      </c>
      <c r="B22" s="1516">
        <v>5862107</v>
      </c>
      <c r="C22" s="1570">
        <v>243691</v>
      </c>
      <c r="D22" s="1254" t="s">
        <v>2663</v>
      </c>
    </row>
    <row r="23" spans="1:4" s="1562" customFormat="1" ht="29.1" customHeight="1">
      <c r="A23" s="1254" t="s">
        <v>122</v>
      </c>
      <c r="B23" s="1568">
        <v>3671767</v>
      </c>
      <c r="C23" s="1569">
        <v>226382</v>
      </c>
      <c r="D23" s="1254" t="s">
        <v>123</v>
      </c>
    </row>
    <row r="24" spans="1:4" s="1562" customFormat="1" ht="29.1" customHeight="1">
      <c r="A24" s="1254" t="s">
        <v>124</v>
      </c>
      <c r="B24" s="1516">
        <v>2237822</v>
      </c>
      <c r="C24" s="1516">
        <v>88496</v>
      </c>
      <c r="D24" s="1254" t="s">
        <v>125</v>
      </c>
    </row>
    <row r="25" spans="1:4" s="1562" customFormat="1" ht="29.1" customHeight="1">
      <c r="A25" s="1254" t="s">
        <v>126</v>
      </c>
      <c r="B25" s="1568">
        <v>1941954</v>
      </c>
      <c r="C25" s="1569">
        <v>102811</v>
      </c>
      <c r="D25" s="1254" t="s">
        <v>127</v>
      </c>
    </row>
    <row r="26" spans="1:4" s="1562" customFormat="1" ht="29.1" customHeight="1">
      <c r="A26" s="1282" t="s">
        <v>533</v>
      </c>
      <c r="B26" s="1573">
        <f>SUM(B6:B25)</f>
        <v>220908227.07407409</v>
      </c>
      <c r="C26" s="1573">
        <f>SUM(C6:C25)</f>
        <v>9146844</v>
      </c>
      <c r="D26" s="1282" t="s">
        <v>129</v>
      </c>
    </row>
    <row r="27" spans="1:4" ht="12.75"/>
    <row r="28" spans="1:4" s="1574" customFormat="1" ht="33" hidden="1" customHeight="1">
      <c r="A28" s="1574" t="s">
        <v>88</v>
      </c>
      <c r="C28" s="1574">
        <v>1014565</v>
      </c>
    </row>
    <row r="29" spans="1:4" s="1574" customFormat="1" ht="33" hidden="1" customHeight="1">
      <c r="A29" s="1574" t="s">
        <v>3249</v>
      </c>
      <c r="C29" s="1574">
        <v>15239</v>
      </c>
    </row>
    <row r="30" spans="1:4" s="1574" customFormat="1" ht="33" hidden="1" customHeight="1">
      <c r="A30" s="1574" t="s">
        <v>3250</v>
      </c>
      <c r="C30" s="1574">
        <v>75662</v>
      </c>
    </row>
    <row r="31" spans="1:4" s="1574" customFormat="1" ht="33" hidden="1" customHeight="1">
      <c r="A31" s="1574" t="s">
        <v>3251</v>
      </c>
      <c r="C31" s="1574">
        <v>93274</v>
      </c>
    </row>
    <row r="32" spans="1:4" ht="36" hidden="1" customHeight="1">
      <c r="C32" s="1378">
        <f>SUM(C28:C31)</f>
        <v>1198740</v>
      </c>
    </row>
    <row r="33" ht="20.100000000000001" hidden="1" customHeight="1"/>
    <row r="34" ht="20.100000000000001" hidden="1" customHeight="1"/>
  </sheetData>
  <mergeCells count="6">
    <mergeCell ref="A1:D1"/>
    <mergeCell ref="A2:D2"/>
    <mergeCell ref="A3:B3"/>
    <mergeCell ref="C3:D3"/>
    <mergeCell ref="A4:A5"/>
    <mergeCell ref="D4:D5"/>
  </mergeCells>
  <printOptions horizontalCentered="1" verticalCentered="1"/>
  <pageMargins left="0.70866141732283472" right="0.70866141732283472" top="0.78740157480314965" bottom="0.78740157480314965" header="0.51181102362204722" footer="0.51181102362204722"/>
  <pageSetup paperSize="9" scale="55" orientation="portrait"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T28"/>
  <sheetViews>
    <sheetView showGridLines="0" rightToLeft="1" zoomScale="70" zoomScaleNormal="70" workbookViewId="0">
      <selection activeCell="G13" sqref="G13"/>
    </sheetView>
  </sheetViews>
  <sheetFormatPr defaultColWidth="7.7109375" defaultRowHeight="15"/>
  <cols>
    <col min="1" max="1" width="17.42578125" style="1409" customWidth="1"/>
    <col min="2" max="8" width="10.28515625" style="1409" customWidth="1"/>
    <col min="9" max="9" width="13" style="1409" customWidth="1"/>
    <col min="10" max="13" width="10.28515625" style="1409" customWidth="1"/>
    <col min="14" max="14" width="14" style="1409" customWidth="1"/>
    <col min="15" max="17" width="10.28515625" style="1409" customWidth="1"/>
    <col min="18" max="18" width="12.7109375" style="1409" customWidth="1"/>
    <col min="19" max="19" width="18.28515625" style="1409" customWidth="1"/>
    <col min="20" max="20" width="20.28515625" style="1409" customWidth="1"/>
    <col min="21" max="21" width="8.85546875" style="1409" bestFit="1" customWidth="1"/>
    <col min="22" max="22" width="7.7109375" style="1409"/>
    <col min="23" max="23" width="8.85546875" style="1409" bestFit="1" customWidth="1"/>
    <col min="24" max="25" width="7.7109375" style="1409"/>
    <col min="26" max="26" width="8.85546875" style="1409" bestFit="1" customWidth="1"/>
    <col min="27" max="30" width="7.7109375" style="1409"/>
    <col min="31" max="31" width="8.85546875" style="1409" bestFit="1" customWidth="1"/>
    <col min="32" max="34" width="7.7109375" style="1409"/>
    <col min="35" max="35" width="7.85546875" style="1409" bestFit="1" customWidth="1"/>
    <col min="36" max="203" width="7.7109375" style="1409"/>
    <col min="204" max="204" width="12.28515625" style="1409" customWidth="1"/>
    <col min="205" max="205" width="16.28515625" style="1409" customWidth="1"/>
    <col min="206" max="212" width="10.28515625" style="1409" customWidth="1"/>
    <col min="213" max="213" width="13" style="1409" customWidth="1"/>
    <col min="214" max="217" width="10.28515625" style="1409" customWidth="1"/>
    <col min="218" max="218" width="14" style="1409" customWidth="1"/>
    <col min="219" max="221" width="10.28515625" style="1409" customWidth="1"/>
    <col min="222" max="222" width="12.7109375" style="1409" customWidth="1"/>
    <col min="223" max="223" width="18.28515625" style="1409" customWidth="1"/>
    <col min="224" max="230" width="7.7109375" style="1409" customWidth="1"/>
    <col min="231" max="459" width="7.7109375" style="1409"/>
    <col min="460" max="460" width="12.28515625" style="1409" customWidth="1"/>
    <col min="461" max="461" width="16.28515625" style="1409" customWidth="1"/>
    <col min="462" max="468" width="10.28515625" style="1409" customWidth="1"/>
    <col min="469" max="469" width="13" style="1409" customWidth="1"/>
    <col min="470" max="473" width="10.28515625" style="1409" customWidth="1"/>
    <col min="474" max="474" width="14" style="1409" customWidth="1"/>
    <col min="475" max="477" width="10.28515625" style="1409" customWidth="1"/>
    <col min="478" max="478" width="12.7109375" style="1409" customWidth="1"/>
    <col min="479" max="479" width="18.28515625" style="1409" customWidth="1"/>
    <col min="480" max="486" width="7.7109375" style="1409" customWidth="1"/>
    <col min="487" max="715" width="7.7109375" style="1409"/>
    <col min="716" max="716" width="12.28515625" style="1409" customWidth="1"/>
    <col min="717" max="717" width="16.28515625" style="1409" customWidth="1"/>
    <col min="718" max="724" width="10.28515625" style="1409" customWidth="1"/>
    <col min="725" max="725" width="13" style="1409" customWidth="1"/>
    <col min="726" max="729" width="10.28515625" style="1409" customWidth="1"/>
    <col min="730" max="730" width="14" style="1409" customWidth="1"/>
    <col min="731" max="733" width="10.28515625" style="1409" customWidth="1"/>
    <col min="734" max="734" width="12.7109375" style="1409" customWidth="1"/>
    <col min="735" max="735" width="18.28515625" style="1409" customWidth="1"/>
    <col min="736" max="742" width="7.7109375" style="1409" customWidth="1"/>
    <col min="743" max="971" width="7.7109375" style="1409"/>
    <col min="972" max="972" width="12.28515625" style="1409" customWidth="1"/>
    <col min="973" max="973" width="16.28515625" style="1409" customWidth="1"/>
    <col min="974" max="980" width="10.28515625" style="1409" customWidth="1"/>
    <col min="981" max="981" width="13" style="1409" customWidth="1"/>
    <col min="982" max="985" width="10.28515625" style="1409" customWidth="1"/>
    <col min="986" max="986" width="14" style="1409" customWidth="1"/>
    <col min="987" max="989" width="10.28515625" style="1409" customWidth="1"/>
    <col min="990" max="990" width="12.7109375" style="1409" customWidth="1"/>
    <col min="991" max="991" width="18.28515625" style="1409" customWidth="1"/>
    <col min="992" max="998" width="7.7109375" style="1409" customWidth="1"/>
    <col min="999" max="1227" width="7.7109375" style="1409"/>
    <col min="1228" max="1228" width="12.28515625" style="1409" customWidth="1"/>
    <col min="1229" max="1229" width="16.28515625" style="1409" customWidth="1"/>
    <col min="1230" max="1236" width="10.28515625" style="1409" customWidth="1"/>
    <col min="1237" max="1237" width="13" style="1409" customWidth="1"/>
    <col min="1238" max="1241" width="10.28515625" style="1409" customWidth="1"/>
    <col min="1242" max="1242" width="14" style="1409" customWidth="1"/>
    <col min="1243" max="1245" width="10.28515625" style="1409" customWidth="1"/>
    <col min="1246" max="1246" width="12.7109375" style="1409" customWidth="1"/>
    <col min="1247" max="1247" width="18.28515625" style="1409" customWidth="1"/>
    <col min="1248" max="1254" width="7.7109375" style="1409" customWidth="1"/>
    <col min="1255" max="1483" width="7.7109375" style="1409"/>
    <col min="1484" max="1484" width="12.28515625" style="1409" customWidth="1"/>
    <col min="1485" max="1485" width="16.28515625" style="1409" customWidth="1"/>
    <col min="1486" max="1492" width="10.28515625" style="1409" customWidth="1"/>
    <col min="1493" max="1493" width="13" style="1409" customWidth="1"/>
    <col min="1494" max="1497" width="10.28515625" style="1409" customWidth="1"/>
    <col min="1498" max="1498" width="14" style="1409" customWidth="1"/>
    <col min="1499" max="1501" width="10.28515625" style="1409" customWidth="1"/>
    <col min="1502" max="1502" width="12.7109375" style="1409" customWidth="1"/>
    <col min="1503" max="1503" width="18.28515625" style="1409" customWidth="1"/>
    <col min="1504" max="1510" width="7.7109375" style="1409" customWidth="1"/>
    <col min="1511" max="1739" width="7.7109375" style="1409"/>
    <col min="1740" max="1740" width="12.28515625" style="1409" customWidth="1"/>
    <col min="1741" max="1741" width="16.28515625" style="1409" customWidth="1"/>
    <col min="1742" max="1748" width="10.28515625" style="1409" customWidth="1"/>
    <col min="1749" max="1749" width="13" style="1409" customWidth="1"/>
    <col min="1750" max="1753" width="10.28515625" style="1409" customWidth="1"/>
    <col min="1754" max="1754" width="14" style="1409" customWidth="1"/>
    <col min="1755" max="1757" width="10.28515625" style="1409" customWidth="1"/>
    <col min="1758" max="1758" width="12.7109375" style="1409" customWidth="1"/>
    <col min="1759" max="1759" width="18.28515625" style="1409" customWidth="1"/>
    <col min="1760" max="1766" width="7.7109375" style="1409" customWidth="1"/>
    <col min="1767" max="1995" width="7.7109375" style="1409"/>
    <col min="1996" max="1996" width="12.28515625" style="1409" customWidth="1"/>
    <col min="1997" max="1997" width="16.28515625" style="1409" customWidth="1"/>
    <col min="1998" max="2004" width="10.28515625" style="1409" customWidth="1"/>
    <col min="2005" max="2005" width="13" style="1409" customWidth="1"/>
    <col min="2006" max="2009" width="10.28515625" style="1409" customWidth="1"/>
    <col min="2010" max="2010" width="14" style="1409" customWidth="1"/>
    <col min="2011" max="2013" width="10.28515625" style="1409" customWidth="1"/>
    <col min="2014" max="2014" width="12.7109375" style="1409" customWidth="1"/>
    <col min="2015" max="2015" width="18.28515625" style="1409" customWidth="1"/>
    <col min="2016" max="2022" width="7.7109375" style="1409" customWidth="1"/>
    <col min="2023" max="2251" width="7.7109375" style="1409"/>
    <col min="2252" max="2252" width="12.28515625" style="1409" customWidth="1"/>
    <col min="2253" max="2253" width="16.28515625" style="1409" customWidth="1"/>
    <col min="2254" max="2260" width="10.28515625" style="1409" customWidth="1"/>
    <col min="2261" max="2261" width="13" style="1409" customWidth="1"/>
    <col min="2262" max="2265" width="10.28515625" style="1409" customWidth="1"/>
    <col min="2266" max="2266" width="14" style="1409" customWidth="1"/>
    <col min="2267" max="2269" width="10.28515625" style="1409" customWidth="1"/>
    <col min="2270" max="2270" width="12.7109375" style="1409" customWidth="1"/>
    <col min="2271" max="2271" width="18.28515625" style="1409" customWidth="1"/>
    <col min="2272" max="2278" width="7.7109375" style="1409" customWidth="1"/>
    <col min="2279" max="2507" width="7.7109375" style="1409"/>
    <col min="2508" max="2508" width="12.28515625" style="1409" customWidth="1"/>
    <col min="2509" max="2509" width="16.28515625" style="1409" customWidth="1"/>
    <col min="2510" max="2516" width="10.28515625" style="1409" customWidth="1"/>
    <col min="2517" max="2517" width="13" style="1409" customWidth="1"/>
    <col min="2518" max="2521" width="10.28515625" style="1409" customWidth="1"/>
    <col min="2522" max="2522" width="14" style="1409" customWidth="1"/>
    <col min="2523" max="2525" width="10.28515625" style="1409" customWidth="1"/>
    <col min="2526" max="2526" width="12.7109375" style="1409" customWidth="1"/>
    <col min="2527" max="2527" width="18.28515625" style="1409" customWidth="1"/>
    <col min="2528" max="2534" width="7.7109375" style="1409" customWidth="1"/>
    <col min="2535" max="2763" width="7.7109375" style="1409"/>
    <col min="2764" max="2764" width="12.28515625" style="1409" customWidth="1"/>
    <col min="2765" max="2765" width="16.28515625" style="1409" customWidth="1"/>
    <col min="2766" max="2772" width="10.28515625" style="1409" customWidth="1"/>
    <col min="2773" max="2773" width="13" style="1409" customWidth="1"/>
    <col min="2774" max="2777" width="10.28515625" style="1409" customWidth="1"/>
    <col min="2778" max="2778" width="14" style="1409" customWidth="1"/>
    <col min="2779" max="2781" width="10.28515625" style="1409" customWidth="1"/>
    <col min="2782" max="2782" width="12.7109375" style="1409" customWidth="1"/>
    <col min="2783" max="2783" width="18.28515625" style="1409" customWidth="1"/>
    <col min="2784" max="2790" width="7.7109375" style="1409" customWidth="1"/>
    <col min="2791" max="3019" width="7.7109375" style="1409"/>
    <col min="3020" max="3020" width="12.28515625" style="1409" customWidth="1"/>
    <col min="3021" max="3021" width="16.28515625" style="1409" customWidth="1"/>
    <col min="3022" max="3028" width="10.28515625" style="1409" customWidth="1"/>
    <col min="3029" max="3029" width="13" style="1409" customWidth="1"/>
    <col min="3030" max="3033" width="10.28515625" style="1409" customWidth="1"/>
    <col min="3034" max="3034" width="14" style="1409" customWidth="1"/>
    <col min="3035" max="3037" width="10.28515625" style="1409" customWidth="1"/>
    <col min="3038" max="3038" width="12.7109375" style="1409" customWidth="1"/>
    <col min="3039" max="3039" width="18.28515625" style="1409" customWidth="1"/>
    <col min="3040" max="3046" width="7.7109375" style="1409" customWidth="1"/>
    <col min="3047" max="3275" width="7.7109375" style="1409"/>
    <col min="3276" max="3276" width="12.28515625" style="1409" customWidth="1"/>
    <col min="3277" max="3277" width="16.28515625" style="1409" customWidth="1"/>
    <col min="3278" max="3284" width="10.28515625" style="1409" customWidth="1"/>
    <col min="3285" max="3285" width="13" style="1409" customWidth="1"/>
    <col min="3286" max="3289" width="10.28515625" style="1409" customWidth="1"/>
    <col min="3290" max="3290" width="14" style="1409" customWidth="1"/>
    <col min="3291" max="3293" width="10.28515625" style="1409" customWidth="1"/>
    <col min="3294" max="3294" width="12.7109375" style="1409" customWidth="1"/>
    <col min="3295" max="3295" width="18.28515625" style="1409" customWidth="1"/>
    <col min="3296" max="3302" width="7.7109375" style="1409" customWidth="1"/>
    <col min="3303" max="3531" width="7.7109375" style="1409"/>
    <col min="3532" max="3532" width="12.28515625" style="1409" customWidth="1"/>
    <col min="3533" max="3533" width="16.28515625" style="1409" customWidth="1"/>
    <col min="3534" max="3540" width="10.28515625" style="1409" customWidth="1"/>
    <col min="3541" max="3541" width="13" style="1409" customWidth="1"/>
    <col min="3542" max="3545" width="10.28515625" style="1409" customWidth="1"/>
    <col min="3546" max="3546" width="14" style="1409" customWidth="1"/>
    <col min="3547" max="3549" width="10.28515625" style="1409" customWidth="1"/>
    <col min="3550" max="3550" width="12.7109375" style="1409" customWidth="1"/>
    <col min="3551" max="3551" width="18.28515625" style="1409" customWidth="1"/>
    <col min="3552" max="3558" width="7.7109375" style="1409" customWidth="1"/>
    <col min="3559" max="3787" width="7.7109375" style="1409"/>
    <col min="3788" max="3788" width="12.28515625" style="1409" customWidth="1"/>
    <col min="3789" max="3789" width="16.28515625" style="1409" customWidth="1"/>
    <col min="3790" max="3796" width="10.28515625" style="1409" customWidth="1"/>
    <col min="3797" max="3797" width="13" style="1409" customWidth="1"/>
    <col min="3798" max="3801" width="10.28515625" style="1409" customWidth="1"/>
    <col min="3802" max="3802" width="14" style="1409" customWidth="1"/>
    <col min="3803" max="3805" width="10.28515625" style="1409" customWidth="1"/>
    <col min="3806" max="3806" width="12.7109375" style="1409" customWidth="1"/>
    <col min="3807" max="3807" width="18.28515625" style="1409" customWidth="1"/>
    <col min="3808" max="3814" width="7.7109375" style="1409" customWidth="1"/>
    <col min="3815" max="4043" width="7.7109375" style="1409"/>
    <col min="4044" max="4044" width="12.28515625" style="1409" customWidth="1"/>
    <col min="4045" max="4045" width="16.28515625" style="1409" customWidth="1"/>
    <col min="4046" max="4052" width="10.28515625" style="1409" customWidth="1"/>
    <col min="4053" max="4053" width="13" style="1409" customWidth="1"/>
    <col min="4054" max="4057" width="10.28515625" style="1409" customWidth="1"/>
    <col min="4058" max="4058" width="14" style="1409" customWidth="1"/>
    <col min="4059" max="4061" width="10.28515625" style="1409" customWidth="1"/>
    <col min="4062" max="4062" width="12.7109375" style="1409" customWidth="1"/>
    <col min="4063" max="4063" width="18.28515625" style="1409" customWidth="1"/>
    <col min="4064" max="4070" width="7.7109375" style="1409" customWidth="1"/>
    <col min="4071" max="4299" width="7.7109375" style="1409"/>
    <col min="4300" max="4300" width="12.28515625" style="1409" customWidth="1"/>
    <col min="4301" max="4301" width="16.28515625" style="1409" customWidth="1"/>
    <col min="4302" max="4308" width="10.28515625" style="1409" customWidth="1"/>
    <col min="4309" max="4309" width="13" style="1409" customWidth="1"/>
    <col min="4310" max="4313" width="10.28515625" style="1409" customWidth="1"/>
    <col min="4314" max="4314" width="14" style="1409" customWidth="1"/>
    <col min="4315" max="4317" width="10.28515625" style="1409" customWidth="1"/>
    <col min="4318" max="4318" width="12.7109375" style="1409" customWidth="1"/>
    <col min="4319" max="4319" width="18.28515625" style="1409" customWidth="1"/>
    <col min="4320" max="4326" width="7.7109375" style="1409" customWidth="1"/>
    <col min="4327" max="4555" width="7.7109375" style="1409"/>
    <col min="4556" max="4556" width="12.28515625" style="1409" customWidth="1"/>
    <col min="4557" max="4557" width="16.28515625" style="1409" customWidth="1"/>
    <col min="4558" max="4564" width="10.28515625" style="1409" customWidth="1"/>
    <col min="4565" max="4565" width="13" style="1409" customWidth="1"/>
    <col min="4566" max="4569" width="10.28515625" style="1409" customWidth="1"/>
    <col min="4570" max="4570" width="14" style="1409" customWidth="1"/>
    <col min="4571" max="4573" width="10.28515625" style="1409" customWidth="1"/>
    <col min="4574" max="4574" width="12.7109375" style="1409" customWidth="1"/>
    <col min="4575" max="4575" width="18.28515625" style="1409" customWidth="1"/>
    <col min="4576" max="4582" width="7.7109375" style="1409" customWidth="1"/>
    <col min="4583" max="4811" width="7.7109375" style="1409"/>
    <col min="4812" max="4812" width="12.28515625" style="1409" customWidth="1"/>
    <col min="4813" max="4813" width="16.28515625" style="1409" customWidth="1"/>
    <col min="4814" max="4820" width="10.28515625" style="1409" customWidth="1"/>
    <col min="4821" max="4821" width="13" style="1409" customWidth="1"/>
    <col min="4822" max="4825" width="10.28515625" style="1409" customWidth="1"/>
    <col min="4826" max="4826" width="14" style="1409" customWidth="1"/>
    <col min="4827" max="4829" width="10.28515625" style="1409" customWidth="1"/>
    <col min="4830" max="4830" width="12.7109375" style="1409" customWidth="1"/>
    <col min="4831" max="4831" width="18.28515625" style="1409" customWidth="1"/>
    <col min="4832" max="4838" width="7.7109375" style="1409" customWidth="1"/>
    <col min="4839" max="5067" width="7.7109375" style="1409"/>
    <col min="5068" max="5068" width="12.28515625" style="1409" customWidth="1"/>
    <col min="5069" max="5069" width="16.28515625" style="1409" customWidth="1"/>
    <col min="5070" max="5076" width="10.28515625" style="1409" customWidth="1"/>
    <col min="5077" max="5077" width="13" style="1409" customWidth="1"/>
    <col min="5078" max="5081" width="10.28515625" style="1409" customWidth="1"/>
    <col min="5082" max="5082" width="14" style="1409" customWidth="1"/>
    <col min="5083" max="5085" width="10.28515625" style="1409" customWidth="1"/>
    <col min="5086" max="5086" width="12.7109375" style="1409" customWidth="1"/>
    <col min="5087" max="5087" width="18.28515625" style="1409" customWidth="1"/>
    <col min="5088" max="5094" width="7.7109375" style="1409" customWidth="1"/>
    <col min="5095" max="5323" width="7.7109375" style="1409"/>
    <col min="5324" max="5324" width="12.28515625" style="1409" customWidth="1"/>
    <col min="5325" max="5325" width="16.28515625" style="1409" customWidth="1"/>
    <col min="5326" max="5332" width="10.28515625" style="1409" customWidth="1"/>
    <col min="5333" max="5333" width="13" style="1409" customWidth="1"/>
    <col min="5334" max="5337" width="10.28515625" style="1409" customWidth="1"/>
    <col min="5338" max="5338" width="14" style="1409" customWidth="1"/>
    <col min="5339" max="5341" width="10.28515625" style="1409" customWidth="1"/>
    <col min="5342" max="5342" width="12.7109375" style="1409" customWidth="1"/>
    <col min="5343" max="5343" width="18.28515625" style="1409" customWidth="1"/>
    <col min="5344" max="5350" width="7.7109375" style="1409" customWidth="1"/>
    <col min="5351" max="5579" width="7.7109375" style="1409"/>
    <col min="5580" max="5580" width="12.28515625" style="1409" customWidth="1"/>
    <col min="5581" max="5581" width="16.28515625" style="1409" customWidth="1"/>
    <col min="5582" max="5588" width="10.28515625" style="1409" customWidth="1"/>
    <col min="5589" max="5589" width="13" style="1409" customWidth="1"/>
    <col min="5590" max="5593" width="10.28515625" style="1409" customWidth="1"/>
    <col min="5594" max="5594" width="14" style="1409" customWidth="1"/>
    <col min="5595" max="5597" width="10.28515625" style="1409" customWidth="1"/>
    <col min="5598" max="5598" width="12.7109375" style="1409" customWidth="1"/>
    <col min="5599" max="5599" width="18.28515625" style="1409" customWidth="1"/>
    <col min="5600" max="5606" width="7.7109375" style="1409" customWidth="1"/>
    <col min="5607" max="5835" width="7.7109375" style="1409"/>
    <col min="5836" max="5836" width="12.28515625" style="1409" customWidth="1"/>
    <col min="5837" max="5837" width="16.28515625" style="1409" customWidth="1"/>
    <col min="5838" max="5844" width="10.28515625" style="1409" customWidth="1"/>
    <col min="5845" max="5845" width="13" style="1409" customWidth="1"/>
    <col min="5846" max="5849" width="10.28515625" style="1409" customWidth="1"/>
    <col min="5850" max="5850" width="14" style="1409" customWidth="1"/>
    <col min="5851" max="5853" width="10.28515625" style="1409" customWidth="1"/>
    <col min="5854" max="5854" width="12.7109375" style="1409" customWidth="1"/>
    <col min="5855" max="5855" width="18.28515625" style="1409" customWidth="1"/>
    <col min="5856" max="5862" width="7.7109375" style="1409" customWidth="1"/>
    <col min="5863" max="6091" width="7.7109375" style="1409"/>
    <col min="6092" max="6092" width="12.28515625" style="1409" customWidth="1"/>
    <col min="6093" max="6093" width="16.28515625" style="1409" customWidth="1"/>
    <col min="6094" max="6100" width="10.28515625" style="1409" customWidth="1"/>
    <col min="6101" max="6101" width="13" style="1409" customWidth="1"/>
    <col min="6102" max="6105" width="10.28515625" style="1409" customWidth="1"/>
    <col min="6106" max="6106" width="14" style="1409" customWidth="1"/>
    <col min="6107" max="6109" width="10.28515625" style="1409" customWidth="1"/>
    <col min="6110" max="6110" width="12.7109375" style="1409" customWidth="1"/>
    <col min="6111" max="6111" width="18.28515625" style="1409" customWidth="1"/>
    <col min="6112" max="6118" width="7.7109375" style="1409" customWidth="1"/>
    <col min="6119" max="6347" width="7.7109375" style="1409"/>
    <col min="6348" max="6348" width="12.28515625" style="1409" customWidth="1"/>
    <col min="6349" max="6349" width="16.28515625" style="1409" customWidth="1"/>
    <col min="6350" max="6356" width="10.28515625" style="1409" customWidth="1"/>
    <col min="6357" max="6357" width="13" style="1409" customWidth="1"/>
    <col min="6358" max="6361" width="10.28515625" style="1409" customWidth="1"/>
    <col min="6362" max="6362" width="14" style="1409" customWidth="1"/>
    <col min="6363" max="6365" width="10.28515625" style="1409" customWidth="1"/>
    <col min="6366" max="6366" width="12.7109375" style="1409" customWidth="1"/>
    <col min="6367" max="6367" width="18.28515625" style="1409" customWidth="1"/>
    <col min="6368" max="6374" width="7.7109375" style="1409" customWidth="1"/>
    <col min="6375" max="6603" width="7.7109375" style="1409"/>
    <col min="6604" max="6604" width="12.28515625" style="1409" customWidth="1"/>
    <col min="6605" max="6605" width="16.28515625" style="1409" customWidth="1"/>
    <col min="6606" max="6612" width="10.28515625" style="1409" customWidth="1"/>
    <col min="6613" max="6613" width="13" style="1409" customWidth="1"/>
    <col min="6614" max="6617" width="10.28515625" style="1409" customWidth="1"/>
    <col min="6618" max="6618" width="14" style="1409" customWidth="1"/>
    <col min="6619" max="6621" width="10.28515625" style="1409" customWidth="1"/>
    <col min="6622" max="6622" width="12.7109375" style="1409" customWidth="1"/>
    <col min="6623" max="6623" width="18.28515625" style="1409" customWidth="1"/>
    <col min="6624" max="6630" width="7.7109375" style="1409" customWidth="1"/>
    <col min="6631" max="6859" width="7.7109375" style="1409"/>
    <col min="6860" max="6860" width="12.28515625" style="1409" customWidth="1"/>
    <col min="6861" max="6861" width="16.28515625" style="1409" customWidth="1"/>
    <col min="6862" max="6868" width="10.28515625" style="1409" customWidth="1"/>
    <col min="6869" max="6869" width="13" style="1409" customWidth="1"/>
    <col min="6870" max="6873" width="10.28515625" style="1409" customWidth="1"/>
    <col min="6874" max="6874" width="14" style="1409" customWidth="1"/>
    <col min="6875" max="6877" width="10.28515625" style="1409" customWidth="1"/>
    <col min="6878" max="6878" width="12.7109375" style="1409" customWidth="1"/>
    <col min="6879" max="6879" width="18.28515625" style="1409" customWidth="1"/>
    <col min="6880" max="6886" width="7.7109375" style="1409" customWidth="1"/>
    <col min="6887" max="7115" width="7.7109375" style="1409"/>
    <col min="7116" max="7116" width="12.28515625" style="1409" customWidth="1"/>
    <col min="7117" max="7117" width="16.28515625" style="1409" customWidth="1"/>
    <col min="7118" max="7124" width="10.28515625" style="1409" customWidth="1"/>
    <col min="7125" max="7125" width="13" style="1409" customWidth="1"/>
    <col min="7126" max="7129" width="10.28515625" style="1409" customWidth="1"/>
    <col min="7130" max="7130" width="14" style="1409" customWidth="1"/>
    <col min="7131" max="7133" width="10.28515625" style="1409" customWidth="1"/>
    <col min="7134" max="7134" width="12.7109375" style="1409" customWidth="1"/>
    <col min="7135" max="7135" width="18.28515625" style="1409" customWidth="1"/>
    <col min="7136" max="7142" width="7.7109375" style="1409" customWidth="1"/>
    <col min="7143" max="7371" width="7.7109375" style="1409"/>
    <col min="7372" max="7372" width="12.28515625" style="1409" customWidth="1"/>
    <col min="7373" max="7373" width="16.28515625" style="1409" customWidth="1"/>
    <col min="7374" max="7380" width="10.28515625" style="1409" customWidth="1"/>
    <col min="7381" max="7381" width="13" style="1409" customWidth="1"/>
    <col min="7382" max="7385" width="10.28515625" style="1409" customWidth="1"/>
    <col min="7386" max="7386" width="14" style="1409" customWidth="1"/>
    <col min="7387" max="7389" width="10.28515625" style="1409" customWidth="1"/>
    <col min="7390" max="7390" width="12.7109375" style="1409" customWidth="1"/>
    <col min="7391" max="7391" width="18.28515625" style="1409" customWidth="1"/>
    <col min="7392" max="7398" width="7.7109375" style="1409" customWidth="1"/>
    <col min="7399" max="7627" width="7.7109375" style="1409"/>
    <col min="7628" max="7628" width="12.28515625" style="1409" customWidth="1"/>
    <col min="7629" max="7629" width="16.28515625" style="1409" customWidth="1"/>
    <col min="7630" max="7636" width="10.28515625" style="1409" customWidth="1"/>
    <col min="7637" max="7637" width="13" style="1409" customWidth="1"/>
    <col min="7638" max="7641" width="10.28515625" style="1409" customWidth="1"/>
    <col min="7642" max="7642" width="14" style="1409" customWidth="1"/>
    <col min="7643" max="7645" width="10.28515625" style="1409" customWidth="1"/>
    <col min="7646" max="7646" width="12.7109375" style="1409" customWidth="1"/>
    <col min="7647" max="7647" width="18.28515625" style="1409" customWidth="1"/>
    <col min="7648" max="7654" width="7.7109375" style="1409" customWidth="1"/>
    <col min="7655" max="7883" width="7.7109375" style="1409"/>
    <col min="7884" max="7884" width="12.28515625" style="1409" customWidth="1"/>
    <col min="7885" max="7885" width="16.28515625" style="1409" customWidth="1"/>
    <col min="7886" max="7892" width="10.28515625" style="1409" customWidth="1"/>
    <col min="7893" max="7893" width="13" style="1409" customWidth="1"/>
    <col min="7894" max="7897" width="10.28515625" style="1409" customWidth="1"/>
    <col min="7898" max="7898" width="14" style="1409" customWidth="1"/>
    <col min="7899" max="7901" width="10.28515625" style="1409" customWidth="1"/>
    <col min="7902" max="7902" width="12.7109375" style="1409" customWidth="1"/>
    <col min="7903" max="7903" width="18.28515625" style="1409" customWidth="1"/>
    <col min="7904" max="7910" width="7.7109375" style="1409" customWidth="1"/>
    <col min="7911" max="8139" width="7.7109375" style="1409"/>
    <col min="8140" max="8140" width="12.28515625" style="1409" customWidth="1"/>
    <col min="8141" max="8141" width="16.28515625" style="1409" customWidth="1"/>
    <col min="8142" max="8148" width="10.28515625" style="1409" customWidth="1"/>
    <col min="8149" max="8149" width="13" style="1409" customWidth="1"/>
    <col min="8150" max="8153" width="10.28515625" style="1409" customWidth="1"/>
    <col min="8154" max="8154" width="14" style="1409" customWidth="1"/>
    <col min="8155" max="8157" width="10.28515625" style="1409" customWidth="1"/>
    <col min="8158" max="8158" width="12.7109375" style="1409" customWidth="1"/>
    <col min="8159" max="8159" width="18.28515625" style="1409" customWidth="1"/>
    <col min="8160" max="8166" width="7.7109375" style="1409" customWidth="1"/>
    <col min="8167" max="8395" width="7.7109375" style="1409"/>
    <col min="8396" max="8396" width="12.28515625" style="1409" customWidth="1"/>
    <col min="8397" max="8397" width="16.28515625" style="1409" customWidth="1"/>
    <col min="8398" max="8404" width="10.28515625" style="1409" customWidth="1"/>
    <col min="8405" max="8405" width="13" style="1409" customWidth="1"/>
    <col min="8406" max="8409" width="10.28515625" style="1409" customWidth="1"/>
    <col min="8410" max="8410" width="14" style="1409" customWidth="1"/>
    <col min="8411" max="8413" width="10.28515625" style="1409" customWidth="1"/>
    <col min="8414" max="8414" width="12.7109375" style="1409" customWidth="1"/>
    <col min="8415" max="8415" width="18.28515625" style="1409" customWidth="1"/>
    <col min="8416" max="8422" width="7.7109375" style="1409" customWidth="1"/>
    <col min="8423" max="8651" width="7.7109375" style="1409"/>
    <col min="8652" max="8652" width="12.28515625" style="1409" customWidth="1"/>
    <col min="8653" max="8653" width="16.28515625" style="1409" customWidth="1"/>
    <col min="8654" max="8660" width="10.28515625" style="1409" customWidth="1"/>
    <col min="8661" max="8661" width="13" style="1409" customWidth="1"/>
    <col min="8662" max="8665" width="10.28515625" style="1409" customWidth="1"/>
    <col min="8666" max="8666" width="14" style="1409" customWidth="1"/>
    <col min="8667" max="8669" width="10.28515625" style="1409" customWidth="1"/>
    <col min="8670" max="8670" width="12.7109375" style="1409" customWidth="1"/>
    <col min="8671" max="8671" width="18.28515625" style="1409" customWidth="1"/>
    <col min="8672" max="8678" width="7.7109375" style="1409" customWidth="1"/>
    <col min="8679" max="8907" width="7.7109375" style="1409"/>
    <col min="8908" max="8908" width="12.28515625" style="1409" customWidth="1"/>
    <col min="8909" max="8909" width="16.28515625" style="1409" customWidth="1"/>
    <col min="8910" max="8916" width="10.28515625" style="1409" customWidth="1"/>
    <col min="8917" max="8917" width="13" style="1409" customWidth="1"/>
    <col min="8918" max="8921" width="10.28515625" style="1409" customWidth="1"/>
    <col min="8922" max="8922" width="14" style="1409" customWidth="1"/>
    <col min="8923" max="8925" width="10.28515625" style="1409" customWidth="1"/>
    <col min="8926" max="8926" width="12.7109375" style="1409" customWidth="1"/>
    <col min="8927" max="8927" width="18.28515625" style="1409" customWidth="1"/>
    <col min="8928" max="8934" width="7.7109375" style="1409" customWidth="1"/>
    <col min="8935" max="9163" width="7.7109375" style="1409"/>
    <col min="9164" max="9164" width="12.28515625" style="1409" customWidth="1"/>
    <col min="9165" max="9165" width="16.28515625" style="1409" customWidth="1"/>
    <col min="9166" max="9172" width="10.28515625" style="1409" customWidth="1"/>
    <col min="9173" max="9173" width="13" style="1409" customWidth="1"/>
    <col min="9174" max="9177" width="10.28515625" style="1409" customWidth="1"/>
    <col min="9178" max="9178" width="14" style="1409" customWidth="1"/>
    <col min="9179" max="9181" width="10.28515625" style="1409" customWidth="1"/>
    <col min="9182" max="9182" width="12.7109375" style="1409" customWidth="1"/>
    <col min="9183" max="9183" width="18.28515625" style="1409" customWidth="1"/>
    <col min="9184" max="9190" width="7.7109375" style="1409" customWidth="1"/>
    <col min="9191" max="9419" width="7.7109375" style="1409"/>
    <col min="9420" max="9420" width="12.28515625" style="1409" customWidth="1"/>
    <col min="9421" max="9421" width="16.28515625" style="1409" customWidth="1"/>
    <col min="9422" max="9428" width="10.28515625" style="1409" customWidth="1"/>
    <col min="9429" max="9429" width="13" style="1409" customWidth="1"/>
    <col min="9430" max="9433" width="10.28515625" style="1409" customWidth="1"/>
    <col min="9434" max="9434" width="14" style="1409" customWidth="1"/>
    <col min="9435" max="9437" width="10.28515625" style="1409" customWidth="1"/>
    <col min="9438" max="9438" width="12.7109375" style="1409" customWidth="1"/>
    <col min="9439" max="9439" width="18.28515625" style="1409" customWidth="1"/>
    <col min="9440" max="9446" width="7.7109375" style="1409" customWidth="1"/>
    <col min="9447" max="9675" width="7.7109375" style="1409"/>
    <col min="9676" max="9676" width="12.28515625" style="1409" customWidth="1"/>
    <col min="9677" max="9677" width="16.28515625" style="1409" customWidth="1"/>
    <col min="9678" max="9684" width="10.28515625" style="1409" customWidth="1"/>
    <col min="9685" max="9685" width="13" style="1409" customWidth="1"/>
    <col min="9686" max="9689" width="10.28515625" style="1409" customWidth="1"/>
    <col min="9690" max="9690" width="14" style="1409" customWidth="1"/>
    <col min="9691" max="9693" width="10.28515625" style="1409" customWidth="1"/>
    <col min="9694" max="9694" width="12.7109375" style="1409" customWidth="1"/>
    <col min="9695" max="9695" width="18.28515625" style="1409" customWidth="1"/>
    <col min="9696" max="9702" width="7.7109375" style="1409" customWidth="1"/>
    <col min="9703" max="9931" width="7.7109375" style="1409"/>
    <col min="9932" max="9932" width="12.28515625" style="1409" customWidth="1"/>
    <col min="9933" max="9933" width="16.28515625" style="1409" customWidth="1"/>
    <col min="9934" max="9940" width="10.28515625" style="1409" customWidth="1"/>
    <col min="9941" max="9941" width="13" style="1409" customWidth="1"/>
    <col min="9942" max="9945" width="10.28515625" style="1409" customWidth="1"/>
    <col min="9946" max="9946" width="14" style="1409" customWidth="1"/>
    <col min="9947" max="9949" width="10.28515625" style="1409" customWidth="1"/>
    <col min="9950" max="9950" width="12.7109375" style="1409" customWidth="1"/>
    <col min="9951" max="9951" width="18.28515625" style="1409" customWidth="1"/>
    <col min="9952" max="9958" width="7.7109375" style="1409" customWidth="1"/>
    <col min="9959" max="10187" width="7.7109375" style="1409"/>
    <col min="10188" max="10188" width="12.28515625" style="1409" customWidth="1"/>
    <col min="10189" max="10189" width="16.28515625" style="1409" customWidth="1"/>
    <col min="10190" max="10196" width="10.28515625" style="1409" customWidth="1"/>
    <col min="10197" max="10197" width="13" style="1409" customWidth="1"/>
    <col min="10198" max="10201" width="10.28515625" style="1409" customWidth="1"/>
    <col min="10202" max="10202" width="14" style="1409" customWidth="1"/>
    <col min="10203" max="10205" width="10.28515625" style="1409" customWidth="1"/>
    <col min="10206" max="10206" width="12.7109375" style="1409" customWidth="1"/>
    <col min="10207" max="10207" width="18.28515625" style="1409" customWidth="1"/>
    <col min="10208" max="10214" width="7.7109375" style="1409" customWidth="1"/>
    <col min="10215" max="10443" width="7.7109375" style="1409"/>
    <col min="10444" max="10444" width="12.28515625" style="1409" customWidth="1"/>
    <col min="10445" max="10445" width="16.28515625" style="1409" customWidth="1"/>
    <col min="10446" max="10452" width="10.28515625" style="1409" customWidth="1"/>
    <col min="10453" max="10453" width="13" style="1409" customWidth="1"/>
    <col min="10454" max="10457" width="10.28515625" style="1409" customWidth="1"/>
    <col min="10458" max="10458" width="14" style="1409" customWidth="1"/>
    <col min="10459" max="10461" width="10.28515625" style="1409" customWidth="1"/>
    <col min="10462" max="10462" width="12.7109375" style="1409" customWidth="1"/>
    <col min="10463" max="10463" width="18.28515625" style="1409" customWidth="1"/>
    <col min="10464" max="10470" width="7.7109375" style="1409" customWidth="1"/>
    <col min="10471" max="10699" width="7.7109375" style="1409"/>
    <col min="10700" max="10700" width="12.28515625" style="1409" customWidth="1"/>
    <col min="10701" max="10701" width="16.28515625" style="1409" customWidth="1"/>
    <col min="10702" max="10708" width="10.28515625" style="1409" customWidth="1"/>
    <col min="10709" max="10709" width="13" style="1409" customWidth="1"/>
    <col min="10710" max="10713" width="10.28515625" style="1409" customWidth="1"/>
    <col min="10714" max="10714" width="14" style="1409" customWidth="1"/>
    <col min="10715" max="10717" width="10.28515625" style="1409" customWidth="1"/>
    <col min="10718" max="10718" width="12.7109375" style="1409" customWidth="1"/>
    <col min="10719" max="10719" width="18.28515625" style="1409" customWidth="1"/>
    <col min="10720" max="10726" width="7.7109375" style="1409" customWidth="1"/>
    <col min="10727" max="10955" width="7.7109375" style="1409"/>
    <col min="10956" max="10956" width="12.28515625" style="1409" customWidth="1"/>
    <col min="10957" max="10957" width="16.28515625" style="1409" customWidth="1"/>
    <col min="10958" max="10964" width="10.28515625" style="1409" customWidth="1"/>
    <col min="10965" max="10965" width="13" style="1409" customWidth="1"/>
    <col min="10966" max="10969" width="10.28515625" style="1409" customWidth="1"/>
    <col min="10970" max="10970" width="14" style="1409" customWidth="1"/>
    <col min="10971" max="10973" width="10.28515625" style="1409" customWidth="1"/>
    <col min="10974" max="10974" width="12.7109375" style="1409" customWidth="1"/>
    <col min="10975" max="10975" width="18.28515625" style="1409" customWidth="1"/>
    <col min="10976" max="10982" width="7.7109375" style="1409" customWidth="1"/>
    <col min="10983" max="11211" width="7.7109375" style="1409"/>
    <col min="11212" max="11212" width="12.28515625" style="1409" customWidth="1"/>
    <col min="11213" max="11213" width="16.28515625" style="1409" customWidth="1"/>
    <col min="11214" max="11220" width="10.28515625" style="1409" customWidth="1"/>
    <col min="11221" max="11221" width="13" style="1409" customWidth="1"/>
    <col min="11222" max="11225" width="10.28515625" style="1409" customWidth="1"/>
    <col min="11226" max="11226" width="14" style="1409" customWidth="1"/>
    <col min="11227" max="11229" width="10.28515625" style="1409" customWidth="1"/>
    <col min="11230" max="11230" width="12.7109375" style="1409" customWidth="1"/>
    <col min="11231" max="11231" width="18.28515625" style="1409" customWidth="1"/>
    <col min="11232" max="11238" width="7.7109375" style="1409" customWidth="1"/>
    <col min="11239" max="11467" width="7.7109375" style="1409"/>
    <col min="11468" max="11468" width="12.28515625" style="1409" customWidth="1"/>
    <col min="11469" max="11469" width="16.28515625" style="1409" customWidth="1"/>
    <col min="11470" max="11476" width="10.28515625" style="1409" customWidth="1"/>
    <col min="11477" max="11477" width="13" style="1409" customWidth="1"/>
    <col min="11478" max="11481" width="10.28515625" style="1409" customWidth="1"/>
    <col min="11482" max="11482" width="14" style="1409" customWidth="1"/>
    <col min="11483" max="11485" width="10.28515625" style="1409" customWidth="1"/>
    <col min="11486" max="11486" width="12.7109375" style="1409" customWidth="1"/>
    <col min="11487" max="11487" width="18.28515625" style="1409" customWidth="1"/>
    <col min="11488" max="11494" width="7.7109375" style="1409" customWidth="1"/>
    <col min="11495" max="11723" width="7.7109375" style="1409"/>
    <col min="11724" max="11724" width="12.28515625" style="1409" customWidth="1"/>
    <col min="11725" max="11725" width="16.28515625" style="1409" customWidth="1"/>
    <col min="11726" max="11732" width="10.28515625" style="1409" customWidth="1"/>
    <col min="11733" max="11733" width="13" style="1409" customWidth="1"/>
    <col min="11734" max="11737" width="10.28515625" style="1409" customWidth="1"/>
    <col min="11738" max="11738" width="14" style="1409" customWidth="1"/>
    <col min="11739" max="11741" width="10.28515625" style="1409" customWidth="1"/>
    <col min="11742" max="11742" width="12.7109375" style="1409" customWidth="1"/>
    <col min="11743" max="11743" width="18.28515625" style="1409" customWidth="1"/>
    <col min="11744" max="11750" width="7.7109375" style="1409" customWidth="1"/>
    <col min="11751" max="11979" width="7.7109375" style="1409"/>
    <col min="11980" max="11980" width="12.28515625" style="1409" customWidth="1"/>
    <col min="11981" max="11981" width="16.28515625" style="1409" customWidth="1"/>
    <col min="11982" max="11988" width="10.28515625" style="1409" customWidth="1"/>
    <col min="11989" max="11989" width="13" style="1409" customWidth="1"/>
    <col min="11990" max="11993" width="10.28515625" style="1409" customWidth="1"/>
    <col min="11994" max="11994" width="14" style="1409" customWidth="1"/>
    <col min="11995" max="11997" width="10.28515625" style="1409" customWidth="1"/>
    <col min="11998" max="11998" width="12.7109375" style="1409" customWidth="1"/>
    <col min="11999" max="11999" width="18.28515625" style="1409" customWidth="1"/>
    <col min="12000" max="12006" width="7.7109375" style="1409" customWidth="1"/>
    <col min="12007" max="12235" width="7.7109375" style="1409"/>
    <col min="12236" max="12236" width="12.28515625" style="1409" customWidth="1"/>
    <col min="12237" max="12237" width="16.28515625" style="1409" customWidth="1"/>
    <col min="12238" max="12244" width="10.28515625" style="1409" customWidth="1"/>
    <col min="12245" max="12245" width="13" style="1409" customWidth="1"/>
    <col min="12246" max="12249" width="10.28515625" style="1409" customWidth="1"/>
    <col min="12250" max="12250" width="14" style="1409" customWidth="1"/>
    <col min="12251" max="12253" width="10.28515625" style="1409" customWidth="1"/>
    <col min="12254" max="12254" width="12.7109375" style="1409" customWidth="1"/>
    <col min="12255" max="12255" width="18.28515625" style="1409" customWidth="1"/>
    <col min="12256" max="12262" width="7.7109375" style="1409" customWidth="1"/>
    <col min="12263" max="12491" width="7.7109375" style="1409"/>
    <col min="12492" max="12492" width="12.28515625" style="1409" customWidth="1"/>
    <col min="12493" max="12493" width="16.28515625" style="1409" customWidth="1"/>
    <col min="12494" max="12500" width="10.28515625" style="1409" customWidth="1"/>
    <col min="12501" max="12501" width="13" style="1409" customWidth="1"/>
    <col min="12502" max="12505" width="10.28515625" style="1409" customWidth="1"/>
    <col min="12506" max="12506" width="14" style="1409" customWidth="1"/>
    <col min="12507" max="12509" width="10.28515625" style="1409" customWidth="1"/>
    <col min="12510" max="12510" width="12.7109375" style="1409" customWidth="1"/>
    <col min="12511" max="12511" width="18.28515625" style="1409" customWidth="1"/>
    <col min="12512" max="12518" width="7.7109375" style="1409" customWidth="1"/>
    <col min="12519" max="12747" width="7.7109375" style="1409"/>
    <col min="12748" max="12748" width="12.28515625" style="1409" customWidth="1"/>
    <col min="12749" max="12749" width="16.28515625" style="1409" customWidth="1"/>
    <col min="12750" max="12756" width="10.28515625" style="1409" customWidth="1"/>
    <col min="12757" max="12757" width="13" style="1409" customWidth="1"/>
    <col min="12758" max="12761" width="10.28515625" style="1409" customWidth="1"/>
    <col min="12762" max="12762" width="14" style="1409" customWidth="1"/>
    <col min="12763" max="12765" width="10.28515625" style="1409" customWidth="1"/>
    <col min="12766" max="12766" width="12.7109375" style="1409" customWidth="1"/>
    <col min="12767" max="12767" width="18.28515625" style="1409" customWidth="1"/>
    <col min="12768" max="12774" width="7.7109375" style="1409" customWidth="1"/>
    <col min="12775" max="13003" width="7.7109375" style="1409"/>
    <col min="13004" max="13004" width="12.28515625" style="1409" customWidth="1"/>
    <col min="13005" max="13005" width="16.28515625" style="1409" customWidth="1"/>
    <col min="13006" max="13012" width="10.28515625" style="1409" customWidth="1"/>
    <col min="13013" max="13013" width="13" style="1409" customWidth="1"/>
    <col min="13014" max="13017" width="10.28515625" style="1409" customWidth="1"/>
    <col min="13018" max="13018" width="14" style="1409" customWidth="1"/>
    <col min="13019" max="13021" width="10.28515625" style="1409" customWidth="1"/>
    <col min="13022" max="13022" width="12.7109375" style="1409" customWidth="1"/>
    <col min="13023" max="13023" width="18.28515625" style="1409" customWidth="1"/>
    <col min="13024" max="13030" width="7.7109375" style="1409" customWidth="1"/>
    <col min="13031" max="13259" width="7.7109375" style="1409"/>
    <col min="13260" max="13260" width="12.28515625" style="1409" customWidth="1"/>
    <col min="13261" max="13261" width="16.28515625" style="1409" customWidth="1"/>
    <col min="13262" max="13268" width="10.28515625" style="1409" customWidth="1"/>
    <col min="13269" max="13269" width="13" style="1409" customWidth="1"/>
    <col min="13270" max="13273" width="10.28515625" style="1409" customWidth="1"/>
    <col min="13274" max="13274" width="14" style="1409" customWidth="1"/>
    <col min="13275" max="13277" width="10.28515625" style="1409" customWidth="1"/>
    <col min="13278" max="13278" width="12.7109375" style="1409" customWidth="1"/>
    <col min="13279" max="13279" width="18.28515625" style="1409" customWidth="1"/>
    <col min="13280" max="13286" width="7.7109375" style="1409" customWidth="1"/>
    <col min="13287" max="13515" width="7.7109375" style="1409"/>
    <col min="13516" max="13516" width="12.28515625" style="1409" customWidth="1"/>
    <col min="13517" max="13517" width="16.28515625" style="1409" customWidth="1"/>
    <col min="13518" max="13524" width="10.28515625" style="1409" customWidth="1"/>
    <col min="13525" max="13525" width="13" style="1409" customWidth="1"/>
    <col min="13526" max="13529" width="10.28515625" style="1409" customWidth="1"/>
    <col min="13530" max="13530" width="14" style="1409" customWidth="1"/>
    <col min="13531" max="13533" width="10.28515625" style="1409" customWidth="1"/>
    <col min="13534" max="13534" width="12.7109375" style="1409" customWidth="1"/>
    <col min="13535" max="13535" width="18.28515625" style="1409" customWidth="1"/>
    <col min="13536" max="13542" width="7.7109375" style="1409" customWidth="1"/>
    <col min="13543" max="13771" width="7.7109375" style="1409"/>
    <col min="13772" max="13772" width="12.28515625" style="1409" customWidth="1"/>
    <col min="13773" max="13773" width="16.28515625" style="1409" customWidth="1"/>
    <col min="13774" max="13780" width="10.28515625" style="1409" customWidth="1"/>
    <col min="13781" max="13781" width="13" style="1409" customWidth="1"/>
    <col min="13782" max="13785" width="10.28515625" style="1409" customWidth="1"/>
    <col min="13786" max="13786" width="14" style="1409" customWidth="1"/>
    <col min="13787" max="13789" width="10.28515625" style="1409" customWidth="1"/>
    <col min="13790" max="13790" width="12.7109375" style="1409" customWidth="1"/>
    <col min="13791" max="13791" width="18.28515625" style="1409" customWidth="1"/>
    <col min="13792" max="13798" width="7.7109375" style="1409" customWidth="1"/>
    <col min="13799" max="14027" width="7.7109375" style="1409"/>
    <col min="14028" max="14028" width="12.28515625" style="1409" customWidth="1"/>
    <col min="14029" max="14029" width="16.28515625" style="1409" customWidth="1"/>
    <col min="14030" max="14036" width="10.28515625" style="1409" customWidth="1"/>
    <col min="14037" max="14037" width="13" style="1409" customWidth="1"/>
    <col min="14038" max="14041" width="10.28515625" style="1409" customWidth="1"/>
    <col min="14042" max="14042" width="14" style="1409" customWidth="1"/>
    <col min="14043" max="14045" width="10.28515625" style="1409" customWidth="1"/>
    <col min="14046" max="14046" width="12.7109375" style="1409" customWidth="1"/>
    <col min="14047" max="14047" width="18.28515625" style="1409" customWidth="1"/>
    <col min="14048" max="14054" width="7.7109375" style="1409" customWidth="1"/>
    <col min="14055" max="14283" width="7.7109375" style="1409"/>
    <col min="14284" max="14284" width="12.28515625" style="1409" customWidth="1"/>
    <col min="14285" max="14285" width="16.28515625" style="1409" customWidth="1"/>
    <col min="14286" max="14292" width="10.28515625" style="1409" customWidth="1"/>
    <col min="14293" max="14293" width="13" style="1409" customWidth="1"/>
    <col min="14294" max="14297" width="10.28515625" style="1409" customWidth="1"/>
    <col min="14298" max="14298" width="14" style="1409" customWidth="1"/>
    <col min="14299" max="14301" width="10.28515625" style="1409" customWidth="1"/>
    <col min="14302" max="14302" width="12.7109375" style="1409" customWidth="1"/>
    <col min="14303" max="14303" width="18.28515625" style="1409" customWidth="1"/>
    <col min="14304" max="14310" width="7.7109375" style="1409" customWidth="1"/>
    <col min="14311" max="14539" width="7.7109375" style="1409"/>
    <col min="14540" max="14540" width="12.28515625" style="1409" customWidth="1"/>
    <col min="14541" max="14541" width="16.28515625" style="1409" customWidth="1"/>
    <col min="14542" max="14548" width="10.28515625" style="1409" customWidth="1"/>
    <col min="14549" max="14549" width="13" style="1409" customWidth="1"/>
    <col min="14550" max="14553" width="10.28515625" style="1409" customWidth="1"/>
    <col min="14554" max="14554" width="14" style="1409" customWidth="1"/>
    <col min="14555" max="14557" width="10.28515625" style="1409" customWidth="1"/>
    <col min="14558" max="14558" width="12.7109375" style="1409" customWidth="1"/>
    <col min="14559" max="14559" width="18.28515625" style="1409" customWidth="1"/>
    <col min="14560" max="14566" width="7.7109375" style="1409" customWidth="1"/>
    <col min="14567" max="14795" width="7.7109375" style="1409"/>
    <col min="14796" max="14796" width="12.28515625" style="1409" customWidth="1"/>
    <col min="14797" max="14797" width="16.28515625" style="1409" customWidth="1"/>
    <col min="14798" max="14804" width="10.28515625" style="1409" customWidth="1"/>
    <col min="14805" max="14805" width="13" style="1409" customWidth="1"/>
    <col min="14806" max="14809" width="10.28515625" style="1409" customWidth="1"/>
    <col min="14810" max="14810" width="14" style="1409" customWidth="1"/>
    <col min="14811" max="14813" width="10.28515625" style="1409" customWidth="1"/>
    <col min="14814" max="14814" width="12.7109375" style="1409" customWidth="1"/>
    <col min="14815" max="14815" width="18.28515625" style="1409" customWidth="1"/>
    <col min="14816" max="14822" width="7.7109375" style="1409" customWidth="1"/>
    <col min="14823" max="15051" width="7.7109375" style="1409"/>
    <col min="15052" max="15052" width="12.28515625" style="1409" customWidth="1"/>
    <col min="15053" max="15053" width="16.28515625" style="1409" customWidth="1"/>
    <col min="15054" max="15060" width="10.28515625" style="1409" customWidth="1"/>
    <col min="15061" max="15061" width="13" style="1409" customWidth="1"/>
    <col min="15062" max="15065" width="10.28515625" style="1409" customWidth="1"/>
    <col min="15066" max="15066" width="14" style="1409" customWidth="1"/>
    <col min="15067" max="15069" width="10.28515625" style="1409" customWidth="1"/>
    <col min="15070" max="15070" width="12.7109375" style="1409" customWidth="1"/>
    <col min="15071" max="15071" width="18.28515625" style="1409" customWidth="1"/>
    <col min="15072" max="15078" width="7.7109375" style="1409" customWidth="1"/>
    <col min="15079" max="15307" width="7.7109375" style="1409"/>
    <col min="15308" max="15308" width="12.28515625" style="1409" customWidth="1"/>
    <col min="15309" max="15309" width="16.28515625" style="1409" customWidth="1"/>
    <col min="15310" max="15316" width="10.28515625" style="1409" customWidth="1"/>
    <col min="15317" max="15317" width="13" style="1409" customWidth="1"/>
    <col min="15318" max="15321" width="10.28515625" style="1409" customWidth="1"/>
    <col min="15322" max="15322" width="14" style="1409" customWidth="1"/>
    <col min="15323" max="15325" width="10.28515625" style="1409" customWidth="1"/>
    <col min="15326" max="15326" width="12.7109375" style="1409" customWidth="1"/>
    <col min="15327" max="15327" width="18.28515625" style="1409" customWidth="1"/>
    <col min="15328" max="15334" width="7.7109375" style="1409" customWidth="1"/>
    <col min="15335" max="15563" width="7.7109375" style="1409"/>
    <col min="15564" max="15564" width="12.28515625" style="1409" customWidth="1"/>
    <col min="15565" max="15565" width="16.28515625" style="1409" customWidth="1"/>
    <col min="15566" max="15572" width="10.28515625" style="1409" customWidth="1"/>
    <col min="15573" max="15573" width="13" style="1409" customWidth="1"/>
    <col min="15574" max="15577" width="10.28515625" style="1409" customWidth="1"/>
    <col min="15578" max="15578" width="14" style="1409" customWidth="1"/>
    <col min="15579" max="15581" width="10.28515625" style="1409" customWidth="1"/>
    <col min="15582" max="15582" width="12.7109375" style="1409" customWidth="1"/>
    <col min="15583" max="15583" width="18.28515625" style="1409" customWidth="1"/>
    <col min="15584" max="15590" width="7.7109375" style="1409" customWidth="1"/>
    <col min="15591" max="15819" width="7.7109375" style="1409"/>
    <col min="15820" max="15820" width="12.28515625" style="1409" customWidth="1"/>
    <col min="15821" max="15821" width="16.28515625" style="1409" customWidth="1"/>
    <col min="15822" max="15828" width="10.28515625" style="1409" customWidth="1"/>
    <col min="15829" max="15829" width="13" style="1409" customWidth="1"/>
    <col min="15830" max="15833" width="10.28515625" style="1409" customWidth="1"/>
    <col min="15834" max="15834" width="14" style="1409" customWidth="1"/>
    <col min="15835" max="15837" width="10.28515625" style="1409" customWidth="1"/>
    <col min="15838" max="15838" width="12.7109375" style="1409" customWidth="1"/>
    <col min="15839" max="15839" width="18.28515625" style="1409" customWidth="1"/>
    <col min="15840" max="15846" width="7.7109375" style="1409" customWidth="1"/>
    <col min="15847" max="16075" width="7.7109375" style="1409"/>
    <col min="16076" max="16076" width="12.28515625" style="1409" customWidth="1"/>
    <col min="16077" max="16077" width="16.28515625" style="1409" customWidth="1"/>
    <col min="16078" max="16084" width="10.28515625" style="1409" customWidth="1"/>
    <col min="16085" max="16085" width="13" style="1409" customWidth="1"/>
    <col min="16086" max="16089" width="10.28515625" style="1409" customWidth="1"/>
    <col min="16090" max="16090" width="14" style="1409" customWidth="1"/>
    <col min="16091" max="16093" width="10.28515625" style="1409" customWidth="1"/>
    <col min="16094" max="16094" width="12.7109375" style="1409" customWidth="1"/>
    <col min="16095" max="16095" width="18.28515625" style="1409" customWidth="1"/>
    <col min="16096" max="16102" width="7.7109375" style="1409" customWidth="1"/>
    <col min="16103" max="16384" width="7.7109375" style="1409"/>
  </cols>
  <sheetData>
    <row r="1" spans="1:20" ht="36" customHeight="1">
      <c r="A1" s="2574" t="s">
        <v>2573</v>
      </c>
      <c r="B1" s="2575"/>
      <c r="C1" s="2575"/>
      <c r="D1" s="2575"/>
      <c r="E1" s="2575"/>
      <c r="F1" s="2575"/>
      <c r="G1" s="2575"/>
      <c r="H1" s="2575"/>
      <c r="I1" s="2575"/>
      <c r="J1" s="2575"/>
      <c r="K1" s="2575"/>
      <c r="L1" s="2575"/>
      <c r="M1" s="2575"/>
      <c r="N1" s="2575"/>
      <c r="O1" s="2575"/>
      <c r="P1" s="2575"/>
      <c r="Q1" s="2575"/>
      <c r="R1" s="2575"/>
      <c r="S1" s="2575"/>
      <c r="T1" s="2575"/>
    </row>
    <row r="2" spans="1:20" ht="36" customHeight="1">
      <c r="A2" s="1902" t="s">
        <v>2574</v>
      </c>
      <c r="B2" s="1902"/>
      <c r="C2" s="1902"/>
      <c r="D2" s="1902"/>
      <c r="E2" s="1902"/>
      <c r="F2" s="1902"/>
      <c r="G2" s="1902"/>
      <c r="H2" s="1902"/>
      <c r="I2" s="1902"/>
      <c r="J2" s="1902"/>
      <c r="K2" s="1902"/>
      <c r="L2" s="1902"/>
      <c r="M2" s="1902"/>
      <c r="N2" s="1902"/>
      <c r="O2" s="1902"/>
      <c r="P2" s="1902"/>
      <c r="Q2" s="1902"/>
      <c r="R2" s="1902"/>
      <c r="S2" s="1902"/>
      <c r="T2" s="1902"/>
    </row>
    <row r="3" spans="1:20" ht="24.75" customHeight="1">
      <c r="A3" s="2496" t="s">
        <v>3252</v>
      </c>
      <c r="B3" s="2496"/>
      <c r="C3" s="2496"/>
      <c r="D3" s="2496"/>
      <c r="E3" s="2496"/>
      <c r="F3" s="2496"/>
      <c r="G3" s="2496"/>
      <c r="H3" s="2496"/>
      <c r="I3" s="2496"/>
      <c r="J3" s="2497"/>
      <c r="K3" s="2498" t="s">
        <v>3253</v>
      </c>
      <c r="L3" s="2498"/>
      <c r="M3" s="2498"/>
      <c r="N3" s="2498"/>
      <c r="O3" s="2498"/>
      <c r="P3" s="2498"/>
      <c r="Q3" s="2498"/>
      <c r="R3" s="2498"/>
      <c r="S3" s="2498"/>
      <c r="T3" s="2499"/>
    </row>
    <row r="4" spans="1:20" s="1575" customFormat="1" ht="18.75" customHeight="1">
      <c r="A4" s="2492" t="s">
        <v>1000</v>
      </c>
      <c r="B4" s="2572" t="s">
        <v>3254</v>
      </c>
      <c r="C4" s="2572" t="s">
        <v>3255</v>
      </c>
      <c r="D4" s="2572" t="s">
        <v>3256</v>
      </c>
      <c r="E4" s="2572" t="s">
        <v>3257</v>
      </c>
      <c r="F4" s="2572" t="s">
        <v>3258</v>
      </c>
      <c r="G4" s="2572" t="s">
        <v>3259</v>
      </c>
      <c r="H4" s="2572" t="s">
        <v>3260</v>
      </c>
      <c r="I4" s="2572" t="s">
        <v>3261</v>
      </c>
      <c r="J4" s="2572" t="s">
        <v>3262</v>
      </c>
      <c r="K4" s="2572" t="s">
        <v>3263</v>
      </c>
      <c r="L4" s="2572" t="s">
        <v>3264</v>
      </c>
      <c r="M4" s="2572" t="s">
        <v>3265</v>
      </c>
      <c r="N4" s="2572" t="s">
        <v>3266</v>
      </c>
      <c r="O4" s="2572" t="s">
        <v>3267</v>
      </c>
      <c r="P4" s="2572" t="s">
        <v>3268</v>
      </c>
      <c r="Q4" s="2572" t="s">
        <v>3269</v>
      </c>
      <c r="R4" s="2572" t="s">
        <v>3270</v>
      </c>
      <c r="S4" s="2419" t="s">
        <v>3271</v>
      </c>
      <c r="T4" s="2419" t="s">
        <v>2659</v>
      </c>
    </row>
    <row r="5" spans="1:20" s="1575" customFormat="1" ht="15" customHeight="1">
      <c r="A5" s="2492"/>
      <c r="B5" s="2573"/>
      <c r="C5" s="2573"/>
      <c r="D5" s="2573"/>
      <c r="E5" s="2573"/>
      <c r="F5" s="2573"/>
      <c r="G5" s="2573"/>
      <c r="H5" s="2573"/>
      <c r="I5" s="2573"/>
      <c r="J5" s="2573"/>
      <c r="K5" s="2573"/>
      <c r="L5" s="2573"/>
      <c r="M5" s="2573"/>
      <c r="N5" s="2573"/>
      <c r="O5" s="2573"/>
      <c r="P5" s="2573"/>
      <c r="Q5" s="2573"/>
      <c r="R5" s="2573"/>
      <c r="S5" s="2420"/>
      <c r="T5" s="2420"/>
    </row>
    <row r="6" spans="1:20" s="1575" customFormat="1" ht="17.25" customHeight="1">
      <c r="A6" s="2492"/>
      <c r="B6" s="2573"/>
      <c r="C6" s="2573"/>
      <c r="D6" s="2573"/>
      <c r="E6" s="2573"/>
      <c r="F6" s="2573"/>
      <c r="G6" s="2573"/>
      <c r="H6" s="2573"/>
      <c r="I6" s="2573"/>
      <c r="J6" s="2573"/>
      <c r="K6" s="2573"/>
      <c r="L6" s="2573"/>
      <c r="M6" s="2573"/>
      <c r="N6" s="2573"/>
      <c r="O6" s="2573"/>
      <c r="P6" s="2573"/>
      <c r="Q6" s="2573"/>
      <c r="R6" s="2573"/>
      <c r="S6" s="2420"/>
      <c r="T6" s="2420"/>
    </row>
    <row r="7" spans="1:20" s="1575" customFormat="1" ht="91.5" customHeight="1">
      <c r="A7" s="2492"/>
      <c r="B7" s="2573"/>
      <c r="C7" s="2573"/>
      <c r="D7" s="2573"/>
      <c r="E7" s="2573"/>
      <c r="F7" s="2573"/>
      <c r="G7" s="2573"/>
      <c r="H7" s="2573"/>
      <c r="I7" s="2573"/>
      <c r="J7" s="2573"/>
      <c r="K7" s="2573"/>
      <c r="L7" s="2573"/>
      <c r="M7" s="2573"/>
      <c r="N7" s="2573"/>
      <c r="O7" s="2573"/>
      <c r="P7" s="2573"/>
      <c r="Q7" s="2573"/>
      <c r="R7" s="2573"/>
      <c r="S7" s="2420"/>
      <c r="T7" s="2420"/>
    </row>
    <row r="8" spans="1:20" ht="24.95" customHeight="1">
      <c r="A8" s="1576" t="s">
        <v>818</v>
      </c>
      <c r="B8" s="1577">
        <v>600681</v>
      </c>
      <c r="C8" s="1577">
        <v>767587</v>
      </c>
      <c r="D8" s="1577">
        <v>374225</v>
      </c>
      <c r="E8" s="1577">
        <v>101119</v>
      </c>
      <c r="F8" s="1577">
        <v>618464</v>
      </c>
      <c r="G8" s="1577">
        <v>395569</v>
      </c>
      <c r="H8" s="1577">
        <v>1690744.0740740742</v>
      </c>
      <c r="I8" s="1577">
        <v>25387389</v>
      </c>
      <c r="J8" s="1577">
        <v>156706</v>
      </c>
      <c r="K8" s="1577">
        <v>216425</v>
      </c>
      <c r="L8" s="1577">
        <v>3253</v>
      </c>
      <c r="M8" s="1577">
        <v>306589</v>
      </c>
      <c r="N8" s="1577">
        <v>5866378</v>
      </c>
      <c r="O8" s="1577">
        <v>69727</v>
      </c>
      <c r="P8" s="1577">
        <v>49220</v>
      </c>
      <c r="Q8" s="1578">
        <v>465292</v>
      </c>
      <c r="R8" s="1577">
        <v>1184384</v>
      </c>
      <c r="S8" s="1391">
        <f>SUM(B8:R8)</f>
        <v>38253752.074074075</v>
      </c>
      <c r="T8" s="1579" t="s">
        <v>89</v>
      </c>
    </row>
    <row r="9" spans="1:20" s="1581" customFormat="1" ht="24.95" customHeight="1">
      <c r="A9" s="1576" t="s">
        <v>90</v>
      </c>
      <c r="B9" s="1580">
        <v>72821</v>
      </c>
      <c r="C9" s="1580">
        <v>385284</v>
      </c>
      <c r="D9" s="1580">
        <v>360463</v>
      </c>
      <c r="E9" s="1580">
        <v>68520</v>
      </c>
      <c r="F9" s="1580">
        <v>93743</v>
      </c>
      <c r="G9" s="1580">
        <v>282636</v>
      </c>
      <c r="H9" s="1580">
        <v>605438</v>
      </c>
      <c r="I9" s="1580">
        <v>8241953</v>
      </c>
      <c r="J9" s="1580">
        <v>28186</v>
      </c>
      <c r="K9" s="1580">
        <v>181672</v>
      </c>
      <c r="L9" s="1580">
        <v>68</v>
      </c>
      <c r="M9" s="1580">
        <v>79936</v>
      </c>
      <c r="N9" s="1580">
        <v>2723171</v>
      </c>
      <c r="O9" s="1580">
        <v>100975</v>
      </c>
      <c r="P9" s="1580">
        <v>13471</v>
      </c>
      <c r="Q9" s="1580">
        <v>363705</v>
      </c>
      <c r="R9" s="1580">
        <v>93542</v>
      </c>
      <c r="S9" s="1391">
        <f>SUM(B9:R9)</f>
        <v>13695584</v>
      </c>
      <c r="T9" s="1579" t="s">
        <v>91</v>
      </c>
    </row>
    <row r="10" spans="1:20" ht="24.95" customHeight="1">
      <c r="A10" s="1576" t="s">
        <v>1008</v>
      </c>
      <c r="B10" s="1577">
        <v>108068</v>
      </c>
      <c r="C10" s="1577">
        <v>125136</v>
      </c>
      <c r="D10" s="1577">
        <v>533862</v>
      </c>
      <c r="E10" s="1577">
        <v>319244</v>
      </c>
      <c r="F10" s="1577">
        <v>100478</v>
      </c>
      <c r="G10" s="1577">
        <v>128624</v>
      </c>
      <c r="H10" s="1577">
        <v>826330</v>
      </c>
      <c r="I10" s="1577">
        <v>7682692</v>
      </c>
      <c r="J10" s="1577">
        <v>28628</v>
      </c>
      <c r="K10" s="1577">
        <v>538599</v>
      </c>
      <c r="L10" s="1577">
        <v>0</v>
      </c>
      <c r="M10" s="1577">
        <v>84579</v>
      </c>
      <c r="N10" s="1577">
        <v>4839738</v>
      </c>
      <c r="O10" s="1577">
        <v>54975</v>
      </c>
      <c r="P10" s="1577">
        <v>16856</v>
      </c>
      <c r="Q10" s="1578">
        <v>366230</v>
      </c>
      <c r="R10" s="1577">
        <v>1405876</v>
      </c>
      <c r="S10" s="1391">
        <f>SUM(B10:R10)</f>
        <v>17159915</v>
      </c>
      <c r="T10" s="1579" t="s">
        <v>93</v>
      </c>
    </row>
    <row r="11" spans="1:20" ht="24.95" customHeight="1">
      <c r="A11" s="1576" t="s">
        <v>2044</v>
      </c>
      <c r="B11" s="1580">
        <v>33361</v>
      </c>
      <c r="C11" s="1580">
        <v>615330</v>
      </c>
      <c r="D11" s="1580">
        <v>696</v>
      </c>
      <c r="E11" s="1580">
        <v>15619</v>
      </c>
      <c r="F11" s="1580">
        <v>1180409</v>
      </c>
      <c r="G11" s="1580">
        <v>138170</v>
      </c>
      <c r="H11" s="1580">
        <v>281920</v>
      </c>
      <c r="I11" s="1580">
        <v>5826861</v>
      </c>
      <c r="J11" s="1580">
        <v>21461</v>
      </c>
      <c r="K11" s="1580">
        <v>232493</v>
      </c>
      <c r="L11" s="1580">
        <v>12490</v>
      </c>
      <c r="M11" s="1580">
        <v>14844</v>
      </c>
      <c r="N11" s="1580">
        <v>7654003</v>
      </c>
      <c r="O11" s="1580">
        <v>7000</v>
      </c>
      <c r="P11" s="1580">
        <v>3068</v>
      </c>
      <c r="Q11" s="1580">
        <v>59079</v>
      </c>
      <c r="R11" s="1580">
        <v>110283</v>
      </c>
      <c r="S11" s="1391">
        <f>SUM(B11:R11)</f>
        <v>16207087</v>
      </c>
      <c r="T11" s="1579" t="s">
        <v>95</v>
      </c>
    </row>
    <row r="12" spans="1:20" ht="24.95" customHeight="1">
      <c r="A12" s="1576" t="s">
        <v>820</v>
      </c>
      <c r="B12" s="1577">
        <v>223966</v>
      </c>
      <c r="C12" s="1577">
        <v>116959</v>
      </c>
      <c r="D12" s="1577">
        <v>18128</v>
      </c>
      <c r="E12" s="1577">
        <v>203400</v>
      </c>
      <c r="F12" s="1577">
        <v>150887</v>
      </c>
      <c r="G12" s="1577">
        <v>214683</v>
      </c>
      <c r="H12" s="1577">
        <v>1452676</v>
      </c>
      <c r="I12" s="1577">
        <v>7660950</v>
      </c>
      <c r="J12" s="1577">
        <v>21183</v>
      </c>
      <c r="K12" s="1577">
        <v>544785</v>
      </c>
      <c r="L12" s="1577">
        <v>0</v>
      </c>
      <c r="M12" s="1577">
        <v>27430</v>
      </c>
      <c r="N12" s="1577">
        <v>3020432</v>
      </c>
      <c r="O12" s="1577">
        <v>24924</v>
      </c>
      <c r="P12" s="1577">
        <v>8909</v>
      </c>
      <c r="Q12" s="1578">
        <v>57859</v>
      </c>
      <c r="R12" s="1577">
        <v>124334</v>
      </c>
      <c r="S12" s="1391">
        <f>SUM(B12:R12)</f>
        <v>13871505</v>
      </c>
      <c r="T12" s="1579" t="s">
        <v>97</v>
      </c>
    </row>
    <row r="13" spans="1:20" ht="24.95" customHeight="1">
      <c r="A13" s="1576" t="s">
        <v>2045</v>
      </c>
      <c r="B13" s="1580">
        <v>29462</v>
      </c>
      <c r="C13" s="1580">
        <v>283945</v>
      </c>
      <c r="D13" s="1580">
        <v>22208</v>
      </c>
      <c r="E13" s="1580">
        <v>312312</v>
      </c>
      <c r="F13" s="1580">
        <v>619170</v>
      </c>
      <c r="G13" s="1580">
        <v>511211</v>
      </c>
      <c r="H13" s="1580">
        <v>1426753</v>
      </c>
      <c r="I13" s="1580">
        <v>14830329</v>
      </c>
      <c r="J13" s="1580">
        <v>13138</v>
      </c>
      <c r="K13" s="1580">
        <v>427937</v>
      </c>
      <c r="L13" s="1580">
        <v>3060</v>
      </c>
      <c r="M13" s="1580">
        <v>509820</v>
      </c>
      <c r="N13" s="1580">
        <v>9357380</v>
      </c>
      <c r="O13" s="1580">
        <v>8902</v>
      </c>
      <c r="P13" s="1580">
        <v>3201</v>
      </c>
      <c r="Q13" s="1580">
        <v>361207</v>
      </c>
      <c r="R13" s="1580">
        <v>628822</v>
      </c>
      <c r="S13" s="1391">
        <f t="shared" ref="S13:S28" si="0">SUM(B13:R13)</f>
        <v>29348857</v>
      </c>
      <c r="T13" s="1579" t="s">
        <v>99</v>
      </c>
    </row>
    <row r="14" spans="1:20" ht="24.95" customHeight="1">
      <c r="A14" s="1576" t="s">
        <v>258</v>
      </c>
      <c r="B14" s="1577">
        <v>188162</v>
      </c>
      <c r="C14" s="1577">
        <v>328926</v>
      </c>
      <c r="D14" s="1577">
        <v>318738</v>
      </c>
      <c r="E14" s="1577">
        <v>12146</v>
      </c>
      <c r="F14" s="1577">
        <v>200309</v>
      </c>
      <c r="G14" s="1577">
        <v>730420</v>
      </c>
      <c r="H14" s="1577">
        <v>952436</v>
      </c>
      <c r="I14" s="1577">
        <v>6391391</v>
      </c>
      <c r="J14" s="1577">
        <v>47372</v>
      </c>
      <c r="K14" s="1577">
        <v>75198</v>
      </c>
      <c r="L14" s="1577">
        <v>1377</v>
      </c>
      <c r="M14" s="1577">
        <v>72839</v>
      </c>
      <c r="N14" s="1577">
        <v>3521504</v>
      </c>
      <c r="O14" s="1577">
        <v>26569</v>
      </c>
      <c r="P14" s="1577">
        <v>12631</v>
      </c>
      <c r="Q14" s="1578">
        <v>654667</v>
      </c>
      <c r="R14" s="1577">
        <v>130914</v>
      </c>
      <c r="S14" s="1391">
        <f t="shared" si="0"/>
        <v>13665599</v>
      </c>
      <c r="T14" s="1579" t="s">
        <v>101</v>
      </c>
    </row>
    <row r="15" spans="1:20" ht="24.95" customHeight="1">
      <c r="A15" s="1576" t="s">
        <v>2046</v>
      </c>
      <c r="B15" s="1580">
        <v>63295</v>
      </c>
      <c r="C15" s="1580">
        <v>126979</v>
      </c>
      <c r="D15" s="1580">
        <v>174334</v>
      </c>
      <c r="E15" s="1580">
        <v>4064</v>
      </c>
      <c r="F15" s="1580">
        <v>243047</v>
      </c>
      <c r="G15" s="1580">
        <v>103559</v>
      </c>
      <c r="H15" s="1580">
        <v>528928</v>
      </c>
      <c r="I15" s="1580">
        <v>6852940</v>
      </c>
      <c r="J15" s="1580">
        <v>25765</v>
      </c>
      <c r="K15" s="1580">
        <v>29598</v>
      </c>
      <c r="L15" s="1580">
        <v>30</v>
      </c>
      <c r="M15" s="1580">
        <v>44691</v>
      </c>
      <c r="N15" s="1580">
        <v>1688520</v>
      </c>
      <c r="O15" s="1580">
        <v>79877</v>
      </c>
      <c r="P15" s="1580">
        <v>4035</v>
      </c>
      <c r="Q15" s="1580">
        <v>226972</v>
      </c>
      <c r="R15" s="1580">
        <v>10906</v>
      </c>
      <c r="S15" s="1391">
        <f t="shared" si="0"/>
        <v>10207540</v>
      </c>
      <c r="T15" s="1579" t="s">
        <v>103</v>
      </c>
    </row>
    <row r="16" spans="1:20" ht="24.95" customHeight="1">
      <c r="A16" s="1576" t="s">
        <v>2047</v>
      </c>
      <c r="B16" s="1577">
        <v>14152</v>
      </c>
      <c r="C16" s="1577">
        <v>69775</v>
      </c>
      <c r="D16" s="1577">
        <v>6285</v>
      </c>
      <c r="E16" s="1577">
        <v>14159</v>
      </c>
      <c r="F16" s="1577">
        <v>105374</v>
      </c>
      <c r="G16" s="1577">
        <v>75382</v>
      </c>
      <c r="H16" s="1577">
        <v>257994</v>
      </c>
      <c r="I16" s="1577">
        <v>2227661</v>
      </c>
      <c r="J16" s="1577">
        <v>2674</v>
      </c>
      <c r="K16" s="1577">
        <v>32758</v>
      </c>
      <c r="L16" s="1577">
        <v>5151</v>
      </c>
      <c r="M16" s="1577">
        <v>17884</v>
      </c>
      <c r="N16" s="1577">
        <v>933085</v>
      </c>
      <c r="O16" s="1577">
        <v>2626</v>
      </c>
      <c r="P16" s="1577">
        <v>1123</v>
      </c>
      <c r="Q16" s="1578">
        <v>74295</v>
      </c>
      <c r="R16" s="1577">
        <v>9754</v>
      </c>
      <c r="S16" s="1391">
        <f t="shared" si="0"/>
        <v>3850132</v>
      </c>
      <c r="T16" s="1579" t="s">
        <v>105</v>
      </c>
    </row>
    <row r="17" spans="1:20" ht="24.95" customHeight="1">
      <c r="A17" s="1576" t="s">
        <v>2048</v>
      </c>
      <c r="B17" s="1580">
        <v>52553</v>
      </c>
      <c r="C17" s="1580">
        <v>273928</v>
      </c>
      <c r="D17" s="1580">
        <v>48685</v>
      </c>
      <c r="E17" s="1580">
        <v>42074</v>
      </c>
      <c r="F17" s="1580">
        <v>196406</v>
      </c>
      <c r="G17" s="1580">
        <v>106665</v>
      </c>
      <c r="H17" s="1580">
        <v>695324</v>
      </c>
      <c r="I17" s="1580">
        <v>6019355</v>
      </c>
      <c r="J17" s="1580">
        <v>27073</v>
      </c>
      <c r="K17" s="1580">
        <v>155726</v>
      </c>
      <c r="L17" s="1580">
        <v>2988</v>
      </c>
      <c r="M17" s="1580">
        <v>17592</v>
      </c>
      <c r="N17" s="1580">
        <v>2841860</v>
      </c>
      <c r="O17" s="1580">
        <v>12496</v>
      </c>
      <c r="P17" s="1580">
        <v>5185</v>
      </c>
      <c r="Q17" s="1580">
        <v>132635</v>
      </c>
      <c r="R17" s="1580">
        <v>19328</v>
      </c>
      <c r="S17" s="1391">
        <f t="shared" si="0"/>
        <v>10649873</v>
      </c>
      <c r="T17" s="1579" t="s">
        <v>107</v>
      </c>
    </row>
    <row r="18" spans="1:20" ht="24.95" customHeight="1">
      <c r="A18" s="1576" t="s">
        <v>259</v>
      </c>
      <c r="B18" s="1577">
        <v>1618</v>
      </c>
      <c r="C18" s="1577">
        <v>67406</v>
      </c>
      <c r="D18" s="1577">
        <v>370</v>
      </c>
      <c r="E18" s="1577">
        <v>25768</v>
      </c>
      <c r="F18" s="1577">
        <v>333962</v>
      </c>
      <c r="G18" s="1577">
        <v>143925</v>
      </c>
      <c r="H18" s="1577">
        <v>289402</v>
      </c>
      <c r="I18" s="1577">
        <v>1442348</v>
      </c>
      <c r="J18" s="1577">
        <v>2062</v>
      </c>
      <c r="K18" s="1577">
        <v>140756</v>
      </c>
      <c r="L18" s="1577">
        <v>4056</v>
      </c>
      <c r="M18" s="1577">
        <v>13802</v>
      </c>
      <c r="N18" s="1577">
        <v>1479818</v>
      </c>
      <c r="O18" s="1577">
        <v>872</v>
      </c>
      <c r="P18" s="1577">
        <v>228</v>
      </c>
      <c r="Q18" s="1578">
        <v>21340</v>
      </c>
      <c r="R18" s="1577">
        <v>60613</v>
      </c>
      <c r="S18" s="1391">
        <f t="shared" si="0"/>
        <v>4028346</v>
      </c>
      <c r="T18" s="1579" t="s">
        <v>109</v>
      </c>
    </row>
    <row r="19" spans="1:20" ht="24.95" customHeight="1">
      <c r="A19" s="1576" t="s">
        <v>1009</v>
      </c>
      <c r="B19" s="1580">
        <v>13974</v>
      </c>
      <c r="C19" s="1580">
        <v>116769</v>
      </c>
      <c r="D19" s="1580">
        <v>72246</v>
      </c>
      <c r="E19" s="1580">
        <v>31127</v>
      </c>
      <c r="F19" s="1580">
        <v>53539</v>
      </c>
      <c r="G19" s="1580">
        <v>44760</v>
      </c>
      <c r="H19" s="1580">
        <v>277542</v>
      </c>
      <c r="I19" s="1580">
        <v>2967340</v>
      </c>
      <c r="J19" s="1580">
        <v>8638</v>
      </c>
      <c r="K19" s="1580">
        <v>73177</v>
      </c>
      <c r="L19" s="1580">
        <v>0</v>
      </c>
      <c r="M19" s="1580">
        <v>8750</v>
      </c>
      <c r="N19" s="1580">
        <v>1282152</v>
      </c>
      <c r="O19" s="1580">
        <v>16611</v>
      </c>
      <c r="P19" s="1580">
        <v>451</v>
      </c>
      <c r="Q19" s="1580">
        <v>116411</v>
      </c>
      <c r="R19" s="1580">
        <v>15889</v>
      </c>
      <c r="S19" s="1391">
        <f t="shared" si="0"/>
        <v>5099376</v>
      </c>
      <c r="T19" s="1579" t="s">
        <v>111</v>
      </c>
    </row>
    <row r="20" spans="1:20" ht="24.95" customHeight="1">
      <c r="A20" s="1576" t="s">
        <v>112</v>
      </c>
      <c r="B20" s="1577">
        <v>37843</v>
      </c>
      <c r="C20" s="1577">
        <v>103970</v>
      </c>
      <c r="D20" s="1577">
        <v>1332</v>
      </c>
      <c r="E20" s="1577">
        <v>63321</v>
      </c>
      <c r="F20" s="1577">
        <v>45582</v>
      </c>
      <c r="G20" s="1577">
        <v>61462</v>
      </c>
      <c r="H20" s="1577">
        <v>443562</v>
      </c>
      <c r="I20" s="1577">
        <v>3728326</v>
      </c>
      <c r="J20" s="1577">
        <v>6370</v>
      </c>
      <c r="K20" s="1577">
        <v>62118</v>
      </c>
      <c r="L20" s="1577">
        <v>34</v>
      </c>
      <c r="M20" s="1577">
        <v>4518</v>
      </c>
      <c r="N20" s="1577">
        <v>1101262</v>
      </c>
      <c r="O20" s="1577">
        <v>1412</v>
      </c>
      <c r="P20" s="1577">
        <v>1001</v>
      </c>
      <c r="Q20" s="1578">
        <v>39410</v>
      </c>
      <c r="R20" s="1577">
        <v>104661</v>
      </c>
      <c r="S20" s="1391">
        <f t="shared" si="0"/>
        <v>5806184</v>
      </c>
      <c r="T20" s="1579" t="s">
        <v>113</v>
      </c>
    </row>
    <row r="21" spans="1:20" ht="24.95" customHeight="1">
      <c r="A21" s="1576" t="s">
        <v>2049</v>
      </c>
      <c r="B21" s="1580">
        <v>9025</v>
      </c>
      <c r="C21" s="1580">
        <v>42795</v>
      </c>
      <c r="D21" s="1580">
        <v>53993</v>
      </c>
      <c r="E21" s="1580">
        <v>24593</v>
      </c>
      <c r="F21" s="1580">
        <v>23951</v>
      </c>
      <c r="G21" s="1580">
        <v>22190</v>
      </c>
      <c r="H21" s="1580">
        <v>311658</v>
      </c>
      <c r="I21" s="1580">
        <v>1935558</v>
      </c>
      <c r="J21" s="1580">
        <v>7012</v>
      </c>
      <c r="K21" s="1580">
        <v>29648</v>
      </c>
      <c r="L21" s="1580">
        <v>4</v>
      </c>
      <c r="M21" s="1580">
        <v>18120</v>
      </c>
      <c r="N21" s="1580">
        <v>294577</v>
      </c>
      <c r="O21" s="1580">
        <v>4360</v>
      </c>
      <c r="P21" s="1580">
        <v>493</v>
      </c>
      <c r="Q21" s="1580">
        <v>42523</v>
      </c>
      <c r="R21" s="1580">
        <v>8283</v>
      </c>
      <c r="S21" s="1391">
        <f t="shared" si="0"/>
        <v>2828783</v>
      </c>
      <c r="T21" s="1579" t="s">
        <v>261</v>
      </c>
    </row>
    <row r="22" spans="1:20" ht="24.95" customHeight="1">
      <c r="A22" s="1576" t="s">
        <v>116</v>
      </c>
      <c r="B22" s="1577">
        <v>82075</v>
      </c>
      <c r="C22" s="1577">
        <v>350319</v>
      </c>
      <c r="D22" s="1577">
        <v>5829</v>
      </c>
      <c r="E22" s="1577">
        <v>44492</v>
      </c>
      <c r="F22" s="1577">
        <v>127716</v>
      </c>
      <c r="G22" s="1577">
        <v>184910</v>
      </c>
      <c r="H22" s="1577">
        <v>738737</v>
      </c>
      <c r="I22" s="1577">
        <v>7324840</v>
      </c>
      <c r="J22" s="1577">
        <v>30239</v>
      </c>
      <c r="K22" s="1577">
        <v>75064</v>
      </c>
      <c r="L22" s="1577">
        <v>4894</v>
      </c>
      <c r="M22" s="1577">
        <v>100958</v>
      </c>
      <c r="N22" s="1577">
        <v>2435788</v>
      </c>
      <c r="O22" s="1577">
        <v>26979</v>
      </c>
      <c r="P22" s="1577">
        <v>10143</v>
      </c>
      <c r="Q22" s="1578">
        <v>279135</v>
      </c>
      <c r="R22" s="1577">
        <v>765107</v>
      </c>
      <c r="S22" s="1391">
        <f t="shared" si="0"/>
        <v>12587225</v>
      </c>
      <c r="T22" s="1579" t="s">
        <v>117</v>
      </c>
    </row>
    <row r="23" spans="1:20" ht="24.95" customHeight="1">
      <c r="A23" s="1576" t="s">
        <v>2051</v>
      </c>
      <c r="B23" s="1580">
        <v>46192</v>
      </c>
      <c r="C23" s="1580">
        <v>187216</v>
      </c>
      <c r="D23" s="1580">
        <v>104385</v>
      </c>
      <c r="E23" s="1580">
        <v>74935</v>
      </c>
      <c r="F23" s="1580">
        <v>300097</v>
      </c>
      <c r="G23" s="1580">
        <v>234702</v>
      </c>
      <c r="H23" s="1580">
        <v>811218</v>
      </c>
      <c r="I23" s="1580">
        <v>5033766</v>
      </c>
      <c r="J23" s="1580">
        <v>183298</v>
      </c>
      <c r="K23" s="1580">
        <v>120585</v>
      </c>
      <c r="L23" s="1580">
        <v>0</v>
      </c>
      <c r="M23" s="1580">
        <v>20100</v>
      </c>
      <c r="N23" s="1580">
        <v>1980793</v>
      </c>
      <c r="O23" s="1580">
        <v>1000</v>
      </c>
      <c r="P23" s="1580">
        <v>787</v>
      </c>
      <c r="Q23" s="1580">
        <v>643976</v>
      </c>
      <c r="R23" s="1580">
        <v>191769</v>
      </c>
      <c r="S23" s="1391">
        <f t="shared" si="0"/>
        <v>9934819</v>
      </c>
      <c r="T23" s="1579" t="s">
        <v>2096</v>
      </c>
    </row>
    <row r="24" spans="1:20" ht="24.95" customHeight="1">
      <c r="A24" s="1576" t="s">
        <v>2052</v>
      </c>
      <c r="B24" s="1577">
        <v>113657</v>
      </c>
      <c r="C24" s="1577">
        <v>58461</v>
      </c>
      <c r="D24" s="1577">
        <v>42669</v>
      </c>
      <c r="E24" s="1577">
        <v>20865</v>
      </c>
      <c r="F24" s="1577">
        <v>120615</v>
      </c>
      <c r="G24" s="1577">
        <v>160080</v>
      </c>
      <c r="H24" s="1577">
        <v>356116</v>
      </c>
      <c r="I24" s="1577">
        <v>2910508</v>
      </c>
      <c r="J24" s="1577">
        <v>1945</v>
      </c>
      <c r="K24" s="1577">
        <v>155170</v>
      </c>
      <c r="L24" s="1577">
        <v>805</v>
      </c>
      <c r="M24" s="1577">
        <v>36108</v>
      </c>
      <c r="N24" s="1577">
        <v>1719513</v>
      </c>
      <c r="O24" s="1577">
        <v>2632</v>
      </c>
      <c r="P24" s="1577">
        <v>262</v>
      </c>
      <c r="Q24" s="1578">
        <v>56412</v>
      </c>
      <c r="R24" s="1577">
        <v>106289</v>
      </c>
      <c r="S24" s="1391">
        <f t="shared" si="0"/>
        <v>5862107</v>
      </c>
      <c r="T24" s="1579" t="s">
        <v>2663</v>
      </c>
    </row>
    <row r="25" spans="1:20" s="1582" customFormat="1" ht="24.95" customHeight="1">
      <c r="A25" s="1576" t="s">
        <v>122</v>
      </c>
      <c r="B25" s="1580">
        <v>4182</v>
      </c>
      <c r="C25" s="1580">
        <v>54259</v>
      </c>
      <c r="D25" s="1580">
        <v>12</v>
      </c>
      <c r="E25" s="1580">
        <v>63097</v>
      </c>
      <c r="F25" s="1580">
        <v>212622</v>
      </c>
      <c r="G25" s="1580">
        <v>68851</v>
      </c>
      <c r="H25" s="1580">
        <v>296416</v>
      </c>
      <c r="I25" s="1580">
        <v>1963290</v>
      </c>
      <c r="J25" s="1580">
        <v>1338</v>
      </c>
      <c r="K25" s="1580">
        <v>36848</v>
      </c>
      <c r="L25" s="1580">
        <v>3</v>
      </c>
      <c r="M25" s="1580">
        <v>11240</v>
      </c>
      <c r="N25" s="1580">
        <v>881675</v>
      </c>
      <c r="O25" s="1580">
        <v>732</v>
      </c>
      <c r="P25" s="1580">
        <v>0</v>
      </c>
      <c r="Q25" s="1580">
        <v>63963</v>
      </c>
      <c r="R25" s="1580">
        <v>13239</v>
      </c>
      <c r="S25" s="1391">
        <f t="shared" si="0"/>
        <v>3671767</v>
      </c>
      <c r="T25" s="1579" t="s">
        <v>123</v>
      </c>
    </row>
    <row r="26" spans="1:20" ht="24.95" customHeight="1">
      <c r="A26" s="1583" t="s">
        <v>124</v>
      </c>
      <c r="B26" s="1577">
        <v>3828</v>
      </c>
      <c r="C26" s="1577">
        <v>22291</v>
      </c>
      <c r="D26" s="1577">
        <v>21874</v>
      </c>
      <c r="E26" s="1577">
        <v>157176</v>
      </c>
      <c r="F26" s="1577">
        <v>165847</v>
      </c>
      <c r="G26" s="1577">
        <v>21953</v>
      </c>
      <c r="H26" s="1577">
        <v>179911</v>
      </c>
      <c r="I26" s="1577">
        <v>629124</v>
      </c>
      <c r="J26" s="1577">
        <v>6819</v>
      </c>
      <c r="K26" s="1577">
        <v>17488</v>
      </c>
      <c r="L26" s="1577">
        <v>0</v>
      </c>
      <c r="M26" s="1577">
        <v>2003</v>
      </c>
      <c r="N26" s="1577">
        <v>999021</v>
      </c>
      <c r="O26" s="1577">
        <v>8180</v>
      </c>
      <c r="P26" s="1577">
        <v>184</v>
      </c>
      <c r="Q26" s="1578">
        <v>0</v>
      </c>
      <c r="R26" s="1577">
        <v>2123</v>
      </c>
      <c r="S26" s="1391">
        <f t="shared" si="0"/>
        <v>2237822</v>
      </c>
      <c r="T26" s="1584" t="s">
        <v>125</v>
      </c>
    </row>
    <row r="27" spans="1:20" ht="24.95" customHeight="1">
      <c r="A27" s="1585" t="s">
        <v>126</v>
      </c>
      <c r="B27" s="1580">
        <v>7782</v>
      </c>
      <c r="C27" s="1580">
        <v>26698</v>
      </c>
      <c r="D27" s="1580">
        <v>42606</v>
      </c>
      <c r="E27" s="1580">
        <v>8529</v>
      </c>
      <c r="F27" s="1580">
        <v>14712</v>
      </c>
      <c r="G27" s="1580">
        <v>13334</v>
      </c>
      <c r="H27" s="1580">
        <v>101647</v>
      </c>
      <c r="I27" s="1580">
        <v>1305069</v>
      </c>
      <c r="J27" s="1580">
        <v>0</v>
      </c>
      <c r="K27" s="1580">
        <v>39998</v>
      </c>
      <c r="L27" s="1580">
        <v>0</v>
      </c>
      <c r="M27" s="1580">
        <v>3440</v>
      </c>
      <c r="N27" s="1580">
        <v>298903</v>
      </c>
      <c r="O27" s="1580">
        <v>81</v>
      </c>
      <c r="P27" s="1580">
        <v>2262</v>
      </c>
      <c r="Q27" s="1580">
        <v>9346</v>
      </c>
      <c r="R27" s="1580">
        <v>67547</v>
      </c>
      <c r="S27" s="1391">
        <f t="shared" si="0"/>
        <v>1941954</v>
      </c>
      <c r="T27" s="1579" t="s">
        <v>127</v>
      </c>
    </row>
    <row r="28" spans="1:20" ht="24.95" customHeight="1">
      <c r="A28" s="1586" t="s">
        <v>533</v>
      </c>
      <c r="B28" s="1399">
        <f t="shared" ref="B28:R28" si="1">SUM(B8:B27)</f>
        <v>1706697</v>
      </c>
      <c r="C28" s="1399">
        <f t="shared" si="1"/>
        <v>4124033</v>
      </c>
      <c r="D28" s="1399">
        <f t="shared" si="1"/>
        <v>2202940</v>
      </c>
      <c r="E28" s="1399">
        <f t="shared" si="1"/>
        <v>1606560</v>
      </c>
      <c r="F28" s="1399">
        <f t="shared" si="1"/>
        <v>4906930</v>
      </c>
      <c r="G28" s="1399">
        <f t="shared" si="1"/>
        <v>3643086</v>
      </c>
      <c r="H28" s="1399">
        <f t="shared" si="1"/>
        <v>12524752.074074075</v>
      </c>
      <c r="I28" s="1399">
        <f t="shared" si="1"/>
        <v>120361690</v>
      </c>
      <c r="J28" s="1399">
        <f t="shared" si="1"/>
        <v>619907</v>
      </c>
      <c r="K28" s="1399">
        <f t="shared" si="1"/>
        <v>3186043</v>
      </c>
      <c r="L28" s="1399">
        <f t="shared" si="1"/>
        <v>38213</v>
      </c>
      <c r="M28" s="1399">
        <f t="shared" si="1"/>
        <v>1395243</v>
      </c>
      <c r="N28" s="1399">
        <f t="shared" si="1"/>
        <v>54919573</v>
      </c>
      <c r="O28" s="1399">
        <f t="shared" si="1"/>
        <v>450930</v>
      </c>
      <c r="P28" s="1399">
        <f t="shared" si="1"/>
        <v>133510</v>
      </c>
      <c r="Q28" s="1399">
        <f t="shared" si="1"/>
        <v>4034457</v>
      </c>
      <c r="R28" s="1399">
        <f t="shared" si="1"/>
        <v>5053663</v>
      </c>
      <c r="S28" s="1399">
        <f t="shared" si="0"/>
        <v>220908227.07407409</v>
      </c>
      <c r="T28" s="1587" t="s">
        <v>129</v>
      </c>
    </row>
  </sheetData>
  <mergeCells count="24">
    <mergeCell ref="L4:L7"/>
    <mergeCell ref="A1:T1"/>
    <mergeCell ref="A2:T2"/>
    <mergeCell ref="A3:J3"/>
    <mergeCell ref="K3:T3"/>
    <mergeCell ref="A4:A7"/>
    <mergeCell ref="B4:B7"/>
    <mergeCell ref="C4:C7"/>
    <mergeCell ref="D4:D7"/>
    <mergeCell ref="E4:E7"/>
    <mergeCell ref="F4:F7"/>
    <mergeCell ref="G4:G7"/>
    <mergeCell ref="H4:H7"/>
    <mergeCell ref="I4:I7"/>
    <mergeCell ref="J4:J7"/>
    <mergeCell ref="K4:K7"/>
    <mergeCell ref="S4:S7"/>
    <mergeCell ref="T4:T7"/>
    <mergeCell ref="M4:M7"/>
    <mergeCell ref="N4:N7"/>
    <mergeCell ref="O4:O7"/>
    <mergeCell ref="P4:P7"/>
    <mergeCell ref="Q4:Q7"/>
    <mergeCell ref="R4:R7"/>
  </mergeCells>
  <printOptions horizontalCentered="1" verticalCentered="1"/>
  <pageMargins left="0.11811023622047245" right="0.11811023622047245" top="0.51181102362204722" bottom="0.51181102362204722" header="0.51181102362204722" footer="0.51181102362204722"/>
  <pageSetup paperSize="9" scale="57" orientation="landscape" horizontalDpi="4294967292" verticalDpi="4294967292"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C18"/>
  <sheetViews>
    <sheetView rightToLeft="1" topLeftCell="A5" zoomScaleNormal="100" workbookViewId="0">
      <selection activeCell="B5" sqref="B5:B18"/>
    </sheetView>
  </sheetViews>
  <sheetFormatPr defaultRowHeight="33" customHeight="1"/>
  <cols>
    <col min="1" max="1" width="55.7109375" style="1591" customWidth="1"/>
    <col min="2" max="2" width="19.7109375" style="1591" customWidth="1"/>
    <col min="3" max="3" width="55.7109375" style="1591" customWidth="1"/>
    <col min="4" max="229" width="9.140625" style="1591"/>
    <col min="230" max="230" width="43.7109375" style="1591" customWidth="1"/>
    <col min="231" max="231" width="14.85546875" style="1591" customWidth="1"/>
    <col min="232" max="232" width="43.7109375" style="1591" customWidth="1"/>
    <col min="233" max="485" width="9.140625" style="1591"/>
    <col min="486" max="486" width="43.7109375" style="1591" customWidth="1"/>
    <col min="487" max="487" width="14.85546875" style="1591" customWidth="1"/>
    <col min="488" max="488" width="43.7109375" style="1591" customWidth="1"/>
    <col min="489" max="741" width="9.140625" style="1591"/>
    <col min="742" max="742" width="43.7109375" style="1591" customWidth="1"/>
    <col min="743" max="743" width="14.85546875" style="1591" customWidth="1"/>
    <col min="744" max="744" width="43.7109375" style="1591" customWidth="1"/>
    <col min="745" max="997" width="9.140625" style="1591"/>
    <col min="998" max="998" width="43.7109375" style="1591" customWidth="1"/>
    <col min="999" max="999" width="14.85546875" style="1591" customWidth="1"/>
    <col min="1000" max="1000" width="43.7109375" style="1591" customWidth="1"/>
    <col min="1001" max="1253" width="9.140625" style="1591"/>
    <col min="1254" max="1254" width="43.7109375" style="1591" customWidth="1"/>
    <col min="1255" max="1255" width="14.85546875" style="1591" customWidth="1"/>
    <col min="1256" max="1256" width="43.7109375" style="1591" customWidth="1"/>
    <col min="1257" max="1509" width="9.140625" style="1591"/>
    <col min="1510" max="1510" width="43.7109375" style="1591" customWidth="1"/>
    <col min="1511" max="1511" width="14.85546875" style="1591" customWidth="1"/>
    <col min="1512" max="1512" width="43.7109375" style="1591" customWidth="1"/>
    <col min="1513" max="1765" width="9.140625" style="1591"/>
    <col min="1766" max="1766" width="43.7109375" style="1591" customWidth="1"/>
    <col min="1767" max="1767" width="14.85546875" style="1591" customWidth="1"/>
    <col min="1768" max="1768" width="43.7109375" style="1591" customWidth="1"/>
    <col min="1769" max="2021" width="9.140625" style="1591"/>
    <col min="2022" max="2022" width="43.7109375" style="1591" customWidth="1"/>
    <col min="2023" max="2023" width="14.85546875" style="1591" customWidth="1"/>
    <col min="2024" max="2024" width="43.7109375" style="1591" customWidth="1"/>
    <col min="2025" max="2277" width="9.140625" style="1591"/>
    <col min="2278" max="2278" width="43.7109375" style="1591" customWidth="1"/>
    <col min="2279" max="2279" width="14.85546875" style="1591" customWidth="1"/>
    <col min="2280" max="2280" width="43.7109375" style="1591" customWidth="1"/>
    <col min="2281" max="2533" width="9.140625" style="1591"/>
    <col min="2534" max="2534" width="43.7109375" style="1591" customWidth="1"/>
    <col min="2535" max="2535" width="14.85546875" style="1591" customWidth="1"/>
    <col min="2536" max="2536" width="43.7109375" style="1591" customWidth="1"/>
    <col min="2537" max="2789" width="9.140625" style="1591"/>
    <col min="2790" max="2790" width="43.7109375" style="1591" customWidth="1"/>
    <col min="2791" max="2791" width="14.85546875" style="1591" customWidth="1"/>
    <col min="2792" max="2792" width="43.7109375" style="1591" customWidth="1"/>
    <col min="2793" max="3045" width="9.140625" style="1591"/>
    <col min="3046" max="3046" width="43.7109375" style="1591" customWidth="1"/>
    <col min="3047" max="3047" width="14.85546875" style="1591" customWidth="1"/>
    <col min="3048" max="3048" width="43.7109375" style="1591" customWidth="1"/>
    <col min="3049" max="3301" width="9.140625" style="1591"/>
    <col min="3302" max="3302" width="43.7109375" style="1591" customWidth="1"/>
    <col min="3303" max="3303" width="14.85546875" style="1591" customWidth="1"/>
    <col min="3304" max="3304" width="43.7109375" style="1591" customWidth="1"/>
    <col min="3305" max="3557" width="9.140625" style="1591"/>
    <col min="3558" max="3558" width="43.7109375" style="1591" customWidth="1"/>
    <col min="3559" max="3559" width="14.85546875" style="1591" customWidth="1"/>
    <col min="3560" max="3560" width="43.7109375" style="1591" customWidth="1"/>
    <col min="3561" max="3813" width="9.140625" style="1591"/>
    <col min="3814" max="3814" width="43.7109375" style="1591" customWidth="1"/>
    <col min="3815" max="3815" width="14.85546875" style="1591" customWidth="1"/>
    <col min="3816" max="3816" width="43.7109375" style="1591" customWidth="1"/>
    <col min="3817" max="4069" width="9.140625" style="1591"/>
    <col min="4070" max="4070" width="43.7109375" style="1591" customWidth="1"/>
    <col min="4071" max="4071" width="14.85546875" style="1591" customWidth="1"/>
    <col min="4072" max="4072" width="43.7109375" style="1591" customWidth="1"/>
    <col min="4073" max="4325" width="9.140625" style="1591"/>
    <col min="4326" max="4326" width="43.7109375" style="1591" customWidth="1"/>
    <col min="4327" max="4327" width="14.85546875" style="1591" customWidth="1"/>
    <col min="4328" max="4328" width="43.7109375" style="1591" customWidth="1"/>
    <col min="4329" max="4581" width="9.140625" style="1591"/>
    <col min="4582" max="4582" width="43.7109375" style="1591" customWidth="1"/>
    <col min="4583" max="4583" width="14.85546875" style="1591" customWidth="1"/>
    <col min="4584" max="4584" width="43.7109375" style="1591" customWidth="1"/>
    <col min="4585" max="4837" width="9.140625" style="1591"/>
    <col min="4838" max="4838" width="43.7109375" style="1591" customWidth="1"/>
    <col min="4839" max="4839" width="14.85546875" style="1591" customWidth="1"/>
    <col min="4840" max="4840" width="43.7109375" style="1591" customWidth="1"/>
    <col min="4841" max="5093" width="9.140625" style="1591"/>
    <col min="5094" max="5094" width="43.7109375" style="1591" customWidth="1"/>
    <col min="5095" max="5095" width="14.85546875" style="1591" customWidth="1"/>
    <col min="5096" max="5096" width="43.7109375" style="1591" customWidth="1"/>
    <col min="5097" max="5349" width="9.140625" style="1591"/>
    <col min="5350" max="5350" width="43.7109375" style="1591" customWidth="1"/>
    <col min="5351" max="5351" width="14.85546875" style="1591" customWidth="1"/>
    <col min="5352" max="5352" width="43.7109375" style="1591" customWidth="1"/>
    <col min="5353" max="5605" width="9.140625" style="1591"/>
    <col min="5606" max="5606" width="43.7109375" style="1591" customWidth="1"/>
    <col min="5607" max="5607" width="14.85546875" style="1591" customWidth="1"/>
    <col min="5608" max="5608" width="43.7109375" style="1591" customWidth="1"/>
    <col min="5609" max="5861" width="9.140625" style="1591"/>
    <col min="5862" max="5862" width="43.7109375" style="1591" customWidth="1"/>
    <col min="5863" max="5863" width="14.85546875" style="1591" customWidth="1"/>
    <col min="5864" max="5864" width="43.7109375" style="1591" customWidth="1"/>
    <col min="5865" max="6117" width="9.140625" style="1591"/>
    <col min="6118" max="6118" width="43.7109375" style="1591" customWidth="1"/>
    <col min="6119" max="6119" width="14.85546875" style="1591" customWidth="1"/>
    <col min="6120" max="6120" width="43.7109375" style="1591" customWidth="1"/>
    <col min="6121" max="6373" width="9.140625" style="1591"/>
    <col min="6374" max="6374" width="43.7109375" style="1591" customWidth="1"/>
    <col min="6375" max="6375" width="14.85546875" style="1591" customWidth="1"/>
    <col min="6376" max="6376" width="43.7109375" style="1591" customWidth="1"/>
    <col min="6377" max="6629" width="9.140625" style="1591"/>
    <col min="6630" max="6630" width="43.7109375" style="1591" customWidth="1"/>
    <col min="6631" max="6631" width="14.85546875" style="1591" customWidth="1"/>
    <col min="6632" max="6632" width="43.7109375" style="1591" customWidth="1"/>
    <col min="6633" max="6885" width="9.140625" style="1591"/>
    <col min="6886" max="6886" width="43.7109375" style="1591" customWidth="1"/>
    <col min="6887" max="6887" width="14.85546875" style="1591" customWidth="1"/>
    <col min="6888" max="6888" width="43.7109375" style="1591" customWidth="1"/>
    <col min="6889" max="7141" width="9.140625" style="1591"/>
    <col min="7142" max="7142" width="43.7109375" style="1591" customWidth="1"/>
    <col min="7143" max="7143" width="14.85546875" style="1591" customWidth="1"/>
    <col min="7144" max="7144" width="43.7109375" style="1591" customWidth="1"/>
    <col min="7145" max="7397" width="9.140625" style="1591"/>
    <col min="7398" max="7398" width="43.7109375" style="1591" customWidth="1"/>
    <col min="7399" max="7399" width="14.85546875" style="1591" customWidth="1"/>
    <col min="7400" max="7400" width="43.7109375" style="1591" customWidth="1"/>
    <col min="7401" max="7653" width="9.140625" style="1591"/>
    <col min="7654" max="7654" width="43.7109375" style="1591" customWidth="1"/>
    <col min="7655" max="7655" width="14.85546875" style="1591" customWidth="1"/>
    <col min="7656" max="7656" width="43.7109375" style="1591" customWidth="1"/>
    <col min="7657" max="7909" width="9.140625" style="1591"/>
    <col min="7910" max="7910" width="43.7109375" style="1591" customWidth="1"/>
    <col min="7911" max="7911" width="14.85546875" style="1591" customWidth="1"/>
    <col min="7912" max="7912" width="43.7109375" style="1591" customWidth="1"/>
    <col min="7913" max="8165" width="9.140625" style="1591"/>
    <col min="8166" max="8166" width="43.7109375" style="1591" customWidth="1"/>
    <col min="8167" max="8167" width="14.85546875" style="1591" customWidth="1"/>
    <col min="8168" max="8168" width="43.7109375" style="1591" customWidth="1"/>
    <col min="8169" max="8421" width="9.140625" style="1591"/>
    <col min="8422" max="8422" width="43.7109375" style="1591" customWidth="1"/>
    <col min="8423" max="8423" width="14.85546875" style="1591" customWidth="1"/>
    <col min="8424" max="8424" width="43.7109375" style="1591" customWidth="1"/>
    <col min="8425" max="8677" width="9.140625" style="1591"/>
    <col min="8678" max="8678" width="43.7109375" style="1591" customWidth="1"/>
    <col min="8679" max="8679" width="14.85546875" style="1591" customWidth="1"/>
    <col min="8680" max="8680" width="43.7109375" style="1591" customWidth="1"/>
    <col min="8681" max="8933" width="9.140625" style="1591"/>
    <col min="8934" max="8934" width="43.7109375" style="1591" customWidth="1"/>
    <col min="8935" max="8935" width="14.85546875" style="1591" customWidth="1"/>
    <col min="8936" max="8936" width="43.7109375" style="1591" customWidth="1"/>
    <col min="8937" max="9189" width="9.140625" style="1591"/>
    <col min="9190" max="9190" width="43.7109375" style="1591" customWidth="1"/>
    <col min="9191" max="9191" width="14.85546875" style="1591" customWidth="1"/>
    <col min="9192" max="9192" width="43.7109375" style="1591" customWidth="1"/>
    <col min="9193" max="9445" width="9.140625" style="1591"/>
    <col min="9446" max="9446" width="43.7109375" style="1591" customWidth="1"/>
    <col min="9447" max="9447" width="14.85546875" style="1591" customWidth="1"/>
    <col min="9448" max="9448" width="43.7109375" style="1591" customWidth="1"/>
    <col min="9449" max="9701" width="9.140625" style="1591"/>
    <col min="9702" max="9702" width="43.7109375" style="1591" customWidth="1"/>
    <col min="9703" max="9703" width="14.85546875" style="1591" customWidth="1"/>
    <col min="9704" max="9704" width="43.7109375" style="1591" customWidth="1"/>
    <col min="9705" max="9957" width="9.140625" style="1591"/>
    <col min="9958" max="9958" width="43.7109375" style="1591" customWidth="1"/>
    <col min="9959" max="9959" width="14.85546875" style="1591" customWidth="1"/>
    <col min="9960" max="9960" width="43.7109375" style="1591" customWidth="1"/>
    <col min="9961" max="10213" width="9.140625" style="1591"/>
    <col min="10214" max="10214" width="43.7109375" style="1591" customWidth="1"/>
    <col min="10215" max="10215" width="14.85546875" style="1591" customWidth="1"/>
    <col min="10216" max="10216" width="43.7109375" style="1591" customWidth="1"/>
    <col min="10217" max="10469" width="9.140625" style="1591"/>
    <col min="10470" max="10470" width="43.7109375" style="1591" customWidth="1"/>
    <col min="10471" max="10471" width="14.85546875" style="1591" customWidth="1"/>
    <col min="10472" max="10472" width="43.7109375" style="1591" customWidth="1"/>
    <col min="10473" max="10725" width="9.140625" style="1591"/>
    <col min="10726" max="10726" width="43.7109375" style="1591" customWidth="1"/>
    <col min="10727" max="10727" width="14.85546875" style="1591" customWidth="1"/>
    <col min="10728" max="10728" width="43.7109375" style="1591" customWidth="1"/>
    <col min="10729" max="10981" width="9.140625" style="1591"/>
    <col min="10982" max="10982" width="43.7109375" style="1591" customWidth="1"/>
    <col min="10983" max="10983" width="14.85546875" style="1591" customWidth="1"/>
    <col min="10984" max="10984" width="43.7109375" style="1591" customWidth="1"/>
    <col min="10985" max="11237" width="9.140625" style="1591"/>
    <col min="11238" max="11238" width="43.7109375" style="1591" customWidth="1"/>
    <col min="11239" max="11239" width="14.85546875" style="1591" customWidth="1"/>
    <col min="11240" max="11240" width="43.7109375" style="1591" customWidth="1"/>
    <col min="11241" max="11493" width="9.140625" style="1591"/>
    <col min="11494" max="11494" width="43.7109375" style="1591" customWidth="1"/>
    <col min="11495" max="11495" width="14.85546875" style="1591" customWidth="1"/>
    <col min="11496" max="11496" width="43.7109375" style="1591" customWidth="1"/>
    <col min="11497" max="11749" width="9.140625" style="1591"/>
    <col min="11750" max="11750" width="43.7109375" style="1591" customWidth="1"/>
    <col min="11751" max="11751" width="14.85546875" style="1591" customWidth="1"/>
    <col min="11752" max="11752" width="43.7109375" style="1591" customWidth="1"/>
    <col min="11753" max="12005" width="9.140625" style="1591"/>
    <col min="12006" max="12006" width="43.7109375" style="1591" customWidth="1"/>
    <col min="12007" max="12007" width="14.85546875" style="1591" customWidth="1"/>
    <col min="12008" max="12008" width="43.7109375" style="1591" customWidth="1"/>
    <col min="12009" max="12261" width="9.140625" style="1591"/>
    <col min="12262" max="12262" width="43.7109375" style="1591" customWidth="1"/>
    <col min="12263" max="12263" width="14.85546875" style="1591" customWidth="1"/>
    <col min="12264" max="12264" width="43.7109375" style="1591" customWidth="1"/>
    <col min="12265" max="12517" width="9.140625" style="1591"/>
    <col min="12518" max="12518" width="43.7109375" style="1591" customWidth="1"/>
    <col min="12519" max="12519" width="14.85546875" style="1591" customWidth="1"/>
    <col min="12520" max="12520" width="43.7109375" style="1591" customWidth="1"/>
    <col min="12521" max="12773" width="9.140625" style="1591"/>
    <col min="12774" max="12774" width="43.7109375" style="1591" customWidth="1"/>
    <col min="12775" max="12775" width="14.85546875" style="1591" customWidth="1"/>
    <col min="12776" max="12776" width="43.7109375" style="1591" customWidth="1"/>
    <col min="12777" max="13029" width="9.140625" style="1591"/>
    <col min="13030" max="13030" width="43.7109375" style="1591" customWidth="1"/>
    <col min="13031" max="13031" width="14.85546875" style="1591" customWidth="1"/>
    <col min="13032" max="13032" width="43.7109375" style="1591" customWidth="1"/>
    <col min="13033" max="13285" width="9.140625" style="1591"/>
    <col min="13286" max="13286" width="43.7109375" style="1591" customWidth="1"/>
    <col min="13287" max="13287" width="14.85546875" style="1591" customWidth="1"/>
    <col min="13288" max="13288" width="43.7109375" style="1591" customWidth="1"/>
    <col min="13289" max="13541" width="9.140625" style="1591"/>
    <col min="13542" max="13542" width="43.7109375" style="1591" customWidth="1"/>
    <col min="13543" max="13543" width="14.85546875" style="1591" customWidth="1"/>
    <col min="13544" max="13544" width="43.7109375" style="1591" customWidth="1"/>
    <col min="13545" max="13797" width="9.140625" style="1591"/>
    <col min="13798" max="13798" width="43.7109375" style="1591" customWidth="1"/>
    <col min="13799" max="13799" width="14.85546875" style="1591" customWidth="1"/>
    <col min="13800" max="13800" width="43.7109375" style="1591" customWidth="1"/>
    <col min="13801" max="14053" width="9.140625" style="1591"/>
    <col min="14054" max="14054" width="43.7109375" style="1591" customWidth="1"/>
    <col min="14055" max="14055" width="14.85546875" style="1591" customWidth="1"/>
    <col min="14056" max="14056" width="43.7109375" style="1591" customWidth="1"/>
    <col min="14057" max="14309" width="9.140625" style="1591"/>
    <col min="14310" max="14310" width="43.7109375" style="1591" customWidth="1"/>
    <col min="14311" max="14311" width="14.85546875" style="1591" customWidth="1"/>
    <col min="14312" max="14312" width="43.7109375" style="1591" customWidth="1"/>
    <col min="14313" max="14565" width="9.140625" style="1591"/>
    <col min="14566" max="14566" width="43.7109375" style="1591" customWidth="1"/>
    <col min="14567" max="14567" width="14.85546875" style="1591" customWidth="1"/>
    <col min="14568" max="14568" width="43.7109375" style="1591" customWidth="1"/>
    <col min="14569" max="14821" width="9.140625" style="1591"/>
    <col min="14822" max="14822" width="43.7109375" style="1591" customWidth="1"/>
    <col min="14823" max="14823" width="14.85546875" style="1591" customWidth="1"/>
    <col min="14824" max="14824" width="43.7109375" style="1591" customWidth="1"/>
    <col min="14825" max="15077" width="9.140625" style="1591"/>
    <col min="15078" max="15078" width="43.7109375" style="1591" customWidth="1"/>
    <col min="15079" max="15079" width="14.85546875" style="1591" customWidth="1"/>
    <col min="15080" max="15080" width="43.7109375" style="1591" customWidth="1"/>
    <col min="15081" max="15333" width="9.140625" style="1591"/>
    <col min="15334" max="15334" width="43.7109375" style="1591" customWidth="1"/>
    <col min="15335" max="15335" width="14.85546875" style="1591" customWidth="1"/>
    <col min="15336" max="15336" width="43.7109375" style="1591" customWidth="1"/>
    <col min="15337" max="15589" width="9.140625" style="1591"/>
    <col min="15590" max="15590" width="43.7109375" style="1591" customWidth="1"/>
    <col min="15591" max="15591" width="14.85546875" style="1591" customWidth="1"/>
    <col min="15592" max="15592" width="43.7109375" style="1591" customWidth="1"/>
    <col min="15593" max="15845" width="9.140625" style="1591"/>
    <col min="15846" max="15846" width="43.7109375" style="1591" customWidth="1"/>
    <col min="15847" max="15847" width="14.85546875" style="1591" customWidth="1"/>
    <col min="15848" max="15848" width="43.7109375" style="1591" customWidth="1"/>
    <col min="15849" max="16101" width="9.140625" style="1591"/>
    <col min="16102" max="16102" width="43.7109375" style="1591" customWidth="1"/>
    <col min="16103" max="16103" width="14.85546875" style="1591" customWidth="1"/>
    <col min="16104" max="16104" width="43.7109375" style="1591" customWidth="1"/>
    <col min="16105" max="16384" width="9.140625" style="1591"/>
  </cols>
  <sheetData>
    <row r="1" spans="1:3" s="1563" customFormat="1" ht="46.5" customHeight="1">
      <c r="A1" s="1945" t="s">
        <v>2576</v>
      </c>
      <c r="B1" s="1946"/>
      <c r="C1" s="1946"/>
    </row>
    <row r="2" spans="1:3" s="1564" customFormat="1" ht="33" customHeight="1">
      <c r="A2" s="2576" t="s">
        <v>2577</v>
      </c>
      <c r="B2" s="2577"/>
      <c r="C2" s="2578"/>
    </row>
    <row r="3" spans="1:3" s="1564" customFormat="1" ht="18.75">
      <c r="A3" s="2496" t="s">
        <v>3272</v>
      </c>
      <c r="B3" s="2497"/>
      <c r="C3" s="1588" t="s">
        <v>3273</v>
      </c>
    </row>
    <row r="4" spans="1:3" ht="72" customHeight="1">
      <c r="A4" s="1589" t="s">
        <v>3274</v>
      </c>
      <c r="B4" s="1590" t="s">
        <v>2256</v>
      </c>
      <c r="C4" s="1589" t="s">
        <v>3275</v>
      </c>
    </row>
    <row r="5" spans="1:3" ht="33" customHeight="1">
      <c r="A5" s="1592" t="s">
        <v>3276</v>
      </c>
      <c r="B5" s="1565">
        <v>6512649</v>
      </c>
      <c r="C5" s="1593" t="s">
        <v>3277</v>
      </c>
    </row>
    <row r="6" spans="1:3" ht="33" customHeight="1">
      <c r="A6" s="1592" t="s">
        <v>3278</v>
      </c>
      <c r="B6" s="1565">
        <v>103248</v>
      </c>
      <c r="C6" s="1593" t="s">
        <v>3279</v>
      </c>
    </row>
    <row r="7" spans="1:3" ht="33" customHeight="1">
      <c r="A7" s="1592" t="s">
        <v>3280</v>
      </c>
      <c r="B7" s="1568">
        <v>11256</v>
      </c>
      <c r="C7" s="1593" t="s">
        <v>3281</v>
      </c>
    </row>
    <row r="8" spans="1:3" ht="33" customHeight="1">
      <c r="A8" s="1592" t="s">
        <v>3282</v>
      </c>
      <c r="B8" s="1565">
        <v>1520740</v>
      </c>
      <c r="C8" s="1593" t="s">
        <v>3283</v>
      </c>
    </row>
    <row r="9" spans="1:3" ht="33" customHeight="1">
      <c r="A9" s="1592" t="s">
        <v>3284</v>
      </c>
      <c r="B9" s="1568">
        <v>1264875</v>
      </c>
      <c r="C9" s="1593" t="s">
        <v>3285</v>
      </c>
    </row>
    <row r="10" spans="1:3" ht="33" customHeight="1">
      <c r="A10" s="1592" t="s">
        <v>3286</v>
      </c>
      <c r="B10" s="1565">
        <v>428492</v>
      </c>
      <c r="C10" s="1593" t="s">
        <v>3287</v>
      </c>
    </row>
    <row r="11" spans="1:3" ht="33" customHeight="1">
      <c r="A11" s="1592" t="s">
        <v>3288</v>
      </c>
      <c r="B11" s="1568">
        <v>40849</v>
      </c>
      <c r="C11" s="1593" t="s">
        <v>3289</v>
      </c>
    </row>
    <row r="12" spans="1:3" ht="33" customHeight="1">
      <c r="A12" s="1592" t="s">
        <v>3290</v>
      </c>
      <c r="B12" s="1565">
        <v>34762</v>
      </c>
      <c r="C12" s="1593" t="s">
        <v>3291</v>
      </c>
    </row>
    <row r="13" spans="1:3" ht="33" customHeight="1">
      <c r="A13" s="1592" t="s">
        <v>3292</v>
      </c>
      <c r="B13" s="1568">
        <v>38518</v>
      </c>
      <c r="C13" s="1593" t="s">
        <v>3293</v>
      </c>
    </row>
    <row r="14" spans="1:3" ht="33" customHeight="1">
      <c r="A14" s="1592" t="s">
        <v>3294</v>
      </c>
      <c r="B14" s="1565">
        <v>32676</v>
      </c>
      <c r="C14" s="1593" t="s">
        <v>3295</v>
      </c>
    </row>
    <row r="15" spans="1:3" ht="33" customHeight="1">
      <c r="A15" s="1592" t="s">
        <v>3296</v>
      </c>
      <c r="B15" s="1568">
        <v>38332</v>
      </c>
      <c r="C15" s="1593" t="s">
        <v>3297</v>
      </c>
    </row>
    <row r="16" spans="1:3" ht="33" customHeight="1">
      <c r="A16" s="1592" t="s">
        <v>3298</v>
      </c>
      <c r="B16" s="1565">
        <v>9170</v>
      </c>
      <c r="C16" s="1593" t="s">
        <v>3299</v>
      </c>
    </row>
    <row r="17" spans="1:3" ht="33" customHeight="1">
      <c r="A17" s="1592" t="s">
        <v>3300</v>
      </c>
      <c r="B17" s="1568">
        <v>5966</v>
      </c>
      <c r="C17" s="1593" t="s">
        <v>3301</v>
      </c>
    </row>
    <row r="18" spans="1:3" ht="33" customHeight="1">
      <c r="A18" s="1592" t="s">
        <v>617</v>
      </c>
      <c r="B18" s="1565">
        <v>286263</v>
      </c>
      <c r="C18" s="1593" t="s">
        <v>618</v>
      </c>
    </row>
  </sheetData>
  <mergeCells count="3">
    <mergeCell ref="A1:C1"/>
    <mergeCell ref="A2:C2"/>
    <mergeCell ref="A3:B3"/>
  </mergeCells>
  <pageMargins left="0.7" right="0.7" top="0.75" bottom="0.75" header="0.3" footer="0.3"/>
  <pageSetup scale="68"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N20"/>
  <sheetViews>
    <sheetView showGridLines="0" rightToLeft="1" zoomScaleNormal="100" workbookViewId="0">
      <selection activeCell="G13" sqref="G13"/>
    </sheetView>
  </sheetViews>
  <sheetFormatPr defaultColWidth="7.7109375" defaultRowHeight="15.75"/>
  <cols>
    <col min="1" max="1" width="31.7109375" style="1594" customWidth="1"/>
    <col min="2" max="2" width="19.7109375" style="1594" hidden="1" customWidth="1"/>
    <col min="3" max="8" width="19.7109375" style="1594" customWidth="1"/>
    <col min="9" max="9" width="31.7109375" style="1594" customWidth="1"/>
    <col min="10" max="10" width="11.28515625" style="1594" bestFit="1" customWidth="1"/>
    <col min="11" max="11" width="31.42578125" style="1594" customWidth="1"/>
    <col min="12" max="12" width="16" style="1594" customWidth="1"/>
    <col min="13" max="13" width="9" style="1594" bestFit="1" customWidth="1"/>
    <col min="14" max="256" width="7.7109375" style="1594"/>
    <col min="257" max="257" width="13.28515625" style="1594" customWidth="1"/>
    <col min="258" max="258" width="16.28515625" style="1594" customWidth="1"/>
    <col min="259" max="259" width="18.85546875" style="1594" customWidth="1"/>
    <col min="260" max="260" width="12.85546875" style="1594" customWidth="1"/>
    <col min="261" max="261" width="13.85546875" style="1594" customWidth="1"/>
    <col min="262" max="262" width="14.140625" style="1594" customWidth="1"/>
    <col min="263" max="263" width="13.85546875" style="1594" customWidth="1"/>
    <col min="264" max="264" width="14.140625" style="1594" customWidth="1"/>
    <col min="265" max="266" width="7.7109375" style="1594"/>
    <col min="267" max="267" width="31.42578125" style="1594" customWidth="1"/>
    <col min="268" max="512" width="7.7109375" style="1594"/>
    <col min="513" max="513" width="13.28515625" style="1594" customWidth="1"/>
    <col min="514" max="514" width="16.28515625" style="1594" customWidth="1"/>
    <col min="515" max="515" width="18.85546875" style="1594" customWidth="1"/>
    <col min="516" max="516" width="12.85546875" style="1594" customWidth="1"/>
    <col min="517" max="517" width="13.85546875" style="1594" customWidth="1"/>
    <col min="518" max="518" width="14.140625" style="1594" customWidth="1"/>
    <col min="519" max="519" width="13.85546875" style="1594" customWidth="1"/>
    <col min="520" max="520" width="14.140625" style="1594" customWidth="1"/>
    <col min="521" max="522" width="7.7109375" style="1594"/>
    <col min="523" max="523" width="31.42578125" style="1594" customWidth="1"/>
    <col min="524" max="768" width="7.7109375" style="1594"/>
    <col min="769" max="769" width="13.28515625" style="1594" customWidth="1"/>
    <col min="770" max="770" width="16.28515625" style="1594" customWidth="1"/>
    <col min="771" max="771" width="18.85546875" style="1594" customWidth="1"/>
    <col min="772" max="772" width="12.85546875" style="1594" customWidth="1"/>
    <col min="773" max="773" width="13.85546875" style="1594" customWidth="1"/>
    <col min="774" max="774" width="14.140625" style="1594" customWidth="1"/>
    <col min="775" max="775" width="13.85546875" style="1594" customWidth="1"/>
    <col min="776" max="776" width="14.140625" style="1594" customWidth="1"/>
    <col min="777" max="778" width="7.7109375" style="1594"/>
    <col min="779" max="779" width="31.42578125" style="1594" customWidth="1"/>
    <col min="780" max="1024" width="7.7109375" style="1594"/>
    <col min="1025" max="1025" width="13.28515625" style="1594" customWidth="1"/>
    <col min="1026" max="1026" width="16.28515625" style="1594" customWidth="1"/>
    <col min="1027" max="1027" width="18.85546875" style="1594" customWidth="1"/>
    <col min="1028" max="1028" width="12.85546875" style="1594" customWidth="1"/>
    <col min="1029" max="1029" width="13.85546875" style="1594" customWidth="1"/>
    <col min="1030" max="1030" width="14.140625" style="1594" customWidth="1"/>
    <col min="1031" max="1031" width="13.85546875" style="1594" customWidth="1"/>
    <col min="1032" max="1032" width="14.140625" style="1594" customWidth="1"/>
    <col min="1033" max="1034" width="7.7109375" style="1594"/>
    <col min="1035" max="1035" width="31.42578125" style="1594" customWidth="1"/>
    <col min="1036" max="1280" width="7.7109375" style="1594"/>
    <col min="1281" max="1281" width="13.28515625" style="1594" customWidth="1"/>
    <col min="1282" max="1282" width="16.28515625" style="1594" customWidth="1"/>
    <col min="1283" max="1283" width="18.85546875" style="1594" customWidth="1"/>
    <col min="1284" max="1284" width="12.85546875" style="1594" customWidth="1"/>
    <col min="1285" max="1285" width="13.85546875" style="1594" customWidth="1"/>
    <col min="1286" max="1286" width="14.140625" style="1594" customWidth="1"/>
    <col min="1287" max="1287" width="13.85546875" style="1594" customWidth="1"/>
    <col min="1288" max="1288" width="14.140625" style="1594" customWidth="1"/>
    <col min="1289" max="1290" width="7.7109375" style="1594"/>
    <col min="1291" max="1291" width="31.42578125" style="1594" customWidth="1"/>
    <col min="1292" max="1536" width="7.7109375" style="1594"/>
    <col min="1537" max="1537" width="13.28515625" style="1594" customWidth="1"/>
    <col min="1538" max="1538" width="16.28515625" style="1594" customWidth="1"/>
    <col min="1539" max="1539" width="18.85546875" style="1594" customWidth="1"/>
    <col min="1540" max="1540" width="12.85546875" style="1594" customWidth="1"/>
    <col min="1541" max="1541" width="13.85546875" style="1594" customWidth="1"/>
    <col min="1542" max="1542" width="14.140625" style="1594" customWidth="1"/>
    <col min="1543" max="1543" width="13.85546875" style="1594" customWidth="1"/>
    <col min="1544" max="1544" width="14.140625" style="1594" customWidth="1"/>
    <col min="1545" max="1546" width="7.7109375" style="1594"/>
    <col min="1547" max="1547" width="31.42578125" style="1594" customWidth="1"/>
    <col min="1548" max="1792" width="7.7109375" style="1594"/>
    <col min="1793" max="1793" width="13.28515625" style="1594" customWidth="1"/>
    <col min="1794" max="1794" width="16.28515625" style="1594" customWidth="1"/>
    <col min="1795" max="1795" width="18.85546875" style="1594" customWidth="1"/>
    <col min="1796" max="1796" width="12.85546875" style="1594" customWidth="1"/>
    <col min="1797" max="1797" width="13.85546875" style="1594" customWidth="1"/>
    <col min="1798" max="1798" width="14.140625" style="1594" customWidth="1"/>
    <col min="1799" max="1799" width="13.85546875" style="1594" customWidth="1"/>
    <col min="1800" max="1800" width="14.140625" style="1594" customWidth="1"/>
    <col min="1801" max="1802" width="7.7109375" style="1594"/>
    <col min="1803" max="1803" width="31.42578125" style="1594" customWidth="1"/>
    <col min="1804" max="2048" width="7.7109375" style="1594"/>
    <col min="2049" max="2049" width="13.28515625" style="1594" customWidth="1"/>
    <col min="2050" max="2050" width="16.28515625" style="1594" customWidth="1"/>
    <col min="2051" max="2051" width="18.85546875" style="1594" customWidth="1"/>
    <col min="2052" max="2052" width="12.85546875" style="1594" customWidth="1"/>
    <col min="2053" max="2053" width="13.85546875" style="1594" customWidth="1"/>
    <col min="2054" max="2054" width="14.140625" style="1594" customWidth="1"/>
    <col min="2055" max="2055" width="13.85546875" style="1594" customWidth="1"/>
    <col min="2056" max="2056" width="14.140625" style="1594" customWidth="1"/>
    <col min="2057" max="2058" width="7.7109375" style="1594"/>
    <col min="2059" max="2059" width="31.42578125" style="1594" customWidth="1"/>
    <col min="2060" max="2304" width="7.7109375" style="1594"/>
    <col min="2305" max="2305" width="13.28515625" style="1594" customWidth="1"/>
    <col min="2306" max="2306" width="16.28515625" style="1594" customWidth="1"/>
    <col min="2307" max="2307" width="18.85546875" style="1594" customWidth="1"/>
    <col min="2308" max="2308" width="12.85546875" style="1594" customWidth="1"/>
    <col min="2309" max="2309" width="13.85546875" style="1594" customWidth="1"/>
    <col min="2310" max="2310" width="14.140625" style="1594" customWidth="1"/>
    <col min="2311" max="2311" width="13.85546875" style="1594" customWidth="1"/>
    <col min="2312" max="2312" width="14.140625" style="1594" customWidth="1"/>
    <col min="2313" max="2314" width="7.7109375" style="1594"/>
    <col min="2315" max="2315" width="31.42578125" style="1594" customWidth="1"/>
    <col min="2316" max="2560" width="7.7109375" style="1594"/>
    <col min="2561" max="2561" width="13.28515625" style="1594" customWidth="1"/>
    <col min="2562" max="2562" width="16.28515625" style="1594" customWidth="1"/>
    <col min="2563" max="2563" width="18.85546875" style="1594" customWidth="1"/>
    <col min="2564" max="2564" width="12.85546875" style="1594" customWidth="1"/>
    <col min="2565" max="2565" width="13.85546875" style="1594" customWidth="1"/>
    <col min="2566" max="2566" width="14.140625" style="1594" customWidth="1"/>
    <col min="2567" max="2567" width="13.85546875" style="1594" customWidth="1"/>
    <col min="2568" max="2568" width="14.140625" style="1594" customWidth="1"/>
    <col min="2569" max="2570" width="7.7109375" style="1594"/>
    <col min="2571" max="2571" width="31.42578125" style="1594" customWidth="1"/>
    <col min="2572" max="2816" width="7.7109375" style="1594"/>
    <col min="2817" max="2817" width="13.28515625" style="1594" customWidth="1"/>
    <col min="2818" max="2818" width="16.28515625" style="1594" customWidth="1"/>
    <col min="2819" max="2819" width="18.85546875" style="1594" customWidth="1"/>
    <col min="2820" max="2820" width="12.85546875" style="1594" customWidth="1"/>
    <col min="2821" max="2821" width="13.85546875" style="1594" customWidth="1"/>
    <col min="2822" max="2822" width="14.140625" style="1594" customWidth="1"/>
    <col min="2823" max="2823" width="13.85546875" style="1594" customWidth="1"/>
    <col min="2824" max="2824" width="14.140625" style="1594" customWidth="1"/>
    <col min="2825" max="2826" width="7.7109375" style="1594"/>
    <col min="2827" max="2827" width="31.42578125" style="1594" customWidth="1"/>
    <col min="2828" max="3072" width="7.7109375" style="1594"/>
    <col min="3073" max="3073" width="13.28515625" style="1594" customWidth="1"/>
    <col min="3074" max="3074" width="16.28515625" style="1594" customWidth="1"/>
    <col min="3075" max="3075" width="18.85546875" style="1594" customWidth="1"/>
    <col min="3076" max="3076" width="12.85546875" style="1594" customWidth="1"/>
    <col min="3077" max="3077" width="13.85546875" style="1594" customWidth="1"/>
    <col min="3078" max="3078" width="14.140625" style="1594" customWidth="1"/>
    <col min="3079" max="3079" width="13.85546875" style="1594" customWidth="1"/>
    <col min="3080" max="3080" width="14.140625" style="1594" customWidth="1"/>
    <col min="3081" max="3082" width="7.7109375" style="1594"/>
    <col min="3083" max="3083" width="31.42578125" style="1594" customWidth="1"/>
    <col min="3084" max="3328" width="7.7109375" style="1594"/>
    <col min="3329" max="3329" width="13.28515625" style="1594" customWidth="1"/>
    <col min="3330" max="3330" width="16.28515625" style="1594" customWidth="1"/>
    <col min="3331" max="3331" width="18.85546875" style="1594" customWidth="1"/>
    <col min="3332" max="3332" width="12.85546875" style="1594" customWidth="1"/>
    <col min="3333" max="3333" width="13.85546875" style="1594" customWidth="1"/>
    <col min="3334" max="3334" width="14.140625" style="1594" customWidth="1"/>
    <col min="3335" max="3335" width="13.85546875" style="1594" customWidth="1"/>
    <col min="3336" max="3336" width="14.140625" style="1594" customWidth="1"/>
    <col min="3337" max="3338" width="7.7109375" style="1594"/>
    <col min="3339" max="3339" width="31.42578125" style="1594" customWidth="1"/>
    <col min="3340" max="3584" width="7.7109375" style="1594"/>
    <col min="3585" max="3585" width="13.28515625" style="1594" customWidth="1"/>
    <col min="3586" max="3586" width="16.28515625" style="1594" customWidth="1"/>
    <col min="3587" max="3587" width="18.85546875" style="1594" customWidth="1"/>
    <col min="3588" max="3588" width="12.85546875" style="1594" customWidth="1"/>
    <col min="3589" max="3589" width="13.85546875" style="1594" customWidth="1"/>
    <col min="3590" max="3590" width="14.140625" style="1594" customWidth="1"/>
    <col min="3591" max="3591" width="13.85546875" style="1594" customWidth="1"/>
    <col min="3592" max="3592" width="14.140625" style="1594" customWidth="1"/>
    <col min="3593" max="3594" width="7.7109375" style="1594"/>
    <col min="3595" max="3595" width="31.42578125" style="1594" customWidth="1"/>
    <col min="3596" max="3840" width="7.7109375" style="1594"/>
    <col min="3841" max="3841" width="13.28515625" style="1594" customWidth="1"/>
    <col min="3842" max="3842" width="16.28515625" style="1594" customWidth="1"/>
    <col min="3843" max="3843" width="18.85546875" style="1594" customWidth="1"/>
    <col min="3844" max="3844" width="12.85546875" style="1594" customWidth="1"/>
    <col min="3845" max="3845" width="13.85546875" style="1594" customWidth="1"/>
    <col min="3846" max="3846" width="14.140625" style="1594" customWidth="1"/>
    <col min="3847" max="3847" width="13.85546875" style="1594" customWidth="1"/>
    <col min="3848" max="3848" width="14.140625" style="1594" customWidth="1"/>
    <col min="3849" max="3850" width="7.7109375" style="1594"/>
    <col min="3851" max="3851" width="31.42578125" style="1594" customWidth="1"/>
    <col min="3852" max="4096" width="7.7109375" style="1594"/>
    <col min="4097" max="4097" width="13.28515625" style="1594" customWidth="1"/>
    <col min="4098" max="4098" width="16.28515625" style="1594" customWidth="1"/>
    <col min="4099" max="4099" width="18.85546875" style="1594" customWidth="1"/>
    <col min="4100" max="4100" width="12.85546875" style="1594" customWidth="1"/>
    <col min="4101" max="4101" width="13.85546875" style="1594" customWidth="1"/>
    <col min="4102" max="4102" width="14.140625" style="1594" customWidth="1"/>
    <col min="4103" max="4103" width="13.85546875" style="1594" customWidth="1"/>
    <col min="4104" max="4104" width="14.140625" style="1594" customWidth="1"/>
    <col min="4105" max="4106" width="7.7109375" style="1594"/>
    <col min="4107" max="4107" width="31.42578125" style="1594" customWidth="1"/>
    <col min="4108" max="4352" width="7.7109375" style="1594"/>
    <col min="4353" max="4353" width="13.28515625" style="1594" customWidth="1"/>
    <col min="4354" max="4354" width="16.28515625" style="1594" customWidth="1"/>
    <col min="4355" max="4355" width="18.85546875" style="1594" customWidth="1"/>
    <col min="4356" max="4356" width="12.85546875" style="1594" customWidth="1"/>
    <col min="4357" max="4357" width="13.85546875" style="1594" customWidth="1"/>
    <col min="4358" max="4358" width="14.140625" style="1594" customWidth="1"/>
    <col min="4359" max="4359" width="13.85546875" style="1594" customWidth="1"/>
    <col min="4360" max="4360" width="14.140625" style="1594" customWidth="1"/>
    <col min="4361" max="4362" width="7.7109375" style="1594"/>
    <col min="4363" max="4363" width="31.42578125" style="1594" customWidth="1"/>
    <col min="4364" max="4608" width="7.7109375" style="1594"/>
    <col min="4609" max="4609" width="13.28515625" style="1594" customWidth="1"/>
    <col min="4610" max="4610" width="16.28515625" style="1594" customWidth="1"/>
    <col min="4611" max="4611" width="18.85546875" style="1594" customWidth="1"/>
    <col min="4612" max="4612" width="12.85546875" style="1594" customWidth="1"/>
    <col min="4613" max="4613" width="13.85546875" style="1594" customWidth="1"/>
    <col min="4614" max="4614" width="14.140625" style="1594" customWidth="1"/>
    <col min="4615" max="4615" width="13.85546875" style="1594" customWidth="1"/>
    <col min="4616" max="4616" width="14.140625" style="1594" customWidth="1"/>
    <col min="4617" max="4618" width="7.7109375" style="1594"/>
    <col min="4619" max="4619" width="31.42578125" style="1594" customWidth="1"/>
    <col min="4620" max="4864" width="7.7109375" style="1594"/>
    <col min="4865" max="4865" width="13.28515625" style="1594" customWidth="1"/>
    <col min="4866" max="4866" width="16.28515625" style="1594" customWidth="1"/>
    <col min="4867" max="4867" width="18.85546875" style="1594" customWidth="1"/>
    <col min="4868" max="4868" width="12.85546875" style="1594" customWidth="1"/>
    <col min="4869" max="4869" width="13.85546875" style="1594" customWidth="1"/>
    <col min="4870" max="4870" width="14.140625" style="1594" customWidth="1"/>
    <col min="4871" max="4871" width="13.85546875" style="1594" customWidth="1"/>
    <col min="4872" max="4872" width="14.140625" style="1594" customWidth="1"/>
    <col min="4873" max="4874" width="7.7109375" style="1594"/>
    <col min="4875" max="4875" width="31.42578125" style="1594" customWidth="1"/>
    <col min="4876" max="5120" width="7.7109375" style="1594"/>
    <col min="5121" max="5121" width="13.28515625" style="1594" customWidth="1"/>
    <col min="5122" max="5122" width="16.28515625" style="1594" customWidth="1"/>
    <col min="5123" max="5123" width="18.85546875" style="1594" customWidth="1"/>
    <col min="5124" max="5124" width="12.85546875" style="1594" customWidth="1"/>
    <col min="5125" max="5125" width="13.85546875" style="1594" customWidth="1"/>
    <col min="5126" max="5126" width="14.140625" style="1594" customWidth="1"/>
    <col min="5127" max="5127" width="13.85546875" style="1594" customWidth="1"/>
    <col min="5128" max="5128" width="14.140625" style="1594" customWidth="1"/>
    <col min="5129" max="5130" width="7.7109375" style="1594"/>
    <col min="5131" max="5131" width="31.42578125" style="1594" customWidth="1"/>
    <col min="5132" max="5376" width="7.7109375" style="1594"/>
    <col min="5377" max="5377" width="13.28515625" style="1594" customWidth="1"/>
    <col min="5378" max="5378" width="16.28515625" style="1594" customWidth="1"/>
    <col min="5379" max="5379" width="18.85546875" style="1594" customWidth="1"/>
    <col min="5380" max="5380" width="12.85546875" style="1594" customWidth="1"/>
    <col min="5381" max="5381" width="13.85546875" style="1594" customWidth="1"/>
    <col min="5382" max="5382" width="14.140625" style="1594" customWidth="1"/>
    <col min="5383" max="5383" width="13.85546875" style="1594" customWidth="1"/>
    <col min="5384" max="5384" width="14.140625" style="1594" customWidth="1"/>
    <col min="5385" max="5386" width="7.7109375" style="1594"/>
    <col min="5387" max="5387" width="31.42578125" style="1594" customWidth="1"/>
    <col min="5388" max="5632" width="7.7109375" style="1594"/>
    <col min="5633" max="5633" width="13.28515625" style="1594" customWidth="1"/>
    <col min="5634" max="5634" width="16.28515625" style="1594" customWidth="1"/>
    <col min="5635" max="5635" width="18.85546875" style="1594" customWidth="1"/>
    <col min="5636" max="5636" width="12.85546875" style="1594" customWidth="1"/>
    <col min="5637" max="5637" width="13.85546875" style="1594" customWidth="1"/>
    <col min="5638" max="5638" width="14.140625" style="1594" customWidth="1"/>
    <col min="5639" max="5639" width="13.85546875" style="1594" customWidth="1"/>
    <col min="5640" max="5640" width="14.140625" style="1594" customWidth="1"/>
    <col min="5641" max="5642" width="7.7109375" style="1594"/>
    <col min="5643" max="5643" width="31.42578125" style="1594" customWidth="1"/>
    <col min="5644" max="5888" width="7.7109375" style="1594"/>
    <col min="5889" max="5889" width="13.28515625" style="1594" customWidth="1"/>
    <col min="5890" max="5890" width="16.28515625" style="1594" customWidth="1"/>
    <col min="5891" max="5891" width="18.85546875" style="1594" customWidth="1"/>
    <col min="5892" max="5892" width="12.85546875" style="1594" customWidth="1"/>
    <col min="5893" max="5893" width="13.85546875" style="1594" customWidth="1"/>
    <col min="5894" max="5894" width="14.140625" style="1594" customWidth="1"/>
    <col min="5895" max="5895" width="13.85546875" style="1594" customWidth="1"/>
    <col min="5896" max="5896" width="14.140625" style="1594" customWidth="1"/>
    <col min="5897" max="5898" width="7.7109375" style="1594"/>
    <col min="5899" max="5899" width="31.42578125" style="1594" customWidth="1"/>
    <col min="5900" max="6144" width="7.7109375" style="1594"/>
    <col min="6145" max="6145" width="13.28515625" style="1594" customWidth="1"/>
    <col min="6146" max="6146" width="16.28515625" style="1594" customWidth="1"/>
    <col min="6147" max="6147" width="18.85546875" style="1594" customWidth="1"/>
    <col min="6148" max="6148" width="12.85546875" style="1594" customWidth="1"/>
    <col min="6149" max="6149" width="13.85546875" style="1594" customWidth="1"/>
    <col min="6150" max="6150" width="14.140625" style="1594" customWidth="1"/>
    <col min="6151" max="6151" width="13.85546875" style="1594" customWidth="1"/>
    <col min="6152" max="6152" width="14.140625" style="1594" customWidth="1"/>
    <col min="6153" max="6154" width="7.7109375" style="1594"/>
    <col min="6155" max="6155" width="31.42578125" style="1594" customWidth="1"/>
    <col min="6156" max="6400" width="7.7109375" style="1594"/>
    <col min="6401" max="6401" width="13.28515625" style="1594" customWidth="1"/>
    <col min="6402" max="6402" width="16.28515625" style="1594" customWidth="1"/>
    <col min="6403" max="6403" width="18.85546875" style="1594" customWidth="1"/>
    <col min="6404" max="6404" width="12.85546875" style="1594" customWidth="1"/>
    <col min="6405" max="6405" width="13.85546875" style="1594" customWidth="1"/>
    <col min="6406" max="6406" width="14.140625" style="1594" customWidth="1"/>
    <col min="6407" max="6407" width="13.85546875" style="1594" customWidth="1"/>
    <col min="6408" max="6408" width="14.140625" style="1594" customWidth="1"/>
    <col min="6409" max="6410" width="7.7109375" style="1594"/>
    <col min="6411" max="6411" width="31.42578125" style="1594" customWidth="1"/>
    <col min="6412" max="6656" width="7.7109375" style="1594"/>
    <col min="6657" max="6657" width="13.28515625" style="1594" customWidth="1"/>
    <col min="6658" max="6658" width="16.28515625" style="1594" customWidth="1"/>
    <col min="6659" max="6659" width="18.85546875" style="1594" customWidth="1"/>
    <col min="6660" max="6660" width="12.85546875" style="1594" customWidth="1"/>
    <col min="6661" max="6661" width="13.85546875" style="1594" customWidth="1"/>
    <col min="6662" max="6662" width="14.140625" style="1594" customWidth="1"/>
    <col min="6663" max="6663" width="13.85546875" style="1594" customWidth="1"/>
    <col min="6664" max="6664" width="14.140625" style="1594" customWidth="1"/>
    <col min="6665" max="6666" width="7.7109375" style="1594"/>
    <col min="6667" max="6667" width="31.42578125" style="1594" customWidth="1"/>
    <col min="6668" max="6912" width="7.7109375" style="1594"/>
    <col min="6913" max="6913" width="13.28515625" style="1594" customWidth="1"/>
    <col min="6914" max="6914" width="16.28515625" style="1594" customWidth="1"/>
    <col min="6915" max="6915" width="18.85546875" style="1594" customWidth="1"/>
    <col min="6916" max="6916" width="12.85546875" style="1594" customWidth="1"/>
    <col min="6917" max="6917" width="13.85546875" style="1594" customWidth="1"/>
    <col min="6918" max="6918" width="14.140625" style="1594" customWidth="1"/>
    <col min="6919" max="6919" width="13.85546875" style="1594" customWidth="1"/>
    <col min="6920" max="6920" width="14.140625" style="1594" customWidth="1"/>
    <col min="6921" max="6922" width="7.7109375" style="1594"/>
    <col min="6923" max="6923" width="31.42578125" style="1594" customWidth="1"/>
    <col min="6924" max="7168" width="7.7109375" style="1594"/>
    <col min="7169" max="7169" width="13.28515625" style="1594" customWidth="1"/>
    <col min="7170" max="7170" width="16.28515625" style="1594" customWidth="1"/>
    <col min="7171" max="7171" width="18.85546875" style="1594" customWidth="1"/>
    <col min="7172" max="7172" width="12.85546875" style="1594" customWidth="1"/>
    <col min="7173" max="7173" width="13.85546875" style="1594" customWidth="1"/>
    <col min="7174" max="7174" width="14.140625" style="1594" customWidth="1"/>
    <col min="7175" max="7175" width="13.85546875" style="1594" customWidth="1"/>
    <col min="7176" max="7176" width="14.140625" style="1594" customWidth="1"/>
    <col min="7177" max="7178" width="7.7109375" style="1594"/>
    <col min="7179" max="7179" width="31.42578125" style="1594" customWidth="1"/>
    <col min="7180" max="7424" width="7.7109375" style="1594"/>
    <col min="7425" max="7425" width="13.28515625" style="1594" customWidth="1"/>
    <col min="7426" max="7426" width="16.28515625" style="1594" customWidth="1"/>
    <col min="7427" max="7427" width="18.85546875" style="1594" customWidth="1"/>
    <col min="7428" max="7428" width="12.85546875" style="1594" customWidth="1"/>
    <col min="7429" max="7429" width="13.85546875" style="1594" customWidth="1"/>
    <col min="7430" max="7430" width="14.140625" style="1594" customWidth="1"/>
    <col min="7431" max="7431" width="13.85546875" style="1594" customWidth="1"/>
    <col min="7432" max="7432" width="14.140625" style="1594" customWidth="1"/>
    <col min="7433" max="7434" width="7.7109375" style="1594"/>
    <col min="7435" max="7435" width="31.42578125" style="1594" customWidth="1"/>
    <col min="7436" max="7680" width="7.7109375" style="1594"/>
    <col min="7681" max="7681" width="13.28515625" style="1594" customWidth="1"/>
    <col min="7682" max="7682" width="16.28515625" style="1594" customWidth="1"/>
    <col min="7683" max="7683" width="18.85546875" style="1594" customWidth="1"/>
    <col min="7684" max="7684" width="12.85546875" style="1594" customWidth="1"/>
    <col min="7685" max="7685" width="13.85546875" style="1594" customWidth="1"/>
    <col min="7686" max="7686" width="14.140625" style="1594" customWidth="1"/>
    <col min="7687" max="7687" width="13.85546875" style="1594" customWidth="1"/>
    <col min="7688" max="7688" width="14.140625" style="1594" customWidth="1"/>
    <col min="7689" max="7690" width="7.7109375" style="1594"/>
    <col min="7691" max="7691" width="31.42578125" style="1594" customWidth="1"/>
    <col min="7692" max="7936" width="7.7109375" style="1594"/>
    <col min="7937" max="7937" width="13.28515625" style="1594" customWidth="1"/>
    <col min="7938" max="7938" width="16.28515625" style="1594" customWidth="1"/>
    <col min="7939" max="7939" width="18.85546875" style="1594" customWidth="1"/>
    <col min="7940" max="7940" width="12.85546875" style="1594" customWidth="1"/>
    <col min="7941" max="7941" width="13.85546875" style="1594" customWidth="1"/>
    <col min="7942" max="7942" width="14.140625" style="1594" customWidth="1"/>
    <col min="7943" max="7943" width="13.85546875" style="1594" customWidth="1"/>
    <col min="7944" max="7944" width="14.140625" style="1594" customWidth="1"/>
    <col min="7945" max="7946" width="7.7109375" style="1594"/>
    <col min="7947" max="7947" width="31.42578125" style="1594" customWidth="1"/>
    <col min="7948" max="8192" width="7.7109375" style="1594"/>
    <col min="8193" max="8193" width="13.28515625" style="1594" customWidth="1"/>
    <col min="8194" max="8194" width="16.28515625" style="1594" customWidth="1"/>
    <col min="8195" max="8195" width="18.85546875" style="1594" customWidth="1"/>
    <col min="8196" max="8196" width="12.85546875" style="1594" customWidth="1"/>
    <col min="8197" max="8197" width="13.85546875" style="1594" customWidth="1"/>
    <col min="8198" max="8198" width="14.140625" style="1594" customWidth="1"/>
    <col min="8199" max="8199" width="13.85546875" style="1594" customWidth="1"/>
    <col min="8200" max="8200" width="14.140625" style="1594" customWidth="1"/>
    <col min="8201" max="8202" width="7.7109375" style="1594"/>
    <col min="8203" max="8203" width="31.42578125" style="1594" customWidth="1"/>
    <col min="8204" max="8448" width="7.7109375" style="1594"/>
    <col min="8449" max="8449" width="13.28515625" style="1594" customWidth="1"/>
    <col min="8450" max="8450" width="16.28515625" style="1594" customWidth="1"/>
    <col min="8451" max="8451" width="18.85546875" style="1594" customWidth="1"/>
    <col min="8452" max="8452" width="12.85546875" style="1594" customWidth="1"/>
    <col min="8453" max="8453" width="13.85546875" style="1594" customWidth="1"/>
    <col min="8454" max="8454" width="14.140625" style="1594" customWidth="1"/>
    <col min="8455" max="8455" width="13.85546875" style="1594" customWidth="1"/>
    <col min="8456" max="8456" width="14.140625" style="1594" customWidth="1"/>
    <col min="8457" max="8458" width="7.7109375" style="1594"/>
    <col min="8459" max="8459" width="31.42578125" style="1594" customWidth="1"/>
    <col min="8460" max="8704" width="7.7109375" style="1594"/>
    <col min="8705" max="8705" width="13.28515625" style="1594" customWidth="1"/>
    <col min="8706" max="8706" width="16.28515625" style="1594" customWidth="1"/>
    <col min="8707" max="8707" width="18.85546875" style="1594" customWidth="1"/>
    <col min="8708" max="8708" width="12.85546875" style="1594" customWidth="1"/>
    <col min="8709" max="8709" width="13.85546875" style="1594" customWidth="1"/>
    <col min="8710" max="8710" width="14.140625" style="1594" customWidth="1"/>
    <col min="8711" max="8711" width="13.85546875" style="1594" customWidth="1"/>
    <col min="8712" max="8712" width="14.140625" style="1594" customWidth="1"/>
    <col min="8713" max="8714" width="7.7109375" style="1594"/>
    <col min="8715" max="8715" width="31.42578125" style="1594" customWidth="1"/>
    <col min="8716" max="8960" width="7.7109375" style="1594"/>
    <col min="8961" max="8961" width="13.28515625" style="1594" customWidth="1"/>
    <col min="8962" max="8962" width="16.28515625" style="1594" customWidth="1"/>
    <col min="8963" max="8963" width="18.85546875" style="1594" customWidth="1"/>
    <col min="8964" max="8964" width="12.85546875" style="1594" customWidth="1"/>
    <col min="8965" max="8965" width="13.85546875" style="1594" customWidth="1"/>
    <col min="8966" max="8966" width="14.140625" style="1594" customWidth="1"/>
    <col min="8967" max="8967" width="13.85546875" style="1594" customWidth="1"/>
    <col min="8968" max="8968" width="14.140625" style="1594" customWidth="1"/>
    <col min="8969" max="8970" width="7.7109375" style="1594"/>
    <col min="8971" max="8971" width="31.42578125" style="1594" customWidth="1"/>
    <col min="8972" max="9216" width="7.7109375" style="1594"/>
    <col min="9217" max="9217" width="13.28515625" style="1594" customWidth="1"/>
    <col min="9218" max="9218" width="16.28515625" style="1594" customWidth="1"/>
    <col min="9219" max="9219" width="18.85546875" style="1594" customWidth="1"/>
    <col min="9220" max="9220" width="12.85546875" style="1594" customWidth="1"/>
    <col min="9221" max="9221" width="13.85546875" style="1594" customWidth="1"/>
    <col min="9222" max="9222" width="14.140625" style="1594" customWidth="1"/>
    <col min="9223" max="9223" width="13.85546875" style="1594" customWidth="1"/>
    <col min="9224" max="9224" width="14.140625" style="1594" customWidth="1"/>
    <col min="9225" max="9226" width="7.7109375" style="1594"/>
    <col min="9227" max="9227" width="31.42578125" style="1594" customWidth="1"/>
    <col min="9228" max="9472" width="7.7109375" style="1594"/>
    <col min="9473" max="9473" width="13.28515625" style="1594" customWidth="1"/>
    <col min="9474" max="9474" width="16.28515625" style="1594" customWidth="1"/>
    <col min="9475" max="9475" width="18.85546875" style="1594" customWidth="1"/>
    <col min="9476" max="9476" width="12.85546875" style="1594" customWidth="1"/>
    <col min="9477" max="9477" width="13.85546875" style="1594" customWidth="1"/>
    <col min="9478" max="9478" width="14.140625" style="1594" customWidth="1"/>
    <col min="9479" max="9479" width="13.85546875" style="1594" customWidth="1"/>
    <col min="9480" max="9480" width="14.140625" style="1594" customWidth="1"/>
    <col min="9481" max="9482" width="7.7109375" style="1594"/>
    <col min="9483" max="9483" width="31.42578125" style="1594" customWidth="1"/>
    <col min="9484" max="9728" width="7.7109375" style="1594"/>
    <col min="9729" max="9729" width="13.28515625" style="1594" customWidth="1"/>
    <col min="9730" max="9730" width="16.28515625" style="1594" customWidth="1"/>
    <col min="9731" max="9731" width="18.85546875" style="1594" customWidth="1"/>
    <col min="9732" max="9732" width="12.85546875" style="1594" customWidth="1"/>
    <col min="9733" max="9733" width="13.85546875" style="1594" customWidth="1"/>
    <col min="9734" max="9734" width="14.140625" style="1594" customWidth="1"/>
    <col min="9735" max="9735" width="13.85546875" style="1594" customWidth="1"/>
    <col min="9736" max="9736" width="14.140625" style="1594" customWidth="1"/>
    <col min="9737" max="9738" width="7.7109375" style="1594"/>
    <col min="9739" max="9739" width="31.42578125" style="1594" customWidth="1"/>
    <col min="9740" max="9984" width="7.7109375" style="1594"/>
    <col min="9985" max="9985" width="13.28515625" style="1594" customWidth="1"/>
    <col min="9986" max="9986" width="16.28515625" style="1594" customWidth="1"/>
    <col min="9987" max="9987" width="18.85546875" style="1594" customWidth="1"/>
    <col min="9988" max="9988" width="12.85546875" style="1594" customWidth="1"/>
    <col min="9989" max="9989" width="13.85546875" style="1594" customWidth="1"/>
    <col min="9990" max="9990" width="14.140625" style="1594" customWidth="1"/>
    <col min="9991" max="9991" width="13.85546875" style="1594" customWidth="1"/>
    <col min="9992" max="9992" width="14.140625" style="1594" customWidth="1"/>
    <col min="9993" max="9994" width="7.7109375" style="1594"/>
    <col min="9995" max="9995" width="31.42578125" style="1594" customWidth="1"/>
    <col min="9996" max="10240" width="7.7109375" style="1594"/>
    <col min="10241" max="10241" width="13.28515625" style="1594" customWidth="1"/>
    <col min="10242" max="10242" width="16.28515625" style="1594" customWidth="1"/>
    <col min="10243" max="10243" width="18.85546875" style="1594" customWidth="1"/>
    <col min="10244" max="10244" width="12.85546875" style="1594" customWidth="1"/>
    <col min="10245" max="10245" width="13.85546875" style="1594" customWidth="1"/>
    <col min="10246" max="10246" width="14.140625" style="1594" customWidth="1"/>
    <col min="10247" max="10247" width="13.85546875" style="1594" customWidth="1"/>
    <col min="10248" max="10248" width="14.140625" style="1594" customWidth="1"/>
    <col min="10249" max="10250" width="7.7109375" style="1594"/>
    <col min="10251" max="10251" width="31.42578125" style="1594" customWidth="1"/>
    <col min="10252" max="10496" width="7.7109375" style="1594"/>
    <col min="10497" max="10497" width="13.28515625" style="1594" customWidth="1"/>
    <col min="10498" max="10498" width="16.28515625" style="1594" customWidth="1"/>
    <col min="10499" max="10499" width="18.85546875" style="1594" customWidth="1"/>
    <col min="10500" max="10500" width="12.85546875" style="1594" customWidth="1"/>
    <col min="10501" max="10501" width="13.85546875" style="1594" customWidth="1"/>
    <col min="10502" max="10502" width="14.140625" style="1594" customWidth="1"/>
    <col min="10503" max="10503" width="13.85546875" style="1594" customWidth="1"/>
    <col min="10504" max="10504" width="14.140625" style="1594" customWidth="1"/>
    <col min="10505" max="10506" width="7.7109375" style="1594"/>
    <col min="10507" max="10507" width="31.42578125" style="1594" customWidth="1"/>
    <col min="10508" max="10752" width="7.7109375" style="1594"/>
    <col min="10753" max="10753" width="13.28515625" style="1594" customWidth="1"/>
    <col min="10754" max="10754" width="16.28515625" style="1594" customWidth="1"/>
    <col min="10755" max="10755" width="18.85546875" style="1594" customWidth="1"/>
    <col min="10756" max="10756" width="12.85546875" style="1594" customWidth="1"/>
    <col min="10757" max="10757" width="13.85546875" style="1594" customWidth="1"/>
    <col min="10758" max="10758" width="14.140625" style="1594" customWidth="1"/>
    <col min="10759" max="10759" width="13.85546875" style="1594" customWidth="1"/>
    <col min="10760" max="10760" width="14.140625" style="1594" customWidth="1"/>
    <col min="10761" max="10762" width="7.7109375" style="1594"/>
    <col min="10763" max="10763" width="31.42578125" style="1594" customWidth="1"/>
    <col min="10764" max="11008" width="7.7109375" style="1594"/>
    <col min="11009" max="11009" width="13.28515625" style="1594" customWidth="1"/>
    <col min="11010" max="11010" width="16.28515625" style="1594" customWidth="1"/>
    <col min="11011" max="11011" width="18.85546875" style="1594" customWidth="1"/>
    <col min="11012" max="11012" width="12.85546875" style="1594" customWidth="1"/>
    <col min="11013" max="11013" width="13.85546875" style="1594" customWidth="1"/>
    <col min="11014" max="11014" width="14.140625" style="1594" customWidth="1"/>
    <col min="11015" max="11015" width="13.85546875" style="1594" customWidth="1"/>
    <col min="11016" max="11016" width="14.140625" style="1594" customWidth="1"/>
    <col min="11017" max="11018" width="7.7109375" style="1594"/>
    <col min="11019" max="11019" width="31.42578125" style="1594" customWidth="1"/>
    <col min="11020" max="11264" width="7.7109375" style="1594"/>
    <col min="11265" max="11265" width="13.28515625" style="1594" customWidth="1"/>
    <col min="11266" max="11266" width="16.28515625" style="1594" customWidth="1"/>
    <col min="11267" max="11267" width="18.85546875" style="1594" customWidth="1"/>
    <col min="11268" max="11268" width="12.85546875" style="1594" customWidth="1"/>
    <col min="11269" max="11269" width="13.85546875" style="1594" customWidth="1"/>
    <col min="11270" max="11270" width="14.140625" style="1594" customWidth="1"/>
    <col min="11271" max="11271" width="13.85546875" style="1594" customWidth="1"/>
    <col min="11272" max="11272" width="14.140625" style="1594" customWidth="1"/>
    <col min="11273" max="11274" width="7.7109375" style="1594"/>
    <col min="11275" max="11275" width="31.42578125" style="1594" customWidth="1"/>
    <col min="11276" max="11520" width="7.7109375" style="1594"/>
    <col min="11521" max="11521" width="13.28515625" style="1594" customWidth="1"/>
    <col min="11522" max="11522" width="16.28515625" style="1594" customWidth="1"/>
    <col min="11523" max="11523" width="18.85546875" style="1594" customWidth="1"/>
    <col min="11524" max="11524" width="12.85546875" style="1594" customWidth="1"/>
    <col min="11525" max="11525" width="13.85546875" style="1594" customWidth="1"/>
    <col min="11526" max="11526" width="14.140625" style="1594" customWidth="1"/>
    <col min="11527" max="11527" width="13.85546875" style="1594" customWidth="1"/>
    <col min="11528" max="11528" width="14.140625" style="1594" customWidth="1"/>
    <col min="11529" max="11530" width="7.7109375" style="1594"/>
    <col min="11531" max="11531" width="31.42578125" style="1594" customWidth="1"/>
    <col min="11532" max="11776" width="7.7109375" style="1594"/>
    <col min="11777" max="11777" width="13.28515625" style="1594" customWidth="1"/>
    <col min="11778" max="11778" width="16.28515625" style="1594" customWidth="1"/>
    <col min="11779" max="11779" width="18.85546875" style="1594" customWidth="1"/>
    <col min="11780" max="11780" width="12.85546875" style="1594" customWidth="1"/>
    <col min="11781" max="11781" width="13.85546875" style="1594" customWidth="1"/>
    <col min="11782" max="11782" width="14.140625" style="1594" customWidth="1"/>
    <col min="11783" max="11783" width="13.85546875" style="1594" customWidth="1"/>
    <col min="11784" max="11784" width="14.140625" style="1594" customWidth="1"/>
    <col min="11785" max="11786" width="7.7109375" style="1594"/>
    <col min="11787" max="11787" width="31.42578125" style="1594" customWidth="1"/>
    <col min="11788" max="12032" width="7.7109375" style="1594"/>
    <col min="12033" max="12033" width="13.28515625" style="1594" customWidth="1"/>
    <col min="12034" max="12034" width="16.28515625" style="1594" customWidth="1"/>
    <col min="12035" max="12035" width="18.85546875" style="1594" customWidth="1"/>
    <col min="12036" max="12036" width="12.85546875" style="1594" customWidth="1"/>
    <col min="12037" max="12037" width="13.85546875" style="1594" customWidth="1"/>
    <col min="12038" max="12038" width="14.140625" style="1594" customWidth="1"/>
    <col min="12039" max="12039" width="13.85546875" style="1594" customWidth="1"/>
    <col min="12040" max="12040" width="14.140625" style="1594" customWidth="1"/>
    <col min="12041" max="12042" width="7.7109375" style="1594"/>
    <col min="12043" max="12043" width="31.42578125" style="1594" customWidth="1"/>
    <col min="12044" max="12288" width="7.7109375" style="1594"/>
    <col min="12289" max="12289" width="13.28515625" style="1594" customWidth="1"/>
    <col min="12290" max="12290" width="16.28515625" style="1594" customWidth="1"/>
    <col min="12291" max="12291" width="18.85546875" style="1594" customWidth="1"/>
    <col min="12292" max="12292" width="12.85546875" style="1594" customWidth="1"/>
    <col min="12293" max="12293" width="13.85546875" style="1594" customWidth="1"/>
    <col min="12294" max="12294" width="14.140625" style="1594" customWidth="1"/>
    <col min="12295" max="12295" width="13.85546875" style="1594" customWidth="1"/>
    <col min="12296" max="12296" width="14.140625" style="1594" customWidth="1"/>
    <col min="12297" max="12298" width="7.7109375" style="1594"/>
    <col min="12299" max="12299" width="31.42578125" style="1594" customWidth="1"/>
    <col min="12300" max="12544" width="7.7109375" style="1594"/>
    <col min="12545" max="12545" width="13.28515625" style="1594" customWidth="1"/>
    <col min="12546" max="12546" width="16.28515625" style="1594" customWidth="1"/>
    <col min="12547" max="12547" width="18.85546875" style="1594" customWidth="1"/>
    <col min="12548" max="12548" width="12.85546875" style="1594" customWidth="1"/>
    <col min="12549" max="12549" width="13.85546875" style="1594" customWidth="1"/>
    <col min="12550" max="12550" width="14.140625" style="1594" customWidth="1"/>
    <col min="12551" max="12551" width="13.85546875" style="1594" customWidth="1"/>
    <col min="12552" max="12552" width="14.140625" style="1594" customWidth="1"/>
    <col min="12553" max="12554" width="7.7109375" style="1594"/>
    <col min="12555" max="12555" width="31.42578125" style="1594" customWidth="1"/>
    <col min="12556" max="12800" width="7.7109375" style="1594"/>
    <col min="12801" max="12801" width="13.28515625" style="1594" customWidth="1"/>
    <col min="12802" max="12802" width="16.28515625" style="1594" customWidth="1"/>
    <col min="12803" max="12803" width="18.85546875" style="1594" customWidth="1"/>
    <col min="12804" max="12804" width="12.85546875" style="1594" customWidth="1"/>
    <col min="12805" max="12805" width="13.85546875" style="1594" customWidth="1"/>
    <col min="12806" max="12806" width="14.140625" style="1594" customWidth="1"/>
    <col min="12807" max="12807" width="13.85546875" style="1594" customWidth="1"/>
    <col min="12808" max="12808" width="14.140625" style="1594" customWidth="1"/>
    <col min="12809" max="12810" width="7.7109375" style="1594"/>
    <col min="12811" max="12811" width="31.42578125" style="1594" customWidth="1"/>
    <col min="12812" max="13056" width="7.7109375" style="1594"/>
    <col min="13057" max="13057" width="13.28515625" style="1594" customWidth="1"/>
    <col min="13058" max="13058" width="16.28515625" style="1594" customWidth="1"/>
    <col min="13059" max="13059" width="18.85546875" style="1594" customWidth="1"/>
    <col min="13060" max="13060" width="12.85546875" style="1594" customWidth="1"/>
    <col min="13061" max="13061" width="13.85546875" style="1594" customWidth="1"/>
    <col min="13062" max="13062" width="14.140625" style="1594" customWidth="1"/>
    <col min="13063" max="13063" width="13.85546875" style="1594" customWidth="1"/>
    <col min="13064" max="13064" width="14.140625" style="1594" customWidth="1"/>
    <col min="13065" max="13066" width="7.7109375" style="1594"/>
    <col min="13067" max="13067" width="31.42578125" style="1594" customWidth="1"/>
    <col min="13068" max="13312" width="7.7109375" style="1594"/>
    <col min="13313" max="13313" width="13.28515625" style="1594" customWidth="1"/>
    <col min="13314" max="13314" width="16.28515625" style="1594" customWidth="1"/>
    <col min="13315" max="13315" width="18.85546875" style="1594" customWidth="1"/>
    <col min="13316" max="13316" width="12.85546875" style="1594" customWidth="1"/>
    <col min="13317" max="13317" width="13.85546875" style="1594" customWidth="1"/>
    <col min="13318" max="13318" width="14.140625" style="1594" customWidth="1"/>
    <col min="13319" max="13319" width="13.85546875" style="1594" customWidth="1"/>
    <col min="13320" max="13320" width="14.140625" style="1594" customWidth="1"/>
    <col min="13321" max="13322" width="7.7109375" style="1594"/>
    <col min="13323" max="13323" width="31.42578125" style="1594" customWidth="1"/>
    <col min="13324" max="13568" width="7.7109375" style="1594"/>
    <col min="13569" max="13569" width="13.28515625" style="1594" customWidth="1"/>
    <col min="13570" max="13570" width="16.28515625" style="1594" customWidth="1"/>
    <col min="13571" max="13571" width="18.85546875" style="1594" customWidth="1"/>
    <col min="13572" max="13572" width="12.85546875" style="1594" customWidth="1"/>
    <col min="13573" max="13573" width="13.85546875" style="1594" customWidth="1"/>
    <col min="13574" max="13574" width="14.140625" style="1594" customWidth="1"/>
    <col min="13575" max="13575" width="13.85546875" style="1594" customWidth="1"/>
    <col min="13576" max="13576" width="14.140625" style="1594" customWidth="1"/>
    <col min="13577" max="13578" width="7.7109375" style="1594"/>
    <col min="13579" max="13579" width="31.42578125" style="1594" customWidth="1"/>
    <col min="13580" max="13824" width="7.7109375" style="1594"/>
    <col min="13825" max="13825" width="13.28515625" style="1594" customWidth="1"/>
    <col min="13826" max="13826" width="16.28515625" style="1594" customWidth="1"/>
    <col min="13827" max="13827" width="18.85546875" style="1594" customWidth="1"/>
    <col min="13828" max="13828" width="12.85546875" style="1594" customWidth="1"/>
    <col min="13829" max="13829" width="13.85546875" style="1594" customWidth="1"/>
    <col min="13830" max="13830" width="14.140625" style="1594" customWidth="1"/>
    <col min="13831" max="13831" width="13.85546875" style="1594" customWidth="1"/>
    <col min="13832" max="13832" width="14.140625" style="1594" customWidth="1"/>
    <col min="13833" max="13834" width="7.7109375" style="1594"/>
    <col min="13835" max="13835" width="31.42578125" style="1594" customWidth="1"/>
    <col min="13836" max="14080" width="7.7109375" style="1594"/>
    <col min="14081" max="14081" width="13.28515625" style="1594" customWidth="1"/>
    <col min="14082" max="14082" width="16.28515625" style="1594" customWidth="1"/>
    <col min="14083" max="14083" width="18.85546875" style="1594" customWidth="1"/>
    <col min="14084" max="14084" width="12.85546875" style="1594" customWidth="1"/>
    <col min="14085" max="14085" width="13.85546875" style="1594" customWidth="1"/>
    <col min="14086" max="14086" width="14.140625" style="1594" customWidth="1"/>
    <col min="14087" max="14087" width="13.85546875" style="1594" customWidth="1"/>
    <col min="14088" max="14088" width="14.140625" style="1594" customWidth="1"/>
    <col min="14089" max="14090" width="7.7109375" style="1594"/>
    <col min="14091" max="14091" width="31.42578125" style="1594" customWidth="1"/>
    <col min="14092" max="14336" width="7.7109375" style="1594"/>
    <col min="14337" max="14337" width="13.28515625" style="1594" customWidth="1"/>
    <col min="14338" max="14338" width="16.28515625" style="1594" customWidth="1"/>
    <col min="14339" max="14339" width="18.85546875" style="1594" customWidth="1"/>
    <col min="14340" max="14340" width="12.85546875" style="1594" customWidth="1"/>
    <col min="14341" max="14341" width="13.85546875" style="1594" customWidth="1"/>
    <col min="14342" max="14342" width="14.140625" style="1594" customWidth="1"/>
    <col min="14343" max="14343" width="13.85546875" style="1594" customWidth="1"/>
    <col min="14344" max="14344" width="14.140625" style="1594" customWidth="1"/>
    <col min="14345" max="14346" width="7.7109375" style="1594"/>
    <col min="14347" max="14347" width="31.42578125" style="1594" customWidth="1"/>
    <col min="14348" max="14592" width="7.7109375" style="1594"/>
    <col min="14593" max="14593" width="13.28515625" style="1594" customWidth="1"/>
    <col min="14594" max="14594" width="16.28515625" style="1594" customWidth="1"/>
    <col min="14595" max="14595" width="18.85546875" style="1594" customWidth="1"/>
    <col min="14596" max="14596" width="12.85546875" style="1594" customWidth="1"/>
    <col min="14597" max="14597" width="13.85546875" style="1594" customWidth="1"/>
    <col min="14598" max="14598" width="14.140625" style="1594" customWidth="1"/>
    <col min="14599" max="14599" width="13.85546875" style="1594" customWidth="1"/>
    <col min="14600" max="14600" width="14.140625" style="1594" customWidth="1"/>
    <col min="14601" max="14602" width="7.7109375" style="1594"/>
    <col min="14603" max="14603" width="31.42578125" style="1594" customWidth="1"/>
    <col min="14604" max="14848" width="7.7109375" style="1594"/>
    <col min="14849" max="14849" width="13.28515625" style="1594" customWidth="1"/>
    <col min="14850" max="14850" width="16.28515625" style="1594" customWidth="1"/>
    <col min="14851" max="14851" width="18.85546875" style="1594" customWidth="1"/>
    <col min="14852" max="14852" width="12.85546875" style="1594" customWidth="1"/>
    <col min="14853" max="14853" width="13.85546875" style="1594" customWidth="1"/>
    <col min="14854" max="14854" width="14.140625" style="1594" customWidth="1"/>
    <col min="14855" max="14855" width="13.85546875" style="1594" customWidth="1"/>
    <col min="14856" max="14856" width="14.140625" style="1594" customWidth="1"/>
    <col min="14857" max="14858" width="7.7109375" style="1594"/>
    <col min="14859" max="14859" width="31.42578125" style="1594" customWidth="1"/>
    <col min="14860" max="15104" width="7.7109375" style="1594"/>
    <col min="15105" max="15105" width="13.28515625" style="1594" customWidth="1"/>
    <col min="15106" max="15106" width="16.28515625" style="1594" customWidth="1"/>
    <col min="15107" max="15107" width="18.85546875" style="1594" customWidth="1"/>
    <col min="15108" max="15108" width="12.85546875" style="1594" customWidth="1"/>
    <col min="15109" max="15109" width="13.85546875" style="1594" customWidth="1"/>
    <col min="15110" max="15110" width="14.140625" style="1594" customWidth="1"/>
    <col min="15111" max="15111" width="13.85546875" style="1594" customWidth="1"/>
    <col min="15112" max="15112" width="14.140625" style="1594" customWidth="1"/>
    <col min="15113" max="15114" width="7.7109375" style="1594"/>
    <col min="15115" max="15115" width="31.42578125" style="1594" customWidth="1"/>
    <col min="15116" max="15360" width="7.7109375" style="1594"/>
    <col min="15361" max="15361" width="13.28515625" style="1594" customWidth="1"/>
    <col min="15362" max="15362" width="16.28515625" style="1594" customWidth="1"/>
    <col min="15363" max="15363" width="18.85546875" style="1594" customWidth="1"/>
    <col min="15364" max="15364" width="12.85546875" style="1594" customWidth="1"/>
    <col min="15365" max="15365" width="13.85546875" style="1594" customWidth="1"/>
    <col min="15366" max="15366" width="14.140625" style="1594" customWidth="1"/>
    <col min="15367" max="15367" width="13.85546875" style="1594" customWidth="1"/>
    <col min="15368" max="15368" width="14.140625" style="1594" customWidth="1"/>
    <col min="15369" max="15370" width="7.7109375" style="1594"/>
    <col min="15371" max="15371" width="31.42578125" style="1594" customWidth="1"/>
    <col min="15372" max="15616" width="7.7109375" style="1594"/>
    <col min="15617" max="15617" width="13.28515625" style="1594" customWidth="1"/>
    <col min="15618" max="15618" width="16.28515625" style="1594" customWidth="1"/>
    <col min="15619" max="15619" width="18.85546875" style="1594" customWidth="1"/>
    <col min="15620" max="15620" width="12.85546875" style="1594" customWidth="1"/>
    <col min="15621" max="15621" width="13.85546875" style="1594" customWidth="1"/>
    <col min="15622" max="15622" width="14.140625" style="1594" customWidth="1"/>
    <col min="15623" max="15623" width="13.85546875" style="1594" customWidth="1"/>
    <col min="15624" max="15624" width="14.140625" style="1594" customWidth="1"/>
    <col min="15625" max="15626" width="7.7109375" style="1594"/>
    <col min="15627" max="15627" width="31.42578125" style="1594" customWidth="1"/>
    <col min="15628" max="15872" width="7.7109375" style="1594"/>
    <col min="15873" max="15873" width="13.28515625" style="1594" customWidth="1"/>
    <col min="15874" max="15874" width="16.28515625" style="1594" customWidth="1"/>
    <col min="15875" max="15875" width="18.85546875" style="1594" customWidth="1"/>
    <col min="15876" max="15876" width="12.85546875" style="1594" customWidth="1"/>
    <col min="15877" max="15877" width="13.85546875" style="1594" customWidth="1"/>
    <col min="15878" max="15878" width="14.140625" style="1594" customWidth="1"/>
    <col min="15879" max="15879" width="13.85546875" style="1594" customWidth="1"/>
    <col min="15880" max="15880" width="14.140625" style="1594" customWidth="1"/>
    <col min="15881" max="15882" width="7.7109375" style="1594"/>
    <col min="15883" max="15883" width="31.42578125" style="1594" customWidth="1"/>
    <col min="15884" max="16128" width="7.7109375" style="1594"/>
    <col min="16129" max="16129" width="13.28515625" style="1594" customWidth="1"/>
    <col min="16130" max="16130" width="16.28515625" style="1594" customWidth="1"/>
    <col min="16131" max="16131" width="18.85546875" style="1594" customWidth="1"/>
    <col min="16132" max="16132" width="12.85546875" style="1594" customWidth="1"/>
    <col min="16133" max="16133" width="13.85546875" style="1594" customWidth="1"/>
    <col min="16134" max="16134" width="14.140625" style="1594" customWidth="1"/>
    <col min="16135" max="16135" width="13.85546875" style="1594" customWidth="1"/>
    <col min="16136" max="16136" width="14.140625" style="1594" customWidth="1"/>
    <col min="16137" max="16138" width="7.7109375" style="1594"/>
    <col min="16139" max="16139" width="31.42578125" style="1594" customWidth="1"/>
    <col min="16140" max="16384" width="7.7109375" style="1594"/>
  </cols>
  <sheetData>
    <row r="1" spans="1:14" ht="27.75" customHeight="1">
      <c r="A1" s="1945" t="s">
        <v>2579</v>
      </c>
      <c r="B1" s="1946"/>
      <c r="C1" s="1946"/>
      <c r="D1" s="1946"/>
      <c r="E1" s="1946"/>
      <c r="F1" s="1946"/>
      <c r="G1" s="1946"/>
      <c r="H1" s="1946"/>
      <c r="I1" s="1946"/>
    </row>
    <row r="2" spans="1:14" ht="53.25" customHeight="1">
      <c r="A2" s="2539" t="s">
        <v>3302</v>
      </c>
      <c r="B2" s="2539"/>
      <c r="C2" s="2539"/>
      <c r="D2" s="2539"/>
      <c r="E2" s="2539"/>
      <c r="F2" s="2539"/>
      <c r="G2" s="2539"/>
      <c r="H2" s="2539"/>
      <c r="I2" s="2539"/>
    </row>
    <row r="3" spans="1:14" ht="18.75">
      <c r="A3" s="2496" t="s">
        <v>3303</v>
      </c>
      <c r="B3" s="2496"/>
      <c r="C3" s="2496"/>
      <c r="D3" s="2497"/>
      <c r="E3" s="2498" t="s">
        <v>3304</v>
      </c>
      <c r="F3" s="2498"/>
      <c r="G3" s="2498"/>
      <c r="H3" s="2498"/>
      <c r="I3" s="2499"/>
    </row>
    <row r="4" spans="1:14" ht="54.95" customHeight="1">
      <c r="A4" s="1277" t="s">
        <v>2401</v>
      </c>
      <c r="B4" s="1277" t="s">
        <v>518</v>
      </c>
      <c r="C4" s="1277" t="s">
        <v>519</v>
      </c>
      <c r="D4" s="1277" t="s">
        <v>219</v>
      </c>
      <c r="E4" s="1277" t="s">
        <v>220</v>
      </c>
      <c r="F4" s="1277" t="s">
        <v>178</v>
      </c>
      <c r="G4" s="1277" t="s">
        <v>179</v>
      </c>
      <c r="H4" s="1277" t="s">
        <v>221</v>
      </c>
      <c r="I4" s="1277" t="s">
        <v>3305</v>
      </c>
    </row>
    <row r="5" spans="1:14" ht="54.95" customHeight="1">
      <c r="A5" s="1254" t="s">
        <v>3306</v>
      </c>
      <c r="B5" s="1595">
        <v>152823467</v>
      </c>
      <c r="C5" s="1595">
        <v>171955903</v>
      </c>
      <c r="D5" s="1595">
        <v>178613513</v>
      </c>
      <c r="E5" s="1595">
        <v>169418188</v>
      </c>
      <c r="F5" s="1595">
        <v>186386454</v>
      </c>
      <c r="G5" s="1595">
        <v>188021504</v>
      </c>
      <c r="H5" s="1595">
        <v>220908227.07407409</v>
      </c>
      <c r="I5" s="1254" t="s">
        <v>3307</v>
      </c>
      <c r="K5" s="1596"/>
      <c r="L5" s="1596"/>
      <c r="M5" s="1596"/>
      <c r="N5" s="1596"/>
    </row>
    <row r="6" spans="1:14" ht="54.95" customHeight="1">
      <c r="A6" s="1254" t="s">
        <v>3308</v>
      </c>
      <c r="B6" s="1597">
        <v>6916016</v>
      </c>
      <c r="C6" s="1597">
        <v>7774283</v>
      </c>
      <c r="D6" s="1597">
        <v>8141097</v>
      </c>
      <c r="E6" s="1598">
        <v>6461305</v>
      </c>
      <c r="F6" s="1598">
        <v>8055497</v>
      </c>
      <c r="G6" s="1598">
        <v>8179282</v>
      </c>
      <c r="H6" s="1598">
        <v>9146844</v>
      </c>
      <c r="I6" s="1254" t="s">
        <v>3309</v>
      </c>
      <c r="K6" s="1599"/>
    </row>
    <row r="7" spans="1:14" ht="54.95" customHeight="1">
      <c r="A7" s="1254" t="s">
        <v>3310</v>
      </c>
      <c r="B7" s="1595">
        <v>1147548</v>
      </c>
      <c r="C7" s="1595">
        <v>1584863</v>
      </c>
      <c r="D7" s="1595">
        <v>1688597</v>
      </c>
      <c r="E7" s="1595">
        <v>973684</v>
      </c>
      <c r="F7" s="1595">
        <v>1525453</v>
      </c>
      <c r="G7" s="1595">
        <v>1729972</v>
      </c>
      <c r="H7" s="1595">
        <v>1672965</v>
      </c>
      <c r="I7" s="1254" t="s">
        <v>3311</v>
      </c>
    </row>
    <row r="8" spans="1:14">
      <c r="A8" s="2579"/>
      <c r="B8" s="2580"/>
      <c r="C8" s="2580"/>
    </row>
    <row r="9" spans="1:14">
      <c r="A9" s="1600"/>
      <c r="B9" s="1599"/>
      <c r="C9" s="1599"/>
      <c r="D9" s="1599"/>
      <c r="E9" s="1599"/>
    </row>
    <row r="11" spans="1:14">
      <c r="B11" s="1601"/>
      <c r="C11" s="1601"/>
      <c r="D11" s="1601"/>
      <c r="E11" s="1601"/>
      <c r="F11" s="1601"/>
      <c r="G11" s="1601"/>
      <c r="H11" s="1601"/>
    </row>
    <row r="12" spans="1:14">
      <c r="B12" s="1601"/>
      <c r="C12" s="1601"/>
      <c r="D12" s="1601"/>
      <c r="E12" s="1601"/>
      <c r="F12" s="1601"/>
      <c r="G12" s="1601"/>
      <c r="H12" s="1601"/>
      <c r="J12" s="1602"/>
    </row>
    <row r="13" spans="1:14">
      <c r="B13" s="1601"/>
      <c r="C13" s="1601"/>
      <c r="D13" s="1601"/>
      <c r="E13" s="1601"/>
      <c r="F13" s="1603"/>
      <c r="G13" s="1603"/>
      <c r="H13" s="1603"/>
    </row>
    <row r="14" spans="1:14">
      <c r="B14" s="1601"/>
      <c r="C14" s="1601"/>
      <c r="D14" s="1601"/>
      <c r="E14" s="1601"/>
      <c r="F14" s="1601"/>
      <c r="G14" s="1601"/>
      <c r="H14" s="1601"/>
    </row>
    <row r="15" spans="1:14">
      <c r="B15" s="1601"/>
      <c r="C15" s="1601"/>
      <c r="D15" s="1601"/>
      <c r="E15" s="1601"/>
      <c r="F15" s="1601"/>
      <c r="G15" s="1601"/>
      <c r="H15" s="1601"/>
    </row>
    <row r="16" spans="1:14">
      <c r="B16" s="1601"/>
      <c r="C16" s="1601"/>
      <c r="D16" s="1601"/>
      <c r="E16" s="1601"/>
      <c r="F16" s="1601"/>
      <c r="G16" s="1601"/>
      <c r="H16" s="1601"/>
    </row>
    <row r="17" spans="2:8">
      <c r="B17" s="1601"/>
      <c r="C17" s="1601"/>
      <c r="D17" s="1601"/>
      <c r="E17" s="1601"/>
      <c r="F17" s="1601"/>
      <c r="G17" s="1601"/>
      <c r="H17" s="1601"/>
    </row>
    <row r="18" spans="2:8">
      <c r="B18" s="1601"/>
      <c r="C18" s="1601"/>
      <c r="D18" s="1601"/>
      <c r="E18" s="1601"/>
      <c r="F18" s="1601"/>
      <c r="G18" s="1601"/>
      <c r="H18" s="1601"/>
    </row>
    <row r="19" spans="2:8">
      <c r="B19" s="1601"/>
      <c r="C19" s="1601"/>
      <c r="D19" s="1601"/>
      <c r="E19" s="1601"/>
      <c r="F19" s="1601"/>
      <c r="G19" s="1601"/>
      <c r="H19" s="1601"/>
    </row>
    <row r="20" spans="2:8">
      <c r="B20" s="1601"/>
      <c r="C20" s="1601"/>
      <c r="D20" s="1601"/>
      <c r="E20" s="1601"/>
      <c r="F20" s="1601"/>
      <c r="G20" s="1601"/>
      <c r="H20" s="1601"/>
    </row>
  </sheetData>
  <mergeCells count="5">
    <mergeCell ref="A1:I1"/>
    <mergeCell ref="A2:I2"/>
    <mergeCell ref="A3:D3"/>
    <mergeCell ref="E3:I3"/>
    <mergeCell ref="A8:C8"/>
  </mergeCells>
  <printOptions horizontalCentered="1" verticalCentered="1"/>
  <pageMargins left="0.7" right="0.7" top="1" bottom="1" header="0.5" footer="0.5"/>
  <pageSetup paperSize="9" scale="80"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7"/>
  <sheetViews>
    <sheetView showGridLines="0" rightToLeft="1" zoomScale="120" zoomScaleNormal="120" zoomScaleSheetLayoutView="80" workbookViewId="0">
      <selection activeCell="G13" sqref="G13"/>
    </sheetView>
  </sheetViews>
  <sheetFormatPr defaultColWidth="8.85546875" defaultRowHeight="15.75"/>
  <cols>
    <col min="1" max="1" width="44" style="1608" customWidth="1"/>
    <col min="2" max="3" width="29.7109375" style="1608" customWidth="1"/>
    <col min="4" max="4" width="47" style="1608" bestFit="1" customWidth="1"/>
    <col min="5" max="5" width="17.85546875" style="1608" customWidth="1"/>
    <col min="6" max="8" width="8.85546875" style="1608"/>
    <col min="9" max="9" width="25.85546875" style="1608" customWidth="1"/>
    <col min="10" max="13" width="8.85546875" style="1608"/>
    <col min="14" max="14" width="26.28515625" style="1608" customWidth="1"/>
    <col min="15" max="255" width="8.85546875" style="1608"/>
    <col min="256" max="256" width="38.28515625" style="1608" customWidth="1"/>
    <col min="257" max="257" width="19.7109375" style="1608" customWidth="1"/>
    <col min="258" max="258" width="21.28515625" style="1608" customWidth="1"/>
    <col min="259" max="269" width="8.85546875" style="1608"/>
    <col min="270" max="270" width="26.28515625" style="1608" customWidth="1"/>
    <col min="271" max="511" width="8.85546875" style="1608"/>
    <col min="512" max="512" width="38.28515625" style="1608" customWidth="1"/>
    <col min="513" max="513" width="19.7109375" style="1608" customWidth="1"/>
    <col min="514" max="514" width="21.28515625" style="1608" customWidth="1"/>
    <col min="515" max="525" width="8.85546875" style="1608"/>
    <col min="526" max="526" width="26.28515625" style="1608" customWidth="1"/>
    <col min="527" max="767" width="8.85546875" style="1608"/>
    <col min="768" max="768" width="38.28515625" style="1608" customWidth="1"/>
    <col min="769" max="769" width="19.7109375" style="1608" customWidth="1"/>
    <col min="770" max="770" width="21.28515625" style="1608" customWidth="1"/>
    <col min="771" max="781" width="8.85546875" style="1608"/>
    <col min="782" max="782" width="26.28515625" style="1608" customWidth="1"/>
    <col min="783" max="1023" width="8.85546875" style="1608"/>
    <col min="1024" max="1024" width="38.28515625" style="1608" customWidth="1"/>
    <col min="1025" max="1025" width="19.7109375" style="1608" customWidth="1"/>
    <col min="1026" max="1026" width="21.28515625" style="1608" customWidth="1"/>
    <col min="1027" max="1037" width="8.85546875" style="1608"/>
    <col min="1038" max="1038" width="26.28515625" style="1608" customWidth="1"/>
    <col min="1039" max="1279" width="8.85546875" style="1608"/>
    <col min="1280" max="1280" width="38.28515625" style="1608" customWidth="1"/>
    <col min="1281" max="1281" width="19.7109375" style="1608" customWidth="1"/>
    <col min="1282" max="1282" width="21.28515625" style="1608" customWidth="1"/>
    <col min="1283" max="1293" width="8.85546875" style="1608"/>
    <col min="1294" max="1294" width="26.28515625" style="1608" customWidth="1"/>
    <col min="1295" max="1535" width="8.85546875" style="1608"/>
    <col min="1536" max="1536" width="38.28515625" style="1608" customWidth="1"/>
    <col min="1537" max="1537" width="19.7109375" style="1608" customWidth="1"/>
    <col min="1538" max="1538" width="21.28515625" style="1608" customWidth="1"/>
    <col min="1539" max="1549" width="8.85546875" style="1608"/>
    <col min="1550" max="1550" width="26.28515625" style="1608" customWidth="1"/>
    <col min="1551" max="1791" width="8.85546875" style="1608"/>
    <col min="1792" max="1792" width="38.28515625" style="1608" customWidth="1"/>
    <col min="1793" max="1793" width="19.7109375" style="1608" customWidth="1"/>
    <col min="1794" max="1794" width="21.28515625" style="1608" customWidth="1"/>
    <col min="1795" max="1805" width="8.85546875" style="1608"/>
    <col min="1806" max="1806" width="26.28515625" style="1608" customWidth="1"/>
    <col min="1807" max="2047" width="8.85546875" style="1608"/>
    <col min="2048" max="2048" width="38.28515625" style="1608" customWidth="1"/>
    <col min="2049" max="2049" width="19.7109375" style="1608" customWidth="1"/>
    <col min="2050" max="2050" width="21.28515625" style="1608" customWidth="1"/>
    <col min="2051" max="2061" width="8.85546875" style="1608"/>
    <col min="2062" max="2062" width="26.28515625" style="1608" customWidth="1"/>
    <col min="2063" max="2303" width="8.85546875" style="1608"/>
    <col min="2304" max="2304" width="38.28515625" style="1608" customWidth="1"/>
    <col min="2305" max="2305" width="19.7109375" style="1608" customWidth="1"/>
    <col min="2306" max="2306" width="21.28515625" style="1608" customWidth="1"/>
    <col min="2307" max="2317" width="8.85546875" style="1608"/>
    <col min="2318" max="2318" width="26.28515625" style="1608" customWidth="1"/>
    <col min="2319" max="2559" width="8.85546875" style="1608"/>
    <col min="2560" max="2560" width="38.28515625" style="1608" customWidth="1"/>
    <col min="2561" max="2561" width="19.7109375" style="1608" customWidth="1"/>
    <col min="2562" max="2562" width="21.28515625" style="1608" customWidth="1"/>
    <col min="2563" max="2573" width="8.85546875" style="1608"/>
    <col min="2574" max="2574" width="26.28515625" style="1608" customWidth="1"/>
    <col min="2575" max="2815" width="8.85546875" style="1608"/>
    <col min="2816" max="2816" width="38.28515625" style="1608" customWidth="1"/>
    <col min="2817" max="2817" width="19.7109375" style="1608" customWidth="1"/>
    <col min="2818" max="2818" width="21.28515625" style="1608" customWidth="1"/>
    <col min="2819" max="2829" width="8.85546875" style="1608"/>
    <col min="2830" max="2830" width="26.28515625" style="1608" customWidth="1"/>
    <col min="2831" max="3071" width="8.85546875" style="1608"/>
    <col min="3072" max="3072" width="38.28515625" style="1608" customWidth="1"/>
    <col min="3073" max="3073" width="19.7109375" style="1608" customWidth="1"/>
    <col min="3074" max="3074" width="21.28515625" style="1608" customWidth="1"/>
    <col min="3075" max="3085" width="8.85546875" style="1608"/>
    <col min="3086" max="3086" width="26.28515625" style="1608" customWidth="1"/>
    <col min="3087" max="3327" width="8.85546875" style="1608"/>
    <col min="3328" max="3328" width="38.28515625" style="1608" customWidth="1"/>
    <col min="3329" max="3329" width="19.7109375" style="1608" customWidth="1"/>
    <col min="3330" max="3330" width="21.28515625" style="1608" customWidth="1"/>
    <col min="3331" max="3341" width="8.85546875" style="1608"/>
    <col min="3342" max="3342" width="26.28515625" style="1608" customWidth="1"/>
    <col min="3343" max="3583" width="8.85546875" style="1608"/>
    <col min="3584" max="3584" width="38.28515625" style="1608" customWidth="1"/>
    <col min="3585" max="3585" width="19.7109375" style="1608" customWidth="1"/>
    <col min="3586" max="3586" width="21.28515625" style="1608" customWidth="1"/>
    <col min="3587" max="3597" width="8.85546875" style="1608"/>
    <col min="3598" max="3598" width="26.28515625" style="1608" customWidth="1"/>
    <col min="3599" max="3839" width="8.85546875" style="1608"/>
    <col min="3840" max="3840" width="38.28515625" style="1608" customWidth="1"/>
    <col min="3841" max="3841" width="19.7109375" style="1608" customWidth="1"/>
    <col min="3842" max="3842" width="21.28515625" style="1608" customWidth="1"/>
    <col min="3843" max="3853" width="8.85546875" style="1608"/>
    <col min="3854" max="3854" width="26.28515625" style="1608" customWidth="1"/>
    <col min="3855" max="4095" width="8.85546875" style="1608"/>
    <col min="4096" max="4096" width="38.28515625" style="1608" customWidth="1"/>
    <col min="4097" max="4097" width="19.7109375" style="1608" customWidth="1"/>
    <col min="4098" max="4098" width="21.28515625" style="1608" customWidth="1"/>
    <col min="4099" max="4109" width="8.85546875" style="1608"/>
    <col min="4110" max="4110" width="26.28515625" style="1608" customWidth="1"/>
    <col min="4111" max="4351" width="8.85546875" style="1608"/>
    <col min="4352" max="4352" width="38.28515625" style="1608" customWidth="1"/>
    <col min="4353" max="4353" width="19.7109375" style="1608" customWidth="1"/>
    <col min="4354" max="4354" width="21.28515625" style="1608" customWidth="1"/>
    <col min="4355" max="4365" width="8.85546875" style="1608"/>
    <col min="4366" max="4366" width="26.28515625" style="1608" customWidth="1"/>
    <col min="4367" max="4607" width="8.85546875" style="1608"/>
    <col min="4608" max="4608" width="38.28515625" style="1608" customWidth="1"/>
    <col min="4609" max="4609" width="19.7109375" style="1608" customWidth="1"/>
    <col min="4610" max="4610" width="21.28515625" style="1608" customWidth="1"/>
    <col min="4611" max="4621" width="8.85546875" style="1608"/>
    <col min="4622" max="4622" width="26.28515625" style="1608" customWidth="1"/>
    <col min="4623" max="4863" width="8.85546875" style="1608"/>
    <col min="4864" max="4864" width="38.28515625" style="1608" customWidth="1"/>
    <col min="4865" max="4865" width="19.7109375" style="1608" customWidth="1"/>
    <col min="4866" max="4866" width="21.28515625" style="1608" customWidth="1"/>
    <col min="4867" max="4877" width="8.85546875" style="1608"/>
    <col min="4878" max="4878" width="26.28515625" style="1608" customWidth="1"/>
    <col min="4879" max="5119" width="8.85546875" style="1608"/>
    <col min="5120" max="5120" width="38.28515625" style="1608" customWidth="1"/>
    <col min="5121" max="5121" width="19.7109375" style="1608" customWidth="1"/>
    <col min="5122" max="5122" width="21.28515625" style="1608" customWidth="1"/>
    <col min="5123" max="5133" width="8.85546875" style="1608"/>
    <col min="5134" max="5134" width="26.28515625" style="1608" customWidth="1"/>
    <col min="5135" max="5375" width="8.85546875" style="1608"/>
    <col min="5376" max="5376" width="38.28515625" style="1608" customWidth="1"/>
    <col min="5377" max="5377" width="19.7109375" style="1608" customWidth="1"/>
    <col min="5378" max="5378" width="21.28515625" style="1608" customWidth="1"/>
    <col min="5379" max="5389" width="8.85546875" style="1608"/>
    <col min="5390" max="5390" width="26.28515625" style="1608" customWidth="1"/>
    <col min="5391" max="5631" width="8.85546875" style="1608"/>
    <col min="5632" max="5632" width="38.28515625" style="1608" customWidth="1"/>
    <col min="5633" max="5633" width="19.7109375" style="1608" customWidth="1"/>
    <col min="5634" max="5634" width="21.28515625" style="1608" customWidth="1"/>
    <col min="5635" max="5645" width="8.85546875" style="1608"/>
    <col min="5646" max="5646" width="26.28515625" style="1608" customWidth="1"/>
    <col min="5647" max="5887" width="8.85546875" style="1608"/>
    <col min="5888" max="5888" width="38.28515625" style="1608" customWidth="1"/>
    <col min="5889" max="5889" width="19.7109375" style="1608" customWidth="1"/>
    <col min="5890" max="5890" width="21.28515625" style="1608" customWidth="1"/>
    <col min="5891" max="5901" width="8.85546875" style="1608"/>
    <col min="5902" max="5902" width="26.28515625" style="1608" customWidth="1"/>
    <col min="5903" max="6143" width="8.85546875" style="1608"/>
    <col min="6144" max="6144" width="38.28515625" style="1608" customWidth="1"/>
    <col min="6145" max="6145" width="19.7109375" style="1608" customWidth="1"/>
    <col min="6146" max="6146" width="21.28515625" style="1608" customWidth="1"/>
    <col min="6147" max="6157" width="8.85546875" style="1608"/>
    <col min="6158" max="6158" width="26.28515625" style="1608" customWidth="1"/>
    <col min="6159" max="6399" width="8.85546875" style="1608"/>
    <col min="6400" max="6400" width="38.28515625" style="1608" customWidth="1"/>
    <col min="6401" max="6401" width="19.7109375" style="1608" customWidth="1"/>
    <col min="6402" max="6402" width="21.28515625" style="1608" customWidth="1"/>
    <col min="6403" max="6413" width="8.85546875" style="1608"/>
    <col min="6414" max="6414" width="26.28515625" style="1608" customWidth="1"/>
    <col min="6415" max="6655" width="8.85546875" style="1608"/>
    <col min="6656" max="6656" width="38.28515625" style="1608" customWidth="1"/>
    <col min="6657" max="6657" width="19.7109375" style="1608" customWidth="1"/>
    <col min="6658" max="6658" width="21.28515625" style="1608" customWidth="1"/>
    <col min="6659" max="6669" width="8.85546875" style="1608"/>
    <col min="6670" max="6670" width="26.28515625" style="1608" customWidth="1"/>
    <col min="6671" max="6911" width="8.85546875" style="1608"/>
    <col min="6912" max="6912" width="38.28515625" style="1608" customWidth="1"/>
    <col min="6913" max="6913" width="19.7109375" style="1608" customWidth="1"/>
    <col min="6914" max="6914" width="21.28515625" style="1608" customWidth="1"/>
    <col min="6915" max="6925" width="8.85546875" style="1608"/>
    <col min="6926" max="6926" width="26.28515625" style="1608" customWidth="1"/>
    <col min="6927" max="7167" width="8.85546875" style="1608"/>
    <col min="7168" max="7168" width="38.28515625" style="1608" customWidth="1"/>
    <col min="7169" max="7169" width="19.7109375" style="1608" customWidth="1"/>
    <col min="7170" max="7170" width="21.28515625" style="1608" customWidth="1"/>
    <col min="7171" max="7181" width="8.85546875" style="1608"/>
    <col min="7182" max="7182" width="26.28515625" style="1608" customWidth="1"/>
    <col min="7183" max="7423" width="8.85546875" style="1608"/>
    <col min="7424" max="7424" width="38.28515625" style="1608" customWidth="1"/>
    <col min="7425" max="7425" width="19.7109375" style="1608" customWidth="1"/>
    <col min="7426" max="7426" width="21.28515625" style="1608" customWidth="1"/>
    <col min="7427" max="7437" width="8.85546875" style="1608"/>
    <col min="7438" max="7438" width="26.28515625" style="1608" customWidth="1"/>
    <col min="7439" max="7679" width="8.85546875" style="1608"/>
    <col min="7680" max="7680" width="38.28515625" style="1608" customWidth="1"/>
    <col min="7681" max="7681" width="19.7109375" style="1608" customWidth="1"/>
    <col min="7682" max="7682" width="21.28515625" style="1608" customWidth="1"/>
    <col min="7683" max="7693" width="8.85546875" style="1608"/>
    <col min="7694" max="7694" width="26.28515625" style="1608" customWidth="1"/>
    <col min="7695" max="7935" width="8.85546875" style="1608"/>
    <col min="7936" max="7936" width="38.28515625" style="1608" customWidth="1"/>
    <col min="7937" max="7937" width="19.7109375" style="1608" customWidth="1"/>
    <col min="7938" max="7938" width="21.28515625" style="1608" customWidth="1"/>
    <col min="7939" max="7949" width="8.85546875" style="1608"/>
    <col min="7950" max="7950" width="26.28515625" style="1608" customWidth="1"/>
    <col min="7951" max="8191" width="8.85546875" style="1608"/>
    <col min="8192" max="8192" width="38.28515625" style="1608" customWidth="1"/>
    <col min="8193" max="8193" width="19.7109375" style="1608" customWidth="1"/>
    <col min="8194" max="8194" width="21.28515625" style="1608" customWidth="1"/>
    <col min="8195" max="8205" width="8.85546875" style="1608"/>
    <col min="8206" max="8206" width="26.28515625" style="1608" customWidth="1"/>
    <col min="8207" max="8447" width="8.85546875" style="1608"/>
    <col min="8448" max="8448" width="38.28515625" style="1608" customWidth="1"/>
    <col min="8449" max="8449" width="19.7109375" style="1608" customWidth="1"/>
    <col min="8450" max="8450" width="21.28515625" style="1608" customWidth="1"/>
    <col min="8451" max="8461" width="8.85546875" style="1608"/>
    <col min="8462" max="8462" width="26.28515625" style="1608" customWidth="1"/>
    <col min="8463" max="8703" width="8.85546875" style="1608"/>
    <col min="8704" max="8704" width="38.28515625" style="1608" customWidth="1"/>
    <col min="8705" max="8705" width="19.7109375" style="1608" customWidth="1"/>
    <col min="8706" max="8706" width="21.28515625" style="1608" customWidth="1"/>
    <col min="8707" max="8717" width="8.85546875" style="1608"/>
    <col min="8718" max="8718" width="26.28515625" style="1608" customWidth="1"/>
    <col min="8719" max="8959" width="8.85546875" style="1608"/>
    <col min="8960" max="8960" width="38.28515625" style="1608" customWidth="1"/>
    <col min="8961" max="8961" width="19.7109375" style="1608" customWidth="1"/>
    <col min="8962" max="8962" width="21.28515625" style="1608" customWidth="1"/>
    <col min="8963" max="8973" width="8.85546875" style="1608"/>
    <col min="8974" max="8974" width="26.28515625" style="1608" customWidth="1"/>
    <col min="8975" max="9215" width="8.85546875" style="1608"/>
    <col min="9216" max="9216" width="38.28515625" style="1608" customWidth="1"/>
    <col min="9217" max="9217" width="19.7109375" style="1608" customWidth="1"/>
    <col min="9218" max="9218" width="21.28515625" style="1608" customWidth="1"/>
    <col min="9219" max="9229" width="8.85546875" style="1608"/>
    <col min="9230" max="9230" width="26.28515625" style="1608" customWidth="1"/>
    <col min="9231" max="9471" width="8.85546875" style="1608"/>
    <col min="9472" max="9472" width="38.28515625" style="1608" customWidth="1"/>
    <col min="9473" max="9473" width="19.7109375" style="1608" customWidth="1"/>
    <col min="9474" max="9474" width="21.28515625" style="1608" customWidth="1"/>
    <col min="9475" max="9485" width="8.85546875" style="1608"/>
    <col min="9486" max="9486" width="26.28515625" style="1608" customWidth="1"/>
    <col min="9487" max="9727" width="8.85546875" style="1608"/>
    <col min="9728" max="9728" width="38.28515625" style="1608" customWidth="1"/>
    <col min="9729" max="9729" width="19.7109375" style="1608" customWidth="1"/>
    <col min="9730" max="9730" width="21.28515625" style="1608" customWidth="1"/>
    <col min="9731" max="9741" width="8.85546875" style="1608"/>
    <col min="9742" max="9742" width="26.28515625" style="1608" customWidth="1"/>
    <col min="9743" max="9983" width="8.85546875" style="1608"/>
    <col min="9984" max="9984" width="38.28515625" style="1608" customWidth="1"/>
    <col min="9985" max="9985" width="19.7109375" style="1608" customWidth="1"/>
    <col min="9986" max="9986" width="21.28515625" style="1608" customWidth="1"/>
    <col min="9987" max="9997" width="8.85546875" style="1608"/>
    <col min="9998" max="9998" width="26.28515625" style="1608" customWidth="1"/>
    <col min="9999" max="10239" width="8.85546875" style="1608"/>
    <col min="10240" max="10240" width="38.28515625" style="1608" customWidth="1"/>
    <col min="10241" max="10241" width="19.7109375" style="1608" customWidth="1"/>
    <col min="10242" max="10242" width="21.28515625" style="1608" customWidth="1"/>
    <col min="10243" max="10253" width="8.85546875" style="1608"/>
    <col min="10254" max="10254" width="26.28515625" style="1608" customWidth="1"/>
    <col min="10255" max="10495" width="8.85546875" style="1608"/>
    <col min="10496" max="10496" width="38.28515625" style="1608" customWidth="1"/>
    <col min="10497" max="10497" width="19.7109375" style="1608" customWidth="1"/>
    <col min="10498" max="10498" width="21.28515625" style="1608" customWidth="1"/>
    <col min="10499" max="10509" width="8.85546875" style="1608"/>
    <col min="10510" max="10510" width="26.28515625" style="1608" customWidth="1"/>
    <col min="10511" max="10751" width="8.85546875" style="1608"/>
    <col min="10752" max="10752" width="38.28515625" style="1608" customWidth="1"/>
    <col min="10753" max="10753" width="19.7109375" style="1608" customWidth="1"/>
    <col min="10754" max="10754" width="21.28515625" style="1608" customWidth="1"/>
    <col min="10755" max="10765" width="8.85546875" style="1608"/>
    <col min="10766" max="10766" width="26.28515625" style="1608" customWidth="1"/>
    <col min="10767" max="11007" width="8.85546875" style="1608"/>
    <col min="11008" max="11008" width="38.28515625" style="1608" customWidth="1"/>
    <col min="11009" max="11009" width="19.7109375" style="1608" customWidth="1"/>
    <col min="11010" max="11010" width="21.28515625" style="1608" customWidth="1"/>
    <col min="11011" max="11021" width="8.85546875" style="1608"/>
    <col min="11022" max="11022" width="26.28515625" style="1608" customWidth="1"/>
    <col min="11023" max="11263" width="8.85546875" style="1608"/>
    <col min="11264" max="11264" width="38.28515625" style="1608" customWidth="1"/>
    <col min="11265" max="11265" width="19.7109375" style="1608" customWidth="1"/>
    <col min="11266" max="11266" width="21.28515625" style="1608" customWidth="1"/>
    <col min="11267" max="11277" width="8.85546875" style="1608"/>
    <col min="11278" max="11278" width="26.28515625" style="1608" customWidth="1"/>
    <col min="11279" max="11519" width="8.85546875" style="1608"/>
    <col min="11520" max="11520" width="38.28515625" style="1608" customWidth="1"/>
    <col min="11521" max="11521" width="19.7109375" style="1608" customWidth="1"/>
    <col min="11522" max="11522" width="21.28515625" style="1608" customWidth="1"/>
    <col min="11523" max="11533" width="8.85546875" style="1608"/>
    <col min="11534" max="11534" width="26.28515625" style="1608" customWidth="1"/>
    <col min="11535" max="11775" width="8.85546875" style="1608"/>
    <col min="11776" max="11776" width="38.28515625" style="1608" customWidth="1"/>
    <col min="11777" max="11777" width="19.7109375" style="1608" customWidth="1"/>
    <col min="11778" max="11778" width="21.28515625" style="1608" customWidth="1"/>
    <col min="11779" max="11789" width="8.85546875" style="1608"/>
    <col min="11790" max="11790" width="26.28515625" style="1608" customWidth="1"/>
    <col min="11791" max="12031" width="8.85546875" style="1608"/>
    <col min="12032" max="12032" width="38.28515625" style="1608" customWidth="1"/>
    <col min="12033" max="12033" width="19.7109375" style="1608" customWidth="1"/>
    <col min="12034" max="12034" width="21.28515625" style="1608" customWidth="1"/>
    <col min="12035" max="12045" width="8.85546875" style="1608"/>
    <col min="12046" max="12046" width="26.28515625" style="1608" customWidth="1"/>
    <col min="12047" max="12287" width="8.85546875" style="1608"/>
    <col min="12288" max="12288" width="38.28515625" style="1608" customWidth="1"/>
    <col min="12289" max="12289" width="19.7109375" style="1608" customWidth="1"/>
    <col min="12290" max="12290" width="21.28515625" style="1608" customWidth="1"/>
    <col min="12291" max="12301" width="8.85546875" style="1608"/>
    <col min="12302" max="12302" width="26.28515625" style="1608" customWidth="1"/>
    <col min="12303" max="12543" width="8.85546875" style="1608"/>
    <col min="12544" max="12544" width="38.28515625" style="1608" customWidth="1"/>
    <col min="12545" max="12545" width="19.7109375" style="1608" customWidth="1"/>
    <col min="12546" max="12546" width="21.28515625" style="1608" customWidth="1"/>
    <col min="12547" max="12557" width="8.85546875" style="1608"/>
    <col min="12558" max="12558" width="26.28515625" style="1608" customWidth="1"/>
    <col min="12559" max="12799" width="8.85546875" style="1608"/>
    <col min="12800" max="12800" width="38.28515625" style="1608" customWidth="1"/>
    <col min="12801" max="12801" width="19.7109375" style="1608" customWidth="1"/>
    <col min="12802" max="12802" width="21.28515625" style="1608" customWidth="1"/>
    <col min="12803" max="12813" width="8.85546875" style="1608"/>
    <col min="12814" max="12814" width="26.28515625" style="1608" customWidth="1"/>
    <col min="12815" max="13055" width="8.85546875" style="1608"/>
    <col min="13056" max="13056" width="38.28515625" style="1608" customWidth="1"/>
    <col min="13057" max="13057" width="19.7109375" style="1608" customWidth="1"/>
    <col min="13058" max="13058" width="21.28515625" style="1608" customWidth="1"/>
    <col min="13059" max="13069" width="8.85546875" style="1608"/>
    <col min="13070" max="13070" width="26.28515625" style="1608" customWidth="1"/>
    <col min="13071" max="13311" width="8.85546875" style="1608"/>
    <col min="13312" max="13312" width="38.28515625" style="1608" customWidth="1"/>
    <col min="13313" max="13313" width="19.7109375" style="1608" customWidth="1"/>
    <col min="13314" max="13314" width="21.28515625" style="1608" customWidth="1"/>
    <col min="13315" max="13325" width="8.85546875" style="1608"/>
    <col min="13326" max="13326" width="26.28515625" style="1608" customWidth="1"/>
    <col min="13327" max="13567" width="8.85546875" style="1608"/>
    <col min="13568" max="13568" width="38.28515625" style="1608" customWidth="1"/>
    <col min="13569" max="13569" width="19.7109375" style="1608" customWidth="1"/>
    <col min="13570" max="13570" width="21.28515625" style="1608" customWidth="1"/>
    <col min="13571" max="13581" width="8.85546875" style="1608"/>
    <col min="13582" max="13582" width="26.28515625" style="1608" customWidth="1"/>
    <col min="13583" max="13823" width="8.85546875" style="1608"/>
    <col min="13824" max="13824" width="38.28515625" style="1608" customWidth="1"/>
    <col min="13825" max="13825" width="19.7109375" style="1608" customWidth="1"/>
    <col min="13826" max="13826" width="21.28515625" style="1608" customWidth="1"/>
    <col min="13827" max="13837" width="8.85546875" style="1608"/>
    <col min="13838" max="13838" width="26.28515625" style="1608" customWidth="1"/>
    <col min="13839" max="14079" width="8.85546875" style="1608"/>
    <col min="14080" max="14080" width="38.28515625" style="1608" customWidth="1"/>
    <col min="14081" max="14081" width="19.7109375" style="1608" customWidth="1"/>
    <col min="14082" max="14082" width="21.28515625" style="1608" customWidth="1"/>
    <col min="14083" max="14093" width="8.85546875" style="1608"/>
    <col min="14094" max="14094" width="26.28515625" style="1608" customWidth="1"/>
    <col min="14095" max="14335" width="8.85546875" style="1608"/>
    <col min="14336" max="14336" width="38.28515625" style="1608" customWidth="1"/>
    <col min="14337" max="14337" width="19.7109375" style="1608" customWidth="1"/>
    <col min="14338" max="14338" width="21.28515625" style="1608" customWidth="1"/>
    <col min="14339" max="14349" width="8.85546875" style="1608"/>
    <col min="14350" max="14350" width="26.28515625" style="1608" customWidth="1"/>
    <col min="14351" max="14591" width="8.85546875" style="1608"/>
    <col min="14592" max="14592" width="38.28515625" style="1608" customWidth="1"/>
    <col min="14593" max="14593" width="19.7109375" style="1608" customWidth="1"/>
    <col min="14594" max="14594" width="21.28515625" style="1608" customWidth="1"/>
    <col min="14595" max="14605" width="8.85546875" style="1608"/>
    <col min="14606" max="14606" width="26.28515625" style="1608" customWidth="1"/>
    <col min="14607" max="14847" width="8.85546875" style="1608"/>
    <col min="14848" max="14848" width="38.28515625" style="1608" customWidth="1"/>
    <col min="14849" max="14849" width="19.7109375" style="1608" customWidth="1"/>
    <col min="14850" max="14850" width="21.28515625" style="1608" customWidth="1"/>
    <col min="14851" max="14861" width="8.85546875" style="1608"/>
    <col min="14862" max="14862" width="26.28515625" style="1608" customWidth="1"/>
    <col min="14863" max="15103" width="8.85546875" style="1608"/>
    <col min="15104" max="15104" width="38.28515625" style="1608" customWidth="1"/>
    <col min="15105" max="15105" width="19.7109375" style="1608" customWidth="1"/>
    <col min="15106" max="15106" width="21.28515625" style="1608" customWidth="1"/>
    <col min="15107" max="15117" width="8.85546875" style="1608"/>
    <col min="15118" max="15118" width="26.28515625" style="1608" customWidth="1"/>
    <col min="15119" max="15359" width="8.85546875" style="1608"/>
    <col min="15360" max="15360" width="38.28515625" style="1608" customWidth="1"/>
    <col min="15361" max="15361" width="19.7109375" style="1608" customWidth="1"/>
    <col min="15362" max="15362" width="21.28515625" style="1608" customWidth="1"/>
    <col min="15363" max="15373" width="8.85546875" style="1608"/>
    <col min="15374" max="15374" width="26.28515625" style="1608" customWidth="1"/>
    <col min="15375" max="15615" width="8.85546875" style="1608"/>
    <col min="15616" max="15616" width="38.28515625" style="1608" customWidth="1"/>
    <col min="15617" max="15617" width="19.7109375" style="1608" customWidth="1"/>
    <col min="15618" max="15618" width="21.28515625" style="1608" customWidth="1"/>
    <col min="15619" max="15629" width="8.85546875" style="1608"/>
    <col min="15630" max="15630" width="26.28515625" style="1608" customWidth="1"/>
    <col min="15631" max="15871" width="8.85546875" style="1608"/>
    <col min="15872" max="15872" width="38.28515625" style="1608" customWidth="1"/>
    <col min="15873" max="15873" width="19.7109375" style="1608" customWidth="1"/>
    <col min="15874" max="15874" width="21.28515625" style="1608" customWidth="1"/>
    <col min="15875" max="15885" width="8.85546875" style="1608"/>
    <col min="15886" max="15886" width="26.28515625" style="1608" customWidth="1"/>
    <col min="15887" max="16127" width="8.85546875" style="1608"/>
    <col min="16128" max="16128" width="38.28515625" style="1608" customWidth="1"/>
    <col min="16129" max="16129" width="19.7109375" style="1608" customWidth="1"/>
    <col min="16130" max="16130" width="21.28515625" style="1608" customWidth="1"/>
    <col min="16131" max="16141" width="8.85546875" style="1608"/>
    <col min="16142" max="16142" width="26.28515625" style="1608" customWidth="1"/>
    <col min="16143" max="16384" width="8.85546875" style="1608"/>
  </cols>
  <sheetData>
    <row r="1" spans="1:10" s="1604" customFormat="1" ht="33" customHeight="1">
      <c r="A1" s="1923" t="s">
        <v>2582</v>
      </c>
      <c r="B1" s="1924"/>
      <c r="C1" s="1924"/>
      <c r="D1" s="1924"/>
      <c r="E1" s="1385"/>
      <c r="F1" s="1385"/>
      <c r="G1" s="1385"/>
      <c r="H1" s="1385"/>
      <c r="I1" s="1385"/>
      <c r="J1" s="1385"/>
    </row>
    <row r="2" spans="1:10" s="1604" customFormat="1" ht="33" customHeight="1">
      <c r="A2" s="2539" t="s">
        <v>2583</v>
      </c>
      <c r="B2" s="2539"/>
      <c r="C2" s="2539"/>
      <c r="D2" s="2539"/>
      <c r="E2" s="1385"/>
      <c r="F2" s="1385"/>
      <c r="G2" s="1385"/>
      <c r="H2" s="1385"/>
      <c r="I2" s="1385"/>
      <c r="J2" s="1385"/>
    </row>
    <row r="3" spans="1:10" s="1385" customFormat="1" ht="17.100000000000001" customHeight="1">
      <c r="A3" s="2496" t="s">
        <v>3312</v>
      </c>
      <c r="B3" s="2497"/>
      <c r="C3" s="2498" t="s">
        <v>3313</v>
      </c>
      <c r="D3" s="2499"/>
    </row>
    <row r="4" spans="1:10" s="1385" customFormat="1" ht="33" customHeight="1">
      <c r="A4" s="2492" t="s">
        <v>508</v>
      </c>
      <c r="B4" s="1277" t="s">
        <v>3314</v>
      </c>
      <c r="C4" s="1277" t="s">
        <v>3246</v>
      </c>
      <c r="D4" s="2492" t="s">
        <v>2989</v>
      </c>
    </row>
    <row r="5" spans="1:10" s="1385" customFormat="1" ht="33" customHeight="1">
      <c r="A5" s="2492"/>
      <c r="B5" s="1277" t="s">
        <v>3315</v>
      </c>
      <c r="C5" s="1277" t="s">
        <v>3316</v>
      </c>
      <c r="D5" s="2492"/>
    </row>
    <row r="6" spans="1:10" s="1605" customFormat="1" ht="24.95" customHeight="1">
      <c r="A6" s="1165" t="s">
        <v>906</v>
      </c>
      <c r="B6" s="1577">
        <v>68361065</v>
      </c>
      <c r="C6" s="1577">
        <v>1147939</v>
      </c>
      <c r="D6" s="1165" t="s">
        <v>907</v>
      </c>
    </row>
    <row r="7" spans="1:10" s="1605" customFormat="1" ht="24.95" customHeight="1">
      <c r="A7" s="1165" t="s">
        <v>908</v>
      </c>
      <c r="B7" s="1606">
        <v>47020079</v>
      </c>
      <c r="C7" s="1606">
        <v>1109581</v>
      </c>
      <c r="D7" s="1165" t="s">
        <v>909</v>
      </c>
    </row>
    <row r="8" spans="1:10" s="1605" customFormat="1" ht="24.95" customHeight="1">
      <c r="A8" s="1165" t="s">
        <v>910</v>
      </c>
      <c r="B8" s="1577">
        <v>8675468</v>
      </c>
      <c r="C8" s="1577">
        <v>456519</v>
      </c>
      <c r="D8" s="1165" t="s">
        <v>911</v>
      </c>
    </row>
    <row r="9" spans="1:10" s="1605" customFormat="1" ht="24.95" customHeight="1">
      <c r="A9" s="1165" t="s">
        <v>912</v>
      </c>
      <c r="B9" s="1606">
        <v>34555135</v>
      </c>
      <c r="C9" s="1606">
        <v>235038</v>
      </c>
      <c r="D9" s="1165" t="s">
        <v>926</v>
      </c>
    </row>
    <row r="10" spans="1:10" s="1605" customFormat="1" ht="24.95" customHeight="1">
      <c r="A10" s="1165" t="s">
        <v>914</v>
      </c>
      <c r="B10" s="1577">
        <v>2325919</v>
      </c>
      <c r="C10" s="1577">
        <v>122268</v>
      </c>
      <c r="D10" s="1165" t="s">
        <v>915</v>
      </c>
    </row>
    <row r="11" spans="1:10" s="1605" customFormat="1" ht="24.95" customHeight="1">
      <c r="A11" s="1165" t="s">
        <v>916</v>
      </c>
      <c r="B11" s="1606">
        <v>2253165</v>
      </c>
      <c r="C11" s="1606">
        <v>153853</v>
      </c>
      <c r="D11" s="1165" t="s">
        <v>917</v>
      </c>
    </row>
    <row r="12" spans="1:10" s="1605" customFormat="1" ht="24.95" customHeight="1">
      <c r="A12" s="1165" t="s">
        <v>918</v>
      </c>
      <c r="B12" s="1577">
        <v>15504830</v>
      </c>
      <c r="C12" s="1577">
        <v>481504</v>
      </c>
      <c r="D12" s="1165" t="s">
        <v>919</v>
      </c>
    </row>
    <row r="13" spans="1:10" s="1605" customFormat="1" ht="24.95" customHeight="1">
      <c r="A13" s="1165" t="s">
        <v>2732</v>
      </c>
      <c r="B13" s="1606">
        <v>417363</v>
      </c>
      <c r="C13" s="1606">
        <v>26577</v>
      </c>
      <c r="D13" s="1165" t="s">
        <v>938</v>
      </c>
      <c r="F13" s="1461"/>
    </row>
    <row r="14" spans="1:10" s="1605" customFormat="1" ht="24.95" customHeight="1">
      <c r="A14" s="1165" t="s">
        <v>2731</v>
      </c>
      <c r="B14" s="1577">
        <v>18791</v>
      </c>
      <c r="C14" s="1577">
        <v>925</v>
      </c>
      <c r="D14" s="1165" t="s">
        <v>937</v>
      </c>
    </row>
    <row r="15" spans="1:10" s="1605" customFormat="1" ht="33" customHeight="1">
      <c r="A15" s="1282" t="s">
        <v>920</v>
      </c>
      <c r="B15" s="1399">
        <f>SUM(B6:B14)</f>
        <v>179131815</v>
      </c>
      <c r="C15" s="1399">
        <f>SUM(C6:C14)</f>
        <v>3734204</v>
      </c>
      <c r="D15" s="1282" t="s">
        <v>129</v>
      </c>
    </row>
    <row r="16" spans="1:10" s="1607" customFormat="1"/>
    <row r="17" s="1607" customFormat="1"/>
  </sheetData>
  <mergeCells count="6">
    <mergeCell ref="A1:D1"/>
    <mergeCell ref="A2:D2"/>
    <mergeCell ref="A3:B3"/>
    <mergeCell ref="C3:D3"/>
    <mergeCell ref="A4:A5"/>
    <mergeCell ref="D4:D5"/>
  </mergeCells>
  <printOptions horizontalCentered="1" verticalCentered="1"/>
  <pageMargins left="0.70866141732283472" right="0.70866141732283472" top="0.39370078740157483" bottom="0.39370078740157483" header="0.51181102362204722" footer="0.51181102362204722"/>
  <pageSetup paperSize="9" scale="57" orientation="portrait" horizontalDpi="4294967295" verticalDpi="4294967292"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A17"/>
  <sheetViews>
    <sheetView rightToLeft="1" zoomScaleNormal="100" workbookViewId="0">
      <selection activeCell="G13" sqref="G13"/>
    </sheetView>
  </sheetViews>
  <sheetFormatPr defaultColWidth="6.7109375" defaultRowHeight="12.75"/>
  <cols>
    <col min="1" max="1" width="27.7109375" style="1038" customWidth="1"/>
    <col min="2" max="4" width="20.7109375" style="1038" customWidth="1"/>
    <col min="5" max="5" width="26.28515625" style="1038" customWidth="1"/>
    <col min="6" max="6" width="30.28515625" style="1038" customWidth="1"/>
    <col min="7" max="7" width="28.7109375" style="1624" customWidth="1"/>
    <col min="8" max="249" width="6.7109375" style="1038"/>
    <col min="250" max="251" width="22.28515625" style="1038" customWidth="1"/>
    <col min="252" max="256" width="20.7109375" style="1038" customWidth="1"/>
    <col min="257" max="505" width="6.7109375" style="1038"/>
    <col min="506" max="507" width="22.28515625" style="1038" customWidth="1"/>
    <col min="508" max="512" width="20.7109375" style="1038" customWidth="1"/>
    <col min="513" max="761" width="6.7109375" style="1038"/>
    <col min="762" max="763" width="22.28515625" style="1038" customWidth="1"/>
    <col min="764" max="768" width="20.7109375" style="1038" customWidth="1"/>
    <col min="769" max="1017" width="6.7109375" style="1038"/>
    <col min="1018" max="1019" width="22.28515625" style="1038" customWidth="1"/>
    <col min="1020" max="1024" width="20.7109375" style="1038" customWidth="1"/>
    <col min="1025" max="1273" width="6.7109375" style="1038"/>
    <col min="1274" max="1275" width="22.28515625" style="1038" customWidth="1"/>
    <col min="1276" max="1280" width="20.7109375" style="1038" customWidth="1"/>
    <col min="1281" max="1529" width="6.7109375" style="1038"/>
    <col min="1530" max="1531" width="22.28515625" style="1038" customWidth="1"/>
    <col min="1532" max="1536" width="20.7109375" style="1038" customWidth="1"/>
    <col min="1537" max="1785" width="6.7109375" style="1038"/>
    <col min="1786" max="1787" width="22.28515625" style="1038" customWidth="1"/>
    <col min="1788" max="1792" width="20.7109375" style="1038" customWidth="1"/>
    <col min="1793" max="2041" width="6.7109375" style="1038"/>
    <col min="2042" max="2043" width="22.28515625" style="1038" customWidth="1"/>
    <col min="2044" max="2048" width="20.7109375" style="1038" customWidth="1"/>
    <col min="2049" max="2297" width="6.7109375" style="1038"/>
    <col min="2298" max="2299" width="22.28515625" style="1038" customWidth="1"/>
    <col min="2300" max="2304" width="20.7109375" style="1038" customWidth="1"/>
    <col min="2305" max="2553" width="6.7109375" style="1038"/>
    <col min="2554" max="2555" width="22.28515625" style="1038" customWidth="1"/>
    <col min="2556" max="2560" width="20.7109375" style="1038" customWidth="1"/>
    <col min="2561" max="2809" width="6.7109375" style="1038"/>
    <col min="2810" max="2811" width="22.28515625" style="1038" customWidth="1"/>
    <col min="2812" max="2816" width="20.7109375" style="1038" customWidth="1"/>
    <col min="2817" max="3065" width="6.7109375" style="1038"/>
    <col min="3066" max="3067" width="22.28515625" style="1038" customWidth="1"/>
    <col min="3068" max="3072" width="20.7109375" style="1038" customWidth="1"/>
    <col min="3073" max="3321" width="6.7109375" style="1038"/>
    <col min="3322" max="3323" width="22.28515625" style="1038" customWidth="1"/>
    <col min="3324" max="3328" width="20.7109375" style="1038" customWidth="1"/>
    <col min="3329" max="3577" width="6.7109375" style="1038"/>
    <col min="3578" max="3579" width="22.28515625" style="1038" customWidth="1"/>
    <col min="3580" max="3584" width="20.7109375" style="1038" customWidth="1"/>
    <col min="3585" max="3833" width="6.7109375" style="1038"/>
    <col min="3834" max="3835" width="22.28515625" style="1038" customWidth="1"/>
    <col min="3836" max="3840" width="20.7109375" style="1038" customWidth="1"/>
    <col min="3841" max="4089" width="6.7109375" style="1038"/>
    <col min="4090" max="4091" width="22.28515625" style="1038" customWidth="1"/>
    <col min="4092" max="4096" width="20.7109375" style="1038" customWidth="1"/>
    <col min="4097" max="4345" width="6.7109375" style="1038"/>
    <col min="4346" max="4347" width="22.28515625" style="1038" customWidth="1"/>
    <col min="4348" max="4352" width="20.7109375" style="1038" customWidth="1"/>
    <col min="4353" max="4601" width="6.7109375" style="1038"/>
    <col min="4602" max="4603" width="22.28515625" style="1038" customWidth="1"/>
    <col min="4604" max="4608" width="20.7109375" style="1038" customWidth="1"/>
    <col min="4609" max="4857" width="6.7109375" style="1038"/>
    <col min="4858" max="4859" width="22.28515625" style="1038" customWidth="1"/>
    <col min="4860" max="4864" width="20.7109375" style="1038" customWidth="1"/>
    <col min="4865" max="5113" width="6.7109375" style="1038"/>
    <col min="5114" max="5115" width="22.28515625" style="1038" customWidth="1"/>
    <col min="5116" max="5120" width="20.7109375" style="1038" customWidth="1"/>
    <col min="5121" max="5369" width="6.7109375" style="1038"/>
    <col min="5370" max="5371" width="22.28515625" style="1038" customWidth="1"/>
    <col min="5372" max="5376" width="20.7109375" style="1038" customWidth="1"/>
    <col min="5377" max="5625" width="6.7109375" style="1038"/>
    <col min="5626" max="5627" width="22.28515625" style="1038" customWidth="1"/>
    <col min="5628" max="5632" width="20.7109375" style="1038" customWidth="1"/>
    <col min="5633" max="5881" width="6.7109375" style="1038"/>
    <col min="5882" max="5883" width="22.28515625" style="1038" customWidth="1"/>
    <col min="5884" max="5888" width="20.7109375" style="1038" customWidth="1"/>
    <col min="5889" max="6137" width="6.7109375" style="1038"/>
    <col min="6138" max="6139" width="22.28515625" style="1038" customWidth="1"/>
    <col min="6140" max="6144" width="20.7109375" style="1038" customWidth="1"/>
    <col min="6145" max="6393" width="6.7109375" style="1038"/>
    <col min="6394" max="6395" width="22.28515625" style="1038" customWidth="1"/>
    <col min="6396" max="6400" width="20.7109375" style="1038" customWidth="1"/>
    <col min="6401" max="6649" width="6.7109375" style="1038"/>
    <col min="6650" max="6651" width="22.28515625" style="1038" customWidth="1"/>
    <col min="6652" max="6656" width="20.7109375" style="1038" customWidth="1"/>
    <col min="6657" max="6905" width="6.7109375" style="1038"/>
    <col min="6906" max="6907" width="22.28515625" style="1038" customWidth="1"/>
    <col min="6908" max="6912" width="20.7109375" style="1038" customWidth="1"/>
    <col min="6913" max="7161" width="6.7109375" style="1038"/>
    <col min="7162" max="7163" width="22.28515625" style="1038" customWidth="1"/>
    <col min="7164" max="7168" width="20.7109375" style="1038" customWidth="1"/>
    <col min="7169" max="7417" width="6.7109375" style="1038"/>
    <col min="7418" max="7419" width="22.28515625" style="1038" customWidth="1"/>
    <col min="7420" max="7424" width="20.7109375" style="1038" customWidth="1"/>
    <col min="7425" max="7673" width="6.7109375" style="1038"/>
    <col min="7674" max="7675" width="22.28515625" style="1038" customWidth="1"/>
    <col min="7676" max="7680" width="20.7109375" style="1038" customWidth="1"/>
    <col min="7681" max="7929" width="6.7109375" style="1038"/>
    <col min="7930" max="7931" width="22.28515625" style="1038" customWidth="1"/>
    <col min="7932" max="7936" width="20.7109375" style="1038" customWidth="1"/>
    <col min="7937" max="8185" width="6.7109375" style="1038"/>
    <col min="8186" max="8187" width="22.28515625" style="1038" customWidth="1"/>
    <col min="8188" max="8192" width="20.7109375" style="1038" customWidth="1"/>
    <col min="8193" max="8441" width="6.7109375" style="1038"/>
    <col min="8442" max="8443" width="22.28515625" style="1038" customWidth="1"/>
    <col min="8444" max="8448" width="20.7109375" style="1038" customWidth="1"/>
    <col min="8449" max="8697" width="6.7109375" style="1038"/>
    <col min="8698" max="8699" width="22.28515625" style="1038" customWidth="1"/>
    <col min="8700" max="8704" width="20.7109375" style="1038" customWidth="1"/>
    <col min="8705" max="8953" width="6.7109375" style="1038"/>
    <col min="8954" max="8955" width="22.28515625" style="1038" customWidth="1"/>
    <col min="8956" max="8960" width="20.7109375" style="1038" customWidth="1"/>
    <col min="8961" max="9209" width="6.7109375" style="1038"/>
    <col min="9210" max="9211" width="22.28515625" style="1038" customWidth="1"/>
    <col min="9212" max="9216" width="20.7109375" style="1038" customWidth="1"/>
    <col min="9217" max="9465" width="6.7109375" style="1038"/>
    <col min="9466" max="9467" width="22.28515625" style="1038" customWidth="1"/>
    <col min="9468" max="9472" width="20.7109375" style="1038" customWidth="1"/>
    <col min="9473" max="9721" width="6.7109375" style="1038"/>
    <col min="9722" max="9723" width="22.28515625" style="1038" customWidth="1"/>
    <col min="9724" max="9728" width="20.7109375" style="1038" customWidth="1"/>
    <col min="9729" max="9977" width="6.7109375" style="1038"/>
    <col min="9978" max="9979" width="22.28515625" style="1038" customWidth="1"/>
    <col min="9980" max="9984" width="20.7109375" style="1038" customWidth="1"/>
    <col min="9985" max="10233" width="6.7109375" style="1038"/>
    <col min="10234" max="10235" width="22.28515625" style="1038" customWidth="1"/>
    <col min="10236" max="10240" width="20.7109375" style="1038" customWidth="1"/>
    <col min="10241" max="10489" width="6.7109375" style="1038"/>
    <col min="10490" max="10491" width="22.28515625" style="1038" customWidth="1"/>
    <col min="10492" max="10496" width="20.7109375" style="1038" customWidth="1"/>
    <col min="10497" max="10745" width="6.7109375" style="1038"/>
    <col min="10746" max="10747" width="22.28515625" style="1038" customWidth="1"/>
    <col min="10748" max="10752" width="20.7109375" style="1038" customWidth="1"/>
    <col min="10753" max="11001" width="6.7109375" style="1038"/>
    <col min="11002" max="11003" width="22.28515625" style="1038" customWidth="1"/>
    <col min="11004" max="11008" width="20.7109375" style="1038" customWidth="1"/>
    <col min="11009" max="11257" width="6.7109375" style="1038"/>
    <col min="11258" max="11259" width="22.28515625" style="1038" customWidth="1"/>
    <col min="11260" max="11264" width="20.7109375" style="1038" customWidth="1"/>
    <col min="11265" max="11513" width="6.7109375" style="1038"/>
    <col min="11514" max="11515" width="22.28515625" style="1038" customWidth="1"/>
    <col min="11516" max="11520" width="20.7109375" style="1038" customWidth="1"/>
    <col min="11521" max="11769" width="6.7109375" style="1038"/>
    <col min="11770" max="11771" width="22.28515625" style="1038" customWidth="1"/>
    <col min="11772" max="11776" width="20.7109375" style="1038" customWidth="1"/>
    <col min="11777" max="12025" width="6.7109375" style="1038"/>
    <col min="12026" max="12027" width="22.28515625" style="1038" customWidth="1"/>
    <col min="12028" max="12032" width="20.7109375" style="1038" customWidth="1"/>
    <col min="12033" max="12281" width="6.7109375" style="1038"/>
    <col min="12282" max="12283" width="22.28515625" style="1038" customWidth="1"/>
    <col min="12284" max="12288" width="20.7109375" style="1038" customWidth="1"/>
    <col min="12289" max="12537" width="6.7109375" style="1038"/>
    <col min="12538" max="12539" width="22.28515625" style="1038" customWidth="1"/>
    <col min="12540" max="12544" width="20.7109375" style="1038" customWidth="1"/>
    <col min="12545" max="12793" width="6.7109375" style="1038"/>
    <col min="12794" max="12795" width="22.28515625" style="1038" customWidth="1"/>
    <col min="12796" max="12800" width="20.7109375" style="1038" customWidth="1"/>
    <col min="12801" max="13049" width="6.7109375" style="1038"/>
    <col min="13050" max="13051" width="22.28515625" style="1038" customWidth="1"/>
    <col min="13052" max="13056" width="20.7109375" style="1038" customWidth="1"/>
    <col min="13057" max="13305" width="6.7109375" style="1038"/>
    <col min="13306" max="13307" width="22.28515625" style="1038" customWidth="1"/>
    <col min="13308" max="13312" width="20.7109375" style="1038" customWidth="1"/>
    <col min="13313" max="13561" width="6.7109375" style="1038"/>
    <col min="13562" max="13563" width="22.28515625" style="1038" customWidth="1"/>
    <col min="13564" max="13568" width="20.7109375" style="1038" customWidth="1"/>
    <col min="13569" max="13817" width="6.7109375" style="1038"/>
    <col min="13818" max="13819" width="22.28515625" style="1038" customWidth="1"/>
    <col min="13820" max="13824" width="20.7109375" style="1038" customWidth="1"/>
    <col min="13825" max="14073" width="6.7109375" style="1038"/>
    <col min="14074" max="14075" width="22.28515625" style="1038" customWidth="1"/>
    <col min="14076" max="14080" width="20.7109375" style="1038" customWidth="1"/>
    <col min="14081" max="14329" width="6.7109375" style="1038"/>
    <col min="14330" max="14331" width="22.28515625" style="1038" customWidth="1"/>
    <col min="14332" max="14336" width="20.7109375" style="1038" customWidth="1"/>
    <col min="14337" max="14585" width="6.7109375" style="1038"/>
    <col min="14586" max="14587" width="22.28515625" style="1038" customWidth="1"/>
    <col min="14588" max="14592" width="20.7109375" style="1038" customWidth="1"/>
    <col min="14593" max="14841" width="6.7109375" style="1038"/>
    <col min="14842" max="14843" width="22.28515625" style="1038" customWidth="1"/>
    <col min="14844" max="14848" width="20.7109375" style="1038" customWidth="1"/>
    <col min="14849" max="15097" width="6.7109375" style="1038"/>
    <col min="15098" max="15099" width="22.28515625" style="1038" customWidth="1"/>
    <col min="15100" max="15104" width="20.7109375" style="1038" customWidth="1"/>
    <col min="15105" max="15353" width="6.7109375" style="1038"/>
    <col min="15354" max="15355" width="22.28515625" style="1038" customWidth="1"/>
    <col min="15356" max="15360" width="20.7109375" style="1038" customWidth="1"/>
    <col min="15361" max="15609" width="6.7109375" style="1038"/>
    <col min="15610" max="15611" width="22.28515625" style="1038" customWidth="1"/>
    <col min="15612" max="15616" width="20.7109375" style="1038" customWidth="1"/>
    <col min="15617" max="15865" width="6.7109375" style="1038"/>
    <col min="15866" max="15867" width="22.28515625" style="1038" customWidth="1"/>
    <col min="15868" max="15872" width="20.7109375" style="1038" customWidth="1"/>
    <col min="15873" max="16121" width="6.7109375" style="1038"/>
    <col min="16122" max="16123" width="22.28515625" style="1038" customWidth="1"/>
    <col min="16124" max="16128" width="20.7109375" style="1038" customWidth="1"/>
    <col min="16129" max="16384" width="6.7109375" style="1038"/>
  </cols>
  <sheetData>
    <row r="1" spans="1:27" ht="45" customHeight="1">
      <c r="A1" s="1959" t="s">
        <v>2585</v>
      </c>
      <c r="B1" s="1959"/>
      <c r="C1" s="1959"/>
      <c r="D1" s="1959"/>
      <c r="E1" s="1959"/>
      <c r="F1" s="1959"/>
      <c r="G1" s="1959"/>
      <c r="H1" s="1039"/>
    </row>
    <row r="2" spans="1:27" ht="45" customHeight="1">
      <c r="A2" s="2581" t="s">
        <v>2586</v>
      </c>
      <c r="B2" s="2581"/>
      <c r="C2" s="2581"/>
      <c r="D2" s="2581"/>
      <c r="E2" s="2581"/>
      <c r="F2" s="2581"/>
      <c r="G2" s="2581"/>
      <c r="H2" s="1609"/>
      <c r="I2" s="2582"/>
      <c r="J2" s="2582"/>
      <c r="K2" s="2582"/>
      <c r="L2" s="2582"/>
      <c r="M2" s="2582"/>
      <c r="N2" s="2582"/>
      <c r="O2" s="2582"/>
      <c r="P2" s="2582"/>
      <c r="Q2" s="2582"/>
      <c r="R2" s="2582"/>
      <c r="S2" s="2582"/>
      <c r="T2" s="2582"/>
      <c r="U2" s="2582"/>
      <c r="V2" s="2582"/>
      <c r="W2" s="2582"/>
      <c r="X2" s="2582"/>
      <c r="Y2" s="2582"/>
      <c r="Z2" s="2582"/>
      <c r="AA2" s="2582"/>
    </row>
    <row r="3" spans="1:27" s="1611" customFormat="1" ht="26.25" customHeight="1">
      <c r="A3" s="2496" t="s">
        <v>3317</v>
      </c>
      <c r="B3" s="2496"/>
      <c r="C3" s="2497"/>
      <c r="D3" s="2498" t="s">
        <v>3318</v>
      </c>
      <c r="E3" s="2498"/>
      <c r="F3" s="2498"/>
      <c r="G3" s="2499"/>
      <c r="H3" s="1610"/>
    </row>
    <row r="4" spans="1:27" ht="45" customHeight="1">
      <c r="A4" s="2421" t="s">
        <v>83</v>
      </c>
      <c r="B4" s="1612" t="s">
        <v>2683</v>
      </c>
      <c r="C4" s="1612" t="s">
        <v>3319</v>
      </c>
      <c r="D4" s="1612" t="s">
        <v>3320</v>
      </c>
      <c r="E4" s="1612" t="s">
        <v>3321</v>
      </c>
      <c r="F4" s="1612" t="s">
        <v>3322</v>
      </c>
      <c r="G4" s="2501" t="s">
        <v>87</v>
      </c>
      <c r="H4" s="1039"/>
    </row>
    <row r="5" spans="1:27" ht="80.25" customHeight="1">
      <c r="A5" s="2492"/>
      <c r="B5" s="1613" t="s">
        <v>3323</v>
      </c>
      <c r="C5" s="1613" t="s">
        <v>3324</v>
      </c>
      <c r="D5" s="1613" t="s">
        <v>3325</v>
      </c>
      <c r="E5" s="1613" t="s">
        <v>3326</v>
      </c>
      <c r="F5" s="1613" t="s">
        <v>3327</v>
      </c>
      <c r="G5" s="2494"/>
      <c r="H5" s="1039"/>
    </row>
    <row r="6" spans="1:27" ht="45" customHeight="1">
      <c r="A6" s="1254" t="s">
        <v>818</v>
      </c>
      <c r="B6" s="1614">
        <v>1</v>
      </c>
      <c r="C6" s="1615">
        <v>79233</v>
      </c>
      <c r="D6" s="1615">
        <v>37133</v>
      </c>
      <c r="E6" s="1616">
        <f>C6+D6</f>
        <v>116366</v>
      </c>
      <c r="F6" s="1615">
        <v>348764</v>
      </c>
      <c r="G6" s="1254" t="s">
        <v>89</v>
      </c>
      <c r="H6" s="1039"/>
    </row>
    <row r="7" spans="1:27" ht="45" customHeight="1">
      <c r="A7" s="1254" t="s">
        <v>1007</v>
      </c>
      <c r="B7" s="1617">
        <v>1</v>
      </c>
      <c r="C7" s="1618">
        <v>32991</v>
      </c>
      <c r="D7" s="1618">
        <v>18868</v>
      </c>
      <c r="E7" s="1616">
        <f t="shared" ref="E7:E15" si="0">C7+D7</f>
        <v>51859</v>
      </c>
      <c r="F7" s="1618">
        <v>148753</v>
      </c>
      <c r="G7" s="1254" t="s">
        <v>91</v>
      </c>
      <c r="H7" s="1039"/>
    </row>
    <row r="8" spans="1:27" ht="45" customHeight="1">
      <c r="A8" s="1254" t="s">
        <v>1008</v>
      </c>
      <c r="B8" s="1614">
        <v>1</v>
      </c>
      <c r="C8" s="1615">
        <v>35345</v>
      </c>
      <c r="D8" s="1615">
        <v>25730</v>
      </c>
      <c r="E8" s="1616">
        <f t="shared" si="0"/>
        <v>61075</v>
      </c>
      <c r="F8" s="1615">
        <v>178370</v>
      </c>
      <c r="G8" s="1254" t="s">
        <v>93</v>
      </c>
      <c r="H8" s="1039"/>
    </row>
    <row r="9" spans="1:27" ht="45" customHeight="1">
      <c r="A9" s="1254" t="s">
        <v>820</v>
      </c>
      <c r="B9" s="1617">
        <v>1</v>
      </c>
      <c r="C9" s="1618">
        <v>17075</v>
      </c>
      <c r="D9" s="1618">
        <v>7817</v>
      </c>
      <c r="E9" s="1616">
        <f t="shared" si="0"/>
        <v>24892</v>
      </c>
      <c r="F9" s="1618">
        <v>76404</v>
      </c>
      <c r="G9" s="1254" t="s">
        <v>97</v>
      </c>
      <c r="H9" s="1039"/>
    </row>
    <row r="10" spans="1:27" ht="45" customHeight="1">
      <c r="A10" s="1254" t="s">
        <v>2045</v>
      </c>
      <c r="B10" s="1614">
        <v>1</v>
      </c>
      <c r="C10" s="1615">
        <v>15998</v>
      </c>
      <c r="D10" s="1615">
        <v>11621</v>
      </c>
      <c r="E10" s="1616">
        <f t="shared" si="0"/>
        <v>27619</v>
      </c>
      <c r="F10" s="1615">
        <v>83907</v>
      </c>
      <c r="G10" s="1254" t="s">
        <v>99</v>
      </c>
      <c r="H10" s="1039"/>
    </row>
    <row r="11" spans="1:27" ht="45" customHeight="1">
      <c r="A11" s="1254" t="s">
        <v>258</v>
      </c>
      <c r="B11" s="1617">
        <v>1</v>
      </c>
      <c r="C11" s="1618">
        <v>58109</v>
      </c>
      <c r="D11" s="1618">
        <v>35184</v>
      </c>
      <c r="E11" s="1616">
        <f t="shared" si="0"/>
        <v>93293</v>
      </c>
      <c r="F11" s="1618">
        <v>472676</v>
      </c>
      <c r="G11" s="1254" t="s">
        <v>101</v>
      </c>
      <c r="H11" s="1039"/>
    </row>
    <row r="12" spans="1:27" ht="45" customHeight="1">
      <c r="A12" s="1254" t="s">
        <v>2048</v>
      </c>
      <c r="B12" s="1614">
        <v>1</v>
      </c>
      <c r="C12" s="1615">
        <v>21677</v>
      </c>
      <c r="D12" s="1615">
        <v>17649</v>
      </c>
      <c r="E12" s="1616">
        <f t="shared" si="0"/>
        <v>39326</v>
      </c>
      <c r="F12" s="1615">
        <v>99737</v>
      </c>
      <c r="G12" s="1254" t="s">
        <v>107</v>
      </c>
      <c r="H12" s="1039"/>
    </row>
    <row r="13" spans="1:27" ht="45" customHeight="1">
      <c r="A13" s="1254" t="s">
        <v>1009</v>
      </c>
      <c r="B13" s="1617">
        <v>1</v>
      </c>
      <c r="C13" s="1618">
        <v>16774</v>
      </c>
      <c r="D13" s="1618">
        <v>13713</v>
      </c>
      <c r="E13" s="1616">
        <f t="shared" si="0"/>
        <v>30487</v>
      </c>
      <c r="F13" s="1618">
        <v>103753</v>
      </c>
      <c r="G13" s="1254" t="s">
        <v>111</v>
      </c>
      <c r="H13" s="1039"/>
    </row>
    <row r="14" spans="1:27" ht="45" customHeight="1">
      <c r="A14" s="1254" t="s">
        <v>116</v>
      </c>
      <c r="B14" s="1614">
        <v>1</v>
      </c>
      <c r="C14" s="1615">
        <v>19939</v>
      </c>
      <c r="D14" s="1615">
        <v>26613</v>
      </c>
      <c r="E14" s="1616">
        <f t="shared" si="0"/>
        <v>46552</v>
      </c>
      <c r="F14" s="1615">
        <v>115797</v>
      </c>
      <c r="G14" s="1254" t="s">
        <v>117</v>
      </c>
      <c r="H14" s="1039"/>
      <c r="J14" s="1619"/>
    </row>
    <row r="15" spans="1:27" ht="45" customHeight="1">
      <c r="A15" s="1254" t="s">
        <v>149</v>
      </c>
      <c r="B15" s="1617">
        <v>1</v>
      </c>
      <c r="C15" s="1618">
        <v>2100</v>
      </c>
      <c r="D15" s="1618">
        <v>0</v>
      </c>
      <c r="E15" s="1616">
        <f t="shared" si="0"/>
        <v>2100</v>
      </c>
      <c r="F15" s="1618">
        <v>18212</v>
      </c>
      <c r="G15" s="1254" t="s">
        <v>3328</v>
      </c>
      <c r="H15" s="1039"/>
    </row>
    <row r="16" spans="1:27" ht="45" customHeight="1">
      <c r="A16" s="1498" t="s">
        <v>533</v>
      </c>
      <c r="B16" s="1620">
        <f>SUM(B6:B15)</f>
        <v>10</v>
      </c>
      <c r="C16" s="1399">
        <f>SUM(C6:C15)</f>
        <v>299241</v>
      </c>
      <c r="D16" s="1399">
        <f>SUM(D6:D15)</f>
        <v>194328</v>
      </c>
      <c r="E16" s="1399">
        <f>SUM(E6:E15)</f>
        <v>493569</v>
      </c>
      <c r="F16" s="1399">
        <f>SUM(F6:F15)</f>
        <v>1646373</v>
      </c>
      <c r="G16" s="1498" t="s">
        <v>129</v>
      </c>
      <c r="H16" s="1039"/>
    </row>
    <row r="17" spans="1:7" ht="45" customHeight="1">
      <c r="A17" s="1621"/>
      <c r="B17" s="1622"/>
      <c r="C17" s="1622"/>
      <c r="D17" s="1622"/>
      <c r="E17" s="1622"/>
      <c r="F17" s="1622"/>
      <c r="G17" s="1623"/>
    </row>
  </sheetData>
  <mergeCells count="8">
    <mergeCell ref="X2:AA2"/>
    <mergeCell ref="A3:C3"/>
    <mergeCell ref="D3:G3"/>
    <mergeCell ref="A4:A5"/>
    <mergeCell ref="G4:G5"/>
    <mergeCell ref="A1:G1"/>
    <mergeCell ref="A2:G2"/>
    <mergeCell ref="I2:W2"/>
  </mergeCells>
  <pageMargins left="0.7" right="0.7" top="0.75" bottom="0.75" header="0.3" footer="0.3"/>
  <pageSetup paperSize="9" scale="4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8"/>
  <sheetViews>
    <sheetView rightToLeft="1" tabSelected="1" zoomScale="80" zoomScaleNormal="80" workbookViewId="0">
      <pane ySplit="1" topLeftCell="A5" activePane="bottomLeft" state="frozen"/>
      <selection activeCell="B10" sqref="B10"/>
      <selection pane="bottomLeft" activeCell="G21" sqref="G21"/>
    </sheetView>
  </sheetViews>
  <sheetFormatPr defaultColWidth="9.140625" defaultRowHeight="63" customHeight="1"/>
  <cols>
    <col min="1" max="1" width="110.7109375" style="183" customWidth="1"/>
    <col min="2" max="7" width="11.7109375" style="183" customWidth="1"/>
    <col min="8" max="8" width="110.7109375" style="177" customWidth="1"/>
    <col min="9" max="9" width="9.140625" style="177"/>
    <col min="10" max="16384" width="9.140625" style="183"/>
  </cols>
  <sheetData>
    <row r="1" spans="1:8" s="177" customFormat="1" ht="33" customHeight="1">
      <c r="A1" s="1978" t="s">
        <v>43</v>
      </c>
      <c r="B1" s="1979"/>
      <c r="C1" s="1979"/>
      <c r="D1" s="1979"/>
      <c r="E1" s="1979"/>
      <c r="F1" s="1979"/>
      <c r="G1" s="1979"/>
      <c r="H1" s="1980"/>
    </row>
    <row r="2" spans="1:8" s="177" customFormat="1" ht="33" customHeight="1">
      <c r="A2" s="1981" t="s">
        <v>44</v>
      </c>
      <c r="B2" s="1982"/>
      <c r="C2" s="1982"/>
      <c r="D2" s="1982"/>
      <c r="E2" s="1982"/>
      <c r="F2" s="1982"/>
      <c r="G2" s="1982"/>
      <c r="H2" s="1983"/>
    </row>
    <row r="3" spans="1:8" s="177" customFormat="1" ht="33" customHeight="1">
      <c r="A3" s="1885" t="s">
        <v>302</v>
      </c>
      <c r="B3" s="124"/>
      <c r="C3" s="124"/>
      <c r="D3" s="124"/>
      <c r="E3" s="124"/>
      <c r="F3" s="124"/>
      <c r="G3" s="124"/>
      <c r="H3" s="125" t="s">
        <v>3901</v>
      </c>
    </row>
    <row r="4" spans="1:8" s="177" customFormat="1" ht="33" customHeight="1">
      <c r="A4" s="1984" t="s">
        <v>303</v>
      </c>
      <c r="B4" s="1986" t="s">
        <v>304</v>
      </c>
      <c r="C4" s="1987"/>
      <c r="D4" s="1987"/>
      <c r="E4" s="1988" t="s">
        <v>305</v>
      </c>
      <c r="F4" s="1988"/>
      <c r="G4" s="1989"/>
      <c r="H4" s="1984" t="s">
        <v>306</v>
      </c>
    </row>
    <row r="5" spans="1:8" s="177" customFormat="1" ht="33" customHeight="1">
      <c r="A5" s="1985"/>
      <c r="B5" s="126">
        <v>2018</v>
      </c>
      <c r="C5" s="126">
        <v>2019</v>
      </c>
      <c r="D5" s="126">
        <v>2020</v>
      </c>
      <c r="E5" s="126">
        <v>2021</v>
      </c>
      <c r="F5" s="126">
        <v>2022</v>
      </c>
      <c r="G5" s="126">
        <v>2023</v>
      </c>
      <c r="H5" s="1985"/>
    </row>
    <row r="6" spans="1:8" s="177" customFormat="1" ht="33" customHeight="1">
      <c r="A6" s="1879" t="s">
        <v>3874</v>
      </c>
      <c r="B6" s="155">
        <v>99.4</v>
      </c>
      <c r="C6" s="155">
        <v>98.7</v>
      </c>
      <c r="D6" s="155"/>
      <c r="E6" s="155"/>
      <c r="F6" s="155"/>
      <c r="G6" s="155">
        <v>99.8</v>
      </c>
      <c r="H6" s="1881" t="s">
        <v>3889</v>
      </c>
    </row>
    <row r="7" spans="1:8" s="177" customFormat="1" ht="33" customHeight="1">
      <c r="A7" s="1879" t="s">
        <v>3876</v>
      </c>
      <c r="B7" s="178">
        <v>1.5299999999999999E-2</v>
      </c>
      <c r="C7" s="178">
        <v>1.5299999999999999E-2</v>
      </c>
      <c r="D7" s="178">
        <v>1.5299999999999999E-2</v>
      </c>
      <c r="E7" s="178">
        <v>2.93E-2</v>
      </c>
      <c r="F7" s="178">
        <v>3.56E-2</v>
      </c>
      <c r="G7" s="178">
        <v>4.4506778990699596E-2</v>
      </c>
      <c r="H7" s="1882" t="s">
        <v>3890</v>
      </c>
    </row>
    <row r="8" spans="1:8" s="177" customFormat="1" ht="33" customHeight="1">
      <c r="A8" s="1879" t="s">
        <v>3875</v>
      </c>
      <c r="B8" s="1884">
        <v>1.0536558145024548E-2</v>
      </c>
      <c r="C8" s="1884">
        <v>6.7096013466228935E-3</v>
      </c>
      <c r="D8" s="1884">
        <v>4.5394877035175533E-3</v>
      </c>
      <c r="E8" s="1884">
        <v>0</v>
      </c>
      <c r="F8" s="1884">
        <v>0</v>
      </c>
      <c r="G8" s="1884">
        <v>0</v>
      </c>
      <c r="H8" s="1881" t="s">
        <v>3886</v>
      </c>
    </row>
    <row r="9" spans="1:8" s="177" customFormat="1" ht="33" customHeight="1">
      <c r="A9" s="1879" t="s">
        <v>3877</v>
      </c>
      <c r="B9" s="179">
        <v>3558</v>
      </c>
      <c r="C9" s="179">
        <v>4950</v>
      </c>
      <c r="D9" s="179">
        <v>2669</v>
      </c>
      <c r="E9" s="179">
        <v>3638</v>
      </c>
      <c r="F9" s="179">
        <v>2790</v>
      </c>
      <c r="G9" s="179">
        <v>3243</v>
      </c>
      <c r="H9" s="1881" t="s">
        <v>3887</v>
      </c>
    </row>
    <row r="10" spans="1:8" s="177" customFormat="1" ht="33" customHeight="1">
      <c r="A10" s="1879" t="s">
        <v>3900</v>
      </c>
      <c r="B10" s="155">
        <v>60.1</v>
      </c>
      <c r="C10" s="155"/>
      <c r="D10" s="155"/>
      <c r="E10" s="155"/>
      <c r="F10" s="155"/>
      <c r="G10" s="155">
        <v>54</v>
      </c>
      <c r="H10" s="1881" t="s">
        <v>3888</v>
      </c>
    </row>
    <row r="11" spans="1:8" s="177" customFormat="1" ht="33" customHeight="1">
      <c r="A11" s="1879" t="s">
        <v>3878</v>
      </c>
      <c r="B11" s="180"/>
      <c r="C11" s="180">
        <v>77.8</v>
      </c>
      <c r="D11" s="180"/>
      <c r="E11" s="180"/>
      <c r="F11" s="180"/>
      <c r="G11" s="180"/>
      <c r="H11" s="1883" t="s">
        <v>3891</v>
      </c>
    </row>
    <row r="12" spans="1:8" s="177" customFormat="1" ht="33" customHeight="1">
      <c r="A12" s="1879" t="s">
        <v>3879</v>
      </c>
      <c r="B12" s="181">
        <v>0.27486828593229745</v>
      </c>
      <c r="C12" s="181">
        <v>0.33595221947831677</v>
      </c>
      <c r="D12" s="181">
        <v>0.60534011398776189</v>
      </c>
      <c r="E12" s="181">
        <v>0.41579524267223417</v>
      </c>
      <c r="F12" s="181">
        <v>0.46930520203992981</v>
      </c>
      <c r="G12" s="181"/>
      <c r="H12" s="1882" t="s">
        <v>3892</v>
      </c>
    </row>
    <row r="13" spans="1:8" s="177" customFormat="1" ht="33" customHeight="1">
      <c r="A13" s="1879" t="s">
        <v>3880</v>
      </c>
      <c r="B13" s="180"/>
      <c r="C13" s="180">
        <v>19.8</v>
      </c>
      <c r="D13" s="180"/>
      <c r="E13" s="180"/>
      <c r="F13" s="180"/>
      <c r="G13" s="180"/>
      <c r="H13" s="1882" t="s">
        <v>3893</v>
      </c>
    </row>
    <row r="14" spans="1:8" s="177" customFormat="1" ht="33" customHeight="1">
      <c r="A14" s="1879" t="s">
        <v>3881</v>
      </c>
      <c r="B14" s="155">
        <v>97</v>
      </c>
      <c r="C14" s="181"/>
      <c r="D14" s="155">
        <v>98.4</v>
      </c>
      <c r="E14" s="181"/>
      <c r="F14" s="181"/>
      <c r="G14" s="181"/>
      <c r="H14" s="1882" t="s">
        <v>3894</v>
      </c>
    </row>
    <row r="15" spans="1:8" s="177" customFormat="1" ht="33" customHeight="1">
      <c r="A15" s="1879" t="s">
        <v>3882</v>
      </c>
      <c r="B15" s="180">
        <v>7</v>
      </c>
      <c r="C15" s="180">
        <v>8.1</v>
      </c>
      <c r="D15" s="180" t="s">
        <v>307</v>
      </c>
      <c r="E15" s="180"/>
      <c r="F15" s="180"/>
      <c r="G15" s="180"/>
      <c r="H15" s="1882" t="s">
        <v>3895</v>
      </c>
    </row>
    <row r="16" spans="1:8" s="177" customFormat="1" ht="33" customHeight="1">
      <c r="A16" s="1879" t="s">
        <v>3883</v>
      </c>
      <c r="B16" s="155">
        <v>4.8</v>
      </c>
      <c r="C16" s="155">
        <v>3.8</v>
      </c>
      <c r="D16" s="155" t="s">
        <v>308</v>
      </c>
      <c r="E16" s="181"/>
      <c r="F16" s="181"/>
      <c r="G16" s="181"/>
      <c r="H16" s="1882" t="s">
        <v>3896</v>
      </c>
    </row>
    <row r="17" spans="1:8" s="177" customFormat="1" ht="33" customHeight="1">
      <c r="A17" s="1880" t="s">
        <v>3884</v>
      </c>
      <c r="B17" s="180">
        <v>8.1</v>
      </c>
      <c r="C17" s="180">
        <v>8.5</v>
      </c>
      <c r="D17" s="180" t="s">
        <v>309</v>
      </c>
      <c r="E17" s="180"/>
      <c r="F17" s="180"/>
      <c r="G17" s="180"/>
      <c r="H17" s="1881" t="s">
        <v>3897</v>
      </c>
    </row>
    <row r="18" spans="1:8" s="177" customFormat="1" ht="33" customHeight="1">
      <c r="A18" s="1880" t="s">
        <v>3885</v>
      </c>
      <c r="B18" s="155">
        <v>3.7</v>
      </c>
      <c r="C18" s="155">
        <v>5.2</v>
      </c>
      <c r="D18" s="155" t="s">
        <v>310</v>
      </c>
      <c r="E18" s="155"/>
      <c r="F18" s="155"/>
      <c r="G18" s="155"/>
      <c r="H18" s="1881" t="s">
        <v>3898</v>
      </c>
    </row>
    <row r="19" spans="1:8" s="177" customFormat="1" ht="33" customHeight="1">
      <c r="A19" s="1879" t="s">
        <v>311</v>
      </c>
      <c r="B19" s="180">
        <v>8.5</v>
      </c>
      <c r="C19" s="180">
        <v>7.8</v>
      </c>
      <c r="D19" s="180">
        <v>8.5</v>
      </c>
      <c r="E19" s="180"/>
      <c r="F19" s="180"/>
      <c r="G19" s="180" t="s">
        <v>3852</v>
      </c>
      <c r="H19" s="1882" t="s">
        <v>3909</v>
      </c>
    </row>
    <row r="20" spans="1:8" s="177" customFormat="1" ht="33" customHeight="1">
      <c r="A20" s="1880" t="s">
        <v>3902</v>
      </c>
      <c r="B20" s="155">
        <v>87</v>
      </c>
      <c r="C20" s="155">
        <v>87</v>
      </c>
      <c r="D20" s="155">
        <v>87</v>
      </c>
      <c r="E20" s="155">
        <v>87</v>
      </c>
      <c r="F20" s="155">
        <v>87</v>
      </c>
      <c r="G20" s="155">
        <v>91</v>
      </c>
      <c r="H20" s="1881" t="s">
        <v>3899</v>
      </c>
    </row>
    <row r="21" spans="1:8" s="177" customFormat="1" ht="33" customHeight="1">
      <c r="A21" s="1879" t="s">
        <v>3903</v>
      </c>
      <c r="B21" s="180">
        <v>97</v>
      </c>
      <c r="C21" s="180">
        <v>96.1</v>
      </c>
      <c r="D21" s="180">
        <v>96.4</v>
      </c>
      <c r="E21" s="180">
        <v>96.9</v>
      </c>
      <c r="F21" s="180">
        <v>97.5</v>
      </c>
      <c r="G21" s="180">
        <v>96.4</v>
      </c>
      <c r="H21" s="1882" t="s">
        <v>3872</v>
      </c>
    </row>
    <row r="22" spans="1:8" s="177" customFormat="1" ht="33" customHeight="1">
      <c r="A22" s="1880" t="s">
        <v>3904</v>
      </c>
      <c r="B22" s="155">
        <v>87.038799999999995</v>
      </c>
      <c r="C22" s="155">
        <v>93.727099999999993</v>
      </c>
      <c r="D22" s="155">
        <v>96.070999999999998</v>
      </c>
      <c r="E22" s="155">
        <v>95.454400000000007</v>
      </c>
      <c r="F22" s="155">
        <v>95.919799999999995</v>
      </c>
      <c r="G22" s="155">
        <v>94.273700000000005</v>
      </c>
      <c r="H22" s="1881" t="s">
        <v>3873</v>
      </c>
    </row>
    <row r="23" spans="1:8" s="177" customFormat="1" ht="33" customHeight="1">
      <c r="A23" s="1879" t="s">
        <v>3912</v>
      </c>
      <c r="B23" s="179">
        <v>69</v>
      </c>
      <c r="C23" s="179">
        <v>75</v>
      </c>
      <c r="D23" s="179">
        <v>79</v>
      </c>
      <c r="E23" s="179">
        <v>91</v>
      </c>
      <c r="F23" s="179">
        <v>93</v>
      </c>
      <c r="G23" s="179">
        <v>95</v>
      </c>
      <c r="H23" s="1882" t="s">
        <v>3913</v>
      </c>
    </row>
    <row r="24" spans="1:8" s="177" customFormat="1" ht="33" customHeight="1">
      <c r="A24" s="1880" t="s">
        <v>3907</v>
      </c>
      <c r="B24" s="155">
        <v>63.176654105185996</v>
      </c>
      <c r="C24" s="155">
        <v>65.527314096265741</v>
      </c>
      <c r="D24" s="155">
        <v>63.668468847644775</v>
      </c>
      <c r="E24" s="155">
        <v>68.008509379577305</v>
      </c>
      <c r="F24" s="155">
        <v>69.435414031616375</v>
      </c>
      <c r="G24" s="155">
        <v>73.504429062440082</v>
      </c>
      <c r="H24" s="1882" t="s">
        <v>3911</v>
      </c>
    </row>
    <row r="25" spans="1:8" s="177" customFormat="1" ht="33" customHeight="1">
      <c r="A25" s="1880" t="s">
        <v>3908</v>
      </c>
      <c r="B25" s="180">
        <v>3.8746493318167223</v>
      </c>
      <c r="C25" s="180">
        <v>4.0147953357458253</v>
      </c>
      <c r="D25" s="180">
        <v>3.990173840369593</v>
      </c>
      <c r="E25" s="180">
        <v>4.3853404500587194</v>
      </c>
      <c r="F25" s="180">
        <v>4.86399100127477</v>
      </c>
      <c r="G25" s="180">
        <v>4.8987128075763353</v>
      </c>
      <c r="H25" s="1882" t="s">
        <v>3910</v>
      </c>
    </row>
    <row r="26" spans="1:8" ht="24.75" customHeight="1">
      <c r="A26" s="182" t="s">
        <v>312</v>
      </c>
      <c r="H26" s="1877" t="s">
        <v>313</v>
      </c>
    </row>
    <row r="27" spans="1:8" ht="20.25" customHeight="1">
      <c r="A27" s="182" t="s">
        <v>3853</v>
      </c>
      <c r="H27" s="1876" t="s">
        <v>3854</v>
      </c>
    </row>
    <row r="28" spans="1:8" ht="22.5" customHeight="1">
      <c r="A28" s="182" t="s">
        <v>3914</v>
      </c>
      <c r="H28" s="1886" t="s">
        <v>3915</v>
      </c>
    </row>
  </sheetData>
  <mergeCells count="6">
    <mergeCell ref="A1:H1"/>
    <mergeCell ref="A2:H2"/>
    <mergeCell ref="A4:A5"/>
    <mergeCell ref="B4:D4"/>
    <mergeCell ref="E4:G4"/>
    <mergeCell ref="H4:H5"/>
  </mergeCells>
  <hyperlinks>
    <hyperlink ref="H28" r:id="rId1" location="capacity-score" display="https://extranet.who.int/e-spar/#capacity-score"/>
  </hyperlinks>
  <pageMargins left="0.7" right="0.7" top="0.75" bottom="0.75" header="0.3" footer="0.3"/>
  <pageSetup paperSize="9" scale="45" orientation="landscape" horizontalDpi="300" verticalDpi="300"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E31"/>
  <sheetViews>
    <sheetView showGridLines="0" rightToLeft="1" zoomScaleNormal="100" workbookViewId="0">
      <selection activeCell="G12" sqref="G12"/>
    </sheetView>
  </sheetViews>
  <sheetFormatPr defaultColWidth="7.7109375" defaultRowHeight="12.75"/>
  <cols>
    <col min="1" max="5" width="21.7109375" style="1362" customWidth="1"/>
    <col min="6" max="25" width="7.7109375" style="1362"/>
    <col min="26" max="26" width="14.7109375" style="1362" bestFit="1" customWidth="1"/>
    <col min="27" max="27" width="12.140625" style="1362" bestFit="1" customWidth="1"/>
    <col min="28" max="28" width="12.7109375" style="1362" bestFit="1" customWidth="1"/>
    <col min="29" max="29" width="12" style="1362" bestFit="1" customWidth="1"/>
    <col min="30" max="30" width="12.28515625" style="1362" bestFit="1" customWidth="1"/>
    <col min="31" max="31" width="9.28515625" style="1362" bestFit="1" customWidth="1"/>
    <col min="32" max="32" width="9.7109375" style="1362" bestFit="1" customWidth="1"/>
    <col min="33" max="44" width="7.7109375" style="1362" customWidth="1"/>
    <col min="45" max="45" width="7.7109375" style="1362"/>
    <col min="46" max="48" width="7.7109375" style="1362" customWidth="1"/>
    <col min="49" max="281" width="7.7109375" style="1362"/>
    <col min="282" max="282" width="14.7109375" style="1362" bestFit="1" customWidth="1"/>
    <col min="283" max="283" width="12.140625" style="1362" bestFit="1" customWidth="1"/>
    <col min="284" max="284" width="12.7109375" style="1362" bestFit="1" customWidth="1"/>
    <col min="285" max="285" width="12" style="1362" bestFit="1" customWidth="1"/>
    <col min="286" max="286" width="12.28515625" style="1362" bestFit="1" customWidth="1"/>
    <col min="287" max="287" width="9.28515625" style="1362" bestFit="1" customWidth="1"/>
    <col min="288" max="288" width="9.7109375" style="1362" bestFit="1" customWidth="1"/>
    <col min="289" max="300" width="7.7109375" style="1362" customWidth="1"/>
    <col min="301" max="301" width="7.7109375" style="1362"/>
    <col min="302" max="304" width="7.7109375" style="1362" customWidth="1"/>
    <col min="305" max="537" width="7.7109375" style="1362"/>
    <col min="538" max="538" width="14.7109375" style="1362" bestFit="1" customWidth="1"/>
    <col min="539" max="539" width="12.140625" style="1362" bestFit="1" customWidth="1"/>
    <col min="540" max="540" width="12.7109375" style="1362" bestFit="1" customWidth="1"/>
    <col min="541" max="541" width="12" style="1362" bestFit="1" customWidth="1"/>
    <col min="542" max="542" width="12.28515625" style="1362" bestFit="1" customWidth="1"/>
    <col min="543" max="543" width="9.28515625" style="1362" bestFit="1" customWidth="1"/>
    <col min="544" max="544" width="9.7109375" style="1362" bestFit="1" customWidth="1"/>
    <col min="545" max="556" width="7.7109375" style="1362" customWidth="1"/>
    <col min="557" max="557" width="7.7109375" style="1362"/>
    <col min="558" max="560" width="7.7109375" style="1362" customWidth="1"/>
    <col min="561" max="793" width="7.7109375" style="1362"/>
    <col min="794" max="794" width="14.7109375" style="1362" bestFit="1" customWidth="1"/>
    <col min="795" max="795" width="12.140625" style="1362" bestFit="1" customWidth="1"/>
    <col min="796" max="796" width="12.7109375" style="1362" bestFit="1" customWidth="1"/>
    <col min="797" max="797" width="12" style="1362" bestFit="1" customWidth="1"/>
    <col min="798" max="798" width="12.28515625" style="1362" bestFit="1" customWidth="1"/>
    <col min="799" max="799" width="9.28515625" style="1362" bestFit="1" customWidth="1"/>
    <col min="800" max="800" width="9.7109375" style="1362" bestFit="1" customWidth="1"/>
    <col min="801" max="812" width="7.7109375" style="1362" customWidth="1"/>
    <col min="813" max="813" width="7.7109375" style="1362"/>
    <col min="814" max="816" width="7.7109375" style="1362" customWidth="1"/>
    <col min="817" max="1049" width="7.7109375" style="1362"/>
    <col min="1050" max="1050" width="14.7109375" style="1362" bestFit="1" customWidth="1"/>
    <col min="1051" max="1051" width="12.140625" style="1362" bestFit="1" customWidth="1"/>
    <col min="1052" max="1052" width="12.7109375" style="1362" bestFit="1" customWidth="1"/>
    <col min="1053" max="1053" width="12" style="1362" bestFit="1" customWidth="1"/>
    <col min="1054" max="1054" width="12.28515625" style="1362" bestFit="1" customWidth="1"/>
    <col min="1055" max="1055" width="9.28515625" style="1362" bestFit="1" customWidth="1"/>
    <col min="1056" max="1056" width="9.7109375" style="1362" bestFit="1" customWidth="1"/>
    <col min="1057" max="1068" width="7.7109375" style="1362" customWidth="1"/>
    <col min="1069" max="1069" width="7.7109375" style="1362"/>
    <col min="1070" max="1072" width="7.7109375" style="1362" customWidth="1"/>
    <col min="1073" max="1305" width="7.7109375" style="1362"/>
    <col min="1306" max="1306" width="14.7109375" style="1362" bestFit="1" customWidth="1"/>
    <col min="1307" max="1307" width="12.140625" style="1362" bestFit="1" customWidth="1"/>
    <col min="1308" max="1308" width="12.7109375" style="1362" bestFit="1" customWidth="1"/>
    <col min="1309" max="1309" width="12" style="1362" bestFit="1" customWidth="1"/>
    <col min="1310" max="1310" width="12.28515625" style="1362" bestFit="1" customWidth="1"/>
    <col min="1311" max="1311" width="9.28515625" style="1362" bestFit="1" customWidth="1"/>
    <col min="1312" max="1312" width="9.7109375" style="1362" bestFit="1" customWidth="1"/>
    <col min="1313" max="1324" width="7.7109375" style="1362" customWidth="1"/>
    <col min="1325" max="1325" width="7.7109375" style="1362"/>
    <col min="1326" max="1328" width="7.7109375" style="1362" customWidth="1"/>
    <col min="1329" max="1561" width="7.7109375" style="1362"/>
    <col min="1562" max="1562" width="14.7109375" style="1362" bestFit="1" customWidth="1"/>
    <col min="1563" max="1563" width="12.140625" style="1362" bestFit="1" customWidth="1"/>
    <col min="1564" max="1564" width="12.7109375" style="1362" bestFit="1" customWidth="1"/>
    <col min="1565" max="1565" width="12" style="1362" bestFit="1" customWidth="1"/>
    <col min="1566" max="1566" width="12.28515625" style="1362" bestFit="1" customWidth="1"/>
    <col min="1567" max="1567" width="9.28515625" style="1362" bestFit="1" customWidth="1"/>
    <col min="1568" max="1568" width="9.7109375" style="1362" bestFit="1" customWidth="1"/>
    <col min="1569" max="1580" width="7.7109375" style="1362" customWidth="1"/>
    <col min="1581" max="1581" width="7.7109375" style="1362"/>
    <col min="1582" max="1584" width="7.7109375" style="1362" customWidth="1"/>
    <col min="1585" max="1817" width="7.7109375" style="1362"/>
    <col min="1818" max="1818" width="14.7109375" style="1362" bestFit="1" customWidth="1"/>
    <col min="1819" max="1819" width="12.140625" style="1362" bestFit="1" customWidth="1"/>
    <col min="1820" max="1820" width="12.7109375" style="1362" bestFit="1" customWidth="1"/>
    <col min="1821" max="1821" width="12" style="1362" bestFit="1" customWidth="1"/>
    <col min="1822" max="1822" width="12.28515625" style="1362" bestFit="1" customWidth="1"/>
    <col min="1823" max="1823" width="9.28515625" style="1362" bestFit="1" customWidth="1"/>
    <col min="1824" max="1824" width="9.7109375" style="1362" bestFit="1" customWidth="1"/>
    <col min="1825" max="1836" width="7.7109375" style="1362" customWidth="1"/>
    <col min="1837" max="1837" width="7.7109375" style="1362"/>
    <col min="1838" max="1840" width="7.7109375" style="1362" customWidth="1"/>
    <col min="1841" max="2073" width="7.7109375" style="1362"/>
    <col min="2074" max="2074" width="14.7109375" style="1362" bestFit="1" customWidth="1"/>
    <col min="2075" max="2075" width="12.140625" style="1362" bestFit="1" customWidth="1"/>
    <col min="2076" max="2076" width="12.7109375" style="1362" bestFit="1" customWidth="1"/>
    <col min="2077" max="2077" width="12" style="1362" bestFit="1" customWidth="1"/>
    <col min="2078" max="2078" width="12.28515625" style="1362" bestFit="1" customWidth="1"/>
    <col min="2079" max="2079" width="9.28515625" style="1362" bestFit="1" customWidth="1"/>
    <col min="2080" max="2080" width="9.7109375" style="1362" bestFit="1" customWidth="1"/>
    <col min="2081" max="2092" width="7.7109375" style="1362" customWidth="1"/>
    <col min="2093" max="2093" width="7.7109375" style="1362"/>
    <col min="2094" max="2096" width="7.7109375" style="1362" customWidth="1"/>
    <col min="2097" max="2329" width="7.7109375" style="1362"/>
    <col min="2330" max="2330" width="14.7109375" style="1362" bestFit="1" customWidth="1"/>
    <col min="2331" max="2331" width="12.140625" style="1362" bestFit="1" customWidth="1"/>
    <col min="2332" max="2332" width="12.7109375" style="1362" bestFit="1" customWidth="1"/>
    <col min="2333" max="2333" width="12" style="1362" bestFit="1" customWidth="1"/>
    <col min="2334" max="2334" width="12.28515625" style="1362" bestFit="1" customWidth="1"/>
    <col min="2335" max="2335" width="9.28515625" style="1362" bestFit="1" customWidth="1"/>
    <col min="2336" max="2336" width="9.7109375" style="1362" bestFit="1" customWidth="1"/>
    <col min="2337" max="2348" width="7.7109375" style="1362" customWidth="1"/>
    <col min="2349" max="2349" width="7.7109375" style="1362"/>
    <col min="2350" max="2352" width="7.7109375" style="1362" customWidth="1"/>
    <col min="2353" max="2585" width="7.7109375" style="1362"/>
    <col min="2586" max="2586" width="14.7109375" style="1362" bestFit="1" customWidth="1"/>
    <col min="2587" max="2587" width="12.140625" style="1362" bestFit="1" customWidth="1"/>
    <col min="2588" max="2588" width="12.7109375" style="1362" bestFit="1" customWidth="1"/>
    <col min="2589" max="2589" width="12" style="1362" bestFit="1" customWidth="1"/>
    <col min="2590" max="2590" width="12.28515625" style="1362" bestFit="1" customWidth="1"/>
    <col min="2591" max="2591" width="9.28515625" style="1362" bestFit="1" customWidth="1"/>
    <col min="2592" max="2592" width="9.7109375" style="1362" bestFit="1" customWidth="1"/>
    <col min="2593" max="2604" width="7.7109375" style="1362" customWidth="1"/>
    <col min="2605" max="2605" width="7.7109375" style="1362"/>
    <col min="2606" max="2608" width="7.7109375" style="1362" customWidth="1"/>
    <col min="2609" max="2841" width="7.7109375" style="1362"/>
    <col min="2842" max="2842" width="14.7109375" style="1362" bestFit="1" customWidth="1"/>
    <col min="2843" max="2843" width="12.140625" style="1362" bestFit="1" customWidth="1"/>
    <col min="2844" max="2844" width="12.7109375" style="1362" bestFit="1" customWidth="1"/>
    <col min="2845" max="2845" width="12" style="1362" bestFit="1" customWidth="1"/>
    <col min="2846" max="2846" width="12.28515625" style="1362" bestFit="1" customWidth="1"/>
    <col min="2847" max="2847" width="9.28515625" style="1362" bestFit="1" customWidth="1"/>
    <col min="2848" max="2848" width="9.7109375" style="1362" bestFit="1" customWidth="1"/>
    <col min="2849" max="2860" width="7.7109375" style="1362" customWidth="1"/>
    <col min="2861" max="2861" width="7.7109375" style="1362"/>
    <col min="2862" max="2864" width="7.7109375" style="1362" customWidth="1"/>
    <col min="2865" max="3097" width="7.7109375" style="1362"/>
    <col min="3098" max="3098" width="14.7109375" style="1362" bestFit="1" customWidth="1"/>
    <col min="3099" max="3099" width="12.140625" style="1362" bestFit="1" customWidth="1"/>
    <col min="3100" max="3100" width="12.7109375" style="1362" bestFit="1" customWidth="1"/>
    <col min="3101" max="3101" width="12" style="1362" bestFit="1" customWidth="1"/>
    <col min="3102" max="3102" width="12.28515625" style="1362" bestFit="1" customWidth="1"/>
    <col min="3103" max="3103" width="9.28515625" style="1362" bestFit="1" customWidth="1"/>
    <col min="3104" max="3104" width="9.7109375" style="1362" bestFit="1" customWidth="1"/>
    <col min="3105" max="3116" width="7.7109375" style="1362" customWidth="1"/>
    <col min="3117" max="3117" width="7.7109375" style="1362"/>
    <col min="3118" max="3120" width="7.7109375" style="1362" customWidth="1"/>
    <col min="3121" max="3353" width="7.7109375" style="1362"/>
    <col min="3354" max="3354" width="14.7109375" style="1362" bestFit="1" customWidth="1"/>
    <col min="3355" max="3355" width="12.140625" style="1362" bestFit="1" customWidth="1"/>
    <col min="3356" max="3356" width="12.7109375" style="1362" bestFit="1" customWidth="1"/>
    <col min="3357" max="3357" width="12" style="1362" bestFit="1" customWidth="1"/>
    <col min="3358" max="3358" width="12.28515625" style="1362" bestFit="1" customWidth="1"/>
    <col min="3359" max="3359" width="9.28515625" style="1362" bestFit="1" customWidth="1"/>
    <col min="3360" max="3360" width="9.7109375" style="1362" bestFit="1" customWidth="1"/>
    <col min="3361" max="3372" width="7.7109375" style="1362" customWidth="1"/>
    <col min="3373" max="3373" width="7.7109375" style="1362"/>
    <col min="3374" max="3376" width="7.7109375" style="1362" customWidth="1"/>
    <col min="3377" max="3609" width="7.7109375" style="1362"/>
    <col min="3610" max="3610" width="14.7109375" style="1362" bestFit="1" customWidth="1"/>
    <col min="3611" max="3611" width="12.140625" style="1362" bestFit="1" customWidth="1"/>
    <col min="3612" max="3612" width="12.7109375" style="1362" bestFit="1" customWidth="1"/>
    <col min="3613" max="3613" width="12" style="1362" bestFit="1" customWidth="1"/>
    <col min="3614" max="3614" width="12.28515625" style="1362" bestFit="1" customWidth="1"/>
    <col min="3615" max="3615" width="9.28515625" style="1362" bestFit="1" customWidth="1"/>
    <col min="3616" max="3616" width="9.7109375" style="1362" bestFit="1" customWidth="1"/>
    <col min="3617" max="3628" width="7.7109375" style="1362" customWidth="1"/>
    <col min="3629" max="3629" width="7.7109375" style="1362"/>
    <col min="3630" max="3632" width="7.7109375" style="1362" customWidth="1"/>
    <col min="3633" max="3865" width="7.7109375" style="1362"/>
    <col min="3866" max="3866" width="14.7109375" style="1362" bestFit="1" customWidth="1"/>
    <col min="3867" max="3867" width="12.140625" style="1362" bestFit="1" customWidth="1"/>
    <col min="3868" max="3868" width="12.7109375" style="1362" bestFit="1" customWidth="1"/>
    <col min="3869" max="3869" width="12" style="1362" bestFit="1" customWidth="1"/>
    <col min="3870" max="3870" width="12.28515625" style="1362" bestFit="1" customWidth="1"/>
    <col min="3871" max="3871" width="9.28515625" style="1362" bestFit="1" customWidth="1"/>
    <col min="3872" max="3872" width="9.7109375" style="1362" bestFit="1" customWidth="1"/>
    <col min="3873" max="3884" width="7.7109375" style="1362" customWidth="1"/>
    <col min="3885" max="3885" width="7.7109375" style="1362"/>
    <col min="3886" max="3888" width="7.7109375" style="1362" customWidth="1"/>
    <col min="3889" max="4121" width="7.7109375" style="1362"/>
    <col min="4122" max="4122" width="14.7109375" style="1362" bestFit="1" customWidth="1"/>
    <col min="4123" max="4123" width="12.140625" style="1362" bestFit="1" customWidth="1"/>
    <col min="4124" max="4124" width="12.7109375" style="1362" bestFit="1" customWidth="1"/>
    <col min="4125" max="4125" width="12" style="1362" bestFit="1" customWidth="1"/>
    <col min="4126" max="4126" width="12.28515625" style="1362" bestFit="1" customWidth="1"/>
    <col min="4127" max="4127" width="9.28515625" style="1362" bestFit="1" customWidth="1"/>
    <col min="4128" max="4128" width="9.7109375" style="1362" bestFit="1" customWidth="1"/>
    <col min="4129" max="4140" width="7.7109375" style="1362" customWidth="1"/>
    <col min="4141" max="4141" width="7.7109375" style="1362"/>
    <col min="4142" max="4144" width="7.7109375" style="1362" customWidth="1"/>
    <col min="4145" max="4377" width="7.7109375" style="1362"/>
    <col min="4378" max="4378" width="14.7109375" style="1362" bestFit="1" customWidth="1"/>
    <col min="4379" max="4379" width="12.140625" style="1362" bestFit="1" customWidth="1"/>
    <col min="4380" max="4380" width="12.7109375" style="1362" bestFit="1" customWidth="1"/>
    <col min="4381" max="4381" width="12" style="1362" bestFit="1" customWidth="1"/>
    <col min="4382" max="4382" width="12.28515625" style="1362" bestFit="1" customWidth="1"/>
    <col min="4383" max="4383" width="9.28515625" style="1362" bestFit="1" customWidth="1"/>
    <col min="4384" max="4384" width="9.7109375" style="1362" bestFit="1" customWidth="1"/>
    <col min="4385" max="4396" width="7.7109375" style="1362" customWidth="1"/>
    <col min="4397" max="4397" width="7.7109375" style="1362"/>
    <col min="4398" max="4400" width="7.7109375" style="1362" customWidth="1"/>
    <col min="4401" max="4633" width="7.7109375" style="1362"/>
    <col min="4634" max="4634" width="14.7109375" style="1362" bestFit="1" customWidth="1"/>
    <col min="4635" max="4635" width="12.140625" style="1362" bestFit="1" customWidth="1"/>
    <col min="4636" max="4636" width="12.7109375" style="1362" bestFit="1" customWidth="1"/>
    <col min="4637" max="4637" width="12" style="1362" bestFit="1" customWidth="1"/>
    <col min="4638" max="4638" width="12.28515625" style="1362" bestFit="1" customWidth="1"/>
    <col min="4639" max="4639" width="9.28515625" style="1362" bestFit="1" customWidth="1"/>
    <col min="4640" max="4640" width="9.7109375" style="1362" bestFit="1" customWidth="1"/>
    <col min="4641" max="4652" width="7.7109375" style="1362" customWidth="1"/>
    <col min="4653" max="4653" width="7.7109375" style="1362"/>
    <col min="4654" max="4656" width="7.7109375" style="1362" customWidth="1"/>
    <col min="4657" max="4889" width="7.7109375" style="1362"/>
    <col min="4890" max="4890" width="14.7109375" style="1362" bestFit="1" customWidth="1"/>
    <col min="4891" max="4891" width="12.140625" style="1362" bestFit="1" customWidth="1"/>
    <col min="4892" max="4892" width="12.7109375" style="1362" bestFit="1" customWidth="1"/>
    <col min="4893" max="4893" width="12" style="1362" bestFit="1" customWidth="1"/>
    <col min="4894" max="4894" width="12.28515625" style="1362" bestFit="1" customWidth="1"/>
    <col min="4895" max="4895" width="9.28515625" style="1362" bestFit="1" customWidth="1"/>
    <col min="4896" max="4896" width="9.7109375" style="1362" bestFit="1" customWidth="1"/>
    <col min="4897" max="4908" width="7.7109375" style="1362" customWidth="1"/>
    <col min="4909" max="4909" width="7.7109375" style="1362"/>
    <col min="4910" max="4912" width="7.7109375" style="1362" customWidth="1"/>
    <col min="4913" max="5145" width="7.7109375" style="1362"/>
    <col min="5146" max="5146" width="14.7109375" style="1362" bestFit="1" customWidth="1"/>
    <col min="5147" max="5147" width="12.140625" style="1362" bestFit="1" customWidth="1"/>
    <col min="5148" max="5148" width="12.7109375" style="1362" bestFit="1" customWidth="1"/>
    <col min="5149" max="5149" width="12" style="1362" bestFit="1" customWidth="1"/>
    <col min="5150" max="5150" width="12.28515625" style="1362" bestFit="1" customWidth="1"/>
    <col min="5151" max="5151" width="9.28515625" style="1362" bestFit="1" customWidth="1"/>
    <col min="5152" max="5152" width="9.7109375" style="1362" bestFit="1" customWidth="1"/>
    <col min="5153" max="5164" width="7.7109375" style="1362" customWidth="1"/>
    <col min="5165" max="5165" width="7.7109375" style="1362"/>
    <col min="5166" max="5168" width="7.7109375" style="1362" customWidth="1"/>
    <col min="5169" max="5401" width="7.7109375" style="1362"/>
    <col min="5402" max="5402" width="14.7109375" style="1362" bestFit="1" customWidth="1"/>
    <col min="5403" max="5403" width="12.140625" style="1362" bestFit="1" customWidth="1"/>
    <col min="5404" max="5404" width="12.7109375" style="1362" bestFit="1" customWidth="1"/>
    <col min="5405" max="5405" width="12" style="1362" bestFit="1" customWidth="1"/>
    <col min="5406" max="5406" width="12.28515625" style="1362" bestFit="1" customWidth="1"/>
    <col min="5407" max="5407" width="9.28515625" style="1362" bestFit="1" customWidth="1"/>
    <col min="5408" max="5408" width="9.7109375" style="1362" bestFit="1" customWidth="1"/>
    <col min="5409" max="5420" width="7.7109375" style="1362" customWidth="1"/>
    <col min="5421" max="5421" width="7.7109375" style="1362"/>
    <col min="5422" max="5424" width="7.7109375" style="1362" customWidth="1"/>
    <col min="5425" max="5657" width="7.7109375" style="1362"/>
    <col min="5658" max="5658" width="14.7109375" style="1362" bestFit="1" customWidth="1"/>
    <col min="5659" max="5659" width="12.140625" style="1362" bestFit="1" customWidth="1"/>
    <col min="5660" max="5660" width="12.7109375" style="1362" bestFit="1" customWidth="1"/>
    <col min="5661" max="5661" width="12" style="1362" bestFit="1" customWidth="1"/>
    <col min="5662" max="5662" width="12.28515625" style="1362" bestFit="1" customWidth="1"/>
    <col min="5663" max="5663" width="9.28515625" style="1362" bestFit="1" customWidth="1"/>
    <col min="5664" max="5664" width="9.7109375" style="1362" bestFit="1" customWidth="1"/>
    <col min="5665" max="5676" width="7.7109375" style="1362" customWidth="1"/>
    <col min="5677" max="5677" width="7.7109375" style="1362"/>
    <col min="5678" max="5680" width="7.7109375" style="1362" customWidth="1"/>
    <col min="5681" max="5913" width="7.7109375" style="1362"/>
    <col min="5914" max="5914" width="14.7109375" style="1362" bestFit="1" customWidth="1"/>
    <col min="5915" max="5915" width="12.140625" style="1362" bestFit="1" customWidth="1"/>
    <col min="5916" max="5916" width="12.7109375" style="1362" bestFit="1" customWidth="1"/>
    <col min="5917" max="5917" width="12" style="1362" bestFit="1" customWidth="1"/>
    <col min="5918" max="5918" width="12.28515625" style="1362" bestFit="1" customWidth="1"/>
    <col min="5919" max="5919" width="9.28515625" style="1362" bestFit="1" customWidth="1"/>
    <col min="5920" max="5920" width="9.7109375" style="1362" bestFit="1" customWidth="1"/>
    <col min="5921" max="5932" width="7.7109375" style="1362" customWidth="1"/>
    <col min="5933" max="5933" width="7.7109375" style="1362"/>
    <col min="5934" max="5936" width="7.7109375" style="1362" customWidth="1"/>
    <col min="5937" max="6169" width="7.7109375" style="1362"/>
    <col min="6170" max="6170" width="14.7109375" style="1362" bestFit="1" customWidth="1"/>
    <col min="6171" max="6171" width="12.140625" style="1362" bestFit="1" customWidth="1"/>
    <col min="6172" max="6172" width="12.7109375" style="1362" bestFit="1" customWidth="1"/>
    <col min="6173" max="6173" width="12" style="1362" bestFit="1" customWidth="1"/>
    <col min="6174" max="6174" width="12.28515625" style="1362" bestFit="1" customWidth="1"/>
    <col min="6175" max="6175" width="9.28515625" style="1362" bestFit="1" customWidth="1"/>
    <col min="6176" max="6176" width="9.7109375" style="1362" bestFit="1" customWidth="1"/>
    <col min="6177" max="6188" width="7.7109375" style="1362" customWidth="1"/>
    <col min="6189" max="6189" width="7.7109375" style="1362"/>
    <col min="6190" max="6192" width="7.7109375" style="1362" customWidth="1"/>
    <col min="6193" max="6425" width="7.7109375" style="1362"/>
    <col min="6426" max="6426" width="14.7109375" style="1362" bestFit="1" customWidth="1"/>
    <col min="6427" max="6427" width="12.140625" style="1362" bestFit="1" customWidth="1"/>
    <col min="6428" max="6428" width="12.7109375" style="1362" bestFit="1" customWidth="1"/>
    <col min="6429" max="6429" width="12" style="1362" bestFit="1" customWidth="1"/>
    <col min="6430" max="6430" width="12.28515625" style="1362" bestFit="1" customWidth="1"/>
    <col min="6431" max="6431" width="9.28515625" style="1362" bestFit="1" customWidth="1"/>
    <col min="6432" max="6432" width="9.7109375" style="1362" bestFit="1" customWidth="1"/>
    <col min="6433" max="6444" width="7.7109375" style="1362" customWidth="1"/>
    <col min="6445" max="6445" width="7.7109375" style="1362"/>
    <col min="6446" max="6448" width="7.7109375" style="1362" customWidth="1"/>
    <col min="6449" max="6681" width="7.7109375" style="1362"/>
    <col min="6682" max="6682" width="14.7109375" style="1362" bestFit="1" customWidth="1"/>
    <col min="6683" max="6683" width="12.140625" style="1362" bestFit="1" customWidth="1"/>
    <col min="6684" max="6684" width="12.7109375" style="1362" bestFit="1" customWidth="1"/>
    <col min="6685" max="6685" width="12" style="1362" bestFit="1" customWidth="1"/>
    <col min="6686" max="6686" width="12.28515625" style="1362" bestFit="1" customWidth="1"/>
    <col min="6687" max="6687" width="9.28515625" style="1362" bestFit="1" customWidth="1"/>
    <col min="6688" max="6688" width="9.7109375" style="1362" bestFit="1" customWidth="1"/>
    <col min="6689" max="6700" width="7.7109375" style="1362" customWidth="1"/>
    <col min="6701" max="6701" width="7.7109375" style="1362"/>
    <col min="6702" max="6704" width="7.7109375" style="1362" customWidth="1"/>
    <col min="6705" max="6937" width="7.7109375" style="1362"/>
    <col min="6938" max="6938" width="14.7109375" style="1362" bestFit="1" customWidth="1"/>
    <col min="6939" max="6939" width="12.140625" style="1362" bestFit="1" customWidth="1"/>
    <col min="6940" max="6940" width="12.7109375" style="1362" bestFit="1" customWidth="1"/>
    <col min="6941" max="6941" width="12" style="1362" bestFit="1" customWidth="1"/>
    <col min="6942" max="6942" width="12.28515625" style="1362" bestFit="1" customWidth="1"/>
    <col min="6943" max="6943" width="9.28515625" style="1362" bestFit="1" customWidth="1"/>
    <col min="6944" max="6944" width="9.7109375" style="1362" bestFit="1" customWidth="1"/>
    <col min="6945" max="6956" width="7.7109375" style="1362" customWidth="1"/>
    <col min="6957" max="6957" width="7.7109375" style="1362"/>
    <col min="6958" max="6960" width="7.7109375" style="1362" customWidth="1"/>
    <col min="6961" max="7193" width="7.7109375" style="1362"/>
    <col min="7194" max="7194" width="14.7109375" style="1362" bestFit="1" customWidth="1"/>
    <col min="7195" max="7195" width="12.140625" style="1362" bestFit="1" customWidth="1"/>
    <col min="7196" max="7196" width="12.7109375" style="1362" bestFit="1" customWidth="1"/>
    <col min="7197" max="7197" width="12" style="1362" bestFit="1" customWidth="1"/>
    <col min="7198" max="7198" width="12.28515625" style="1362" bestFit="1" customWidth="1"/>
    <col min="7199" max="7199" width="9.28515625" style="1362" bestFit="1" customWidth="1"/>
    <col min="7200" max="7200" width="9.7109375" style="1362" bestFit="1" customWidth="1"/>
    <col min="7201" max="7212" width="7.7109375" style="1362" customWidth="1"/>
    <col min="7213" max="7213" width="7.7109375" style="1362"/>
    <col min="7214" max="7216" width="7.7109375" style="1362" customWidth="1"/>
    <col min="7217" max="7449" width="7.7109375" style="1362"/>
    <col min="7450" max="7450" width="14.7109375" style="1362" bestFit="1" customWidth="1"/>
    <col min="7451" max="7451" width="12.140625" style="1362" bestFit="1" customWidth="1"/>
    <col min="7452" max="7452" width="12.7109375" style="1362" bestFit="1" customWidth="1"/>
    <col min="7453" max="7453" width="12" style="1362" bestFit="1" customWidth="1"/>
    <col min="7454" max="7454" width="12.28515625" style="1362" bestFit="1" customWidth="1"/>
    <col min="7455" max="7455" width="9.28515625" style="1362" bestFit="1" customWidth="1"/>
    <col min="7456" max="7456" width="9.7109375" style="1362" bestFit="1" customWidth="1"/>
    <col min="7457" max="7468" width="7.7109375" style="1362" customWidth="1"/>
    <col min="7469" max="7469" width="7.7109375" style="1362"/>
    <col min="7470" max="7472" width="7.7109375" style="1362" customWidth="1"/>
    <col min="7473" max="7705" width="7.7109375" style="1362"/>
    <col min="7706" max="7706" width="14.7109375" style="1362" bestFit="1" customWidth="1"/>
    <col min="7707" max="7707" width="12.140625" style="1362" bestFit="1" customWidth="1"/>
    <col min="7708" max="7708" width="12.7109375" style="1362" bestFit="1" customWidth="1"/>
    <col min="7709" max="7709" width="12" style="1362" bestFit="1" customWidth="1"/>
    <col min="7710" max="7710" width="12.28515625" style="1362" bestFit="1" customWidth="1"/>
    <col min="7711" max="7711" width="9.28515625" style="1362" bestFit="1" customWidth="1"/>
    <col min="7712" max="7712" width="9.7109375" style="1362" bestFit="1" customWidth="1"/>
    <col min="7713" max="7724" width="7.7109375" style="1362" customWidth="1"/>
    <col min="7725" max="7725" width="7.7109375" style="1362"/>
    <col min="7726" max="7728" width="7.7109375" style="1362" customWidth="1"/>
    <col min="7729" max="7961" width="7.7109375" style="1362"/>
    <col min="7962" max="7962" width="14.7109375" style="1362" bestFit="1" customWidth="1"/>
    <col min="7963" max="7963" width="12.140625" style="1362" bestFit="1" customWidth="1"/>
    <col min="7964" max="7964" width="12.7109375" style="1362" bestFit="1" customWidth="1"/>
    <col min="7965" max="7965" width="12" style="1362" bestFit="1" customWidth="1"/>
    <col min="7966" max="7966" width="12.28515625" style="1362" bestFit="1" customWidth="1"/>
    <col min="7967" max="7967" width="9.28515625" style="1362" bestFit="1" customWidth="1"/>
    <col min="7968" max="7968" width="9.7109375" style="1362" bestFit="1" customWidth="1"/>
    <col min="7969" max="7980" width="7.7109375" style="1362" customWidth="1"/>
    <col min="7981" max="7981" width="7.7109375" style="1362"/>
    <col min="7982" max="7984" width="7.7109375" style="1362" customWidth="1"/>
    <col min="7985" max="8217" width="7.7109375" style="1362"/>
    <col min="8218" max="8218" width="14.7109375" style="1362" bestFit="1" customWidth="1"/>
    <col min="8219" max="8219" width="12.140625" style="1362" bestFit="1" customWidth="1"/>
    <col min="8220" max="8220" width="12.7109375" style="1362" bestFit="1" customWidth="1"/>
    <col min="8221" max="8221" width="12" style="1362" bestFit="1" customWidth="1"/>
    <col min="8222" max="8222" width="12.28515625" style="1362" bestFit="1" customWidth="1"/>
    <col min="8223" max="8223" width="9.28515625" style="1362" bestFit="1" customWidth="1"/>
    <col min="8224" max="8224" width="9.7109375" style="1362" bestFit="1" customWidth="1"/>
    <col min="8225" max="8236" width="7.7109375" style="1362" customWidth="1"/>
    <col min="8237" max="8237" width="7.7109375" style="1362"/>
    <col min="8238" max="8240" width="7.7109375" style="1362" customWidth="1"/>
    <col min="8241" max="8473" width="7.7109375" style="1362"/>
    <col min="8474" max="8474" width="14.7109375" style="1362" bestFit="1" customWidth="1"/>
    <col min="8475" max="8475" width="12.140625" style="1362" bestFit="1" customWidth="1"/>
    <col min="8476" max="8476" width="12.7109375" style="1362" bestFit="1" customWidth="1"/>
    <col min="8477" max="8477" width="12" style="1362" bestFit="1" customWidth="1"/>
    <col min="8478" max="8478" width="12.28515625" style="1362" bestFit="1" customWidth="1"/>
    <col min="8479" max="8479" width="9.28515625" style="1362" bestFit="1" customWidth="1"/>
    <col min="8480" max="8480" width="9.7109375" style="1362" bestFit="1" customWidth="1"/>
    <col min="8481" max="8492" width="7.7109375" style="1362" customWidth="1"/>
    <col min="8493" max="8493" width="7.7109375" style="1362"/>
    <col min="8494" max="8496" width="7.7109375" style="1362" customWidth="1"/>
    <col min="8497" max="8729" width="7.7109375" style="1362"/>
    <col min="8730" max="8730" width="14.7109375" style="1362" bestFit="1" customWidth="1"/>
    <col min="8731" max="8731" width="12.140625" style="1362" bestFit="1" customWidth="1"/>
    <col min="8732" max="8732" width="12.7109375" style="1362" bestFit="1" customWidth="1"/>
    <col min="8733" max="8733" width="12" style="1362" bestFit="1" customWidth="1"/>
    <col min="8734" max="8734" width="12.28515625" style="1362" bestFit="1" customWidth="1"/>
    <col min="8735" max="8735" width="9.28515625" style="1362" bestFit="1" customWidth="1"/>
    <col min="8736" max="8736" width="9.7109375" style="1362" bestFit="1" customWidth="1"/>
    <col min="8737" max="8748" width="7.7109375" style="1362" customWidth="1"/>
    <col min="8749" max="8749" width="7.7109375" style="1362"/>
    <col min="8750" max="8752" width="7.7109375" style="1362" customWidth="1"/>
    <col min="8753" max="8985" width="7.7109375" style="1362"/>
    <col min="8986" max="8986" width="14.7109375" style="1362" bestFit="1" customWidth="1"/>
    <col min="8987" max="8987" width="12.140625" style="1362" bestFit="1" customWidth="1"/>
    <col min="8988" max="8988" width="12.7109375" style="1362" bestFit="1" customWidth="1"/>
    <col min="8989" max="8989" width="12" style="1362" bestFit="1" customWidth="1"/>
    <col min="8990" max="8990" width="12.28515625" style="1362" bestFit="1" customWidth="1"/>
    <col min="8991" max="8991" width="9.28515625" style="1362" bestFit="1" customWidth="1"/>
    <col min="8992" max="8992" width="9.7109375" style="1362" bestFit="1" customWidth="1"/>
    <col min="8993" max="9004" width="7.7109375" style="1362" customWidth="1"/>
    <col min="9005" max="9005" width="7.7109375" style="1362"/>
    <col min="9006" max="9008" width="7.7109375" style="1362" customWidth="1"/>
    <col min="9009" max="9241" width="7.7109375" style="1362"/>
    <col min="9242" max="9242" width="14.7109375" style="1362" bestFit="1" customWidth="1"/>
    <col min="9243" max="9243" width="12.140625" style="1362" bestFit="1" customWidth="1"/>
    <col min="9244" max="9244" width="12.7109375" style="1362" bestFit="1" customWidth="1"/>
    <col min="9245" max="9245" width="12" style="1362" bestFit="1" customWidth="1"/>
    <col min="9246" max="9246" width="12.28515625" style="1362" bestFit="1" customWidth="1"/>
    <col min="9247" max="9247" width="9.28515625" style="1362" bestFit="1" customWidth="1"/>
    <col min="9248" max="9248" width="9.7109375" style="1362" bestFit="1" customWidth="1"/>
    <col min="9249" max="9260" width="7.7109375" style="1362" customWidth="1"/>
    <col min="9261" max="9261" width="7.7109375" style="1362"/>
    <col min="9262" max="9264" width="7.7109375" style="1362" customWidth="1"/>
    <col min="9265" max="9497" width="7.7109375" style="1362"/>
    <col min="9498" max="9498" width="14.7109375" style="1362" bestFit="1" customWidth="1"/>
    <col min="9499" max="9499" width="12.140625" style="1362" bestFit="1" customWidth="1"/>
    <col min="9500" max="9500" width="12.7109375" style="1362" bestFit="1" customWidth="1"/>
    <col min="9501" max="9501" width="12" style="1362" bestFit="1" customWidth="1"/>
    <col min="9502" max="9502" width="12.28515625" style="1362" bestFit="1" customWidth="1"/>
    <col min="9503" max="9503" width="9.28515625" style="1362" bestFit="1" customWidth="1"/>
    <col min="9504" max="9504" width="9.7109375" style="1362" bestFit="1" customWidth="1"/>
    <col min="9505" max="9516" width="7.7109375" style="1362" customWidth="1"/>
    <col min="9517" max="9517" width="7.7109375" style="1362"/>
    <col min="9518" max="9520" width="7.7109375" style="1362" customWidth="1"/>
    <col min="9521" max="9753" width="7.7109375" style="1362"/>
    <col min="9754" max="9754" width="14.7109375" style="1362" bestFit="1" customWidth="1"/>
    <col min="9755" max="9755" width="12.140625" style="1362" bestFit="1" customWidth="1"/>
    <col min="9756" max="9756" width="12.7109375" style="1362" bestFit="1" customWidth="1"/>
    <col min="9757" max="9757" width="12" style="1362" bestFit="1" customWidth="1"/>
    <col min="9758" max="9758" width="12.28515625" style="1362" bestFit="1" customWidth="1"/>
    <col min="9759" max="9759" width="9.28515625" style="1362" bestFit="1" customWidth="1"/>
    <col min="9760" max="9760" width="9.7109375" style="1362" bestFit="1" customWidth="1"/>
    <col min="9761" max="9772" width="7.7109375" style="1362" customWidth="1"/>
    <col min="9773" max="9773" width="7.7109375" style="1362"/>
    <col min="9774" max="9776" width="7.7109375" style="1362" customWidth="1"/>
    <col min="9777" max="10009" width="7.7109375" style="1362"/>
    <col min="10010" max="10010" width="14.7109375" style="1362" bestFit="1" customWidth="1"/>
    <col min="10011" max="10011" width="12.140625" style="1362" bestFit="1" customWidth="1"/>
    <col min="10012" max="10012" width="12.7109375" style="1362" bestFit="1" customWidth="1"/>
    <col min="10013" max="10013" width="12" style="1362" bestFit="1" customWidth="1"/>
    <col min="10014" max="10014" width="12.28515625" style="1362" bestFit="1" customWidth="1"/>
    <col min="10015" max="10015" width="9.28515625" style="1362" bestFit="1" customWidth="1"/>
    <col min="10016" max="10016" width="9.7109375" style="1362" bestFit="1" customWidth="1"/>
    <col min="10017" max="10028" width="7.7109375" style="1362" customWidth="1"/>
    <col min="10029" max="10029" width="7.7109375" style="1362"/>
    <col min="10030" max="10032" width="7.7109375" style="1362" customWidth="1"/>
    <col min="10033" max="10265" width="7.7109375" style="1362"/>
    <col min="10266" max="10266" width="14.7109375" style="1362" bestFit="1" customWidth="1"/>
    <col min="10267" max="10267" width="12.140625" style="1362" bestFit="1" customWidth="1"/>
    <col min="10268" max="10268" width="12.7109375" style="1362" bestFit="1" customWidth="1"/>
    <col min="10269" max="10269" width="12" style="1362" bestFit="1" customWidth="1"/>
    <col min="10270" max="10270" width="12.28515625" style="1362" bestFit="1" customWidth="1"/>
    <col min="10271" max="10271" width="9.28515625" style="1362" bestFit="1" customWidth="1"/>
    <col min="10272" max="10272" width="9.7109375" style="1362" bestFit="1" customWidth="1"/>
    <col min="10273" max="10284" width="7.7109375" style="1362" customWidth="1"/>
    <col min="10285" max="10285" width="7.7109375" style="1362"/>
    <col min="10286" max="10288" width="7.7109375" style="1362" customWidth="1"/>
    <col min="10289" max="10521" width="7.7109375" style="1362"/>
    <col min="10522" max="10522" width="14.7109375" style="1362" bestFit="1" customWidth="1"/>
    <col min="10523" max="10523" width="12.140625" style="1362" bestFit="1" customWidth="1"/>
    <col min="10524" max="10524" width="12.7109375" style="1362" bestFit="1" customWidth="1"/>
    <col min="10525" max="10525" width="12" style="1362" bestFit="1" customWidth="1"/>
    <col min="10526" max="10526" width="12.28515625" style="1362" bestFit="1" customWidth="1"/>
    <col min="10527" max="10527" width="9.28515625" style="1362" bestFit="1" customWidth="1"/>
    <col min="10528" max="10528" width="9.7109375" style="1362" bestFit="1" customWidth="1"/>
    <col min="10529" max="10540" width="7.7109375" style="1362" customWidth="1"/>
    <col min="10541" max="10541" width="7.7109375" style="1362"/>
    <col min="10542" max="10544" width="7.7109375" style="1362" customWidth="1"/>
    <col min="10545" max="10777" width="7.7109375" style="1362"/>
    <col min="10778" max="10778" width="14.7109375" style="1362" bestFit="1" customWidth="1"/>
    <col min="10779" max="10779" width="12.140625" style="1362" bestFit="1" customWidth="1"/>
    <col min="10780" max="10780" width="12.7109375" style="1362" bestFit="1" customWidth="1"/>
    <col min="10781" max="10781" width="12" style="1362" bestFit="1" customWidth="1"/>
    <col min="10782" max="10782" width="12.28515625" style="1362" bestFit="1" customWidth="1"/>
    <col min="10783" max="10783" width="9.28515625" style="1362" bestFit="1" customWidth="1"/>
    <col min="10784" max="10784" width="9.7109375" style="1362" bestFit="1" customWidth="1"/>
    <col min="10785" max="10796" width="7.7109375" style="1362" customWidth="1"/>
    <col min="10797" max="10797" width="7.7109375" style="1362"/>
    <col min="10798" max="10800" width="7.7109375" style="1362" customWidth="1"/>
    <col min="10801" max="11033" width="7.7109375" style="1362"/>
    <col min="11034" max="11034" width="14.7109375" style="1362" bestFit="1" customWidth="1"/>
    <col min="11035" max="11035" width="12.140625" style="1362" bestFit="1" customWidth="1"/>
    <col min="11036" max="11036" width="12.7109375" style="1362" bestFit="1" customWidth="1"/>
    <col min="11037" max="11037" width="12" style="1362" bestFit="1" customWidth="1"/>
    <col min="11038" max="11038" width="12.28515625" style="1362" bestFit="1" customWidth="1"/>
    <col min="11039" max="11039" width="9.28515625" style="1362" bestFit="1" customWidth="1"/>
    <col min="11040" max="11040" width="9.7109375" style="1362" bestFit="1" customWidth="1"/>
    <col min="11041" max="11052" width="7.7109375" style="1362" customWidth="1"/>
    <col min="11053" max="11053" width="7.7109375" style="1362"/>
    <col min="11054" max="11056" width="7.7109375" style="1362" customWidth="1"/>
    <col min="11057" max="11289" width="7.7109375" style="1362"/>
    <col min="11290" max="11290" width="14.7109375" style="1362" bestFit="1" customWidth="1"/>
    <col min="11291" max="11291" width="12.140625" style="1362" bestFit="1" customWidth="1"/>
    <col min="11292" max="11292" width="12.7109375" style="1362" bestFit="1" customWidth="1"/>
    <col min="11293" max="11293" width="12" style="1362" bestFit="1" customWidth="1"/>
    <col min="11294" max="11294" width="12.28515625" style="1362" bestFit="1" customWidth="1"/>
    <col min="11295" max="11295" width="9.28515625" style="1362" bestFit="1" customWidth="1"/>
    <col min="11296" max="11296" width="9.7109375" style="1362" bestFit="1" customWidth="1"/>
    <col min="11297" max="11308" width="7.7109375" style="1362" customWidth="1"/>
    <col min="11309" max="11309" width="7.7109375" style="1362"/>
    <col min="11310" max="11312" width="7.7109375" style="1362" customWidth="1"/>
    <col min="11313" max="11545" width="7.7109375" style="1362"/>
    <col min="11546" max="11546" width="14.7109375" style="1362" bestFit="1" customWidth="1"/>
    <col min="11547" max="11547" width="12.140625" style="1362" bestFit="1" customWidth="1"/>
    <col min="11548" max="11548" width="12.7109375" style="1362" bestFit="1" customWidth="1"/>
    <col min="11549" max="11549" width="12" style="1362" bestFit="1" customWidth="1"/>
    <col min="11550" max="11550" width="12.28515625" style="1362" bestFit="1" customWidth="1"/>
    <col min="11551" max="11551" width="9.28515625" style="1362" bestFit="1" customWidth="1"/>
    <col min="11552" max="11552" width="9.7109375" style="1362" bestFit="1" customWidth="1"/>
    <col min="11553" max="11564" width="7.7109375" style="1362" customWidth="1"/>
    <col min="11565" max="11565" width="7.7109375" style="1362"/>
    <col min="11566" max="11568" width="7.7109375" style="1362" customWidth="1"/>
    <col min="11569" max="11801" width="7.7109375" style="1362"/>
    <col min="11802" max="11802" width="14.7109375" style="1362" bestFit="1" customWidth="1"/>
    <col min="11803" max="11803" width="12.140625" style="1362" bestFit="1" customWidth="1"/>
    <col min="11804" max="11804" width="12.7109375" style="1362" bestFit="1" customWidth="1"/>
    <col min="11805" max="11805" width="12" style="1362" bestFit="1" customWidth="1"/>
    <col min="11806" max="11806" width="12.28515625" style="1362" bestFit="1" customWidth="1"/>
    <col min="11807" max="11807" width="9.28515625" style="1362" bestFit="1" customWidth="1"/>
    <col min="11808" max="11808" width="9.7109375" style="1362" bestFit="1" customWidth="1"/>
    <col min="11809" max="11820" width="7.7109375" style="1362" customWidth="1"/>
    <col min="11821" max="11821" width="7.7109375" style="1362"/>
    <col min="11822" max="11824" width="7.7109375" style="1362" customWidth="1"/>
    <col min="11825" max="12057" width="7.7109375" style="1362"/>
    <col min="12058" max="12058" width="14.7109375" style="1362" bestFit="1" customWidth="1"/>
    <col min="12059" max="12059" width="12.140625" style="1362" bestFit="1" customWidth="1"/>
    <col min="12060" max="12060" width="12.7109375" style="1362" bestFit="1" customWidth="1"/>
    <col min="12061" max="12061" width="12" style="1362" bestFit="1" customWidth="1"/>
    <col min="12062" max="12062" width="12.28515625" style="1362" bestFit="1" customWidth="1"/>
    <col min="12063" max="12063" width="9.28515625" style="1362" bestFit="1" customWidth="1"/>
    <col min="12064" max="12064" width="9.7109375" style="1362" bestFit="1" customWidth="1"/>
    <col min="12065" max="12076" width="7.7109375" style="1362" customWidth="1"/>
    <col min="12077" max="12077" width="7.7109375" style="1362"/>
    <col min="12078" max="12080" width="7.7109375" style="1362" customWidth="1"/>
    <col min="12081" max="12313" width="7.7109375" style="1362"/>
    <col min="12314" max="12314" width="14.7109375" style="1362" bestFit="1" customWidth="1"/>
    <col min="12315" max="12315" width="12.140625" style="1362" bestFit="1" customWidth="1"/>
    <col min="12316" max="12316" width="12.7109375" style="1362" bestFit="1" customWidth="1"/>
    <col min="12317" max="12317" width="12" style="1362" bestFit="1" customWidth="1"/>
    <col min="12318" max="12318" width="12.28515625" style="1362" bestFit="1" customWidth="1"/>
    <col min="12319" max="12319" width="9.28515625" style="1362" bestFit="1" customWidth="1"/>
    <col min="12320" max="12320" width="9.7109375" style="1362" bestFit="1" customWidth="1"/>
    <col min="12321" max="12332" width="7.7109375" style="1362" customWidth="1"/>
    <col min="12333" max="12333" width="7.7109375" style="1362"/>
    <col min="12334" max="12336" width="7.7109375" style="1362" customWidth="1"/>
    <col min="12337" max="12569" width="7.7109375" style="1362"/>
    <col min="12570" max="12570" width="14.7109375" style="1362" bestFit="1" customWidth="1"/>
    <col min="12571" max="12571" width="12.140625" style="1362" bestFit="1" customWidth="1"/>
    <col min="12572" max="12572" width="12.7109375" style="1362" bestFit="1" customWidth="1"/>
    <col min="12573" max="12573" width="12" style="1362" bestFit="1" customWidth="1"/>
    <col min="12574" max="12574" width="12.28515625" style="1362" bestFit="1" customWidth="1"/>
    <col min="12575" max="12575" width="9.28515625" style="1362" bestFit="1" customWidth="1"/>
    <col min="12576" max="12576" width="9.7109375" style="1362" bestFit="1" customWidth="1"/>
    <col min="12577" max="12588" width="7.7109375" style="1362" customWidth="1"/>
    <col min="12589" max="12589" width="7.7109375" style="1362"/>
    <col min="12590" max="12592" width="7.7109375" style="1362" customWidth="1"/>
    <col min="12593" max="12825" width="7.7109375" style="1362"/>
    <col min="12826" max="12826" width="14.7109375" style="1362" bestFit="1" customWidth="1"/>
    <col min="12827" max="12827" width="12.140625" style="1362" bestFit="1" customWidth="1"/>
    <col min="12828" max="12828" width="12.7109375" style="1362" bestFit="1" customWidth="1"/>
    <col min="12829" max="12829" width="12" style="1362" bestFit="1" customWidth="1"/>
    <col min="12830" max="12830" width="12.28515625" style="1362" bestFit="1" customWidth="1"/>
    <col min="12831" max="12831" width="9.28515625" style="1362" bestFit="1" customWidth="1"/>
    <col min="12832" max="12832" width="9.7109375" style="1362" bestFit="1" customWidth="1"/>
    <col min="12833" max="12844" width="7.7109375" style="1362" customWidth="1"/>
    <col min="12845" max="12845" width="7.7109375" style="1362"/>
    <col min="12846" max="12848" width="7.7109375" style="1362" customWidth="1"/>
    <col min="12849" max="13081" width="7.7109375" style="1362"/>
    <col min="13082" max="13082" width="14.7109375" style="1362" bestFit="1" customWidth="1"/>
    <col min="13083" max="13083" width="12.140625" style="1362" bestFit="1" customWidth="1"/>
    <col min="13084" max="13084" width="12.7109375" style="1362" bestFit="1" customWidth="1"/>
    <col min="13085" max="13085" width="12" style="1362" bestFit="1" customWidth="1"/>
    <col min="13086" max="13086" width="12.28515625" style="1362" bestFit="1" customWidth="1"/>
    <col min="13087" max="13087" width="9.28515625" style="1362" bestFit="1" customWidth="1"/>
    <col min="13088" max="13088" width="9.7109375" style="1362" bestFit="1" customWidth="1"/>
    <col min="13089" max="13100" width="7.7109375" style="1362" customWidth="1"/>
    <col min="13101" max="13101" width="7.7109375" style="1362"/>
    <col min="13102" max="13104" width="7.7109375" style="1362" customWidth="1"/>
    <col min="13105" max="13337" width="7.7109375" style="1362"/>
    <col min="13338" max="13338" width="14.7109375" style="1362" bestFit="1" customWidth="1"/>
    <col min="13339" max="13339" width="12.140625" style="1362" bestFit="1" customWidth="1"/>
    <col min="13340" max="13340" width="12.7109375" style="1362" bestFit="1" customWidth="1"/>
    <col min="13341" max="13341" width="12" style="1362" bestFit="1" customWidth="1"/>
    <col min="13342" max="13342" width="12.28515625" style="1362" bestFit="1" customWidth="1"/>
    <col min="13343" max="13343" width="9.28515625" style="1362" bestFit="1" customWidth="1"/>
    <col min="13344" max="13344" width="9.7109375" style="1362" bestFit="1" customWidth="1"/>
    <col min="13345" max="13356" width="7.7109375" style="1362" customWidth="1"/>
    <col min="13357" max="13357" width="7.7109375" style="1362"/>
    <col min="13358" max="13360" width="7.7109375" style="1362" customWidth="1"/>
    <col min="13361" max="13593" width="7.7109375" style="1362"/>
    <col min="13594" max="13594" width="14.7109375" style="1362" bestFit="1" customWidth="1"/>
    <col min="13595" max="13595" width="12.140625" style="1362" bestFit="1" customWidth="1"/>
    <col min="13596" max="13596" width="12.7109375" style="1362" bestFit="1" customWidth="1"/>
    <col min="13597" max="13597" width="12" style="1362" bestFit="1" customWidth="1"/>
    <col min="13598" max="13598" width="12.28515625" style="1362" bestFit="1" customWidth="1"/>
    <col min="13599" max="13599" width="9.28515625" style="1362" bestFit="1" customWidth="1"/>
    <col min="13600" max="13600" width="9.7109375" style="1362" bestFit="1" customWidth="1"/>
    <col min="13601" max="13612" width="7.7109375" style="1362" customWidth="1"/>
    <col min="13613" max="13613" width="7.7109375" style="1362"/>
    <col min="13614" max="13616" width="7.7109375" style="1362" customWidth="1"/>
    <col min="13617" max="13849" width="7.7109375" style="1362"/>
    <col min="13850" max="13850" width="14.7109375" style="1362" bestFit="1" customWidth="1"/>
    <col min="13851" max="13851" width="12.140625" style="1362" bestFit="1" customWidth="1"/>
    <col min="13852" max="13852" width="12.7109375" style="1362" bestFit="1" customWidth="1"/>
    <col min="13853" max="13853" width="12" style="1362" bestFit="1" customWidth="1"/>
    <col min="13854" max="13854" width="12.28515625" style="1362" bestFit="1" customWidth="1"/>
    <col min="13855" max="13855" width="9.28515625" style="1362" bestFit="1" customWidth="1"/>
    <col min="13856" max="13856" width="9.7109375" style="1362" bestFit="1" customWidth="1"/>
    <col min="13857" max="13868" width="7.7109375" style="1362" customWidth="1"/>
    <col min="13869" max="13869" width="7.7109375" style="1362"/>
    <col min="13870" max="13872" width="7.7109375" style="1362" customWidth="1"/>
    <col min="13873" max="14105" width="7.7109375" style="1362"/>
    <col min="14106" max="14106" width="14.7109375" style="1362" bestFit="1" customWidth="1"/>
    <col min="14107" max="14107" width="12.140625" style="1362" bestFit="1" customWidth="1"/>
    <col min="14108" max="14108" width="12.7109375" style="1362" bestFit="1" customWidth="1"/>
    <col min="14109" max="14109" width="12" style="1362" bestFit="1" customWidth="1"/>
    <col min="14110" max="14110" width="12.28515625" style="1362" bestFit="1" customWidth="1"/>
    <col min="14111" max="14111" width="9.28515625" style="1362" bestFit="1" customWidth="1"/>
    <col min="14112" max="14112" width="9.7109375" style="1362" bestFit="1" customWidth="1"/>
    <col min="14113" max="14124" width="7.7109375" style="1362" customWidth="1"/>
    <col min="14125" max="14125" width="7.7109375" style="1362"/>
    <col min="14126" max="14128" width="7.7109375" style="1362" customWidth="1"/>
    <col min="14129" max="14361" width="7.7109375" style="1362"/>
    <col min="14362" max="14362" width="14.7109375" style="1362" bestFit="1" customWidth="1"/>
    <col min="14363" max="14363" width="12.140625" style="1362" bestFit="1" customWidth="1"/>
    <col min="14364" max="14364" width="12.7109375" style="1362" bestFit="1" customWidth="1"/>
    <col min="14365" max="14365" width="12" style="1362" bestFit="1" customWidth="1"/>
    <col min="14366" max="14366" width="12.28515625" style="1362" bestFit="1" customWidth="1"/>
    <col min="14367" max="14367" width="9.28515625" style="1362" bestFit="1" customWidth="1"/>
    <col min="14368" max="14368" width="9.7109375" style="1362" bestFit="1" customWidth="1"/>
    <col min="14369" max="14380" width="7.7109375" style="1362" customWidth="1"/>
    <col min="14381" max="14381" width="7.7109375" style="1362"/>
    <col min="14382" max="14384" width="7.7109375" style="1362" customWidth="1"/>
    <col min="14385" max="14617" width="7.7109375" style="1362"/>
    <col min="14618" max="14618" width="14.7109375" style="1362" bestFit="1" customWidth="1"/>
    <col min="14619" max="14619" width="12.140625" style="1362" bestFit="1" customWidth="1"/>
    <col min="14620" max="14620" width="12.7109375" style="1362" bestFit="1" customWidth="1"/>
    <col min="14621" max="14621" width="12" style="1362" bestFit="1" customWidth="1"/>
    <col min="14622" max="14622" width="12.28515625" style="1362" bestFit="1" customWidth="1"/>
    <col min="14623" max="14623" width="9.28515625" style="1362" bestFit="1" customWidth="1"/>
    <col min="14624" max="14624" width="9.7109375" style="1362" bestFit="1" customWidth="1"/>
    <col min="14625" max="14636" width="7.7109375" style="1362" customWidth="1"/>
    <col min="14637" max="14637" width="7.7109375" style="1362"/>
    <col min="14638" max="14640" width="7.7109375" style="1362" customWidth="1"/>
    <col min="14641" max="14873" width="7.7109375" style="1362"/>
    <col min="14874" max="14874" width="14.7109375" style="1362" bestFit="1" customWidth="1"/>
    <col min="14875" max="14875" width="12.140625" style="1362" bestFit="1" customWidth="1"/>
    <col min="14876" max="14876" width="12.7109375" style="1362" bestFit="1" customWidth="1"/>
    <col min="14877" max="14877" width="12" style="1362" bestFit="1" customWidth="1"/>
    <col min="14878" max="14878" width="12.28515625" style="1362" bestFit="1" customWidth="1"/>
    <col min="14879" max="14879" width="9.28515625" style="1362" bestFit="1" customWidth="1"/>
    <col min="14880" max="14880" width="9.7109375" style="1362" bestFit="1" customWidth="1"/>
    <col min="14881" max="14892" width="7.7109375" style="1362" customWidth="1"/>
    <col min="14893" max="14893" width="7.7109375" style="1362"/>
    <col min="14894" max="14896" width="7.7109375" style="1362" customWidth="1"/>
    <col min="14897" max="15129" width="7.7109375" style="1362"/>
    <col min="15130" max="15130" width="14.7109375" style="1362" bestFit="1" customWidth="1"/>
    <col min="15131" max="15131" width="12.140625" style="1362" bestFit="1" customWidth="1"/>
    <col min="15132" max="15132" width="12.7109375" style="1362" bestFit="1" customWidth="1"/>
    <col min="15133" max="15133" width="12" style="1362" bestFit="1" customWidth="1"/>
    <col min="15134" max="15134" width="12.28515625" style="1362" bestFit="1" customWidth="1"/>
    <col min="15135" max="15135" width="9.28515625" style="1362" bestFit="1" customWidth="1"/>
    <col min="15136" max="15136" width="9.7109375" style="1362" bestFit="1" customWidth="1"/>
    <col min="15137" max="15148" width="7.7109375" style="1362" customWidth="1"/>
    <col min="15149" max="15149" width="7.7109375" style="1362"/>
    <col min="15150" max="15152" width="7.7109375" style="1362" customWidth="1"/>
    <col min="15153" max="15385" width="7.7109375" style="1362"/>
    <col min="15386" max="15386" width="14.7109375" style="1362" bestFit="1" customWidth="1"/>
    <col min="15387" max="15387" width="12.140625" style="1362" bestFit="1" customWidth="1"/>
    <col min="15388" max="15388" width="12.7109375" style="1362" bestFit="1" customWidth="1"/>
    <col min="15389" max="15389" width="12" style="1362" bestFit="1" customWidth="1"/>
    <col min="15390" max="15390" width="12.28515625" style="1362" bestFit="1" customWidth="1"/>
    <col min="15391" max="15391" width="9.28515625" style="1362" bestFit="1" customWidth="1"/>
    <col min="15392" max="15392" width="9.7109375" style="1362" bestFit="1" customWidth="1"/>
    <col min="15393" max="15404" width="7.7109375" style="1362" customWidth="1"/>
    <col min="15405" max="15405" width="7.7109375" style="1362"/>
    <col min="15406" max="15408" width="7.7109375" style="1362" customWidth="1"/>
    <col min="15409" max="15641" width="7.7109375" style="1362"/>
    <col min="15642" max="15642" width="14.7109375" style="1362" bestFit="1" customWidth="1"/>
    <col min="15643" max="15643" width="12.140625" style="1362" bestFit="1" customWidth="1"/>
    <col min="15644" max="15644" width="12.7109375" style="1362" bestFit="1" customWidth="1"/>
    <col min="15645" max="15645" width="12" style="1362" bestFit="1" customWidth="1"/>
    <col min="15646" max="15646" width="12.28515625" style="1362" bestFit="1" customWidth="1"/>
    <col min="15647" max="15647" width="9.28515625" style="1362" bestFit="1" customWidth="1"/>
    <col min="15648" max="15648" width="9.7109375" style="1362" bestFit="1" customWidth="1"/>
    <col min="15649" max="15660" width="7.7109375" style="1362" customWidth="1"/>
    <col min="15661" max="15661" width="7.7109375" style="1362"/>
    <col min="15662" max="15664" width="7.7109375" style="1362" customWidth="1"/>
    <col min="15665" max="15897" width="7.7109375" style="1362"/>
    <col min="15898" max="15898" width="14.7109375" style="1362" bestFit="1" customWidth="1"/>
    <col min="15899" max="15899" width="12.140625" style="1362" bestFit="1" customWidth="1"/>
    <col min="15900" max="15900" width="12.7109375" style="1362" bestFit="1" customWidth="1"/>
    <col min="15901" max="15901" width="12" style="1362" bestFit="1" customWidth="1"/>
    <col min="15902" max="15902" width="12.28515625" style="1362" bestFit="1" customWidth="1"/>
    <col min="15903" max="15903" width="9.28515625" style="1362" bestFit="1" customWidth="1"/>
    <col min="15904" max="15904" width="9.7109375" style="1362" bestFit="1" customWidth="1"/>
    <col min="15905" max="15916" width="7.7109375" style="1362" customWidth="1"/>
    <col min="15917" max="15917" width="7.7109375" style="1362"/>
    <col min="15918" max="15920" width="7.7109375" style="1362" customWidth="1"/>
    <col min="15921" max="16384" width="7.7109375" style="1362"/>
  </cols>
  <sheetData>
    <row r="1" spans="1:5" s="1378" customFormat="1" ht="33" customHeight="1">
      <c r="A1" s="1959" t="s">
        <v>2588</v>
      </c>
      <c r="B1" s="1959"/>
      <c r="C1" s="1959"/>
      <c r="D1" s="1959"/>
      <c r="E1" s="1959"/>
    </row>
    <row r="2" spans="1:5" s="1625" customFormat="1" ht="33" customHeight="1">
      <c r="A2" s="2495" t="s">
        <v>3329</v>
      </c>
      <c r="B2" s="2495"/>
      <c r="C2" s="2495"/>
      <c r="D2" s="2495"/>
      <c r="E2" s="2495"/>
    </row>
    <row r="3" spans="1:5" s="1625" customFormat="1" ht="21" customHeight="1">
      <c r="A3" s="1626" t="s">
        <v>3330</v>
      </c>
      <c r="B3" s="2498" t="s">
        <v>3331</v>
      </c>
      <c r="C3" s="2498"/>
      <c r="D3" s="2498"/>
      <c r="E3" s="2499"/>
    </row>
    <row r="4" spans="1:5" s="1627" customFormat="1" ht="54.95" customHeight="1">
      <c r="A4" s="2492" t="s">
        <v>83</v>
      </c>
      <c r="B4" s="1277" t="s">
        <v>3332</v>
      </c>
      <c r="C4" s="1277" t="s">
        <v>3333</v>
      </c>
      <c r="D4" s="1277" t="s">
        <v>3334</v>
      </c>
      <c r="E4" s="2492" t="s">
        <v>87</v>
      </c>
    </row>
    <row r="5" spans="1:5" s="1627" customFormat="1" ht="54.95" customHeight="1">
      <c r="A5" s="2492"/>
      <c r="B5" s="1277" t="s">
        <v>3335</v>
      </c>
      <c r="C5" s="1277" t="s">
        <v>3336</v>
      </c>
      <c r="D5" s="1277" t="s">
        <v>3337</v>
      </c>
      <c r="E5" s="2492"/>
    </row>
    <row r="6" spans="1:5" ht="39" customHeight="1">
      <c r="A6" s="1254" t="s">
        <v>818</v>
      </c>
      <c r="B6" s="1516">
        <v>501240</v>
      </c>
      <c r="C6" s="1516">
        <v>62354</v>
      </c>
      <c r="D6" s="1516">
        <v>56334</v>
      </c>
      <c r="E6" s="1254" t="s">
        <v>89</v>
      </c>
    </row>
    <row r="7" spans="1:5" ht="39" customHeight="1">
      <c r="A7" s="1254" t="s">
        <v>1007</v>
      </c>
      <c r="B7" s="1281">
        <v>485970</v>
      </c>
      <c r="C7" s="1281">
        <v>47033</v>
      </c>
      <c r="D7" s="1281">
        <v>50188</v>
      </c>
      <c r="E7" s="1254" t="s">
        <v>91</v>
      </c>
    </row>
    <row r="8" spans="1:5" ht="39" customHeight="1">
      <c r="A8" s="1254" t="s">
        <v>1008</v>
      </c>
      <c r="B8" s="1516">
        <v>506844</v>
      </c>
      <c r="C8" s="1516">
        <v>47724</v>
      </c>
      <c r="D8" s="1516">
        <v>22826.55</v>
      </c>
      <c r="E8" s="1254" t="s">
        <v>93</v>
      </c>
    </row>
    <row r="9" spans="1:5" ht="39" customHeight="1">
      <c r="A9" s="1254" t="s">
        <v>2044</v>
      </c>
      <c r="B9" s="1281">
        <v>147412</v>
      </c>
      <c r="C9" s="1281">
        <v>13406</v>
      </c>
      <c r="D9" s="1281">
        <v>7431</v>
      </c>
      <c r="E9" s="1254" t="s">
        <v>95</v>
      </c>
    </row>
    <row r="10" spans="1:5" ht="39" customHeight="1">
      <c r="A10" s="1254" t="s">
        <v>820</v>
      </c>
      <c r="B10" s="1516">
        <v>348710</v>
      </c>
      <c r="C10" s="1516">
        <v>34871</v>
      </c>
      <c r="D10" s="1516">
        <v>21117</v>
      </c>
      <c r="E10" s="1254" t="s">
        <v>97</v>
      </c>
    </row>
    <row r="11" spans="1:5" ht="39" customHeight="1">
      <c r="A11" s="1254" t="s">
        <v>2045</v>
      </c>
      <c r="B11" s="1281">
        <v>192855</v>
      </c>
      <c r="C11" s="1281">
        <v>20666</v>
      </c>
      <c r="D11" s="1281">
        <v>13674</v>
      </c>
      <c r="E11" s="1254" t="s">
        <v>99</v>
      </c>
    </row>
    <row r="12" spans="1:5" ht="39" customHeight="1">
      <c r="A12" s="1254" t="s">
        <v>258</v>
      </c>
      <c r="B12" s="1516">
        <v>466069</v>
      </c>
      <c r="C12" s="1516">
        <v>43883</v>
      </c>
      <c r="D12" s="1516">
        <v>24679</v>
      </c>
      <c r="E12" s="1254" t="s">
        <v>101</v>
      </c>
    </row>
    <row r="13" spans="1:5" s="1628" customFormat="1" ht="39" customHeight="1">
      <c r="A13" s="1254" t="s">
        <v>2046</v>
      </c>
      <c r="B13" s="1281">
        <v>181200</v>
      </c>
      <c r="C13" s="1281">
        <v>19409</v>
      </c>
      <c r="D13" s="1281">
        <v>19323</v>
      </c>
      <c r="E13" s="1254" t="s">
        <v>103</v>
      </c>
    </row>
    <row r="14" spans="1:5" ht="39" customHeight="1">
      <c r="A14" s="1254" t="s">
        <v>2047</v>
      </c>
      <c r="B14" s="1516">
        <v>59100</v>
      </c>
      <c r="C14" s="1516">
        <v>5910</v>
      </c>
      <c r="D14" s="1516">
        <v>4517</v>
      </c>
      <c r="E14" s="1254" t="s">
        <v>105</v>
      </c>
    </row>
    <row r="15" spans="1:5" ht="39" customHeight="1">
      <c r="A15" s="1254" t="s">
        <v>2048</v>
      </c>
      <c r="B15" s="1281">
        <v>279562</v>
      </c>
      <c r="C15" s="1281">
        <v>27776</v>
      </c>
      <c r="D15" s="1281">
        <v>19152</v>
      </c>
      <c r="E15" s="1254" t="s">
        <v>107</v>
      </c>
    </row>
    <row r="16" spans="1:5" ht="39" customHeight="1">
      <c r="A16" s="1254" t="s">
        <v>259</v>
      </c>
      <c r="B16" s="1516">
        <v>60860</v>
      </c>
      <c r="C16" s="1516">
        <v>6066</v>
      </c>
      <c r="D16" s="1516">
        <v>5136</v>
      </c>
      <c r="E16" s="1254" t="s">
        <v>109</v>
      </c>
    </row>
    <row r="17" spans="1:5" ht="39" customHeight="1">
      <c r="A17" s="1254" t="s">
        <v>1009</v>
      </c>
      <c r="B17" s="1281">
        <v>125212</v>
      </c>
      <c r="C17" s="1281">
        <v>12074</v>
      </c>
      <c r="D17" s="1281">
        <v>8305</v>
      </c>
      <c r="E17" s="1254" t="s">
        <v>111</v>
      </c>
    </row>
    <row r="18" spans="1:5" ht="39" customHeight="1">
      <c r="A18" s="1254" t="s">
        <v>112</v>
      </c>
      <c r="B18" s="1516">
        <v>120296</v>
      </c>
      <c r="C18" s="1516">
        <v>11989</v>
      </c>
      <c r="D18" s="1516">
        <v>5631</v>
      </c>
      <c r="E18" s="1254" t="s">
        <v>2095</v>
      </c>
    </row>
    <row r="19" spans="1:5" ht="39" customHeight="1">
      <c r="A19" s="1254" t="s">
        <v>2049</v>
      </c>
      <c r="B19" s="1281">
        <v>69680</v>
      </c>
      <c r="C19" s="1281">
        <v>6987</v>
      </c>
      <c r="D19" s="1281">
        <v>5440</v>
      </c>
      <c r="E19" s="1254" t="s">
        <v>261</v>
      </c>
    </row>
    <row r="20" spans="1:5" ht="39" customHeight="1">
      <c r="A20" s="1254" t="s">
        <v>116</v>
      </c>
      <c r="B20" s="1516">
        <v>369550</v>
      </c>
      <c r="C20" s="1516">
        <v>36955</v>
      </c>
      <c r="D20" s="1516">
        <v>33662</v>
      </c>
      <c r="E20" s="1254" t="s">
        <v>117</v>
      </c>
    </row>
    <row r="21" spans="1:5" ht="39" customHeight="1">
      <c r="A21" s="1254" t="s">
        <v>2051</v>
      </c>
      <c r="B21" s="1281">
        <v>123141</v>
      </c>
      <c r="C21" s="1281">
        <v>12393</v>
      </c>
      <c r="D21" s="1281">
        <v>11414</v>
      </c>
      <c r="E21" s="1254" t="s">
        <v>2096</v>
      </c>
    </row>
    <row r="22" spans="1:5" ht="39" customHeight="1">
      <c r="A22" s="1254" t="s">
        <v>2052</v>
      </c>
      <c r="B22" s="1516">
        <v>69273</v>
      </c>
      <c r="C22" s="1516">
        <v>8396</v>
      </c>
      <c r="D22" s="1516">
        <v>6569</v>
      </c>
      <c r="E22" s="1254" t="s">
        <v>121</v>
      </c>
    </row>
    <row r="23" spans="1:5" ht="39" customHeight="1">
      <c r="A23" s="1254" t="s">
        <v>2053</v>
      </c>
      <c r="B23" s="1281">
        <v>88910</v>
      </c>
      <c r="C23" s="1281">
        <v>9070</v>
      </c>
      <c r="D23" s="1281">
        <v>6464</v>
      </c>
      <c r="E23" s="1254" t="s">
        <v>123</v>
      </c>
    </row>
    <row r="24" spans="1:5" ht="39" customHeight="1">
      <c r="A24" s="1254" t="s">
        <v>124</v>
      </c>
      <c r="B24" s="1516">
        <v>33520</v>
      </c>
      <c r="C24" s="1516">
        <v>3766</v>
      </c>
      <c r="D24" s="1516">
        <v>2962</v>
      </c>
      <c r="E24" s="1254" t="s">
        <v>125</v>
      </c>
    </row>
    <row r="25" spans="1:5" ht="39" customHeight="1">
      <c r="A25" s="1254" t="s">
        <v>126</v>
      </c>
      <c r="B25" s="1281">
        <v>66960</v>
      </c>
      <c r="C25" s="1281">
        <v>6696</v>
      </c>
      <c r="D25" s="1281">
        <v>5947</v>
      </c>
      <c r="E25" s="1254" t="s">
        <v>127</v>
      </c>
    </row>
    <row r="26" spans="1:5" ht="39" customHeight="1">
      <c r="A26" s="1282" t="s">
        <v>533</v>
      </c>
      <c r="B26" s="1431">
        <f>SUM(B6:B25)</f>
        <v>4296364</v>
      </c>
      <c r="C26" s="1431">
        <f>SUM(C6:C25)</f>
        <v>437424</v>
      </c>
      <c r="D26" s="1431">
        <f>SUM(D6:D25)</f>
        <v>330771.55</v>
      </c>
      <c r="E26" s="1282" t="s">
        <v>129</v>
      </c>
    </row>
    <row r="27" spans="1:5" ht="30" customHeight="1"/>
    <row r="30" spans="1:5" s="1378" customFormat="1"/>
    <row r="31" spans="1:5" s="1378" customFormat="1"/>
  </sheetData>
  <mergeCells count="5">
    <mergeCell ref="A1:E1"/>
    <mergeCell ref="A2:E2"/>
    <mergeCell ref="B3:E3"/>
    <mergeCell ref="A4:A5"/>
    <mergeCell ref="E4:E5"/>
  </mergeCells>
  <printOptions horizontalCentered="1" verticalCentered="1"/>
  <pageMargins left="0.7" right="0.7" top="1" bottom="1" header="0.5" footer="0.5"/>
  <pageSetup paperSize="9" scale="73" orientation="portrait"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Y18"/>
  <sheetViews>
    <sheetView showGridLines="0" rightToLeft="1" zoomScaleNormal="100" workbookViewId="0">
      <selection activeCell="G13" sqref="G13"/>
    </sheetView>
  </sheetViews>
  <sheetFormatPr defaultColWidth="7.7109375" defaultRowHeight="15.75"/>
  <cols>
    <col min="1" max="1" width="39.7109375" style="1514" customWidth="1"/>
    <col min="2" max="2" width="13.7109375" style="1514" hidden="1" customWidth="1"/>
    <col min="3" max="8" width="13.7109375" style="1514" customWidth="1"/>
    <col min="9" max="9" width="39.7109375" style="1514" customWidth="1"/>
    <col min="10" max="11" width="7.7109375" style="1514" customWidth="1"/>
    <col min="12" max="12" width="14.7109375" style="1514" customWidth="1"/>
    <col min="13" max="20" width="7.7109375" style="1514" customWidth="1"/>
    <col min="21" max="259" width="7.7109375" style="1514"/>
    <col min="260" max="260" width="33.28515625" style="1514" customWidth="1"/>
    <col min="261" max="261" width="11.7109375" style="1514" customWidth="1"/>
    <col min="262" max="263" width="11" style="1514" customWidth="1"/>
    <col min="264" max="264" width="11.28515625" style="1514" customWidth="1"/>
    <col min="265" max="265" width="11.7109375" style="1514" customWidth="1"/>
    <col min="266" max="515" width="7.7109375" style="1514"/>
    <col min="516" max="516" width="33.28515625" style="1514" customWidth="1"/>
    <col min="517" max="517" width="11.7109375" style="1514" customWidth="1"/>
    <col min="518" max="519" width="11" style="1514" customWidth="1"/>
    <col min="520" max="520" width="11.28515625" style="1514" customWidth="1"/>
    <col min="521" max="521" width="11.7109375" style="1514" customWidth="1"/>
    <col min="522" max="771" width="7.7109375" style="1514"/>
    <col min="772" max="772" width="33.28515625" style="1514" customWidth="1"/>
    <col min="773" max="773" width="11.7109375" style="1514" customWidth="1"/>
    <col min="774" max="775" width="11" style="1514" customWidth="1"/>
    <col min="776" max="776" width="11.28515625" style="1514" customWidth="1"/>
    <col min="777" max="777" width="11.7109375" style="1514" customWidth="1"/>
    <col min="778" max="1027" width="7.7109375" style="1514"/>
    <col min="1028" max="1028" width="33.28515625" style="1514" customWidth="1"/>
    <col min="1029" max="1029" width="11.7109375" style="1514" customWidth="1"/>
    <col min="1030" max="1031" width="11" style="1514" customWidth="1"/>
    <col min="1032" max="1032" width="11.28515625" style="1514" customWidth="1"/>
    <col min="1033" max="1033" width="11.7109375" style="1514" customWidth="1"/>
    <col min="1034" max="1283" width="7.7109375" style="1514"/>
    <col min="1284" max="1284" width="33.28515625" style="1514" customWidth="1"/>
    <col min="1285" max="1285" width="11.7109375" style="1514" customWidth="1"/>
    <col min="1286" max="1287" width="11" style="1514" customWidth="1"/>
    <col min="1288" max="1288" width="11.28515625" style="1514" customWidth="1"/>
    <col min="1289" max="1289" width="11.7109375" style="1514" customWidth="1"/>
    <col min="1290" max="1539" width="7.7109375" style="1514"/>
    <col min="1540" max="1540" width="33.28515625" style="1514" customWidth="1"/>
    <col min="1541" max="1541" width="11.7109375" style="1514" customWidth="1"/>
    <col min="1542" max="1543" width="11" style="1514" customWidth="1"/>
    <col min="1544" max="1544" width="11.28515625" style="1514" customWidth="1"/>
    <col min="1545" max="1545" width="11.7109375" style="1514" customWidth="1"/>
    <col min="1546" max="1795" width="7.7109375" style="1514"/>
    <col min="1796" max="1796" width="33.28515625" style="1514" customWidth="1"/>
    <col min="1797" max="1797" width="11.7109375" style="1514" customWidth="1"/>
    <col min="1798" max="1799" width="11" style="1514" customWidth="1"/>
    <col min="1800" max="1800" width="11.28515625" style="1514" customWidth="1"/>
    <col min="1801" max="1801" width="11.7109375" style="1514" customWidth="1"/>
    <col min="1802" max="2051" width="7.7109375" style="1514"/>
    <col min="2052" max="2052" width="33.28515625" style="1514" customWidth="1"/>
    <col min="2053" max="2053" width="11.7109375" style="1514" customWidth="1"/>
    <col min="2054" max="2055" width="11" style="1514" customWidth="1"/>
    <col min="2056" max="2056" width="11.28515625" style="1514" customWidth="1"/>
    <col min="2057" max="2057" width="11.7109375" style="1514" customWidth="1"/>
    <col min="2058" max="2307" width="7.7109375" style="1514"/>
    <col min="2308" max="2308" width="33.28515625" style="1514" customWidth="1"/>
    <col min="2309" max="2309" width="11.7109375" style="1514" customWidth="1"/>
    <col min="2310" max="2311" width="11" style="1514" customWidth="1"/>
    <col min="2312" max="2312" width="11.28515625" style="1514" customWidth="1"/>
    <col min="2313" max="2313" width="11.7109375" style="1514" customWidth="1"/>
    <col min="2314" max="2563" width="7.7109375" style="1514"/>
    <col min="2564" max="2564" width="33.28515625" style="1514" customWidth="1"/>
    <col min="2565" max="2565" width="11.7109375" style="1514" customWidth="1"/>
    <col min="2566" max="2567" width="11" style="1514" customWidth="1"/>
    <col min="2568" max="2568" width="11.28515625" style="1514" customWidth="1"/>
    <col min="2569" max="2569" width="11.7109375" style="1514" customWidth="1"/>
    <col min="2570" max="2819" width="7.7109375" style="1514"/>
    <col min="2820" max="2820" width="33.28515625" style="1514" customWidth="1"/>
    <col min="2821" max="2821" width="11.7109375" style="1514" customWidth="1"/>
    <col min="2822" max="2823" width="11" style="1514" customWidth="1"/>
    <col min="2824" max="2824" width="11.28515625" style="1514" customWidth="1"/>
    <col min="2825" max="2825" width="11.7109375" style="1514" customWidth="1"/>
    <col min="2826" max="3075" width="7.7109375" style="1514"/>
    <col min="3076" max="3076" width="33.28515625" style="1514" customWidth="1"/>
    <col min="3077" max="3077" width="11.7109375" style="1514" customWidth="1"/>
    <col min="3078" max="3079" width="11" style="1514" customWidth="1"/>
    <col min="3080" max="3080" width="11.28515625" style="1514" customWidth="1"/>
    <col min="3081" max="3081" width="11.7109375" style="1514" customWidth="1"/>
    <col min="3082" max="3331" width="7.7109375" style="1514"/>
    <col min="3332" max="3332" width="33.28515625" style="1514" customWidth="1"/>
    <col min="3333" max="3333" width="11.7109375" style="1514" customWidth="1"/>
    <col min="3334" max="3335" width="11" style="1514" customWidth="1"/>
    <col min="3336" max="3336" width="11.28515625" style="1514" customWidth="1"/>
    <col min="3337" max="3337" width="11.7109375" style="1514" customWidth="1"/>
    <col min="3338" max="3587" width="7.7109375" style="1514"/>
    <col min="3588" max="3588" width="33.28515625" style="1514" customWidth="1"/>
    <col min="3589" max="3589" width="11.7109375" style="1514" customWidth="1"/>
    <col min="3590" max="3591" width="11" style="1514" customWidth="1"/>
    <col min="3592" max="3592" width="11.28515625" style="1514" customWidth="1"/>
    <col min="3593" max="3593" width="11.7109375" style="1514" customWidth="1"/>
    <col min="3594" max="3843" width="7.7109375" style="1514"/>
    <col min="3844" max="3844" width="33.28515625" style="1514" customWidth="1"/>
    <col min="3845" max="3845" width="11.7109375" style="1514" customWidth="1"/>
    <col min="3846" max="3847" width="11" style="1514" customWidth="1"/>
    <col min="3848" max="3848" width="11.28515625" style="1514" customWidth="1"/>
    <col min="3849" max="3849" width="11.7109375" style="1514" customWidth="1"/>
    <col min="3850" max="4099" width="7.7109375" style="1514"/>
    <col min="4100" max="4100" width="33.28515625" style="1514" customWidth="1"/>
    <col min="4101" max="4101" width="11.7109375" style="1514" customWidth="1"/>
    <col min="4102" max="4103" width="11" style="1514" customWidth="1"/>
    <col min="4104" max="4104" width="11.28515625" style="1514" customWidth="1"/>
    <col min="4105" max="4105" width="11.7109375" style="1514" customWidth="1"/>
    <col min="4106" max="4355" width="7.7109375" style="1514"/>
    <col min="4356" max="4356" width="33.28515625" style="1514" customWidth="1"/>
    <col min="4357" max="4357" width="11.7109375" style="1514" customWidth="1"/>
    <col min="4358" max="4359" width="11" style="1514" customWidth="1"/>
    <col min="4360" max="4360" width="11.28515625" style="1514" customWidth="1"/>
    <col min="4361" max="4361" width="11.7109375" style="1514" customWidth="1"/>
    <col min="4362" max="4611" width="7.7109375" style="1514"/>
    <col min="4612" max="4612" width="33.28515625" style="1514" customWidth="1"/>
    <col min="4613" max="4613" width="11.7109375" style="1514" customWidth="1"/>
    <col min="4614" max="4615" width="11" style="1514" customWidth="1"/>
    <col min="4616" max="4616" width="11.28515625" style="1514" customWidth="1"/>
    <col min="4617" max="4617" width="11.7109375" style="1514" customWidth="1"/>
    <col min="4618" max="4867" width="7.7109375" style="1514"/>
    <col min="4868" max="4868" width="33.28515625" style="1514" customWidth="1"/>
    <col min="4869" max="4869" width="11.7109375" style="1514" customWidth="1"/>
    <col min="4870" max="4871" width="11" style="1514" customWidth="1"/>
    <col min="4872" max="4872" width="11.28515625" style="1514" customWidth="1"/>
    <col min="4873" max="4873" width="11.7109375" style="1514" customWidth="1"/>
    <col min="4874" max="5123" width="7.7109375" style="1514"/>
    <col min="5124" max="5124" width="33.28515625" style="1514" customWidth="1"/>
    <col min="5125" max="5125" width="11.7109375" style="1514" customWidth="1"/>
    <col min="5126" max="5127" width="11" style="1514" customWidth="1"/>
    <col min="5128" max="5128" width="11.28515625" style="1514" customWidth="1"/>
    <col min="5129" max="5129" width="11.7109375" style="1514" customWidth="1"/>
    <col min="5130" max="5379" width="7.7109375" style="1514"/>
    <col min="5380" max="5380" width="33.28515625" style="1514" customWidth="1"/>
    <col min="5381" max="5381" width="11.7109375" style="1514" customWidth="1"/>
    <col min="5382" max="5383" width="11" style="1514" customWidth="1"/>
    <col min="5384" max="5384" width="11.28515625" style="1514" customWidth="1"/>
    <col min="5385" max="5385" width="11.7109375" style="1514" customWidth="1"/>
    <col min="5386" max="5635" width="7.7109375" style="1514"/>
    <col min="5636" max="5636" width="33.28515625" style="1514" customWidth="1"/>
    <col min="5637" max="5637" width="11.7109375" style="1514" customWidth="1"/>
    <col min="5638" max="5639" width="11" style="1514" customWidth="1"/>
    <col min="5640" max="5640" width="11.28515625" style="1514" customWidth="1"/>
    <col min="5641" max="5641" width="11.7109375" style="1514" customWidth="1"/>
    <col min="5642" max="5891" width="7.7109375" style="1514"/>
    <col min="5892" max="5892" width="33.28515625" style="1514" customWidth="1"/>
    <col min="5893" max="5893" width="11.7109375" style="1514" customWidth="1"/>
    <col min="5894" max="5895" width="11" style="1514" customWidth="1"/>
    <col min="5896" max="5896" width="11.28515625" style="1514" customWidth="1"/>
    <col min="5897" max="5897" width="11.7109375" style="1514" customWidth="1"/>
    <col min="5898" max="6147" width="7.7109375" style="1514"/>
    <col min="6148" max="6148" width="33.28515625" style="1514" customWidth="1"/>
    <col min="6149" max="6149" width="11.7109375" style="1514" customWidth="1"/>
    <col min="6150" max="6151" width="11" style="1514" customWidth="1"/>
    <col min="6152" max="6152" width="11.28515625" style="1514" customWidth="1"/>
    <col min="6153" max="6153" width="11.7109375" style="1514" customWidth="1"/>
    <col min="6154" max="6403" width="7.7109375" style="1514"/>
    <col min="6404" max="6404" width="33.28515625" style="1514" customWidth="1"/>
    <col min="6405" max="6405" width="11.7109375" style="1514" customWidth="1"/>
    <col min="6406" max="6407" width="11" style="1514" customWidth="1"/>
    <col min="6408" max="6408" width="11.28515625" style="1514" customWidth="1"/>
    <col min="6409" max="6409" width="11.7109375" style="1514" customWidth="1"/>
    <col min="6410" max="6659" width="7.7109375" style="1514"/>
    <col min="6660" max="6660" width="33.28515625" style="1514" customWidth="1"/>
    <col min="6661" max="6661" width="11.7109375" style="1514" customWidth="1"/>
    <col min="6662" max="6663" width="11" style="1514" customWidth="1"/>
    <col min="6664" max="6664" width="11.28515625" style="1514" customWidth="1"/>
    <col min="6665" max="6665" width="11.7109375" style="1514" customWidth="1"/>
    <col min="6666" max="6915" width="7.7109375" style="1514"/>
    <col min="6916" max="6916" width="33.28515625" style="1514" customWidth="1"/>
    <col min="6917" max="6917" width="11.7109375" style="1514" customWidth="1"/>
    <col min="6918" max="6919" width="11" style="1514" customWidth="1"/>
    <col min="6920" max="6920" width="11.28515625" style="1514" customWidth="1"/>
    <col min="6921" max="6921" width="11.7109375" style="1514" customWidth="1"/>
    <col min="6922" max="7171" width="7.7109375" style="1514"/>
    <col min="7172" max="7172" width="33.28515625" style="1514" customWidth="1"/>
    <col min="7173" max="7173" width="11.7109375" style="1514" customWidth="1"/>
    <col min="7174" max="7175" width="11" style="1514" customWidth="1"/>
    <col min="7176" max="7176" width="11.28515625" style="1514" customWidth="1"/>
    <col min="7177" max="7177" width="11.7109375" style="1514" customWidth="1"/>
    <col min="7178" max="7427" width="7.7109375" style="1514"/>
    <col min="7428" max="7428" width="33.28515625" style="1514" customWidth="1"/>
    <col min="7429" max="7429" width="11.7109375" style="1514" customWidth="1"/>
    <col min="7430" max="7431" width="11" style="1514" customWidth="1"/>
    <col min="7432" max="7432" width="11.28515625" style="1514" customWidth="1"/>
    <col min="7433" max="7433" width="11.7109375" style="1514" customWidth="1"/>
    <col min="7434" max="7683" width="7.7109375" style="1514"/>
    <col min="7684" max="7684" width="33.28515625" style="1514" customWidth="1"/>
    <col min="7685" max="7685" width="11.7109375" style="1514" customWidth="1"/>
    <col min="7686" max="7687" width="11" style="1514" customWidth="1"/>
    <col min="7688" max="7688" width="11.28515625" style="1514" customWidth="1"/>
    <col min="7689" max="7689" width="11.7109375" style="1514" customWidth="1"/>
    <col min="7690" max="7939" width="7.7109375" style="1514"/>
    <col min="7940" max="7940" width="33.28515625" style="1514" customWidth="1"/>
    <col min="7941" max="7941" width="11.7109375" style="1514" customWidth="1"/>
    <col min="7942" max="7943" width="11" style="1514" customWidth="1"/>
    <col min="7944" max="7944" width="11.28515625" style="1514" customWidth="1"/>
    <col min="7945" max="7945" width="11.7109375" style="1514" customWidth="1"/>
    <col min="7946" max="8195" width="7.7109375" style="1514"/>
    <col min="8196" max="8196" width="33.28515625" style="1514" customWidth="1"/>
    <col min="8197" max="8197" width="11.7109375" style="1514" customWidth="1"/>
    <col min="8198" max="8199" width="11" style="1514" customWidth="1"/>
    <col min="8200" max="8200" width="11.28515625" style="1514" customWidth="1"/>
    <col min="8201" max="8201" width="11.7109375" style="1514" customWidth="1"/>
    <col min="8202" max="8451" width="7.7109375" style="1514"/>
    <col min="8452" max="8452" width="33.28515625" style="1514" customWidth="1"/>
    <col min="8453" max="8453" width="11.7109375" style="1514" customWidth="1"/>
    <col min="8454" max="8455" width="11" style="1514" customWidth="1"/>
    <col min="8456" max="8456" width="11.28515625" style="1514" customWidth="1"/>
    <col min="8457" max="8457" width="11.7109375" style="1514" customWidth="1"/>
    <col min="8458" max="8707" width="7.7109375" style="1514"/>
    <col min="8708" max="8708" width="33.28515625" style="1514" customWidth="1"/>
    <col min="8709" max="8709" width="11.7109375" style="1514" customWidth="1"/>
    <col min="8710" max="8711" width="11" style="1514" customWidth="1"/>
    <col min="8712" max="8712" width="11.28515625" style="1514" customWidth="1"/>
    <col min="8713" max="8713" width="11.7109375" style="1514" customWidth="1"/>
    <col min="8714" max="8963" width="7.7109375" style="1514"/>
    <col min="8964" max="8964" width="33.28515625" style="1514" customWidth="1"/>
    <col min="8965" max="8965" width="11.7109375" style="1514" customWidth="1"/>
    <col min="8966" max="8967" width="11" style="1514" customWidth="1"/>
    <col min="8968" max="8968" width="11.28515625" style="1514" customWidth="1"/>
    <col min="8969" max="8969" width="11.7109375" style="1514" customWidth="1"/>
    <col min="8970" max="9219" width="7.7109375" style="1514"/>
    <col min="9220" max="9220" width="33.28515625" style="1514" customWidth="1"/>
    <col min="9221" max="9221" width="11.7109375" style="1514" customWidth="1"/>
    <col min="9222" max="9223" width="11" style="1514" customWidth="1"/>
    <col min="9224" max="9224" width="11.28515625" style="1514" customWidth="1"/>
    <col min="9225" max="9225" width="11.7109375" style="1514" customWidth="1"/>
    <col min="9226" max="9475" width="7.7109375" style="1514"/>
    <col min="9476" max="9476" width="33.28515625" style="1514" customWidth="1"/>
    <col min="9477" max="9477" width="11.7109375" style="1514" customWidth="1"/>
    <col min="9478" max="9479" width="11" style="1514" customWidth="1"/>
    <col min="9480" max="9480" width="11.28515625" style="1514" customWidth="1"/>
    <col min="9481" max="9481" width="11.7109375" style="1514" customWidth="1"/>
    <col min="9482" max="9731" width="7.7109375" style="1514"/>
    <col min="9732" max="9732" width="33.28515625" style="1514" customWidth="1"/>
    <col min="9733" max="9733" width="11.7109375" style="1514" customWidth="1"/>
    <col min="9734" max="9735" width="11" style="1514" customWidth="1"/>
    <col min="9736" max="9736" width="11.28515625" style="1514" customWidth="1"/>
    <col min="9737" max="9737" width="11.7109375" style="1514" customWidth="1"/>
    <col min="9738" max="9987" width="7.7109375" style="1514"/>
    <col min="9988" max="9988" width="33.28515625" style="1514" customWidth="1"/>
    <col min="9989" max="9989" width="11.7109375" style="1514" customWidth="1"/>
    <col min="9990" max="9991" width="11" style="1514" customWidth="1"/>
    <col min="9992" max="9992" width="11.28515625" style="1514" customWidth="1"/>
    <col min="9993" max="9993" width="11.7109375" style="1514" customWidth="1"/>
    <col min="9994" max="10243" width="7.7109375" style="1514"/>
    <col min="10244" max="10244" width="33.28515625" style="1514" customWidth="1"/>
    <col min="10245" max="10245" width="11.7109375" style="1514" customWidth="1"/>
    <col min="10246" max="10247" width="11" style="1514" customWidth="1"/>
    <col min="10248" max="10248" width="11.28515625" style="1514" customWidth="1"/>
    <col min="10249" max="10249" width="11.7109375" style="1514" customWidth="1"/>
    <col min="10250" max="10499" width="7.7109375" style="1514"/>
    <col min="10500" max="10500" width="33.28515625" style="1514" customWidth="1"/>
    <col min="10501" max="10501" width="11.7109375" style="1514" customWidth="1"/>
    <col min="10502" max="10503" width="11" style="1514" customWidth="1"/>
    <col min="10504" max="10504" width="11.28515625" style="1514" customWidth="1"/>
    <col min="10505" max="10505" width="11.7109375" style="1514" customWidth="1"/>
    <col min="10506" max="10755" width="7.7109375" style="1514"/>
    <col min="10756" max="10756" width="33.28515625" style="1514" customWidth="1"/>
    <col min="10757" max="10757" width="11.7109375" style="1514" customWidth="1"/>
    <col min="10758" max="10759" width="11" style="1514" customWidth="1"/>
    <col min="10760" max="10760" width="11.28515625" style="1514" customWidth="1"/>
    <col min="10761" max="10761" width="11.7109375" style="1514" customWidth="1"/>
    <col min="10762" max="11011" width="7.7109375" style="1514"/>
    <col min="11012" max="11012" width="33.28515625" style="1514" customWidth="1"/>
    <col min="11013" max="11013" width="11.7109375" style="1514" customWidth="1"/>
    <col min="11014" max="11015" width="11" style="1514" customWidth="1"/>
    <col min="11016" max="11016" width="11.28515625" style="1514" customWidth="1"/>
    <col min="11017" max="11017" width="11.7109375" style="1514" customWidth="1"/>
    <col min="11018" max="11267" width="7.7109375" style="1514"/>
    <col min="11268" max="11268" width="33.28515625" style="1514" customWidth="1"/>
    <col min="11269" max="11269" width="11.7109375" style="1514" customWidth="1"/>
    <col min="11270" max="11271" width="11" style="1514" customWidth="1"/>
    <col min="11272" max="11272" width="11.28515625" style="1514" customWidth="1"/>
    <col min="11273" max="11273" width="11.7109375" style="1514" customWidth="1"/>
    <col min="11274" max="11523" width="7.7109375" style="1514"/>
    <col min="11524" max="11524" width="33.28515625" style="1514" customWidth="1"/>
    <col min="11525" max="11525" width="11.7109375" style="1514" customWidth="1"/>
    <col min="11526" max="11527" width="11" style="1514" customWidth="1"/>
    <col min="11528" max="11528" width="11.28515625" style="1514" customWidth="1"/>
    <col min="11529" max="11529" width="11.7109375" style="1514" customWidth="1"/>
    <col min="11530" max="11779" width="7.7109375" style="1514"/>
    <col min="11780" max="11780" width="33.28515625" style="1514" customWidth="1"/>
    <col min="11781" max="11781" width="11.7109375" style="1514" customWidth="1"/>
    <col min="11782" max="11783" width="11" style="1514" customWidth="1"/>
    <col min="11784" max="11784" width="11.28515625" style="1514" customWidth="1"/>
    <col min="11785" max="11785" width="11.7109375" style="1514" customWidth="1"/>
    <col min="11786" max="12035" width="7.7109375" style="1514"/>
    <col min="12036" max="12036" width="33.28515625" style="1514" customWidth="1"/>
    <col min="12037" max="12037" width="11.7109375" style="1514" customWidth="1"/>
    <col min="12038" max="12039" width="11" style="1514" customWidth="1"/>
    <col min="12040" max="12040" width="11.28515625" style="1514" customWidth="1"/>
    <col min="12041" max="12041" width="11.7109375" style="1514" customWidth="1"/>
    <col min="12042" max="12291" width="7.7109375" style="1514"/>
    <col min="12292" max="12292" width="33.28515625" style="1514" customWidth="1"/>
    <col min="12293" max="12293" width="11.7109375" style="1514" customWidth="1"/>
    <col min="12294" max="12295" width="11" style="1514" customWidth="1"/>
    <col min="12296" max="12296" width="11.28515625" style="1514" customWidth="1"/>
    <col min="12297" max="12297" width="11.7109375" style="1514" customWidth="1"/>
    <col min="12298" max="12547" width="7.7109375" style="1514"/>
    <col min="12548" max="12548" width="33.28515625" style="1514" customWidth="1"/>
    <col min="12549" max="12549" width="11.7109375" style="1514" customWidth="1"/>
    <col min="12550" max="12551" width="11" style="1514" customWidth="1"/>
    <col min="12552" max="12552" width="11.28515625" style="1514" customWidth="1"/>
    <col min="12553" max="12553" width="11.7109375" style="1514" customWidth="1"/>
    <col min="12554" max="12803" width="7.7109375" style="1514"/>
    <col min="12804" max="12804" width="33.28515625" style="1514" customWidth="1"/>
    <col min="12805" max="12805" width="11.7109375" style="1514" customWidth="1"/>
    <col min="12806" max="12807" width="11" style="1514" customWidth="1"/>
    <col min="12808" max="12808" width="11.28515625" style="1514" customWidth="1"/>
    <col min="12809" max="12809" width="11.7109375" style="1514" customWidth="1"/>
    <col min="12810" max="13059" width="7.7109375" style="1514"/>
    <col min="13060" max="13060" width="33.28515625" style="1514" customWidth="1"/>
    <col min="13061" max="13061" width="11.7109375" style="1514" customWidth="1"/>
    <col min="13062" max="13063" width="11" style="1514" customWidth="1"/>
    <col min="13064" max="13064" width="11.28515625" style="1514" customWidth="1"/>
    <col min="13065" max="13065" width="11.7109375" style="1514" customWidth="1"/>
    <col min="13066" max="13315" width="7.7109375" style="1514"/>
    <col min="13316" max="13316" width="33.28515625" style="1514" customWidth="1"/>
    <col min="13317" max="13317" width="11.7109375" style="1514" customWidth="1"/>
    <col min="13318" max="13319" width="11" style="1514" customWidth="1"/>
    <col min="13320" max="13320" width="11.28515625" style="1514" customWidth="1"/>
    <col min="13321" max="13321" width="11.7109375" style="1514" customWidth="1"/>
    <col min="13322" max="13571" width="7.7109375" style="1514"/>
    <col min="13572" max="13572" width="33.28515625" style="1514" customWidth="1"/>
    <col min="13573" max="13573" width="11.7109375" style="1514" customWidth="1"/>
    <col min="13574" max="13575" width="11" style="1514" customWidth="1"/>
    <col min="13576" max="13576" width="11.28515625" style="1514" customWidth="1"/>
    <col min="13577" max="13577" width="11.7109375" style="1514" customWidth="1"/>
    <col min="13578" max="13827" width="7.7109375" style="1514"/>
    <col min="13828" max="13828" width="33.28515625" style="1514" customWidth="1"/>
    <col min="13829" max="13829" width="11.7109375" style="1514" customWidth="1"/>
    <col min="13830" max="13831" width="11" style="1514" customWidth="1"/>
    <col min="13832" max="13832" width="11.28515625" style="1514" customWidth="1"/>
    <col min="13833" max="13833" width="11.7109375" style="1514" customWidth="1"/>
    <col min="13834" max="14083" width="7.7109375" style="1514"/>
    <col min="14084" max="14084" width="33.28515625" style="1514" customWidth="1"/>
    <col min="14085" max="14085" width="11.7109375" style="1514" customWidth="1"/>
    <col min="14086" max="14087" width="11" style="1514" customWidth="1"/>
    <col min="14088" max="14088" width="11.28515625" style="1514" customWidth="1"/>
    <col min="14089" max="14089" width="11.7109375" style="1514" customWidth="1"/>
    <col min="14090" max="14339" width="7.7109375" style="1514"/>
    <col min="14340" max="14340" width="33.28515625" style="1514" customWidth="1"/>
    <col min="14341" max="14341" width="11.7109375" style="1514" customWidth="1"/>
    <col min="14342" max="14343" width="11" style="1514" customWidth="1"/>
    <col min="14344" max="14344" width="11.28515625" style="1514" customWidth="1"/>
    <col min="14345" max="14345" width="11.7109375" style="1514" customWidth="1"/>
    <col min="14346" max="14595" width="7.7109375" style="1514"/>
    <col min="14596" max="14596" width="33.28515625" style="1514" customWidth="1"/>
    <col min="14597" max="14597" width="11.7109375" style="1514" customWidth="1"/>
    <col min="14598" max="14599" width="11" style="1514" customWidth="1"/>
    <col min="14600" max="14600" width="11.28515625" style="1514" customWidth="1"/>
    <col min="14601" max="14601" width="11.7109375" style="1514" customWidth="1"/>
    <col min="14602" max="14851" width="7.7109375" style="1514"/>
    <col min="14852" max="14852" width="33.28515625" style="1514" customWidth="1"/>
    <col min="14853" max="14853" width="11.7109375" style="1514" customWidth="1"/>
    <col min="14854" max="14855" width="11" style="1514" customWidth="1"/>
    <col min="14856" max="14856" width="11.28515625" style="1514" customWidth="1"/>
    <col min="14857" max="14857" width="11.7109375" style="1514" customWidth="1"/>
    <col min="14858" max="15107" width="7.7109375" style="1514"/>
    <col min="15108" max="15108" width="33.28515625" style="1514" customWidth="1"/>
    <col min="15109" max="15109" width="11.7109375" style="1514" customWidth="1"/>
    <col min="15110" max="15111" width="11" style="1514" customWidth="1"/>
    <col min="15112" max="15112" width="11.28515625" style="1514" customWidth="1"/>
    <col min="15113" max="15113" width="11.7109375" style="1514" customWidth="1"/>
    <col min="15114" max="15363" width="7.7109375" style="1514"/>
    <col min="15364" max="15364" width="33.28515625" style="1514" customWidth="1"/>
    <col min="15365" max="15365" width="11.7109375" style="1514" customWidth="1"/>
    <col min="15366" max="15367" width="11" style="1514" customWidth="1"/>
    <col min="15368" max="15368" width="11.28515625" style="1514" customWidth="1"/>
    <col min="15369" max="15369" width="11.7109375" style="1514" customWidth="1"/>
    <col min="15370" max="15619" width="7.7109375" style="1514"/>
    <col min="15620" max="15620" width="33.28515625" style="1514" customWidth="1"/>
    <col min="15621" max="15621" width="11.7109375" style="1514" customWidth="1"/>
    <col min="15622" max="15623" width="11" style="1514" customWidth="1"/>
    <col min="15624" max="15624" width="11.28515625" style="1514" customWidth="1"/>
    <col min="15625" max="15625" width="11.7109375" style="1514" customWidth="1"/>
    <col min="15626" max="15875" width="7.7109375" style="1514"/>
    <col min="15876" max="15876" width="33.28515625" style="1514" customWidth="1"/>
    <col min="15877" max="15877" width="11.7109375" style="1514" customWidth="1"/>
    <col min="15878" max="15879" width="11" style="1514" customWidth="1"/>
    <col min="15880" max="15880" width="11.28515625" style="1514" customWidth="1"/>
    <col min="15881" max="15881" width="11.7109375" style="1514" customWidth="1"/>
    <col min="15882" max="16131" width="7.7109375" style="1514"/>
    <col min="16132" max="16132" width="33.28515625" style="1514" customWidth="1"/>
    <col min="16133" max="16133" width="11.7109375" style="1514" customWidth="1"/>
    <col min="16134" max="16135" width="11" style="1514" customWidth="1"/>
    <col min="16136" max="16136" width="11.28515625" style="1514" customWidth="1"/>
    <col min="16137" max="16137" width="11.7109375" style="1514" customWidth="1"/>
    <col min="16138" max="16384" width="7.7109375" style="1514"/>
  </cols>
  <sheetData>
    <row r="1" spans="1:25" ht="33" customHeight="1">
      <c r="A1" s="1959" t="s">
        <v>2591</v>
      </c>
      <c r="B1" s="1959"/>
      <c r="C1" s="1959"/>
      <c r="D1" s="1959"/>
      <c r="E1" s="1959"/>
      <c r="F1" s="1959"/>
      <c r="G1" s="1959"/>
      <c r="H1" s="1959"/>
      <c r="I1" s="1959"/>
    </row>
    <row r="2" spans="1:25" ht="33" customHeight="1">
      <c r="A2" s="2495" t="s">
        <v>3338</v>
      </c>
      <c r="B2" s="2495"/>
      <c r="C2" s="2495"/>
      <c r="D2" s="2495"/>
      <c r="E2" s="2495"/>
      <c r="F2" s="2495"/>
      <c r="G2" s="2495"/>
      <c r="H2" s="2495"/>
      <c r="I2" s="2495"/>
    </row>
    <row r="3" spans="1:25" ht="18.75" customHeight="1">
      <c r="A3" s="2497" t="s">
        <v>3339</v>
      </c>
      <c r="B3" s="2583"/>
      <c r="C3" s="2583"/>
      <c r="D3" s="2498" t="s">
        <v>3340</v>
      </c>
      <c r="E3" s="2498"/>
      <c r="F3" s="2498"/>
      <c r="G3" s="2498"/>
      <c r="H3" s="2498"/>
      <c r="I3" s="2499"/>
    </row>
    <row r="4" spans="1:25" ht="77.099999999999994" customHeight="1">
      <c r="A4" s="1277" t="s">
        <v>3341</v>
      </c>
      <c r="B4" s="1277" t="s">
        <v>518</v>
      </c>
      <c r="C4" s="1277" t="s">
        <v>519</v>
      </c>
      <c r="D4" s="1277" t="s">
        <v>219</v>
      </c>
      <c r="E4" s="1277" t="s">
        <v>220</v>
      </c>
      <c r="F4" s="1277" t="s">
        <v>178</v>
      </c>
      <c r="G4" s="1277" t="s">
        <v>179</v>
      </c>
      <c r="H4" s="1277" t="s">
        <v>221</v>
      </c>
      <c r="I4" s="1277" t="s">
        <v>2402</v>
      </c>
    </row>
    <row r="5" spans="1:25" ht="77.099999999999994" customHeight="1">
      <c r="A5" s="1254" t="s">
        <v>3342</v>
      </c>
      <c r="B5" s="1516">
        <v>4341350</v>
      </c>
      <c r="C5" s="1516">
        <v>5046231</v>
      </c>
      <c r="D5" s="1516">
        <v>5017427</v>
      </c>
      <c r="E5" s="1516">
        <v>4168172</v>
      </c>
      <c r="F5" s="1516">
        <v>5813893</v>
      </c>
      <c r="G5" s="1516">
        <v>5212646</v>
      </c>
      <c r="H5" s="1516">
        <v>4296364</v>
      </c>
      <c r="I5" s="1254" t="s">
        <v>3343</v>
      </c>
      <c r="N5" s="1629"/>
    </row>
    <row r="6" spans="1:25" ht="77.099999999999994" customHeight="1">
      <c r="A6" s="1254" t="s">
        <v>3333</v>
      </c>
      <c r="B6" s="1281">
        <v>300593</v>
      </c>
      <c r="C6" s="1281">
        <v>375352</v>
      </c>
      <c r="D6" s="1281">
        <v>388814</v>
      </c>
      <c r="E6" s="1281">
        <v>252323</v>
      </c>
      <c r="F6" s="1281">
        <v>257693</v>
      </c>
      <c r="G6" s="1281">
        <v>420553</v>
      </c>
      <c r="H6" s="1281">
        <v>437424</v>
      </c>
      <c r="I6" s="1254" t="s">
        <v>3344</v>
      </c>
    </row>
    <row r="7" spans="1:25" ht="77.099999999999994" customHeight="1">
      <c r="A7" s="1254" t="s">
        <v>3334</v>
      </c>
      <c r="B7" s="1516">
        <v>451835</v>
      </c>
      <c r="C7" s="1516">
        <v>496343</v>
      </c>
      <c r="D7" s="1516">
        <v>559755</v>
      </c>
      <c r="E7" s="1516">
        <v>445247</v>
      </c>
      <c r="F7" s="1516">
        <v>423632</v>
      </c>
      <c r="G7" s="1516">
        <v>389038.55</v>
      </c>
      <c r="H7" s="1516">
        <v>330771.55</v>
      </c>
      <c r="I7" s="1254" t="s">
        <v>3345</v>
      </c>
    </row>
    <row r="8" spans="1:25">
      <c r="A8" s="1630"/>
      <c r="I8" s="1630"/>
      <c r="Y8" s="1631"/>
    </row>
    <row r="9" spans="1:25">
      <c r="Y9" s="1632"/>
    </row>
    <row r="13" spans="1:25">
      <c r="F13" s="1629"/>
    </row>
    <row r="15" spans="1:25">
      <c r="F15" s="1629"/>
    </row>
    <row r="17" spans="6:6">
      <c r="F17" s="1629"/>
    </row>
    <row r="18" spans="6:6">
      <c r="F18" s="1633"/>
    </row>
  </sheetData>
  <mergeCells count="4">
    <mergeCell ref="A1:I1"/>
    <mergeCell ref="A2:I2"/>
    <mergeCell ref="A3:C3"/>
    <mergeCell ref="D3:I3"/>
  </mergeCells>
  <printOptions horizontalCentered="1" verticalCentered="1"/>
  <pageMargins left="0.59055118110236227" right="0.59055118110236227" top="0.98425196850393704" bottom="0.98425196850393704" header="0.51181102362204722" footer="0.51181102362204722"/>
  <pageSetup paperSize="9" scale="82"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48"/>
  <sheetViews>
    <sheetView showGridLines="0" rightToLeft="1" zoomScale="110" zoomScaleNormal="110" zoomScaleSheetLayoutView="75" workbookViewId="0">
      <selection activeCell="G13" sqref="G13"/>
    </sheetView>
  </sheetViews>
  <sheetFormatPr defaultColWidth="8.85546875" defaultRowHeight="12.75"/>
  <cols>
    <col min="1" max="1" width="38" style="1641" customWidth="1"/>
    <col min="2" max="2" width="16.140625" style="1641" bestFit="1" customWidth="1"/>
    <col min="3" max="3" width="17.42578125" style="1641" bestFit="1" customWidth="1"/>
    <col min="4" max="4" width="16.5703125" style="1641" bestFit="1" customWidth="1"/>
    <col min="5" max="5" width="23.42578125" style="1641" bestFit="1" customWidth="1"/>
    <col min="6" max="6" width="45.42578125" style="1641" bestFit="1" customWidth="1"/>
    <col min="7" max="7" width="8.85546875" style="1641"/>
    <col min="8" max="8" width="10.7109375" style="1641" bestFit="1" customWidth="1"/>
    <col min="9" max="9" width="21" style="1641" customWidth="1"/>
    <col min="10" max="253" width="8.85546875" style="1641"/>
    <col min="254" max="254" width="41.28515625" style="1641" customWidth="1"/>
    <col min="255" max="255" width="15.140625" style="1641" customWidth="1"/>
    <col min="256" max="256" width="16.28515625" style="1641" customWidth="1"/>
    <col min="257" max="257" width="15.140625" style="1641" customWidth="1"/>
    <col min="258" max="258" width="16.28515625" style="1641" customWidth="1"/>
    <col min="259" max="509" width="8.85546875" style="1641"/>
    <col min="510" max="510" width="41.28515625" style="1641" customWidth="1"/>
    <col min="511" max="511" width="15.140625" style="1641" customWidth="1"/>
    <col min="512" max="512" width="16.28515625" style="1641" customWidth="1"/>
    <col min="513" max="513" width="15.140625" style="1641" customWidth="1"/>
    <col min="514" max="514" width="16.28515625" style="1641" customWidth="1"/>
    <col min="515" max="765" width="8.85546875" style="1641"/>
    <col min="766" max="766" width="41.28515625" style="1641" customWidth="1"/>
    <col min="767" max="767" width="15.140625" style="1641" customWidth="1"/>
    <col min="768" max="768" width="16.28515625" style="1641" customWidth="1"/>
    <col min="769" max="769" width="15.140625" style="1641" customWidth="1"/>
    <col min="770" max="770" width="16.28515625" style="1641" customWidth="1"/>
    <col min="771" max="1021" width="8.85546875" style="1641"/>
    <col min="1022" max="1022" width="41.28515625" style="1641" customWidth="1"/>
    <col min="1023" max="1023" width="15.140625" style="1641" customWidth="1"/>
    <col min="1024" max="1024" width="16.28515625" style="1641" customWidth="1"/>
    <col min="1025" max="1025" width="15.140625" style="1641" customWidth="1"/>
    <col min="1026" max="1026" width="16.28515625" style="1641" customWidth="1"/>
    <col min="1027" max="1277" width="8.85546875" style="1641"/>
    <col min="1278" max="1278" width="41.28515625" style="1641" customWidth="1"/>
    <col min="1279" max="1279" width="15.140625" style="1641" customWidth="1"/>
    <col min="1280" max="1280" width="16.28515625" style="1641" customWidth="1"/>
    <col min="1281" max="1281" width="15.140625" style="1641" customWidth="1"/>
    <col min="1282" max="1282" width="16.28515625" style="1641" customWidth="1"/>
    <col min="1283" max="1533" width="8.85546875" style="1641"/>
    <col min="1534" max="1534" width="41.28515625" style="1641" customWidth="1"/>
    <col min="1535" max="1535" width="15.140625" style="1641" customWidth="1"/>
    <col min="1536" max="1536" width="16.28515625" style="1641" customWidth="1"/>
    <col min="1537" max="1537" width="15.140625" style="1641" customWidth="1"/>
    <col min="1538" max="1538" width="16.28515625" style="1641" customWidth="1"/>
    <col min="1539" max="1789" width="8.85546875" style="1641"/>
    <col min="1790" max="1790" width="41.28515625" style="1641" customWidth="1"/>
    <col min="1791" max="1791" width="15.140625" style="1641" customWidth="1"/>
    <col min="1792" max="1792" width="16.28515625" style="1641" customWidth="1"/>
    <col min="1793" max="1793" width="15.140625" style="1641" customWidth="1"/>
    <col min="1794" max="1794" width="16.28515625" style="1641" customWidth="1"/>
    <col min="1795" max="2045" width="8.85546875" style="1641"/>
    <col min="2046" max="2046" width="41.28515625" style="1641" customWidth="1"/>
    <col min="2047" max="2047" width="15.140625" style="1641" customWidth="1"/>
    <col min="2048" max="2048" width="16.28515625" style="1641" customWidth="1"/>
    <col min="2049" max="2049" width="15.140625" style="1641" customWidth="1"/>
    <col min="2050" max="2050" width="16.28515625" style="1641" customWidth="1"/>
    <col min="2051" max="2301" width="8.85546875" style="1641"/>
    <col min="2302" max="2302" width="41.28515625" style="1641" customWidth="1"/>
    <col min="2303" max="2303" width="15.140625" style="1641" customWidth="1"/>
    <col min="2304" max="2304" width="16.28515625" style="1641" customWidth="1"/>
    <col min="2305" max="2305" width="15.140625" style="1641" customWidth="1"/>
    <col min="2306" max="2306" width="16.28515625" style="1641" customWidth="1"/>
    <col min="2307" max="2557" width="8.85546875" style="1641"/>
    <col min="2558" max="2558" width="41.28515625" style="1641" customWidth="1"/>
    <col min="2559" max="2559" width="15.140625" style="1641" customWidth="1"/>
    <col min="2560" max="2560" width="16.28515625" style="1641" customWidth="1"/>
    <col min="2561" max="2561" width="15.140625" style="1641" customWidth="1"/>
    <col min="2562" max="2562" width="16.28515625" style="1641" customWidth="1"/>
    <col min="2563" max="2813" width="8.85546875" style="1641"/>
    <col min="2814" max="2814" width="41.28515625" style="1641" customWidth="1"/>
    <col min="2815" max="2815" width="15.140625" style="1641" customWidth="1"/>
    <col min="2816" max="2816" width="16.28515625" style="1641" customWidth="1"/>
    <col min="2817" max="2817" width="15.140625" style="1641" customWidth="1"/>
    <col min="2818" max="2818" width="16.28515625" style="1641" customWidth="1"/>
    <col min="2819" max="3069" width="8.85546875" style="1641"/>
    <col min="3070" max="3070" width="41.28515625" style="1641" customWidth="1"/>
    <col min="3071" max="3071" width="15.140625" style="1641" customWidth="1"/>
    <col min="3072" max="3072" width="16.28515625" style="1641" customWidth="1"/>
    <col min="3073" max="3073" width="15.140625" style="1641" customWidth="1"/>
    <col min="3074" max="3074" width="16.28515625" style="1641" customWidth="1"/>
    <col min="3075" max="3325" width="8.85546875" style="1641"/>
    <col min="3326" max="3326" width="41.28515625" style="1641" customWidth="1"/>
    <col min="3327" max="3327" width="15.140625" style="1641" customWidth="1"/>
    <col min="3328" max="3328" width="16.28515625" style="1641" customWidth="1"/>
    <col min="3329" max="3329" width="15.140625" style="1641" customWidth="1"/>
    <col min="3330" max="3330" width="16.28515625" style="1641" customWidth="1"/>
    <col min="3331" max="3581" width="8.85546875" style="1641"/>
    <col min="3582" max="3582" width="41.28515625" style="1641" customWidth="1"/>
    <col min="3583" max="3583" width="15.140625" style="1641" customWidth="1"/>
    <col min="3584" max="3584" width="16.28515625" style="1641" customWidth="1"/>
    <col min="3585" max="3585" width="15.140625" style="1641" customWidth="1"/>
    <col min="3586" max="3586" width="16.28515625" style="1641" customWidth="1"/>
    <col min="3587" max="3837" width="8.85546875" style="1641"/>
    <col min="3838" max="3838" width="41.28515625" style="1641" customWidth="1"/>
    <col min="3839" max="3839" width="15.140625" style="1641" customWidth="1"/>
    <col min="3840" max="3840" width="16.28515625" style="1641" customWidth="1"/>
    <col min="3841" max="3841" width="15.140625" style="1641" customWidth="1"/>
    <col min="3842" max="3842" width="16.28515625" style="1641" customWidth="1"/>
    <col min="3843" max="4093" width="8.85546875" style="1641"/>
    <col min="4094" max="4094" width="41.28515625" style="1641" customWidth="1"/>
    <col min="4095" max="4095" width="15.140625" style="1641" customWidth="1"/>
    <col min="4096" max="4096" width="16.28515625" style="1641" customWidth="1"/>
    <col min="4097" max="4097" width="15.140625" style="1641" customWidth="1"/>
    <col min="4098" max="4098" width="16.28515625" style="1641" customWidth="1"/>
    <col min="4099" max="4349" width="8.85546875" style="1641"/>
    <col min="4350" max="4350" width="41.28515625" style="1641" customWidth="1"/>
    <col min="4351" max="4351" width="15.140625" style="1641" customWidth="1"/>
    <col min="4352" max="4352" width="16.28515625" style="1641" customWidth="1"/>
    <col min="4353" max="4353" width="15.140625" style="1641" customWidth="1"/>
    <col min="4354" max="4354" width="16.28515625" style="1641" customWidth="1"/>
    <col min="4355" max="4605" width="8.85546875" style="1641"/>
    <col min="4606" max="4606" width="41.28515625" style="1641" customWidth="1"/>
    <col min="4607" max="4607" width="15.140625" style="1641" customWidth="1"/>
    <col min="4608" max="4608" width="16.28515625" style="1641" customWidth="1"/>
    <col min="4609" max="4609" width="15.140625" style="1641" customWidth="1"/>
    <col min="4610" max="4610" width="16.28515625" style="1641" customWidth="1"/>
    <col min="4611" max="4861" width="8.85546875" style="1641"/>
    <col min="4862" max="4862" width="41.28515625" style="1641" customWidth="1"/>
    <col min="4863" max="4863" width="15.140625" style="1641" customWidth="1"/>
    <col min="4864" max="4864" width="16.28515625" style="1641" customWidth="1"/>
    <col min="4865" max="4865" width="15.140625" style="1641" customWidth="1"/>
    <col min="4866" max="4866" width="16.28515625" style="1641" customWidth="1"/>
    <col min="4867" max="5117" width="8.85546875" style="1641"/>
    <col min="5118" max="5118" width="41.28515625" style="1641" customWidth="1"/>
    <col min="5119" max="5119" width="15.140625" style="1641" customWidth="1"/>
    <col min="5120" max="5120" width="16.28515625" style="1641" customWidth="1"/>
    <col min="5121" max="5121" width="15.140625" style="1641" customWidth="1"/>
    <col min="5122" max="5122" width="16.28515625" style="1641" customWidth="1"/>
    <col min="5123" max="5373" width="8.85546875" style="1641"/>
    <col min="5374" max="5374" width="41.28515625" style="1641" customWidth="1"/>
    <col min="5375" max="5375" width="15.140625" style="1641" customWidth="1"/>
    <col min="5376" max="5376" width="16.28515625" style="1641" customWidth="1"/>
    <col min="5377" max="5377" width="15.140625" style="1641" customWidth="1"/>
    <col min="5378" max="5378" width="16.28515625" style="1641" customWidth="1"/>
    <col min="5379" max="5629" width="8.85546875" style="1641"/>
    <col min="5630" max="5630" width="41.28515625" style="1641" customWidth="1"/>
    <col min="5631" max="5631" width="15.140625" style="1641" customWidth="1"/>
    <col min="5632" max="5632" width="16.28515625" style="1641" customWidth="1"/>
    <col min="5633" max="5633" width="15.140625" style="1641" customWidth="1"/>
    <col min="5634" max="5634" width="16.28515625" style="1641" customWidth="1"/>
    <col min="5635" max="5885" width="8.85546875" style="1641"/>
    <col min="5886" max="5886" width="41.28515625" style="1641" customWidth="1"/>
    <col min="5887" max="5887" width="15.140625" style="1641" customWidth="1"/>
    <col min="5888" max="5888" width="16.28515625" style="1641" customWidth="1"/>
    <col min="5889" max="5889" width="15.140625" style="1641" customWidth="1"/>
    <col min="5890" max="5890" width="16.28515625" style="1641" customWidth="1"/>
    <col min="5891" max="6141" width="8.85546875" style="1641"/>
    <col min="6142" max="6142" width="41.28515625" style="1641" customWidth="1"/>
    <col min="6143" max="6143" width="15.140625" style="1641" customWidth="1"/>
    <col min="6144" max="6144" width="16.28515625" style="1641" customWidth="1"/>
    <col min="6145" max="6145" width="15.140625" style="1641" customWidth="1"/>
    <col min="6146" max="6146" width="16.28515625" style="1641" customWidth="1"/>
    <col min="6147" max="6397" width="8.85546875" style="1641"/>
    <col min="6398" max="6398" width="41.28515625" style="1641" customWidth="1"/>
    <col min="6399" max="6399" width="15.140625" style="1641" customWidth="1"/>
    <col min="6400" max="6400" width="16.28515625" style="1641" customWidth="1"/>
    <col min="6401" max="6401" width="15.140625" style="1641" customWidth="1"/>
    <col min="6402" max="6402" width="16.28515625" style="1641" customWidth="1"/>
    <col min="6403" max="6653" width="8.85546875" style="1641"/>
    <col min="6654" max="6654" width="41.28515625" style="1641" customWidth="1"/>
    <col min="6655" max="6655" width="15.140625" style="1641" customWidth="1"/>
    <col min="6656" max="6656" width="16.28515625" style="1641" customWidth="1"/>
    <col min="6657" max="6657" width="15.140625" style="1641" customWidth="1"/>
    <col min="6658" max="6658" width="16.28515625" style="1641" customWidth="1"/>
    <col min="6659" max="6909" width="8.85546875" style="1641"/>
    <col min="6910" max="6910" width="41.28515625" style="1641" customWidth="1"/>
    <col min="6911" max="6911" width="15.140625" style="1641" customWidth="1"/>
    <col min="6912" max="6912" width="16.28515625" style="1641" customWidth="1"/>
    <col min="6913" max="6913" width="15.140625" style="1641" customWidth="1"/>
    <col min="6914" max="6914" width="16.28515625" style="1641" customWidth="1"/>
    <col min="6915" max="7165" width="8.85546875" style="1641"/>
    <col min="7166" max="7166" width="41.28515625" style="1641" customWidth="1"/>
    <col min="7167" max="7167" width="15.140625" style="1641" customWidth="1"/>
    <col min="7168" max="7168" width="16.28515625" style="1641" customWidth="1"/>
    <col min="7169" max="7169" width="15.140625" style="1641" customWidth="1"/>
    <col min="7170" max="7170" width="16.28515625" style="1641" customWidth="1"/>
    <col min="7171" max="7421" width="8.85546875" style="1641"/>
    <col min="7422" max="7422" width="41.28515625" style="1641" customWidth="1"/>
    <col min="7423" max="7423" width="15.140625" style="1641" customWidth="1"/>
    <col min="7424" max="7424" width="16.28515625" style="1641" customWidth="1"/>
    <col min="7425" max="7425" width="15.140625" style="1641" customWidth="1"/>
    <col min="7426" max="7426" width="16.28515625" style="1641" customWidth="1"/>
    <col min="7427" max="7677" width="8.85546875" style="1641"/>
    <col min="7678" max="7678" width="41.28515625" style="1641" customWidth="1"/>
    <col min="7679" max="7679" width="15.140625" style="1641" customWidth="1"/>
    <col min="7680" max="7680" width="16.28515625" style="1641" customWidth="1"/>
    <col min="7681" max="7681" width="15.140625" style="1641" customWidth="1"/>
    <col min="7682" max="7682" width="16.28515625" style="1641" customWidth="1"/>
    <col min="7683" max="7933" width="8.85546875" style="1641"/>
    <col min="7934" max="7934" width="41.28515625" style="1641" customWidth="1"/>
    <col min="7935" max="7935" width="15.140625" style="1641" customWidth="1"/>
    <col min="7936" max="7936" width="16.28515625" style="1641" customWidth="1"/>
    <col min="7937" max="7937" width="15.140625" style="1641" customWidth="1"/>
    <col min="7938" max="7938" width="16.28515625" style="1641" customWidth="1"/>
    <col min="7939" max="8189" width="8.85546875" style="1641"/>
    <col min="8190" max="8190" width="41.28515625" style="1641" customWidth="1"/>
    <col min="8191" max="8191" width="15.140625" style="1641" customWidth="1"/>
    <col min="8192" max="8192" width="16.28515625" style="1641" customWidth="1"/>
    <col min="8193" max="8193" width="15.140625" style="1641" customWidth="1"/>
    <col min="8194" max="8194" width="16.28515625" style="1641" customWidth="1"/>
    <col min="8195" max="8445" width="8.85546875" style="1641"/>
    <col min="8446" max="8446" width="41.28515625" style="1641" customWidth="1"/>
    <col min="8447" max="8447" width="15.140625" style="1641" customWidth="1"/>
    <col min="8448" max="8448" width="16.28515625" style="1641" customWidth="1"/>
    <col min="8449" max="8449" width="15.140625" style="1641" customWidth="1"/>
    <col min="8450" max="8450" width="16.28515625" style="1641" customWidth="1"/>
    <col min="8451" max="8701" width="8.85546875" style="1641"/>
    <col min="8702" max="8702" width="41.28515625" style="1641" customWidth="1"/>
    <col min="8703" max="8703" width="15.140625" style="1641" customWidth="1"/>
    <col min="8704" max="8704" width="16.28515625" style="1641" customWidth="1"/>
    <col min="8705" max="8705" width="15.140625" style="1641" customWidth="1"/>
    <col min="8706" max="8706" width="16.28515625" style="1641" customWidth="1"/>
    <col min="8707" max="8957" width="8.85546875" style="1641"/>
    <col min="8958" max="8958" width="41.28515625" style="1641" customWidth="1"/>
    <col min="8959" max="8959" width="15.140625" style="1641" customWidth="1"/>
    <col min="8960" max="8960" width="16.28515625" style="1641" customWidth="1"/>
    <col min="8961" max="8961" width="15.140625" style="1641" customWidth="1"/>
    <col min="8962" max="8962" width="16.28515625" style="1641" customWidth="1"/>
    <col min="8963" max="9213" width="8.85546875" style="1641"/>
    <col min="9214" max="9214" width="41.28515625" style="1641" customWidth="1"/>
    <col min="9215" max="9215" width="15.140625" style="1641" customWidth="1"/>
    <col min="9216" max="9216" width="16.28515625" style="1641" customWidth="1"/>
    <col min="9217" max="9217" width="15.140625" style="1641" customWidth="1"/>
    <col min="9218" max="9218" width="16.28515625" style="1641" customWidth="1"/>
    <col min="9219" max="9469" width="8.85546875" style="1641"/>
    <col min="9470" max="9470" width="41.28515625" style="1641" customWidth="1"/>
    <col min="9471" max="9471" width="15.140625" style="1641" customWidth="1"/>
    <col min="9472" max="9472" width="16.28515625" style="1641" customWidth="1"/>
    <col min="9473" max="9473" width="15.140625" style="1641" customWidth="1"/>
    <col min="9474" max="9474" width="16.28515625" style="1641" customWidth="1"/>
    <col min="9475" max="9725" width="8.85546875" style="1641"/>
    <col min="9726" max="9726" width="41.28515625" style="1641" customWidth="1"/>
    <col min="9727" max="9727" width="15.140625" style="1641" customWidth="1"/>
    <col min="9728" max="9728" width="16.28515625" style="1641" customWidth="1"/>
    <col min="9729" max="9729" width="15.140625" style="1641" customWidth="1"/>
    <col min="9730" max="9730" width="16.28515625" style="1641" customWidth="1"/>
    <col min="9731" max="9981" width="8.85546875" style="1641"/>
    <col min="9982" max="9982" width="41.28515625" style="1641" customWidth="1"/>
    <col min="9983" max="9983" width="15.140625" style="1641" customWidth="1"/>
    <col min="9984" max="9984" width="16.28515625" style="1641" customWidth="1"/>
    <col min="9985" max="9985" width="15.140625" style="1641" customWidth="1"/>
    <col min="9986" max="9986" width="16.28515625" style="1641" customWidth="1"/>
    <col min="9987" max="10237" width="8.85546875" style="1641"/>
    <col min="10238" max="10238" width="41.28515625" style="1641" customWidth="1"/>
    <col min="10239" max="10239" width="15.140625" style="1641" customWidth="1"/>
    <col min="10240" max="10240" width="16.28515625" style="1641" customWidth="1"/>
    <col min="10241" max="10241" width="15.140625" style="1641" customWidth="1"/>
    <col min="10242" max="10242" width="16.28515625" style="1641" customWidth="1"/>
    <col min="10243" max="10493" width="8.85546875" style="1641"/>
    <col min="10494" max="10494" width="41.28515625" style="1641" customWidth="1"/>
    <col min="10495" max="10495" width="15.140625" style="1641" customWidth="1"/>
    <col min="10496" max="10496" width="16.28515625" style="1641" customWidth="1"/>
    <col min="10497" max="10497" width="15.140625" style="1641" customWidth="1"/>
    <col min="10498" max="10498" width="16.28515625" style="1641" customWidth="1"/>
    <col min="10499" max="10749" width="8.85546875" style="1641"/>
    <col min="10750" max="10750" width="41.28515625" style="1641" customWidth="1"/>
    <col min="10751" max="10751" width="15.140625" style="1641" customWidth="1"/>
    <col min="10752" max="10752" width="16.28515625" style="1641" customWidth="1"/>
    <col min="10753" max="10753" width="15.140625" style="1641" customWidth="1"/>
    <col min="10754" max="10754" width="16.28515625" style="1641" customWidth="1"/>
    <col min="10755" max="11005" width="8.85546875" style="1641"/>
    <col min="11006" max="11006" width="41.28515625" style="1641" customWidth="1"/>
    <col min="11007" max="11007" width="15.140625" style="1641" customWidth="1"/>
    <col min="11008" max="11008" width="16.28515625" style="1641" customWidth="1"/>
    <col min="11009" max="11009" width="15.140625" style="1641" customWidth="1"/>
    <col min="11010" max="11010" width="16.28515625" style="1641" customWidth="1"/>
    <col min="11011" max="11261" width="8.85546875" style="1641"/>
    <col min="11262" max="11262" width="41.28515625" style="1641" customWidth="1"/>
    <col min="11263" max="11263" width="15.140625" style="1641" customWidth="1"/>
    <col min="11264" max="11264" width="16.28515625" style="1641" customWidth="1"/>
    <col min="11265" max="11265" width="15.140625" style="1641" customWidth="1"/>
    <col min="11266" max="11266" width="16.28515625" style="1641" customWidth="1"/>
    <col min="11267" max="11517" width="8.85546875" style="1641"/>
    <col min="11518" max="11518" width="41.28515625" style="1641" customWidth="1"/>
    <col min="11519" max="11519" width="15.140625" style="1641" customWidth="1"/>
    <col min="11520" max="11520" width="16.28515625" style="1641" customWidth="1"/>
    <col min="11521" max="11521" width="15.140625" style="1641" customWidth="1"/>
    <col min="11522" max="11522" width="16.28515625" style="1641" customWidth="1"/>
    <col min="11523" max="11773" width="8.85546875" style="1641"/>
    <col min="11774" max="11774" width="41.28515625" style="1641" customWidth="1"/>
    <col min="11775" max="11775" width="15.140625" style="1641" customWidth="1"/>
    <col min="11776" max="11776" width="16.28515625" style="1641" customWidth="1"/>
    <col min="11777" max="11777" width="15.140625" style="1641" customWidth="1"/>
    <col min="11778" max="11778" width="16.28515625" style="1641" customWidth="1"/>
    <col min="11779" max="12029" width="8.85546875" style="1641"/>
    <col min="12030" max="12030" width="41.28515625" style="1641" customWidth="1"/>
    <col min="12031" max="12031" width="15.140625" style="1641" customWidth="1"/>
    <col min="12032" max="12032" width="16.28515625" style="1641" customWidth="1"/>
    <col min="12033" max="12033" width="15.140625" style="1641" customWidth="1"/>
    <col min="12034" max="12034" width="16.28515625" style="1641" customWidth="1"/>
    <col min="12035" max="12285" width="8.85546875" style="1641"/>
    <col min="12286" max="12286" width="41.28515625" style="1641" customWidth="1"/>
    <col min="12287" max="12287" width="15.140625" style="1641" customWidth="1"/>
    <col min="12288" max="12288" width="16.28515625" style="1641" customWidth="1"/>
    <col min="12289" max="12289" width="15.140625" style="1641" customWidth="1"/>
    <col min="12290" max="12290" width="16.28515625" style="1641" customWidth="1"/>
    <col min="12291" max="12541" width="8.85546875" style="1641"/>
    <col min="12542" max="12542" width="41.28515625" style="1641" customWidth="1"/>
    <col min="12543" max="12543" width="15.140625" style="1641" customWidth="1"/>
    <col min="12544" max="12544" width="16.28515625" style="1641" customWidth="1"/>
    <col min="12545" max="12545" width="15.140625" style="1641" customWidth="1"/>
    <col min="12546" max="12546" width="16.28515625" style="1641" customWidth="1"/>
    <col min="12547" max="12797" width="8.85546875" style="1641"/>
    <col min="12798" max="12798" width="41.28515625" style="1641" customWidth="1"/>
    <col min="12799" max="12799" width="15.140625" style="1641" customWidth="1"/>
    <col min="12800" max="12800" width="16.28515625" style="1641" customWidth="1"/>
    <col min="12801" max="12801" width="15.140625" style="1641" customWidth="1"/>
    <col min="12802" max="12802" width="16.28515625" style="1641" customWidth="1"/>
    <col min="12803" max="13053" width="8.85546875" style="1641"/>
    <col min="13054" max="13054" width="41.28515625" style="1641" customWidth="1"/>
    <col min="13055" max="13055" width="15.140625" style="1641" customWidth="1"/>
    <col min="13056" max="13056" width="16.28515625" style="1641" customWidth="1"/>
    <col min="13057" max="13057" width="15.140625" style="1641" customWidth="1"/>
    <col min="13058" max="13058" width="16.28515625" style="1641" customWidth="1"/>
    <col min="13059" max="13309" width="8.85546875" style="1641"/>
    <col min="13310" max="13310" width="41.28515625" style="1641" customWidth="1"/>
    <col min="13311" max="13311" width="15.140625" style="1641" customWidth="1"/>
    <col min="13312" max="13312" width="16.28515625" style="1641" customWidth="1"/>
    <col min="13313" max="13313" width="15.140625" style="1641" customWidth="1"/>
    <col min="13314" max="13314" width="16.28515625" style="1641" customWidth="1"/>
    <col min="13315" max="13565" width="8.85546875" style="1641"/>
    <col min="13566" max="13566" width="41.28515625" style="1641" customWidth="1"/>
    <col min="13567" max="13567" width="15.140625" style="1641" customWidth="1"/>
    <col min="13568" max="13568" width="16.28515625" style="1641" customWidth="1"/>
    <col min="13569" max="13569" width="15.140625" style="1641" customWidth="1"/>
    <col min="13570" max="13570" width="16.28515625" style="1641" customWidth="1"/>
    <col min="13571" max="13821" width="8.85546875" style="1641"/>
    <col min="13822" max="13822" width="41.28515625" style="1641" customWidth="1"/>
    <col min="13823" max="13823" width="15.140625" style="1641" customWidth="1"/>
    <col min="13824" max="13824" width="16.28515625" style="1641" customWidth="1"/>
    <col min="13825" max="13825" width="15.140625" style="1641" customWidth="1"/>
    <col min="13826" max="13826" width="16.28515625" style="1641" customWidth="1"/>
    <col min="13827" max="14077" width="8.85546875" style="1641"/>
    <col min="14078" max="14078" width="41.28515625" style="1641" customWidth="1"/>
    <col min="14079" max="14079" width="15.140625" style="1641" customWidth="1"/>
    <col min="14080" max="14080" width="16.28515625" style="1641" customWidth="1"/>
    <col min="14081" max="14081" width="15.140625" style="1641" customWidth="1"/>
    <col min="14082" max="14082" width="16.28515625" style="1641" customWidth="1"/>
    <col min="14083" max="14333" width="8.85546875" style="1641"/>
    <col min="14334" max="14334" width="41.28515625" style="1641" customWidth="1"/>
    <col min="14335" max="14335" width="15.140625" style="1641" customWidth="1"/>
    <col min="14336" max="14336" width="16.28515625" style="1641" customWidth="1"/>
    <col min="14337" max="14337" width="15.140625" style="1641" customWidth="1"/>
    <col min="14338" max="14338" width="16.28515625" style="1641" customWidth="1"/>
    <col min="14339" max="14589" width="8.85546875" style="1641"/>
    <col min="14590" max="14590" width="41.28515625" style="1641" customWidth="1"/>
    <col min="14591" max="14591" width="15.140625" style="1641" customWidth="1"/>
    <col min="14592" max="14592" width="16.28515625" style="1641" customWidth="1"/>
    <col min="14593" max="14593" width="15.140625" style="1641" customWidth="1"/>
    <col min="14594" max="14594" width="16.28515625" style="1641" customWidth="1"/>
    <col min="14595" max="14845" width="8.85546875" style="1641"/>
    <col min="14846" max="14846" width="41.28515625" style="1641" customWidth="1"/>
    <col min="14847" max="14847" width="15.140625" style="1641" customWidth="1"/>
    <col min="14848" max="14848" width="16.28515625" style="1641" customWidth="1"/>
    <col min="14849" max="14849" width="15.140625" style="1641" customWidth="1"/>
    <col min="14850" max="14850" width="16.28515625" style="1641" customWidth="1"/>
    <col min="14851" max="15101" width="8.85546875" style="1641"/>
    <col min="15102" max="15102" width="41.28515625" style="1641" customWidth="1"/>
    <col min="15103" max="15103" width="15.140625" style="1641" customWidth="1"/>
    <col min="15104" max="15104" width="16.28515625" style="1641" customWidth="1"/>
    <col min="15105" max="15105" width="15.140625" style="1641" customWidth="1"/>
    <col min="15106" max="15106" width="16.28515625" style="1641" customWidth="1"/>
    <col min="15107" max="15357" width="8.85546875" style="1641"/>
    <col min="15358" max="15358" width="41.28515625" style="1641" customWidth="1"/>
    <col min="15359" max="15359" width="15.140625" style="1641" customWidth="1"/>
    <col min="15360" max="15360" width="16.28515625" style="1641" customWidth="1"/>
    <col min="15361" max="15361" width="15.140625" style="1641" customWidth="1"/>
    <col min="15362" max="15362" width="16.28515625" style="1641" customWidth="1"/>
    <col min="15363" max="15613" width="8.85546875" style="1641"/>
    <col min="15614" max="15614" width="41.28515625" style="1641" customWidth="1"/>
    <col min="15615" max="15615" width="15.140625" style="1641" customWidth="1"/>
    <col min="15616" max="15616" width="16.28515625" style="1641" customWidth="1"/>
    <col min="15617" max="15617" width="15.140625" style="1641" customWidth="1"/>
    <col min="15618" max="15618" width="16.28515625" style="1641" customWidth="1"/>
    <col min="15619" max="15869" width="8.85546875" style="1641"/>
    <col min="15870" max="15870" width="41.28515625" style="1641" customWidth="1"/>
    <col min="15871" max="15871" width="15.140625" style="1641" customWidth="1"/>
    <col min="15872" max="15872" width="16.28515625" style="1641" customWidth="1"/>
    <col min="15873" max="15873" width="15.140625" style="1641" customWidth="1"/>
    <col min="15874" max="15874" width="16.28515625" style="1641" customWidth="1"/>
    <col min="15875" max="16125" width="8.85546875" style="1641"/>
    <col min="16126" max="16126" width="41.28515625" style="1641" customWidth="1"/>
    <col min="16127" max="16127" width="15.140625" style="1641" customWidth="1"/>
    <col min="16128" max="16128" width="16.28515625" style="1641" customWidth="1"/>
    <col min="16129" max="16129" width="15.140625" style="1641" customWidth="1"/>
    <col min="16130" max="16130" width="16.28515625" style="1641" customWidth="1"/>
    <col min="16131" max="16384" width="8.85546875" style="1641"/>
  </cols>
  <sheetData>
    <row r="1" spans="1:12" s="1634" customFormat="1" ht="33" customHeight="1">
      <c r="A1" s="1959" t="s">
        <v>2594</v>
      </c>
      <c r="B1" s="1959"/>
      <c r="C1" s="1959"/>
      <c r="D1" s="1959"/>
      <c r="E1" s="1959"/>
      <c r="F1" s="1959"/>
    </row>
    <row r="2" spans="1:12" s="1421" customFormat="1" ht="33" customHeight="1">
      <c r="A2" s="2495" t="s">
        <v>2595</v>
      </c>
      <c r="B2" s="2495"/>
      <c r="C2" s="2495"/>
      <c r="D2" s="2495"/>
      <c r="E2" s="2495"/>
      <c r="F2" s="2495"/>
    </row>
    <row r="3" spans="1:12" s="1635" customFormat="1" ht="18.75">
      <c r="A3" s="2496" t="s">
        <v>3346</v>
      </c>
      <c r="B3" s="2496"/>
      <c r="C3" s="2497"/>
      <c r="D3" s="2498" t="s">
        <v>3347</v>
      </c>
      <c r="E3" s="2498"/>
      <c r="F3" s="2499"/>
    </row>
    <row r="4" spans="1:12" s="1635" customFormat="1" ht="33" customHeight="1">
      <c r="A4" s="2421" t="s">
        <v>508</v>
      </c>
      <c r="B4" s="1368" t="s">
        <v>3348</v>
      </c>
      <c r="C4" s="1612" t="s">
        <v>3349</v>
      </c>
      <c r="D4" s="1612" t="s">
        <v>3350</v>
      </c>
      <c r="E4" s="1612" t="s">
        <v>3351</v>
      </c>
      <c r="F4" s="2501" t="s">
        <v>2989</v>
      </c>
    </row>
    <row r="5" spans="1:12" s="1634" customFormat="1" ht="45.75" customHeight="1">
      <c r="A5" s="2492"/>
      <c r="B5" s="1371" t="s">
        <v>3352</v>
      </c>
      <c r="C5" s="1613" t="s">
        <v>3353</v>
      </c>
      <c r="D5" s="1613" t="s">
        <v>3354</v>
      </c>
      <c r="E5" s="1613" t="s">
        <v>3355</v>
      </c>
      <c r="F5" s="2494"/>
    </row>
    <row r="6" spans="1:12" s="1638" customFormat="1" ht="33" customHeight="1">
      <c r="A6" s="1393" t="s">
        <v>906</v>
      </c>
      <c r="B6" s="1636">
        <v>17</v>
      </c>
      <c r="C6" s="1636">
        <v>2135643</v>
      </c>
      <c r="D6" s="1636">
        <v>112562</v>
      </c>
      <c r="E6" s="1636">
        <v>100599</v>
      </c>
      <c r="F6" s="1393" t="s">
        <v>907</v>
      </c>
      <c r="G6" s="1637"/>
      <c r="H6" s="1637"/>
      <c r="I6" s="1637"/>
      <c r="J6" s="1637"/>
      <c r="K6" s="1637"/>
      <c r="L6" s="1637"/>
    </row>
    <row r="7" spans="1:12" s="1638" customFormat="1" ht="33" customHeight="1">
      <c r="A7" s="1393" t="s">
        <v>908</v>
      </c>
      <c r="B7" s="1639">
        <v>6</v>
      </c>
      <c r="C7" s="1639">
        <v>1141003</v>
      </c>
      <c r="D7" s="1639">
        <v>133688</v>
      </c>
      <c r="E7" s="1639">
        <v>132391</v>
      </c>
      <c r="F7" s="1393" t="s">
        <v>909</v>
      </c>
      <c r="G7" s="1637"/>
      <c r="H7" s="1637"/>
      <c r="I7" s="1637"/>
    </row>
    <row r="8" spans="1:12" s="1638" customFormat="1" ht="33" customHeight="1">
      <c r="A8" s="1393" t="s">
        <v>910</v>
      </c>
      <c r="B8" s="1636">
        <v>3</v>
      </c>
      <c r="C8" s="1636">
        <v>183688</v>
      </c>
      <c r="D8" s="1636">
        <v>9316</v>
      </c>
      <c r="E8" s="1636">
        <v>11929</v>
      </c>
      <c r="F8" s="1393" t="s">
        <v>911</v>
      </c>
    </row>
    <row r="9" spans="1:12" s="1638" customFormat="1" ht="37.5">
      <c r="A9" s="1393" t="s">
        <v>912</v>
      </c>
      <c r="B9" s="1639">
        <v>3</v>
      </c>
      <c r="C9" s="1639">
        <v>905575</v>
      </c>
      <c r="D9" s="1639">
        <v>53105</v>
      </c>
      <c r="E9" s="1639">
        <v>106792</v>
      </c>
      <c r="F9" s="1393" t="s">
        <v>926</v>
      </c>
    </row>
    <row r="10" spans="1:12" s="1638" customFormat="1" ht="26.25" customHeight="1">
      <c r="A10" s="1393" t="s">
        <v>914</v>
      </c>
      <c r="B10" s="1636">
        <v>2</v>
      </c>
      <c r="C10" s="1636">
        <v>69002</v>
      </c>
      <c r="D10" s="1636">
        <v>2766</v>
      </c>
      <c r="E10" s="1636">
        <v>2082</v>
      </c>
      <c r="F10" s="1165" t="s">
        <v>915</v>
      </c>
    </row>
    <row r="11" spans="1:12" s="1638" customFormat="1" ht="33" customHeight="1">
      <c r="A11" s="1393" t="s">
        <v>916</v>
      </c>
      <c r="B11" s="1639">
        <v>2</v>
      </c>
      <c r="C11" s="1639">
        <v>56911</v>
      </c>
      <c r="D11" s="1639">
        <v>5092</v>
      </c>
      <c r="E11" s="1639">
        <v>3834</v>
      </c>
      <c r="F11" s="1393" t="s">
        <v>917</v>
      </c>
    </row>
    <row r="12" spans="1:12" s="1638" customFormat="1" ht="33" customHeight="1">
      <c r="A12" s="1393" t="s">
        <v>918</v>
      </c>
      <c r="B12" s="1636">
        <v>6</v>
      </c>
      <c r="C12" s="1636">
        <v>550514</v>
      </c>
      <c r="D12" s="1636">
        <v>30509</v>
      </c>
      <c r="E12" s="1636">
        <v>36997</v>
      </c>
      <c r="F12" s="1393" t="s">
        <v>2733</v>
      </c>
    </row>
    <row r="13" spans="1:12" s="1640" customFormat="1" ht="33" customHeight="1">
      <c r="A13" s="1282" t="s">
        <v>3013</v>
      </c>
      <c r="B13" s="1283">
        <f>SUM(B6:B12)</f>
        <v>39</v>
      </c>
      <c r="C13" s="1283">
        <f>SUM(C6:C12)</f>
        <v>5042336</v>
      </c>
      <c r="D13" s="1283">
        <f>SUM(D6:D12)</f>
        <v>347038</v>
      </c>
      <c r="E13" s="1283">
        <f>SUM(E6:E12)</f>
        <v>394624</v>
      </c>
      <c r="F13" s="1282" t="s">
        <v>129</v>
      </c>
    </row>
    <row r="14" spans="1:12">
      <c r="J14" s="1640"/>
      <c r="K14" s="1640"/>
      <c r="L14" s="1640"/>
    </row>
    <row r="15" spans="1:12" s="1642" customFormat="1" ht="12.75" customHeight="1"/>
    <row r="16" spans="1:12" s="1643" customFormat="1" ht="12.75" customHeight="1"/>
    <row r="17" spans="1:6" s="1643" customFormat="1" ht="12.75" customHeight="1"/>
    <row r="18" spans="1:6" s="1643" customFormat="1" ht="12.75" customHeight="1">
      <c r="A18" s="1604"/>
    </row>
    <row r="19" spans="1:6" s="1643" customFormat="1" ht="12.75" customHeight="1"/>
    <row r="20" spans="1:6" s="1643" customFormat="1" ht="12.75" customHeight="1"/>
    <row r="21" spans="1:6" s="1642" customFormat="1" ht="14.25"/>
    <row r="22" spans="1:6" ht="13.5" customHeight="1"/>
    <row r="24" spans="1:6" ht="15" customHeight="1"/>
    <row r="25" spans="1:6" ht="13.5" customHeight="1"/>
    <row r="26" spans="1:6">
      <c r="A26" s="1644"/>
      <c r="F26" s="1644"/>
    </row>
    <row r="27" spans="1:6">
      <c r="A27" s="1644"/>
      <c r="F27" s="1644"/>
    </row>
    <row r="29" spans="1:6" s="1648" customFormat="1" ht="33" customHeight="1">
      <c r="A29" s="1645"/>
      <c r="B29" s="1646"/>
      <c r="C29" s="1646"/>
      <c r="D29" s="1646"/>
      <c r="E29" s="1646"/>
      <c r="F29" s="1647"/>
    </row>
    <row r="30" spans="1:6" s="1652" customFormat="1" ht="33" customHeight="1">
      <c r="A30" s="1649"/>
      <c r="B30" s="1650"/>
      <c r="C30" s="1650"/>
      <c r="D30" s="1650"/>
      <c r="E30" s="1650"/>
      <c r="F30" s="1651"/>
    </row>
    <row r="31" spans="1:6" s="1648" customFormat="1" ht="33" customHeight="1">
      <c r="A31" s="1645"/>
      <c r="B31" s="1646"/>
      <c r="C31" s="1646"/>
      <c r="D31" s="1646"/>
      <c r="E31" s="1646"/>
      <c r="F31" s="1647"/>
    </row>
    <row r="32" spans="1:6" ht="12.75" customHeight="1"/>
    <row r="33" spans="2:5" ht="12.75" customHeight="1"/>
    <row r="34" spans="2:5" ht="12.75" customHeight="1"/>
    <row r="35" spans="2:5" ht="12.75" customHeight="1"/>
    <row r="36" spans="2:5" ht="12.75" customHeight="1"/>
    <row r="37" spans="2:5" ht="12.75" customHeight="1">
      <c r="D37" s="1653"/>
      <c r="E37" s="1653"/>
    </row>
    <row r="38" spans="2:5" ht="12.75" customHeight="1">
      <c r="E38" s="1642"/>
    </row>
    <row r="39" spans="2:5" ht="12.75" customHeight="1"/>
    <row r="40" spans="2:5" ht="12.75" customHeight="1"/>
    <row r="41" spans="2:5" ht="12.75" customHeight="1"/>
    <row r="42" spans="2:5" s="1643" customFormat="1" ht="12.75" customHeight="1"/>
    <row r="43" spans="2:5" s="1643" customFormat="1" ht="12.75" customHeight="1"/>
    <row r="48" spans="2:5" ht="15">
      <c r="B48" s="1654"/>
      <c r="C48" s="1654"/>
      <c r="D48" s="1654"/>
      <c r="E48" s="1654"/>
    </row>
  </sheetData>
  <mergeCells count="6">
    <mergeCell ref="A1:F1"/>
    <mergeCell ref="A2:F2"/>
    <mergeCell ref="A3:C3"/>
    <mergeCell ref="D3:F3"/>
    <mergeCell ref="A4:A5"/>
    <mergeCell ref="F4:F5"/>
  </mergeCells>
  <printOptions horizontalCentered="1" verticalCentered="1"/>
  <pageMargins left="0.47244094488188981" right="0.47244094488188981" top="0.98425196850393704" bottom="0.98425196850393704" header="0.51181102362204722" footer="0.51181102362204722"/>
  <pageSetup paperSize="9" scale="58" orientation="portrait" horizontalDpi="4294967292" verticalDpi="4294967292"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28"/>
  <sheetViews>
    <sheetView showGridLines="0" rightToLeft="1" zoomScale="90" zoomScaleNormal="90" zoomScaleSheetLayoutView="75" workbookViewId="0">
      <selection activeCell="D15" sqref="D15"/>
    </sheetView>
  </sheetViews>
  <sheetFormatPr defaultColWidth="7.7109375" defaultRowHeight="25.35" customHeight="1"/>
  <cols>
    <col min="1" max="1" width="21" style="1656" customWidth="1"/>
    <col min="2" max="7" width="16.140625" style="1663" customWidth="1"/>
    <col min="8" max="8" width="23.7109375" style="1656" customWidth="1"/>
    <col min="9" max="220" width="7.7109375" style="1656"/>
    <col min="221" max="221" width="12.85546875" style="1656" bestFit="1" customWidth="1"/>
    <col min="222" max="222" width="14.28515625" style="1656" bestFit="1" customWidth="1"/>
    <col min="223" max="228" width="13.7109375" style="1656" customWidth="1"/>
    <col min="229" max="229" width="8.28515625" style="1656" bestFit="1" customWidth="1"/>
    <col min="230" max="476" width="7.7109375" style="1656"/>
    <col min="477" max="477" width="12.85546875" style="1656" bestFit="1" customWidth="1"/>
    <col min="478" max="478" width="14.28515625" style="1656" bestFit="1" customWidth="1"/>
    <col min="479" max="484" width="13.7109375" style="1656" customWidth="1"/>
    <col min="485" max="485" width="8.28515625" style="1656" bestFit="1" customWidth="1"/>
    <col min="486" max="732" width="7.7109375" style="1656"/>
    <col min="733" max="733" width="12.85546875" style="1656" bestFit="1" customWidth="1"/>
    <col min="734" max="734" width="14.28515625" style="1656" bestFit="1" customWidth="1"/>
    <col min="735" max="740" width="13.7109375" style="1656" customWidth="1"/>
    <col min="741" max="741" width="8.28515625" style="1656" bestFit="1" customWidth="1"/>
    <col min="742" max="988" width="7.7109375" style="1656"/>
    <col min="989" max="989" width="12.85546875" style="1656" bestFit="1" customWidth="1"/>
    <col min="990" max="990" width="14.28515625" style="1656" bestFit="1" customWidth="1"/>
    <col min="991" max="996" width="13.7109375" style="1656" customWidth="1"/>
    <col min="997" max="997" width="8.28515625" style="1656" bestFit="1" customWidth="1"/>
    <col min="998" max="1244" width="7.7109375" style="1656"/>
    <col min="1245" max="1245" width="12.85546875" style="1656" bestFit="1" customWidth="1"/>
    <col min="1246" max="1246" width="14.28515625" style="1656" bestFit="1" customWidth="1"/>
    <col min="1247" max="1252" width="13.7109375" style="1656" customWidth="1"/>
    <col min="1253" max="1253" width="8.28515625" style="1656" bestFit="1" customWidth="1"/>
    <col min="1254" max="1500" width="7.7109375" style="1656"/>
    <col min="1501" max="1501" width="12.85546875" style="1656" bestFit="1" customWidth="1"/>
    <col min="1502" max="1502" width="14.28515625" style="1656" bestFit="1" customWidth="1"/>
    <col min="1503" max="1508" width="13.7109375" style="1656" customWidth="1"/>
    <col min="1509" max="1509" width="8.28515625" style="1656" bestFit="1" customWidth="1"/>
    <col min="1510" max="1756" width="7.7109375" style="1656"/>
    <col min="1757" max="1757" width="12.85546875" style="1656" bestFit="1" customWidth="1"/>
    <col min="1758" max="1758" width="14.28515625" style="1656" bestFit="1" customWidth="1"/>
    <col min="1759" max="1764" width="13.7109375" style="1656" customWidth="1"/>
    <col min="1765" max="1765" width="8.28515625" style="1656" bestFit="1" customWidth="1"/>
    <col min="1766" max="2012" width="7.7109375" style="1656"/>
    <col min="2013" max="2013" width="12.85546875" style="1656" bestFit="1" customWidth="1"/>
    <col min="2014" max="2014" width="14.28515625" style="1656" bestFit="1" customWidth="1"/>
    <col min="2015" max="2020" width="13.7109375" style="1656" customWidth="1"/>
    <col min="2021" max="2021" width="8.28515625" style="1656" bestFit="1" customWidth="1"/>
    <col min="2022" max="2268" width="7.7109375" style="1656"/>
    <col min="2269" max="2269" width="12.85546875" style="1656" bestFit="1" customWidth="1"/>
    <col min="2270" max="2270" width="14.28515625" style="1656" bestFit="1" customWidth="1"/>
    <col min="2271" max="2276" width="13.7109375" style="1656" customWidth="1"/>
    <col min="2277" max="2277" width="8.28515625" style="1656" bestFit="1" customWidth="1"/>
    <col min="2278" max="2524" width="7.7109375" style="1656"/>
    <col min="2525" max="2525" width="12.85546875" style="1656" bestFit="1" customWidth="1"/>
    <col min="2526" max="2526" width="14.28515625" style="1656" bestFit="1" customWidth="1"/>
    <col min="2527" max="2532" width="13.7109375" style="1656" customWidth="1"/>
    <col min="2533" max="2533" width="8.28515625" style="1656" bestFit="1" customWidth="1"/>
    <col min="2534" max="2780" width="7.7109375" style="1656"/>
    <col min="2781" max="2781" width="12.85546875" style="1656" bestFit="1" customWidth="1"/>
    <col min="2782" max="2782" width="14.28515625" style="1656" bestFit="1" customWidth="1"/>
    <col min="2783" max="2788" width="13.7109375" style="1656" customWidth="1"/>
    <col min="2789" max="2789" width="8.28515625" style="1656" bestFit="1" customWidth="1"/>
    <col min="2790" max="3036" width="7.7109375" style="1656"/>
    <col min="3037" max="3037" width="12.85546875" style="1656" bestFit="1" customWidth="1"/>
    <col min="3038" max="3038" width="14.28515625" style="1656" bestFit="1" customWidth="1"/>
    <col min="3039" max="3044" width="13.7109375" style="1656" customWidth="1"/>
    <col min="3045" max="3045" width="8.28515625" style="1656" bestFit="1" customWidth="1"/>
    <col min="3046" max="3292" width="7.7109375" style="1656"/>
    <col min="3293" max="3293" width="12.85546875" style="1656" bestFit="1" customWidth="1"/>
    <col min="3294" max="3294" width="14.28515625" style="1656" bestFit="1" customWidth="1"/>
    <col min="3295" max="3300" width="13.7109375" style="1656" customWidth="1"/>
    <col min="3301" max="3301" width="8.28515625" style="1656" bestFit="1" customWidth="1"/>
    <col min="3302" max="3548" width="7.7109375" style="1656"/>
    <col min="3549" max="3549" width="12.85546875" style="1656" bestFit="1" customWidth="1"/>
    <col min="3550" max="3550" width="14.28515625" style="1656" bestFit="1" customWidth="1"/>
    <col min="3551" max="3556" width="13.7109375" style="1656" customWidth="1"/>
    <col min="3557" max="3557" width="8.28515625" style="1656" bestFit="1" customWidth="1"/>
    <col min="3558" max="3804" width="7.7109375" style="1656"/>
    <col min="3805" max="3805" width="12.85546875" style="1656" bestFit="1" customWidth="1"/>
    <col min="3806" max="3806" width="14.28515625" style="1656" bestFit="1" customWidth="1"/>
    <col min="3807" max="3812" width="13.7109375" style="1656" customWidth="1"/>
    <col min="3813" max="3813" width="8.28515625" style="1656" bestFit="1" customWidth="1"/>
    <col min="3814" max="4060" width="7.7109375" style="1656"/>
    <col min="4061" max="4061" width="12.85546875" style="1656" bestFit="1" customWidth="1"/>
    <col min="4062" max="4062" width="14.28515625" style="1656" bestFit="1" customWidth="1"/>
    <col min="4063" max="4068" width="13.7109375" style="1656" customWidth="1"/>
    <col min="4069" max="4069" width="8.28515625" style="1656" bestFit="1" customWidth="1"/>
    <col min="4070" max="4316" width="7.7109375" style="1656"/>
    <col min="4317" max="4317" width="12.85546875" style="1656" bestFit="1" customWidth="1"/>
    <col min="4318" max="4318" width="14.28515625" style="1656" bestFit="1" customWidth="1"/>
    <col min="4319" max="4324" width="13.7109375" style="1656" customWidth="1"/>
    <col min="4325" max="4325" width="8.28515625" style="1656" bestFit="1" customWidth="1"/>
    <col min="4326" max="4572" width="7.7109375" style="1656"/>
    <col min="4573" max="4573" width="12.85546875" style="1656" bestFit="1" customWidth="1"/>
    <col min="4574" max="4574" width="14.28515625" style="1656" bestFit="1" customWidth="1"/>
    <col min="4575" max="4580" width="13.7109375" style="1656" customWidth="1"/>
    <col min="4581" max="4581" width="8.28515625" style="1656" bestFit="1" customWidth="1"/>
    <col min="4582" max="4828" width="7.7109375" style="1656"/>
    <col min="4829" max="4829" width="12.85546875" style="1656" bestFit="1" customWidth="1"/>
    <col min="4830" max="4830" width="14.28515625" style="1656" bestFit="1" customWidth="1"/>
    <col min="4831" max="4836" width="13.7109375" style="1656" customWidth="1"/>
    <col min="4837" max="4837" width="8.28515625" style="1656" bestFit="1" customWidth="1"/>
    <col min="4838" max="5084" width="7.7109375" style="1656"/>
    <col min="5085" max="5085" width="12.85546875" style="1656" bestFit="1" customWidth="1"/>
    <col min="5086" max="5086" width="14.28515625" style="1656" bestFit="1" customWidth="1"/>
    <col min="5087" max="5092" width="13.7109375" style="1656" customWidth="1"/>
    <col min="5093" max="5093" width="8.28515625" style="1656" bestFit="1" customWidth="1"/>
    <col min="5094" max="5340" width="7.7109375" style="1656"/>
    <col min="5341" max="5341" width="12.85546875" style="1656" bestFit="1" customWidth="1"/>
    <col min="5342" max="5342" width="14.28515625" style="1656" bestFit="1" customWidth="1"/>
    <col min="5343" max="5348" width="13.7109375" style="1656" customWidth="1"/>
    <col min="5349" max="5349" width="8.28515625" style="1656" bestFit="1" customWidth="1"/>
    <col min="5350" max="5596" width="7.7109375" style="1656"/>
    <col min="5597" max="5597" width="12.85546875" style="1656" bestFit="1" customWidth="1"/>
    <col min="5598" max="5598" width="14.28515625" style="1656" bestFit="1" customWidth="1"/>
    <col min="5599" max="5604" width="13.7109375" style="1656" customWidth="1"/>
    <col min="5605" max="5605" width="8.28515625" style="1656" bestFit="1" customWidth="1"/>
    <col min="5606" max="5852" width="7.7109375" style="1656"/>
    <col min="5853" max="5853" width="12.85546875" style="1656" bestFit="1" customWidth="1"/>
    <col min="5854" max="5854" width="14.28515625" style="1656" bestFit="1" customWidth="1"/>
    <col min="5855" max="5860" width="13.7109375" style="1656" customWidth="1"/>
    <col min="5861" max="5861" width="8.28515625" style="1656" bestFit="1" customWidth="1"/>
    <col min="5862" max="6108" width="7.7109375" style="1656"/>
    <col min="6109" max="6109" width="12.85546875" style="1656" bestFit="1" customWidth="1"/>
    <col min="6110" max="6110" width="14.28515625" style="1656" bestFit="1" customWidth="1"/>
    <col min="6111" max="6116" width="13.7109375" style="1656" customWidth="1"/>
    <col min="6117" max="6117" width="8.28515625" style="1656" bestFit="1" customWidth="1"/>
    <col min="6118" max="6364" width="7.7109375" style="1656"/>
    <col min="6365" max="6365" width="12.85546875" style="1656" bestFit="1" customWidth="1"/>
    <col min="6366" max="6366" width="14.28515625" style="1656" bestFit="1" customWidth="1"/>
    <col min="6367" max="6372" width="13.7109375" style="1656" customWidth="1"/>
    <col min="6373" max="6373" width="8.28515625" style="1656" bestFit="1" customWidth="1"/>
    <col min="6374" max="6620" width="7.7109375" style="1656"/>
    <col min="6621" max="6621" width="12.85546875" style="1656" bestFit="1" customWidth="1"/>
    <col min="6622" max="6622" width="14.28515625" style="1656" bestFit="1" customWidth="1"/>
    <col min="6623" max="6628" width="13.7109375" style="1656" customWidth="1"/>
    <col min="6629" max="6629" width="8.28515625" style="1656" bestFit="1" customWidth="1"/>
    <col min="6630" max="6876" width="7.7109375" style="1656"/>
    <col min="6877" max="6877" width="12.85546875" style="1656" bestFit="1" customWidth="1"/>
    <col min="6878" max="6878" width="14.28515625" style="1656" bestFit="1" customWidth="1"/>
    <col min="6879" max="6884" width="13.7109375" style="1656" customWidth="1"/>
    <col min="6885" max="6885" width="8.28515625" style="1656" bestFit="1" customWidth="1"/>
    <col min="6886" max="7132" width="7.7109375" style="1656"/>
    <col min="7133" max="7133" width="12.85546875" style="1656" bestFit="1" customWidth="1"/>
    <col min="7134" max="7134" width="14.28515625" style="1656" bestFit="1" customWidth="1"/>
    <col min="7135" max="7140" width="13.7109375" style="1656" customWidth="1"/>
    <col min="7141" max="7141" width="8.28515625" style="1656" bestFit="1" customWidth="1"/>
    <col min="7142" max="7388" width="7.7109375" style="1656"/>
    <col min="7389" max="7389" width="12.85546875" style="1656" bestFit="1" customWidth="1"/>
    <col min="7390" max="7390" width="14.28515625" style="1656" bestFit="1" customWidth="1"/>
    <col min="7391" max="7396" width="13.7109375" style="1656" customWidth="1"/>
    <col min="7397" max="7397" width="8.28515625" style="1656" bestFit="1" customWidth="1"/>
    <col min="7398" max="7644" width="7.7109375" style="1656"/>
    <col min="7645" max="7645" width="12.85546875" style="1656" bestFit="1" customWidth="1"/>
    <col min="7646" max="7646" width="14.28515625" style="1656" bestFit="1" customWidth="1"/>
    <col min="7647" max="7652" width="13.7109375" style="1656" customWidth="1"/>
    <col min="7653" max="7653" width="8.28515625" style="1656" bestFit="1" customWidth="1"/>
    <col min="7654" max="7900" width="7.7109375" style="1656"/>
    <col min="7901" max="7901" width="12.85546875" style="1656" bestFit="1" customWidth="1"/>
    <col min="7902" max="7902" width="14.28515625" style="1656" bestFit="1" customWidth="1"/>
    <col min="7903" max="7908" width="13.7109375" style="1656" customWidth="1"/>
    <col min="7909" max="7909" width="8.28515625" style="1656" bestFit="1" customWidth="1"/>
    <col min="7910" max="8156" width="7.7109375" style="1656"/>
    <col min="8157" max="8157" width="12.85546875" style="1656" bestFit="1" customWidth="1"/>
    <col min="8158" max="8158" width="14.28515625" style="1656" bestFit="1" customWidth="1"/>
    <col min="8159" max="8164" width="13.7109375" style="1656" customWidth="1"/>
    <col min="8165" max="8165" width="8.28515625" style="1656" bestFit="1" customWidth="1"/>
    <col min="8166" max="8412" width="7.7109375" style="1656"/>
    <col min="8413" max="8413" width="12.85546875" style="1656" bestFit="1" customWidth="1"/>
    <col min="8414" max="8414" width="14.28515625" style="1656" bestFit="1" customWidth="1"/>
    <col min="8415" max="8420" width="13.7109375" style="1656" customWidth="1"/>
    <col min="8421" max="8421" width="8.28515625" style="1656" bestFit="1" customWidth="1"/>
    <col min="8422" max="8668" width="7.7109375" style="1656"/>
    <col min="8669" max="8669" width="12.85546875" style="1656" bestFit="1" customWidth="1"/>
    <col min="8670" max="8670" width="14.28515625" style="1656" bestFit="1" customWidth="1"/>
    <col min="8671" max="8676" width="13.7109375" style="1656" customWidth="1"/>
    <col min="8677" max="8677" width="8.28515625" style="1656" bestFit="1" customWidth="1"/>
    <col min="8678" max="8924" width="7.7109375" style="1656"/>
    <col min="8925" max="8925" width="12.85546875" style="1656" bestFit="1" customWidth="1"/>
    <col min="8926" max="8926" width="14.28515625" style="1656" bestFit="1" customWidth="1"/>
    <col min="8927" max="8932" width="13.7109375" style="1656" customWidth="1"/>
    <col min="8933" max="8933" width="8.28515625" style="1656" bestFit="1" customWidth="1"/>
    <col min="8934" max="9180" width="7.7109375" style="1656"/>
    <col min="9181" max="9181" width="12.85546875" style="1656" bestFit="1" customWidth="1"/>
    <col min="9182" max="9182" width="14.28515625" style="1656" bestFit="1" customWidth="1"/>
    <col min="9183" max="9188" width="13.7109375" style="1656" customWidth="1"/>
    <col min="9189" max="9189" width="8.28515625" style="1656" bestFit="1" customWidth="1"/>
    <col min="9190" max="9436" width="7.7109375" style="1656"/>
    <col min="9437" max="9437" width="12.85546875" style="1656" bestFit="1" customWidth="1"/>
    <col min="9438" max="9438" width="14.28515625" style="1656" bestFit="1" customWidth="1"/>
    <col min="9439" max="9444" width="13.7109375" style="1656" customWidth="1"/>
    <col min="9445" max="9445" width="8.28515625" style="1656" bestFit="1" customWidth="1"/>
    <col min="9446" max="9692" width="7.7109375" style="1656"/>
    <col min="9693" max="9693" width="12.85546875" style="1656" bestFit="1" customWidth="1"/>
    <col min="9694" max="9694" width="14.28515625" style="1656" bestFit="1" customWidth="1"/>
    <col min="9695" max="9700" width="13.7109375" style="1656" customWidth="1"/>
    <col min="9701" max="9701" width="8.28515625" style="1656" bestFit="1" customWidth="1"/>
    <col min="9702" max="9948" width="7.7109375" style="1656"/>
    <col min="9949" max="9949" width="12.85546875" style="1656" bestFit="1" customWidth="1"/>
    <col min="9950" max="9950" width="14.28515625" style="1656" bestFit="1" customWidth="1"/>
    <col min="9951" max="9956" width="13.7109375" style="1656" customWidth="1"/>
    <col min="9957" max="9957" width="8.28515625" style="1656" bestFit="1" customWidth="1"/>
    <col min="9958" max="10204" width="7.7109375" style="1656"/>
    <col min="10205" max="10205" width="12.85546875" style="1656" bestFit="1" customWidth="1"/>
    <col min="10206" max="10206" width="14.28515625" style="1656" bestFit="1" customWidth="1"/>
    <col min="10207" max="10212" width="13.7109375" style="1656" customWidth="1"/>
    <col min="10213" max="10213" width="8.28515625" style="1656" bestFit="1" customWidth="1"/>
    <col min="10214" max="10460" width="7.7109375" style="1656"/>
    <col min="10461" max="10461" width="12.85546875" style="1656" bestFit="1" customWidth="1"/>
    <col min="10462" max="10462" width="14.28515625" style="1656" bestFit="1" customWidth="1"/>
    <col min="10463" max="10468" width="13.7109375" style="1656" customWidth="1"/>
    <col min="10469" max="10469" width="8.28515625" style="1656" bestFit="1" customWidth="1"/>
    <col min="10470" max="10716" width="7.7109375" style="1656"/>
    <col min="10717" max="10717" width="12.85546875" style="1656" bestFit="1" customWidth="1"/>
    <col min="10718" max="10718" width="14.28515625" style="1656" bestFit="1" customWidth="1"/>
    <col min="10719" max="10724" width="13.7109375" style="1656" customWidth="1"/>
    <col min="10725" max="10725" width="8.28515625" style="1656" bestFit="1" customWidth="1"/>
    <col min="10726" max="10972" width="7.7109375" style="1656"/>
    <col min="10973" max="10973" width="12.85546875" style="1656" bestFit="1" customWidth="1"/>
    <col min="10974" max="10974" width="14.28515625" style="1656" bestFit="1" customWidth="1"/>
    <col min="10975" max="10980" width="13.7109375" style="1656" customWidth="1"/>
    <col min="10981" max="10981" width="8.28515625" style="1656" bestFit="1" customWidth="1"/>
    <col min="10982" max="11228" width="7.7109375" style="1656"/>
    <col min="11229" max="11229" width="12.85546875" style="1656" bestFit="1" customWidth="1"/>
    <col min="11230" max="11230" width="14.28515625" style="1656" bestFit="1" customWidth="1"/>
    <col min="11231" max="11236" width="13.7109375" style="1656" customWidth="1"/>
    <col min="11237" max="11237" width="8.28515625" style="1656" bestFit="1" customWidth="1"/>
    <col min="11238" max="11484" width="7.7109375" style="1656"/>
    <col min="11485" max="11485" width="12.85546875" style="1656" bestFit="1" customWidth="1"/>
    <col min="11486" max="11486" width="14.28515625" style="1656" bestFit="1" customWidth="1"/>
    <col min="11487" max="11492" width="13.7109375" style="1656" customWidth="1"/>
    <col min="11493" max="11493" width="8.28515625" style="1656" bestFit="1" customWidth="1"/>
    <col min="11494" max="11740" width="7.7109375" style="1656"/>
    <col min="11741" max="11741" width="12.85546875" style="1656" bestFit="1" customWidth="1"/>
    <col min="11742" max="11742" width="14.28515625" style="1656" bestFit="1" customWidth="1"/>
    <col min="11743" max="11748" width="13.7109375" style="1656" customWidth="1"/>
    <col min="11749" max="11749" width="8.28515625" style="1656" bestFit="1" customWidth="1"/>
    <col min="11750" max="11996" width="7.7109375" style="1656"/>
    <col min="11997" max="11997" width="12.85546875" style="1656" bestFit="1" customWidth="1"/>
    <col min="11998" max="11998" width="14.28515625" style="1656" bestFit="1" customWidth="1"/>
    <col min="11999" max="12004" width="13.7109375" style="1656" customWidth="1"/>
    <col min="12005" max="12005" width="8.28515625" style="1656" bestFit="1" customWidth="1"/>
    <col min="12006" max="12252" width="7.7109375" style="1656"/>
    <col min="12253" max="12253" width="12.85546875" style="1656" bestFit="1" customWidth="1"/>
    <col min="12254" max="12254" width="14.28515625" style="1656" bestFit="1" customWidth="1"/>
    <col min="12255" max="12260" width="13.7109375" style="1656" customWidth="1"/>
    <col min="12261" max="12261" width="8.28515625" style="1656" bestFit="1" customWidth="1"/>
    <col min="12262" max="12508" width="7.7109375" style="1656"/>
    <col min="12509" max="12509" width="12.85546875" style="1656" bestFit="1" customWidth="1"/>
    <col min="12510" max="12510" width="14.28515625" style="1656" bestFit="1" customWidth="1"/>
    <col min="12511" max="12516" width="13.7109375" style="1656" customWidth="1"/>
    <col min="12517" max="12517" width="8.28515625" style="1656" bestFit="1" customWidth="1"/>
    <col min="12518" max="12764" width="7.7109375" style="1656"/>
    <col min="12765" max="12765" width="12.85546875" style="1656" bestFit="1" customWidth="1"/>
    <col min="12766" max="12766" width="14.28515625" style="1656" bestFit="1" customWidth="1"/>
    <col min="12767" max="12772" width="13.7109375" style="1656" customWidth="1"/>
    <col min="12773" max="12773" width="8.28515625" style="1656" bestFit="1" customWidth="1"/>
    <col min="12774" max="13020" width="7.7109375" style="1656"/>
    <col min="13021" max="13021" width="12.85546875" style="1656" bestFit="1" customWidth="1"/>
    <col min="13022" max="13022" width="14.28515625" style="1656" bestFit="1" customWidth="1"/>
    <col min="13023" max="13028" width="13.7109375" style="1656" customWidth="1"/>
    <col min="13029" max="13029" width="8.28515625" style="1656" bestFit="1" customWidth="1"/>
    <col min="13030" max="13276" width="7.7109375" style="1656"/>
    <col min="13277" max="13277" width="12.85546875" style="1656" bestFit="1" customWidth="1"/>
    <col min="13278" max="13278" width="14.28515625" style="1656" bestFit="1" customWidth="1"/>
    <col min="13279" max="13284" width="13.7109375" style="1656" customWidth="1"/>
    <col min="13285" max="13285" width="8.28515625" style="1656" bestFit="1" customWidth="1"/>
    <col min="13286" max="13532" width="7.7109375" style="1656"/>
    <col min="13533" max="13533" width="12.85546875" style="1656" bestFit="1" customWidth="1"/>
    <col min="13534" max="13534" width="14.28515625" style="1656" bestFit="1" customWidth="1"/>
    <col min="13535" max="13540" width="13.7109375" style="1656" customWidth="1"/>
    <col min="13541" max="13541" width="8.28515625" style="1656" bestFit="1" customWidth="1"/>
    <col min="13542" max="13788" width="7.7109375" style="1656"/>
    <col min="13789" max="13789" width="12.85546875" style="1656" bestFit="1" customWidth="1"/>
    <col min="13790" max="13790" width="14.28515625" style="1656" bestFit="1" customWidth="1"/>
    <col min="13791" max="13796" width="13.7109375" style="1656" customWidth="1"/>
    <col min="13797" max="13797" width="8.28515625" style="1656" bestFit="1" customWidth="1"/>
    <col min="13798" max="14044" width="7.7109375" style="1656"/>
    <col min="14045" max="14045" width="12.85546875" style="1656" bestFit="1" customWidth="1"/>
    <col min="14046" max="14046" width="14.28515625" style="1656" bestFit="1" customWidth="1"/>
    <col min="14047" max="14052" width="13.7109375" style="1656" customWidth="1"/>
    <col min="14053" max="14053" width="8.28515625" style="1656" bestFit="1" customWidth="1"/>
    <col min="14054" max="14300" width="7.7109375" style="1656"/>
    <col min="14301" max="14301" width="12.85546875" style="1656" bestFit="1" customWidth="1"/>
    <col min="14302" max="14302" width="14.28515625" style="1656" bestFit="1" customWidth="1"/>
    <col min="14303" max="14308" width="13.7109375" style="1656" customWidth="1"/>
    <col min="14309" max="14309" width="8.28515625" style="1656" bestFit="1" customWidth="1"/>
    <col min="14310" max="14556" width="7.7109375" style="1656"/>
    <col min="14557" max="14557" width="12.85546875" style="1656" bestFit="1" customWidth="1"/>
    <col min="14558" max="14558" width="14.28515625" style="1656" bestFit="1" customWidth="1"/>
    <col min="14559" max="14564" width="13.7109375" style="1656" customWidth="1"/>
    <col min="14565" max="14565" width="8.28515625" style="1656" bestFit="1" customWidth="1"/>
    <col min="14566" max="14812" width="7.7109375" style="1656"/>
    <col min="14813" max="14813" width="12.85546875" style="1656" bestFit="1" customWidth="1"/>
    <col min="14814" max="14814" width="14.28515625" style="1656" bestFit="1" customWidth="1"/>
    <col min="14815" max="14820" width="13.7109375" style="1656" customWidth="1"/>
    <col min="14821" max="14821" width="8.28515625" style="1656" bestFit="1" customWidth="1"/>
    <col min="14822" max="15068" width="7.7109375" style="1656"/>
    <col min="15069" max="15069" width="12.85546875" style="1656" bestFit="1" customWidth="1"/>
    <col min="15070" max="15070" width="14.28515625" style="1656" bestFit="1" customWidth="1"/>
    <col min="15071" max="15076" width="13.7109375" style="1656" customWidth="1"/>
    <col min="15077" max="15077" width="8.28515625" style="1656" bestFit="1" customWidth="1"/>
    <col min="15078" max="15324" width="7.7109375" style="1656"/>
    <col min="15325" max="15325" width="12.85546875" style="1656" bestFit="1" customWidth="1"/>
    <col min="15326" max="15326" width="14.28515625" style="1656" bestFit="1" customWidth="1"/>
    <col min="15327" max="15332" width="13.7109375" style="1656" customWidth="1"/>
    <col min="15333" max="15333" width="8.28515625" style="1656" bestFit="1" customWidth="1"/>
    <col min="15334" max="15580" width="7.7109375" style="1656"/>
    <col min="15581" max="15581" width="12.85546875" style="1656" bestFit="1" customWidth="1"/>
    <col min="15582" max="15582" width="14.28515625" style="1656" bestFit="1" customWidth="1"/>
    <col min="15583" max="15588" width="13.7109375" style="1656" customWidth="1"/>
    <col min="15589" max="15589" width="8.28515625" style="1656" bestFit="1" customWidth="1"/>
    <col min="15590" max="15836" width="7.7109375" style="1656"/>
    <col min="15837" max="15837" width="12.85546875" style="1656" bestFit="1" customWidth="1"/>
    <col min="15838" max="15838" width="14.28515625" style="1656" bestFit="1" customWidth="1"/>
    <col min="15839" max="15844" width="13.7109375" style="1656" customWidth="1"/>
    <col min="15845" max="15845" width="8.28515625" style="1656" bestFit="1" customWidth="1"/>
    <col min="15846" max="16092" width="7.7109375" style="1656"/>
    <col min="16093" max="16093" width="12.85546875" style="1656" bestFit="1" customWidth="1"/>
    <col min="16094" max="16094" width="14.28515625" style="1656" bestFit="1" customWidth="1"/>
    <col min="16095" max="16100" width="13.7109375" style="1656" customWidth="1"/>
    <col min="16101" max="16101" width="8.28515625" style="1656" bestFit="1" customWidth="1"/>
    <col min="16102" max="16384" width="7.7109375" style="1656"/>
  </cols>
  <sheetData>
    <row r="1" spans="1:8" s="1655" customFormat="1" ht="62.25" customHeight="1">
      <c r="A1" s="1901" t="s">
        <v>3356</v>
      </c>
      <c r="B1" s="1901"/>
      <c r="C1" s="1901"/>
      <c r="D1" s="1901"/>
      <c r="E1" s="1901"/>
      <c r="F1" s="1901"/>
      <c r="G1" s="1901"/>
      <c r="H1" s="1901"/>
    </row>
    <row r="2" spans="1:8" s="1655" customFormat="1" ht="33" customHeight="1">
      <c r="A2" s="2581" t="s">
        <v>2598</v>
      </c>
      <c r="B2" s="2581"/>
      <c r="C2" s="2581"/>
      <c r="D2" s="2581"/>
      <c r="E2" s="2581"/>
      <c r="F2" s="2581"/>
      <c r="G2" s="2581"/>
      <c r="H2" s="2581"/>
    </row>
    <row r="3" spans="1:8" s="1655" customFormat="1" ht="19.5" customHeight="1">
      <c r="A3" s="2497" t="s">
        <v>3357</v>
      </c>
      <c r="B3" s="2583"/>
      <c r="C3" s="2583"/>
      <c r="D3" s="2583"/>
      <c r="E3" s="2498" t="s">
        <v>3358</v>
      </c>
      <c r="F3" s="2498"/>
      <c r="G3" s="2498"/>
      <c r="H3" s="2499"/>
    </row>
    <row r="4" spans="1:8" ht="37.5" customHeight="1">
      <c r="A4" s="2419" t="s">
        <v>83</v>
      </c>
      <c r="B4" s="2493" t="s">
        <v>3359</v>
      </c>
      <c r="C4" s="2494"/>
      <c r="D4" s="2419" t="s">
        <v>128</v>
      </c>
      <c r="E4" s="2492" t="s">
        <v>3360</v>
      </c>
      <c r="F4" s="2492" t="s">
        <v>3361</v>
      </c>
      <c r="G4" s="2492" t="s">
        <v>150</v>
      </c>
      <c r="H4" s="2492" t="s">
        <v>87</v>
      </c>
    </row>
    <row r="5" spans="1:8" ht="25.5" customHeight="1">
      <c r="A5" s="2420"/>
      <c r="B5" s="1277" t="s">
        <v>3362</v>
      </c>
      <c r="C5" s="1277" t="s">
        <v>3363</v>
      </c>
      <c r="D5" s="2421"/>
      <c r="E5" s="2492"/>
      <c r="F5" s="2492"/>
      <c r="G5" s="2492"/>
      <c r="H5" s="2492"/>
    </row>
    <row r="6" spans="1:8" ht="40.5" customHeight="1">
      <c r="A6" s="2421"/>
      <c r="B6" s="1277" t="s">
        <v>3364</v>
      </c>
      <c r="C6" s="1277" t="s">
        <v>3365</v>
      </c>
      <c r="D6" s="1277" t="s">
        <v>129</v>
      </c>
      <c r="E6" s="1277" t="s">
        <v>3366</v>
      </c>
      <c r="F6" s="1277" t="s">
        <v>3367</v>
      </c>
      <c r="G6" s="1277" t="s">
        <v>3368</v>
      </c>
      <c r="H6" s="2492"/>
    </row>
    <row r="7" spans="1:8" ht="33" customHeight="1">
      <c r="A7" s="1254" t="s">
        <v>818</v>
      </c>
      <c r="B7" s="1657">
        <v>342</v>
      </c>
      <c r="C7" s="1657">
        <v>293</v>
      </c>
      <c r="D7" s="1658">
        <f>SUM(B7:C7)</f>
        <v>635</v>
      </c>
      <c r="E7" s="1657">
        <v>517</v>
      </c>
      <c r="F7" s="1657">
        <v>10</v>
      </c>
      <c r="G7" s="1657">
        <f>SUM(D7:F7)</f>
        <v>1162</v>
      </c>
      <c r="H7" s="1254" t="s">
        <v>89</v>
      </c>
    </row>
    <row r="8" spans="1:8" ht="33" customHeight="1">
      <c r="A8" s="1254" t="s">
        <v>1007</v>
      </c>
      <c r="B8" s="1659">
        <v>422</v>
      </c>
      <c r="C8" s="1659">
        <v>115</v>
      </c>
      <c r="D8" s="1658">
        <f t="shared" ref="D8:D26" si="0">SUM(B8:C8)</f>
        <v>537</v>
      </c>
      <c r="E8" s="1659">
        <v>130</v>
      </c>
      <c r="F8" s="1659">
        <v>2</v>
      </c>
      <c r="G8" s="1657">
        <f t="shared" ref="G8:G26" si="1">SUM(D8:F8)</f>
        <v>669</v>
      </c>
      <c r="H8" s="1254" t="s">
        <v>91</v>
      </c>
    </row>
    <row r="9" spans="1:8" ht="33" customHeight="1">
      <c r="A9" s="1254" t="s">
        <v>1008</v>
      </c>
      <c r="B9" s="1657">
        <v>495</v>
      </c>
      <c r="C9" s="1657">
        <v>198</v>
      </c>
      <c r="D9" s="1658">
        <f t="shared" si="0"/>
        <v>693</v>
      </c>
      <c r="E9" s="1657">
        <v>302</v>
      </c>
      <c r="F9" s="1657">
        <v>7</v>
      </c>
      <c r="G9" s="1657">
        <f t="shared" si="1"/>
        <v>1002</v>
      </c>
      <c r="H9" s="1254" t="s">
        <v>93</v>
      </c>
    </row>
    <row r="10" spans="1:8" ht="33" customHeight="1">
      <c r="A10" s="1254" t="s">
        <v>2044</v>
      </c>
      <c r="B10" s="1659">
        <v>78</v>
      </c>
      <c r="C10" s="1659">
        <v>66</v>
      </c>
      <c r="D10" s="1658">
        <f t="shared" si="0"/>
        <v>144</v>
      </c>
      <c r="E10" s="1659">
        <v>75</v>
      </c>
      <c r="F10" s="1659">
        <v>10</v>
      </c>
      <c r="G10" s="1657">
        <f t="shared" si="1"/>
        <v>229</v>
      </c>
      <c r="H10" s="1254" t="s">
        <v>95</v>
      </c>
    </row>
    <row r="11" spans="1:8" ht="33" customHeight="1">
      <c r="A11" s="1254" t="s">
        <v>820</v>
      </c>
      <c r="B11" s="1657">
        <v>316</v>
      </c>
      <c r="C11" s="1657">
        <v>255</v>
      </c>
      <c r="D11" s="1658">
        <f t="shared" si="0"/>
        <v>571</v>
      </c>
      <c r="E11" s="1657">
        <v>412</v>
      </c>
      <c r="F11" s="1657">
        <v>33</v>
      </c>
      <c r="G11" s="1657">
        <f t="shared" si="1"/>
        <v>1016</v>
      </c>
      <c r="H11" s="1254" t="s">
        <v>97</v>
      </c>
    </row>
    <row r="12" spans="1:8" ht="33" customHeight="1">
      <c r="A12" s="1254" t="s">
        <v>2045</v>
      </c>
      <c r="B12" s="1659">
        <v>308</v>
      </c>
      <c r="C12" s="1659">
        <v>47</v>
      </c>
      <c r="D12" s="1658">
        <f t="shared" si="0"/>
        <v>355</v>
      </c>
      <c r="E12" s="1659">
        <v>106</v>
      </c>
      <c r="F12" s="1659">
        <v>1</v>
      </c>
      <c r="G12" s="1657">
        <f t="shared" si="1"/>
        <v>462</v>
      </c>
      <c r="H12" s="1254" t="s">
        <v>99</v>
      </c>
    </row>
    <row r="13" spans="1:8" ht="33" customHeight="1">
      <c r="A13" s="1254" t="s">
        <v>821</v>
      </c>
      <c r="B13" s="1657">
        <v>188</v>
      </c>
      <c r="C13" s="1657">
        <v>268</v>
      </c>
      <c r="D13" s="1658">
        <f t="shared" si="0"/>
        <v>456</v>
      </c>
      <c r="E13" s="1657">
        <v>253</v>
      </c>
      <c r="F13" s="1657">
        <v>30</v>
      </c>
      <c r="G13" s="1657">
        <f t="shared" si="1"/>
        <v>739</v>
      </c>
      <c r="H13" s="1254" t="s">
        <v>101</v>
      </c>
    </row>
    <row r="14" spans="1:8" ht="33" customHeight="1">
      <c r="A14" s="1254" t="s">
        <v>2046</v>
      </c>
      <c r="B14" s="1659">
        <v>94</v>
      </c>
      <c r="C14" s="1659">
        <v>40</v>
      </c>
      <c r="D14" s="1658">
        <f t="shared" si="0"/>
        <v>134</v>
      </c>
      <c r="E14" s="1659">
        <v>116</v>
      </c>
      <c r="F14" s="1659">
        <v>0</v>
      </c>
      <c r="G14" s="1657">
        <f t="shared" si="1"/>
        <v>250</v>
      </c>
      <c r="H14" s="1254" t="s">
        <v>103</v>
      </c>
    </row>
    <row r="15" spans="1:8" ht="33" customHeight="1">
      <c r="A15" s="1254" t="s">
        <v>2047</v>
      </c>
      <c r="B15" s="1657">
        <v>35</v>
      </c>
      <c r="C15" s="1657">
        <v>38</v>
      </c>
      <c r="D15" s="1658">
        <f t="shared" si="0"/>
        <v>73</v>
      </c>
      <c r="E15" s="1657">
        <v>28</v>
      </c>
      <c r="F15" s="1657">
        <v>0</v>
      </c>
      <c r="G15" s="1657">
        <f t="shared" si="1"/>
        <v>101</v>
      </c>
      <c r="H15" s="1254" t="s">
        <v>105</v>
      </c>
    </row>
    <row r="16" spans="1:8" ht="33" customHeight="1">
      <c r="A16" s="1254" t="s">
        <v>2048</v>
      </c>
      <c r="B16" s="1659">
        <v>404</v>
      </c>
      <c r="C16" s="1659">
        <v>203</v>
      </c>
      <c r="D16" s="1658">
        <f t="shared" si="0"/>
        <v>607</v>
      </c>
      <c r="E16" s="1659">
        <v>513</v>
      </c>
      <c r="F16" s="1659">
        <v>1</v>
      </c>
      <c r="G16" s="1657">
        <f t="shared" si="1"/>
        <v>1121</v>
      </c>
      <c r="H16" s="1254" t="s">
        <v>107</v>
      </c>
    </row>
    <row r="17" spans="1:8" ht="33" customHeight="1">
      <c r="A17" s="1254" t="s">
        <v>259</v>
      </c>
      <c r="B17" s="1657">
        <v>70</v>
      </c>
      <c r="C17" s="1657">
        <v>32</v>
      </c>
      <c r="D17" s="1658">
        <f t="shared" si="0"/>
        <v>102</v>
      </c>
      <c r="E17" s="1657">
        <v>91</v>
      </c>
      <c r="F17" s="1657">
        <v>16</v>
      </c>
      <c r="G17" s="1657">
        <f t="shared" si="1"/>
        <v>209</v>
      </c>
      <c r="H17" s="1254" t="s">
        <v>109</v>
      </c>
    </row>
    <row r="18" spans="1:8" ht="33" customHeight="1">
      <c r="A18" s="1254" t="s">
        <v>1009</v>
      </c>
      <c r="B18" s="1659">
        <v>137</v>
      </c>
      <c r="C18" s="1659">
        <v>102</v>
      </c>
      <c r="D18" s="1658">
        <f t="shared" si="0"/>
        <v>239</v>
      </c>
      <c r="E18" s="1659">
        <v>114</v>
      </c>
      <c r="F18" s="1659">
        <v>1</v>
      </c>
      <c r="G18" s="1657">
        <f t="shared" si="1"/>
        <v>354</v>
      </c>
      <c r="H18" s="1254" t="s">
        <v>111</v>
      </c>
    </row>
    <row r="19" spans="1:8" ht="33" customHeight="1">
      <c r="A19" s="1254" t="s">
        <v>112</v>
      </c>
      <c r="B19" s="1657">
        <v>68</v>
      </c>
      <c r="C19" s="1657">
        <v>70</v>
      </c>
      <c r="D19" s="1658">
        <f t="shared" si="0"/>
        <v>138</v>
      </c>
      <c r="E19" s="1657">
        <v>71</v>
      </c>
      <c r="F19" s="1657">
        <v>16</v>
      </c>
      <c r="G19" s="1657">
        <f t="shared" si="1"/>
        <v>225</v>
      </c>
      <c r="H19" s="1254" t="s">
        <v>2095</v>
      </c>
    </row>
    <row r="20" spans="1:8" ht="33" customHeight="1">
      <c r="A20" s="1254" t="s">
        <v>2049</v>
      </c>
      <c r="B20" s="1659">
        <v>57</v>
      </c>
      <c r="C20" s="1659">
        <v>40</v>
      </c>
      <c r="D20" s="1658">
        <f t="shared" si="0"/>
        <v>97</v>
      </c>
      <c r="E20" s="1659">
        <v>38</v>
      </c>
      <c r="F20" s="1659">
        <v>1</v>
      </c>
      <c r="G20" s="1657">
        <f t="shared" si="1"/>
        <v>136</v>
      </c>
      <c r="H20" s="1254" t="s">
        <v>261</v>
      </c>
    </row>
    <row r="21" spans="1:8" ht="33" customHeight="1">
      <c r="A21" s="1254" t="s">
        <v>116</v>
      </c>
      <c r="B21" s="1657">
        <v>121</v>
      </c>
      <c r="C21" s="1657">
        <v>142</v>
      </c>
      <c r="D21" s="1658">
        <f t="shared" si="0"/>
        <v>263</v>
      </c>
      <c r="E21" s="1657">
        <v>78</v>
      </c>
      <c r="F21" s="1657">
        <v>5</v>
      </c>
      <c r="G21" s="1657">
        <f t="shared" si="1"/>
        <v>346</v>
      </c>
      <c r="H21" s="1254" t="s">
        <v>117</v>
      </c>
    </row>
    <row r="22" spans="1:8" ht="33" customHeight="1">
      <c r="A22" s="1254" t="s">
        <v>2051</v>
      </c>
      <c r="B22" s="1659">
        <v>72</v>
      </c>
      <c r="C22" s="1659">
        <v>23</v>
      </c>
      <c r="D22" s="1658">
        <f t="shared" si="0"/>
        <v>95</v>
      </c>
      <c r="E22" s="1659">
        <v>73</v>
      </c>
      <c r="F22" s="1659">
        <v>0</v>
      </c>
      <c r="G22" s="1657">
        <f t="shared" si="1"/>
        <v>168</v>
      </c>
      <c r="H22" s="1254" t="s">
        <v>2096</v>
      </c>
    </row>
    <row r="23" spans="1:8" ht="33" customHeight="1">
      <c r="A23" s="1254" t="s">
        <v>2052</v>
      </c>
      <c r="B23" s="1657">
        <v>59</v>
      </c>
      <c r="C23" s="1657">
        <v>18</v>
      </c>
      <c r="D23" s="1658">
        <f t="shared" si="0"/>
        <v>77</v>
      </c>
      <c r="E23" s="1657">
        <v>16</v>
      </c>
      <c r="F23" s="1657">
        <v>15</v>
      </c>
      <c r="G23" s="1657">
        <f t="shared" si="1"/>
        <v>108</v>
      </c>
      <c r="H23" s="1254" t="s">
        <v>121</v>
      </c>
    </row>
    <row r="24" spans="1:8" ht="33" customHeight="1">
      <c r="A24" s="1254" t="s">
        <v>2053</v>
      </c>
      <c r="B24" s="1659">
        <v>74</v>
      </c>
      <c r="C24" s="1659">
        <v>19</v>
      </c>
      <c r="D24" s="1658">
        <f t="shared" si="0"/>
        <v>93</v>
      </c>
      <c r="E24" s="1659">
        <v>24</v>
      </c>
      <c r="F24" s="1659">
        <v>1</v>
      </c>
      <c r="G24" s="1657">
        <f t="shared" si="1"/>
        <v>118</v>
      </c>
      <c r="H24" s="1254" t="s">
        <v>123</v>
      </c>
    </row>
    <row r="25" spans="1:8" ht="33" customHeight="1">
      <c r="A25" s="1254" t="s">
        <v>2054</v>
      </c>
      <c r="B25" s="1657">
        <v>121</v>
      </c>
      <c r="C25" s="1657">
        <v>11</v>
      </c>
      <c r="D25" s="1658">
        <f t="shared" si="0"/>
        <v>132</v>
      </c>
      <c r="E25" s="1657">
        <v>11</v>
      </c>
      <c r="F25" s="1657">
        <v>0</v>
      </c>
      <c r="G25" s="1657">
        <f t="shared" si="1"/>
        <v>143</v>
      </c>
      <c r="H25" s="1254" t="s">
        <v>125</v>
      </c>
    </row>
    <row r="26" spans="1:8" ht="33" customHeight="1">
      <c r="A26" s="1254" t="s">
        <v>126</v>
      </c>
      <c r="B26" s="1659">
        <v>79</v>
      </c>
      <c r="C26" s="1659">
        <v>12</v>
      </c>
      <c r="D26" s="1658">
        <f t="shared" si="0"/>
        <v>91</v>
      </c>
      <c r="E26" s="1659">
        <v>7</v>
      </c>
      <c r="F26" s="1659">
        <v>0</v>
      </c>
      <c r="G26" s="1657">
        <f t="shared" si="1"/>
        <v>98</v>
      </c>
      <c r="H26" s="1254" t="s">
        <v>127</v>
      </c>
    </row>
    <row r="27" spans="1:8" s="1662" customFormat="1" ht="33" customHeight="1">
      <c r="A27" s="1660" t="s">
        <v>533</v>
      </c>
      <c r="B27" s="1661">
        <f t="shared" ref="B27:G27" si="2">SUM(B7:B26)</f>
        <v>3540</v>
      </c>
      <c r="C27" s="1661">
        <f t="shared" si="2"/>
        <v>1992</v>
      </c>
      <c r="D27" s="1661">
        <f t="shared" si="2"/>
        <v>5532</v>
      </c>
      <c r="E27" s="1661">
        <f t="shared" si="2"/>
        <v>2975</v>
      </c>
      <c r="F27" s="1661">
        <f t="shared" si="2"/>
        <v>149</v>
      </c>
      <c r="G27" s="1661">
        <f t="shared" si="2"/>
        <v>8656</v>
      </c>
      <c r="H27" s="1660" t="s">
        <v>129</v>
      </c>
    </row>
    <row r="28" spans="1:8" ht="33" customHeight="1"/>
  </sheetData>
  <mergeCells count="11">
    <mergeCell ref="H4:H6"/>
    <mergeCell ref="A1:H1"/>
    <mergeCell ref="A2:H2"/>
    <mergeCell ref="A3:D3"/>
    <mergeCell ref="E3:H3"/>
    <mergeCell ref="A4:A6"/>
    <mergeCell ref="B4:C4"/>
    <mergeCell ref="D4:D5"/>
    <mergeCell ref="E4:E5"/>
    <mergeCell ref="F4:F5"/>
    <mergeCell ref="G4:G5"/>
  </mergeCells>
  <printOptions horizontalCentered="1" verticalCentered="1"/>
  <pageMargins left="0.7" right="0.7" top="1" bottom="1" header="0.5" footer="0.5"/>
  <pageSetup paperSize="9" scale="61" orientation="portrait"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Q24"/>
  <sheetViews>
    <sheetView showGridLines="0" rightToLeft="1" zoomScaleNormal="100" workbookViewId="0">
      <selection activeCell="G13" sqref="G13"/>
    </sheetView>
  </sheetViews>
  <sheetFormatPr defaultColWidth="7.7109375" defaultRowHeight="12.75"/>
  <cols>
    <col min="1" max="1" width="21.42578125" style="1664" customWidth="1"/>
    <col min="2" max="2" width="17.7109375" style="1664" customWidth="1"/>
    <col min="3" max="7" width="17.7109375" style="1672" customWidth="1"/>
    <col min="8" max="8" width="25.140625" style="1673" customWidth="1"/>
    <col min="9" max="9" width="8.28515625" style="1664" bestFit="1" customWidth="1"/>
    <col min="10" max="256" width="7.7109375" style="1664"/>
    <col min="257" max="257" width="13.85546875" style="1664" customWidth="1"/>
    <col min="258" max="258" width="14.28515625" style="1664" customWidth="1"/>
    <col min="259" max="261" width="12" style="1664" customWidth="1"/>
    <col min="262" max="262" width="17.28515625" style="1664" customWidth="1"/>
    <col min="263" max="263" width="13.28515625" style="1664" customWidth="1"/>
    <col min="264" max="264" width="17.28515625" style="1664" customWidth="1"/>
    <col min="265" max="265" width="8.28515625" style="1664" bestFit="1" customWidth="1"/>
    <col min="266" max="512" width="7.7109375" style="1664"/>
    <col min="513" max="513" width="13.85546875" style="1664" customWidth="1"/>
    <col min="514" max="514" width="14.28515625" style="1664" customWidth="1"/>
    <col min="515" max="517" width="12" style="1664" customWidth="1"/>
    <col min="518" max="518" width="17.28515625" style="1664" customWidth="1"/>
    <col min="519" max="519" width="13.28515625" style="1664" customWidth="1"/>
    <col min="520" max="520" width="17.28515625" style="1664" customWidth="1"/>
    <col min="521" max="521" width="8.28515625" style="1664" bestFit="1" customWidth="1"/>
    <col min="522" max="768" width="7.7109375" style="1664"/>
    <col min="769" max="769" width="13.85546875" style="1664" customWidth="1"/>
    <col min="770" max="770" width="14.28515625" style="1664" customWidth="1"/>
    <col min="771" max="773" width="12" style="1664" customWidth="1"/>
    <col min="774" max="774" width="17.28515625" style="1664" customWidth="1"/>
    <col min="775" max="775" width="13.28515625" style="1664" customWidth="1"/>
    <col min="776" max="776" width="17.28515625" style="1664" customWidth="1"/>
    <col min="777" max="777" width="8.28515625" style="1664" bestFit="1" customWidth="1"/>
    <col min="778" max="1024" width="7.7109375" style="1664"/>
    <col min="1025" max="1025" width="13.85546875" style="1664" customWidth="1"/>
    <col min="1026" max="1026" width="14.28515625" style="1664" customWidth="1"/>
    <col min="1027" max="1029" width="12" style="1664" customWidth="1"/>
    <col min="1030" max="1030" width="17.28515625" style="1664" customWidth="1"/>
    <col min="1031" max="1031" width="13.28515625" style="1664" customWidth="1"/>
    <col min="1032" max="1032" width="17.28515625" style="1664" customWidth="1"/>
    <col min="1033" max="1033" width="8.28515625" style="1664" bestFit="1" customWidth="1"/>
    <col min="1034" max="1280" width="7.7109375" style="1664"/>
    <col min="1281" max="1281" width="13.85546875" style="1664" customWidth="1"/>
    <col min="1282" max="1282" width="14.28515625" style="1664" customWidth="1"/>
    <col min="1283" max="1285" width="12" style="1664" customWidth="1"/>
    <col min="1286" max="1286" width="17.28515625" style="1664" customWidth="1"/>
    <col min="1287" max="1287" width="13.28515625" style="1664" customWidth="1"/>
    <col min="1288" max="1288" width="17.28515625" style="1664" customWidth="1"/>
    <col min="1289" max="1289" width="8.28515625" style="1664" bestFit="1" customWidth="1"/>
    <col min="1290" max="1536" width="7.7109375" style="1664"/>
    <col min="1537" max="1537" width="13.85546875" style="1664" customWidth="1"/>
    <col min="1538" max="1538" width="14.28515625" style="1664" customWidth="1"/>
    <col min="1539" max="1541" width="12" style="1664" customWidth="1"/>
    <col min="1542" max="1542" width="17.28515625" style="1664" customWidth="1"/>
    <col min="1543" max="1543" width="13.28515625" style="1664" customWidth="1"/>
    <col min="1544" max="1544" width="17.28515625" style="1664" customWidth="1"/>
    <col min="1545" max="1545" width="8.28515625" style="1664" bestFit="1" customWidth="1"/>
    <col min="1546" max="1792" width="7.7109375" style="1664"/>
    <col min="1793" max="1793" width="13.85546875" style="1664" customWidth="1"/>
    <col min="1794" max="1794" width="14.28515625" style="1664" customWidth="1"/>
    <col min="1795" max="1797" width="12" style="1664" customWidth="1"/>
    <col min="1798" max="1798" width="17.28515625" style="1664" customWidth="1"/>
    <col min="1799" max="1799" width="13.28515625" style="1664" customWidth="1"/>
    <col min="1800" max="1800" width="17.28515625" style="1664" customWidth="1"/>
    <col min="1801" max="1801" width="8.28515625" style="1664" bestFit="1" customWidth="1"/>
    <col min="1802" max="2048" width="7.7109375" style="1664"/>
    <col min="2049" max="2049" width="13.85546875" style="1664" customWidth="1"/>
    <col min="2050" max="2050" width="14.28515625" style="1664" customWidth="1"/>
    <col min="2051" max="2053" width="12" style="1664" customWidth="1"/>
    <col min="2054" max="2054" width="17.28515625" style="1664" customWidth="1"/>
    <col min="2055" max="2055" width="13.28515625" style="1664" customWidth="1"/>
    <col min="2056" max="2056" width="17.28515625" style="1664" customWidth="1"/>
    <col min="2057" max="2057" width="8.28515625" style="1664" bestFit="1" customWidth="1"/>
    <col min="2058" max="2304" width="7.7109375" style="1664"/>
    <col min="2305" max="2305" width="13.85546875" style="1664" customWidth="1"/>
    <col min="2306" max="2306" width="14.28515625" style="1664" customWidth="1"/>
    <col min="2307" max="2309" width="12" style="1664" customWidth="1"/>
    <col min="2310" max="2310" width="17.28515625" style="1664" customWidth="1"/>
    <col min="2311" max="2311" width="13.28515625" style="1664" customWidth="1"/>
    <col min="2312" max="2312" width="17.28515625" style="1664" customWidth="1"/>
    <col min="2313" max="2313" width="8.28515625" style="1664" bestFit="1" customWidth="1"/>
    <col min="2314" max="2560" width="7.7109375" style="1664"/>
    <col min="2561" max="2561" width="13.85546875" style="1664" customWidth="1"/>
    <col min="2562" max="2562" width="14.28515625" style="1664" customWidth="1"/>
    <col min="2563" max="2565" width="12" style="1664" customWidth="1"/>
    <col min="2566" max="2566" width="17.28515625" style="1664" customWidth="1"/>
    <col min="2567" max="2567" width="13.28515625" style="1664" customWidth="1"/>
    <col min="2568" max="2568" width="17.28515625" style="1664" customWidth="1"/>
    <col min="2569" max="2569" width="8.28515625" style="1664" bestFit="1" customWidth="1"/>
    <col min="2570" max="2816" width="7.7109375" style="1664"/>
    <col min="2817" max="2817" width="13.85546875" style="1664" customWidth="1"/>
    <col min="2818" max="2818" width="14.28515625" style="1664" customWidth="1"/>
    <col min="2819" max="2821" width="12" style="1664" customWidth="1"/>
    <col min="2822" max="2822" width="17.28515625" style="1664" customWidth="1"/>
    <col min="2823" max="2823" width="13.28515625" style="1664" customWidth="1"/>
    <col min="2824" max="2824" width="17.28515625" style="1664" customWidth="1"/>
    <col min="2825" max="2825" width="8.28515625" style="1664" bestFit="1" customWidth="1"/>
    <col min="2826" max="3072" width="7.7109375" style="1664"/>
    <col min="3073" max="3073" width="13.85546875" style="1664" customWidth="1"/>
    <col min="3074" max="3074" width="14.28515625" style="1664" customWidth="1"/>
    <col min="3075" max="3077" width="12" style="1664" customWidth="1"/>
    <col min="3078" max="3078" width="17.28515625" style="1664" customWidth="1"/>
    <col min="3079" max="3079" width="13.28515625" style="1664" customWidth="1"/>
    <col min="3080" max="3080" width="17.28515625" style="1664" customWidth="1"/>
    <col min="3081" max="3081" width="8.28515625" style="1664" bestFit="1" customWidth="1"/>
    <col min="3082" max="3328" width="7.7109375" style="1664"/>
    <col min="3329" max="3329" width="13.85546875" style="1664" customWidth="1"/>
    <col min="3330" max="3330" width="14.28515625" style="1664" customWidth="1"/>
    <col min="3331" max="3333" width="12" style="1664" customWidth="1"/>
    <col min="3334" max="3334" width="17.28515625" style="1664" customWidth="1"/>
    <col min="3335" max="3335" width="13.28515625" style="1664" customWidth="1"/>
    <col min="3336" max="3336" width="17.28515625" style="1664" customWidth="1"/>
    <col min="3337" max="3337" width="8.28515625" style="1664" bestFit="1" customWidth="1"/>
    <col min="3338" max="3584" width="7.7109375" style="1664"/>
    <col min="3585" max="3585" width="13.85546875" style="1664" customWidth="1"/>
    <col min="3586" max="3586" width="14.28515625" style="1664" customWidth="1"/>
    <col min="3587" max="3589" width="12" style="1664" customWidth="1"/>
    <col min="3590" max="3590" width="17.28515625" style="1664" customWidth="1"/>
    <col min="3591" max="3591" width="13.28515625" style="1664" customWidth="1"/>
    <col min="3592" max="3592" width="17.28515625" style="1664" customWidth="1"/>
    <col min="3593" max="3593" width="8.28515625" style="1664" bestFit="1" customWidth="1"/>
    <col min="3594" max="3840" width="7.7109375" style="1664"/>
    <col min="3841" max="3841" width="13.85546875" style="1664" customWidth="1"/>
    <col min="3842" max="3842" width="14.28515625" style="1664" customWidth="1"/>
    <col min="3843" max="3845" width="12" style="1664" customWidth="1"/>
    <col min="3846" max="3846" width="17.28515625" style="1664" customWidth="1"/>
    <col min="3847" max="3847" width="13.28515625" style="1664" customWidth="1"/>
    <col min="3848" max="3848" width="17.28515625" style="1664" customWidth="1"/>
    <col min="3849" max="3849" width="8.28515625" style="1664" bestFit="1" customWidth="1"/>
    <col min="3850" max="4096" width="7.7109375" style="1664"/>
    <col min="4097" max="4097" width="13.85546875" style="1664" customWidth="1"/>
    <col min="4098" max="4098" width="14.28515625" style="1664" customWidth="1"/>
    <col min="4099" max="4101" width="12" style="1664" customWidth="1"/>
    <col min="4102" max="4102" width="17.28515625" style="1664" customWidth="1"/>
    <col min="4103" max="4103" width="13.28515625" style="1664" customWidth="1"/>
    <col min="4104" max="4104" width="17.28515625" style="1664" customWidth="1"/>
    <col min="4105" max="4105" width="8.28515625" style="1664" bestFit="1" customWidth="1"/>
    <col min="4106" max="4352" width="7.7109375" style="1664"/>
    <col min="4353" max="4353" width="13.85546875" style="1664" customWidth="1"/>
    <col min="4354" max="4354" width="14.28515625" style="1664" customWidth="1"/>
    <col min="4355" max="4357" width="12" style="1664" customWidth="1"/>
    <col min="4358" max="4358" width="17.28515625" style="1664" customWidth="1"/>
    <col min="4359" max="4359" width="13.28515625" style="1664" customWidth="1"/>
    <col min="4360" max="4360" width="17.28515625" style="1664" customWidth="1"/>
    <col min="4361" max="4361" width="8.28515625" style="1664" bestFit="1" customWidth="1"/>
    <col min="4362" max="4608" width="7.7109375" style="1664"/>
    <col min="4609" max="4609" width="13.85546875" style="1664" customWidth="1"/>
    <col min="4610" max="4610" width="14.28515625" style="1664" customWidth="1"/>
    <col min="4611" max="4613" width="12" style="1664" customWidth="1"/>
    <col min="4614" max="4614" width="17.28515625" style="1664" customWidth="1"/>
    <col min="4615" max="4615" width="13.28515625" style="1664" customWidth="1"/>
    <col min="4616" max="4616" width="17.28515625" style="1664" customWidth="1"/>
    <col min="4617" max="4617" width="8.28515625" style="1664" bestFit="1" customWidth="1"/>
    <col min="4618" max="4864" width="7.7109375" style="1664"/>
    <col min="4865" max="4865" width="13.85546875" style="1664" customWidth="1"/>
    <col min="4866" max="4866" width="14.28515625" style="1664" customWidth="1"/>
    <col min="4867" max="4869" width="12" style="1664" customWidth="1"/>
    <col min="4870" max="4870" width="17.28515625" style="1664" customWidth="1"/>
    <col min="4871" max="4871" width="13.28515625" style="1664" customWidth="1"/>
    <col min="4872" max="4872" width="17.28515625" style="1664" customWidth="1"/>
    <col min="4873" max="4873" width="8.28515625" style="1664" bestFit="1" customWidth="1"/>
    <col min="4874" max="5120" width="7.7109375" style="1664"/>
    <col min="5121" max="5121" width="13.85546875" style="1664" customWidth="1"/>
    <col min="5122" max="5122" width="14.28515625" style="1664" customWidth="1"/>
    <col min="5123" max="5125" width="12" style="1664" customWidth="1"/>
    <col min="5126" max="5126" width="17.28515625" style="1664" customWidth="1"/>
    <col min="5127" max="5127" width="13.28515625" style="1664" customWidth="1"/>
    <col min="5128" max="5128" width="17.28515625" style="1664" customWidth="1"/>
    <col min="5129" max="5129" width="8.28515625" style="1664" bestFit="1" customWidth="1"/>
    <col min="5130" max="5376" width="7.7109375" style="1664"/>
    <col min="5377" max="5377" width="13.85546875" style="1664" customWidth="1"/>
    <col min="5378" max="5378" width="14.28515625" style="1664" customWidth="1"/>
    <col min="5379" max="5381" width="12" style="1664" customWidth="1"/>
    <col min="5382" max="5382" width="17.28515625" style="1664" customWidth="1"/>
    <col min="5383" max="5383" width="13.28515625" style="1664" customWidth="1"/>
    <col min="5384" max="5384" width="17.28515625" style="1664" customWidth="1"/>
    <col min="5385" max="5385" width="8.28515625" style="1664" bestFit="1" customWidth="1"/>
    <col min="5386" max="5632" width="7.7109375" style="1664"/>
    <col min="5633" max="5633" width="13.85546875" style="1664" customWidth="1"/>
    <col min="5634" max="5634" width="14.28515625" style="1664" customWidth="1"/>
    <col min="5635" max="5637" width="12" style="1664" customWidth="1"/>
    <col min="5638" max="5638" width="17.28515625" style="1664" customWidth="1"/>
    <col min="5639" max="5639" width="13.28515625" style="1664" customWidth="1"/>
    <col min="5640" max="5640" width="17.28515625" style="1664" customWidth="1"/>
    <col min="5641" max="5641" width="8.28515625" style="1664" bestFit="1" customWidth="1"/>
    <col min="5642" max="5888" width="7.7109375" style="1664"/>
    <col min="5889" max="5889" width="13.85546875" style="1664" customWidth="1"/>
    <col min="5890" max="5890" width="14.28515625" style="1664" customWidth="1"/>
    <col min="5891" max="5893" width="12" style="1664" customWidth="1"/>
    <col min="5894" max="5894" width="17.28515625" style="1664" customWidth="1"/>
    <col min="5895" max="5895" width="13.28515625" style="1664" customWidth="1"/>
    <col min="5896" max="5896" width="17.28515625" style="1664" customWidth="1"/>
    <col min="5897" max="5897" width="8.28515625" style="1664" bestFit="1" customWidth="1"/>
    <col min="5898" max="6144" width="7.7109375" style="1664"/>
    <col min="6145" max="6145" width="13.85546875" style="1664" customWidth="1"/>
    <col min="6146" max="6146" width="14.28515625" style="1664" customWidth="1"/>
    <col min="6147" max="6149" width="12" style="1664" customWidth="1"/>
    <col min="6150" max="6150" width="17.28515625" style="1664" customWidth="1"/>
    <col min="6151" max="6151" width="13.28515625" style="1664" customWidth="1"/>
    <col min="6152" max="6152" width="17.28515625" style="1664" customWidth="1"/>
    <col min="6153" max="6153" width="8.28515625" style="1664" bestFit="1" customWidth="1"/>
    <col min="6154" max="6400" width="7.7109375" style="1664"/>
    <col min="6401" max="6401" width="13.85546875" style="1664" customWidth="1"/>
    <col min="6402" max="6402" width="14.28515625" style="1664" customWidth="1"/>
    <col min="6403" max="6405" width="12" style="1664" customWidth="1"/>
    <col min="6406" max="6406" width="17.28515625" style="1664" customWidth="1"/>
    <col min="6407" max="6407" width="13.28515625" style="1664" customWidth="1"/>
    <col min="6408" max="6408" width="17.28515625" style="1664" customWidth="1"/>
    <col min="6409" max="6409" width="8.28515625" style="1664" bestFit="1" customWidth="1"/>
    <col min="6410" max="6656" width="7.7109375" style="1664"/>
    <col min="6657" max="6657" width="13.85546875" style="1664" customWidth="1"/>
    <col min="6658" max="6658" width="14.28515625" style="1664" customWidth="1"/>
    <col min="6659" max="6661" width="12" style="1664" customWidth="1"/>
    <col min="6662" max="6662" width="17.28515625" style="1664" customWidth="1"/>
    <col min="6663" max="6663" width="13.28515625" style="1664" customWidth="1"/>
    <col min="6664" max="6664" width="17.28515625" style="1664" customWidth="1"/>
    <col min="6665" max="6665" width="8.28515625" style="1664" bestFit="1" customWidth="1"/>
    <col min="6666" max="6912" width="7.7109375" style="1664"/>
    <col min="6913" max="6913" width="13.85546875" style="1664" customWidth="1"/>
    <col min="6914" max="6914" width="14.28515625" style="1664" customWidth="1"/>
    <col min="6915" max="6917" width="12" style="1664" customWidth="1"/>
    <col min="6918" max="6918" width="17.28515625" style="1664" customWidth="1"/>
    <col min="6919" max="6919" width="13.28515625" style="1664" customWidth="1"/>
    <col min="6920" max="6920" width="17.28515625" style="1664" customWidth="1"/>
    <col min="6921" max="6921" width="8.28515625" style="1664" bestFit="1" customWidth="1"/>
    <col min="6922" max="7168" width="7.7109375" style="1664"/>
    <col min="7169" max="7169" width="13.85546875" style="1664" customWidth="1"/>
    <col min="7170" max="7170" width="14.28515625" style="1664" customWidth="1"/>
    <col min="7171" max="7173" width="12" style="1664" customWidth="1"/>
    <col min="7174" max="7174" width="17.28515625" style="1664" customWidth="1"/>
    <col min="7175" max="7175" width="13.28515625" style="1664" customWidth="1"/>
    <col min="7176" max="7176" width="17.28515625" style="1664" customWidth="1"/>
    <col min="7177" max="7177" width="8.28515625" style="1664" bestFit="1" customWidth="1"/>
    <col min="7178" max="7424" width="7.7109375" style="1664"/>
    <col min="7425" max="7425" width="13.85546875" style="1664" customWidth="1"/>
    <col min="7426" max="7426" width="14.28515625" style="1664" customWidth="1"/>
    <col min="7427" max="7429" width="12" style="1664" customWidth="1"/>
    <col min="7430" max="7430" width="17.28515625" style="1664" customWidth="1"/>
    <col min="7431" max="7431" width="13.28515625" style="1664" customWidth="1"/>
    <col min="7432" max="7432" width="17.28515625" style="1664" customWidth="1"/>
    <col min="7433" max="7433" width="8.28515625" style="1664" bestFit="1" customWidth="1"/>
    <col min="7434" max="7680" width="7.7109375" style="1664"/>
    <col min="7681" max="7681" width="13.85546875" style="1664" customWidth="1"/>
    <col min="7682" max="7682" width="14.28515625" style="1664" customWidth="1"/>
    <col min="7683" max="7685" width="12" style="1664" customWidth="1"/>
    <col min="7686" max="7686" width="17.28515625" style="1664" customWidth="1"/>
    <col min="7687" max="7687" width="13.28515625" style="1664" customWidth="1"/>
    <col min="7688" max="7688" width="17.28515625" style="1664" customWidth="1"/>
    <col min="7689" max="7689" width="8.28515625" style="1664" bestFit="1" customWidth="1"/>
    <col min="7690" max="7936" width="7.7109375" style="1664"/>
    <col min="7937" max="7937" width="13.85546875" style="1664" customWidth="1"/>
    <col min="7938" max="7938" width="14.28515625" style="1664" customWidth="1"/>
    <col min="7939" max="7941" width="12" style="1664" customWidth="1"/>
    <col min="7942" max="7942" width="17.28515625" style="1664" customWidth="1"/>
    <col min="7943" max="7943" width="13.28515625" style="1664" customWidth="1"/>
    <col min="7944" max="7944" width="17.28515625" style="1664" customWidth="1"/>
    <col min="7945" max="7945" width="8.28515625" style="1664" bestFit="1" customWidth="1"/>
    <col min="7946" max="8192" width="7.7109375" style="1664"/>
    <col min="8193" max="8193" width="13.85546875" style="1664" customWidth="1"/>
    <col min="8194" max="8194" width="14.28515625" style="1664" customWidth="1"/>
    <col min="8195" max="8197" width="12" style="1664" customWidth="1"/>
    <col min="8198" max="8198" width="17.28515625" style="1664" customWidth="1"/>
    <col min="8199" max="8199" width="13.28515625" style="1664" customWidth="1"/>
    <col min="8200" max="8200" width="17.28515625" style="1664" customWidth="1"/>
    <col min="8201" max="8201" width="8.28515625" style="1664" bestFit="1" customWidth="1"/>
    <col min="8202" max="8448" width="7.7109375" style="1664"/>
    <col min="8449" max="8449" width="13.85546875" style="1664" customWidth="1"/>
    <col min="8450" max="8450" width="14.28515625" style="1664" customWidth="1"/>
    <col min="8451" max="8453" width="12" style="1664" customWidth="1"/>
    <col min="8454" max="8454" width="17.28515625" style="1664" customWidth="1"/>
    <col min="8455" max="8455" width="13.28515625" style="1664" customWidth="1"/>
    <col min="8456" max="8456" width="17.28515625" style="1664" customWidth="1"/>
    <col min="8457" max="8457" width="8.28515625" style="1664" bestFit="1" customWidth="1"/>
    <col min="8458" max="8704" width="7.7109375" style="1664"/>
    <col min="8705" max="8705" width="13.85546875" style="1664" customWidth="1"/>
    <col min="8706" max="8706" width="14.28515625" style="1664" customWidth="1"/>
    <col min="8707" max="8709" width="12" style="1664" customWidth="1"/>
    <col min="8710" max="8710" width="17.28515625" style="1664" customWidth="1"/>
    <col min="8711" max="8711" width="13.28515625" style="1664" customWidth="1"/>
    <col min="8712" max="8712" width="17.28515625" style="1664" customWidth="1"/>
    <col min="8713" max="8713" width="8.28515625" style="1664" bestFit="1" customWidth="1"/>
    <col min="8714" max="8960" width="7.7109375" style="1664"/>
    <col min="8961" max="8961" width="13.85546875" style="1664" customWidth="1"/>
    <col min="8962" max="8962" width="14.28515625" style="1664" customWidth="1"/>
    <col min="8963" max="8965" width="12" style="1664" customWidth="1"/>
    <col min="8966" max="8966" width="17.28515625" style="1664" customWidth="1"/>
    <col min="8967" max="8967" width="13.28515625" style="1664" customWidth="1"/>
    <col min="8968" max="8968" width="17.28515625" style="1664" customWidth="1"/>
    <col min="8969" max="8969" width="8.28515625" style="1664" bestFit="1" customWidth="1"/>
    <col min="8970" max="9216" width="7.7109375" style="1664"/>
    <col min="9217" max="9217" width="13.85546875" style="1664" customWidth="1"/>
    <col min="9218" max="9218" width="14.28515625" style="1664" customWidth="1"/>
    <col min="9219" max="9221" width="12" style="1664" customWidth="1"/>
    <col min="9222" max="9222" width="17.28515625" style="1664" customWidth="1"/>
    <col min="9223" max="9223" width="13.28515625" style="1664" customWidth="1"/>
    <col min="9224" max="9224" width="17.28515625" style="1664" customWidth="1"/>
    <col min="9225" max="9225" width="8.28515625" style="1664" bestFit="1" customWidth="1"/>
    <col min="9226" max="9472" width="7.7109375" style="1664"/>
    <col min="9473" max="9473" width="13.85546875" style="1664" customWidth="1"/>
    <col min="9474" max="9474" width="14.28515625" style="1664" customWidth="1"/>
    <col min="9475" max="9477" width="12" style="1664" customWidth="1"/>
    <col min="9478" max="9478" width="17.28515625" style="1664" customWidth="1"/>
    <col min="9479" max="9479" width="13.28515625" style="1664" customWidth="1"/>
    <col min="9480" max="9480" width="17.28515625" style="1664" customWidth="1"/>
    <col min="9481" max="9481" width="8.28515625" style="1664" bestFit="1" customWidth="1"/>
    <col min="9482" max="9728" width="7.7109375" style="1664"/>
    <col min="9729" max="9729" width="13.85546875" style="1664" customWidth="1"/>
    <col min="9730" max="9730" width="14.28515625" style="1664" customWidth="1"/>
    <col min="9731" max="9733" width="12" style="1664" customWidth="1"/>
    <col min="9734" max="9734" width="17.28515625" style="1664" customWidth="1"/>
    <col min="9735" max="9735" width="13.28515625" style="1664" customWidth="1"/>
    <col min="9736" max="9736" width="17.28515625" style="1664" customWidth="1"/>
    <col min="9737" max="9737" width="8.28515625" style="1664" bestFit="1" customWidth="1"/>
    <col min="9738" max="9984" width="7.7109375" style="1664"/>
    <col min="9985" max="9985" width="13.85546875" style="1664" customWidth="1"/>
    <col min="9986" max="9986" width="14.28515625" style="1664" customWidth="1"/>
    <col min="9987" max="9989" width="12" style="1664" customWidth="1"/>
    <col min="9990" max="9990" width="17.28515625" style="1664" customWidth="1"/>
    <col min="9991" max="9991" width="13.28515625" style="1664" customWidth="1"/>
    <col min="9992" max="9992" width="17.28515625" style="1664" customWidth="1"/>
    <col min="9993" max="9993" width="8.28515625" style="1664" bestFit="1" customWidth="1"/>
    <col min="9994" max="10240" width="7.7109375" style="1664"/>
    <col min="10241" max="10241" width="13.85546875" style="1664" customWidth="1"/>
    <col min="10242" max="10242" width="14.28515625" style="1664" customWidth="1"/>
    <col min="10243" max="10245" width="12" style="1664" customWidth="1"/>
    <col min="10246" max="10246" width="17.28515625" style="1664" customWidth="1"/>
    <col min="10247" max="10247" width="13.28515625" style="1664" customWidth="1"/>
    <col min="10248" max="10248" width="17.28515625" style="1664" customWidth="1"/>
    <col min="10249" max="10249" width="8.28515625" style="1664" bestFit="1" customWidth="1"/>
    <col min="10250" max="10496" width="7.7109375" style="1664"/>
    <col min="10497" max="10497" width="13.85546875" style="1664" customWidth="1"/>
    <col min="10498" max="10498" width="14.28515625" style="1664" customWidth="1"/>
    <col min="10499" max="10501" width="12" style="1664" customWidth="1"/>
    <col min="10502" max="10502" width="17.28515625" style="1664" customWidth="1"/>
    <col min="10503" max="10503" width="13.28515625" style="1664" customWidth="1"/>
    <col min="10504" max="10504" width="17.28515625" style="1664" customWidth="1"/>
    <col min="10505" max="10505" width="8.28515625" style="1664" bestFit="1" customWidth="1"/>
    <col min="10506" max="10752" width="7.7109375" style="1664"/>
    <col min="10753" max="10753" width="13.85546875" style="1664" customWidth="1"/>
    <col min="10754" max="10754" width="14.28515625" style="1664" customWidth="1"/>
    <col min="10755" max="10757" width="12" style="1664" customWidth="1"/>
    <col min="10758" max="10758" width="17.28515625" style="1664" customWidth="1"/>
    <col min="10759" max="10759" width="13.28515625" style="1664" customWidth="1"/>
    <col min="10760" max="10760" width="17.28515625" style="1664" customWidth="1"/>
    <col min="10761" max="10761" width="8.28515625" style="1664" bestFit="1" customWidth="1"/>
    <col min="10762" max="11008" width="7.7109375" style="1664"/>
    <col min="11009" max="11009" width="13.85546875" style="1664" customWidth="1"/>
    <col min="11010" max="11010" width="14.28515625" style="1664" customWidth="1"/>
    <col min="11011" max="11013" width="12" style="1664" customWidth="1"/>
    <col min="11014" max="11014" width="17.28515625" style="1664" customWidth="1"/>
    <col min="11015" max="11015" width="13.28515625" style="1664" customWidth="1"/>
    <col min="11016" max="11016" width="17.28515625" style="1664" customWidth="1"/>
    <col min="11017" max="11017" width="8.28515625" style="1664" bestFit="1" customWidth="1"/>
    <col min="11018" max="11264" width="7.7109375" style="1664"/>
    <col min="11265" max="11265" width="13.85546875" style="1664" customWidth="1"/>
    <col min="11266" max="11266" width="14.28515625" style="1664" customWidth="1"/>
    <col min="11267" max="11269" width="12" style="1664" customWidth="1"/>
    <col min="11270" max="11270" width="17.28515625" style="1664" customWidth="1"/>
    <col min="11271" max="11271" width="13.28515625" style="1664" customWidth="1"/>
    <col min="11272" max="11272" width="17.28515625" style="1664" customWidth="1"/>
    <col min="11273" max="11273" width="8.28515625" style="1664" bestFit="1" customWidth="1"/>
    <col min="11274" max="11520" width="7.7109375" style="1664"/>
    <col min="11521" max="11521" width="13.85546875" style="1664" customWidth="1"/>
    <col min="11522" max="11522" width="14.28515625" style="1664" customWidth="1"/>
    <col min="11523" max="11525" width="12" style="1664" customWidth="1"/>
    <col min="11526" max="11526" width="17.28515625" style="1664" customWidth="1"/>
    <col min="11527" max="11527" width="13.28515625" style="1664" customWidth="1"/>
    <col min="11528" max="11528" width="17.28515625" style="1664" customWidth="1"/>
    <col min="11529" max="11529" width="8.28515625" style="1664" bestFit="1" customWidth="1"/>
    <col min="11530" max="11776" width="7.7109375" style="1664"/>
    <col min="11777" max="11777" width="13.85546875" style="1664" customWidth="1"/>
    <col min="11778" max="11778" width="14.28515625" style="1664" customWidth="1"/>
    <col min="11779" max="11781" width="12" style="1664" customWidth="1"/>
    <col min="11782" max="11782" width="17.28515625" style="1664" customWidth="1"/>
    <col min="11783" max="11783" width="13.28515625" style="1664" customWidth="1"/>
    <col min="11784" max="11784" width="17.28515625" style="1664" customWidth="1"/>
    <col min="11785" max="11785" width="8.28515625" style="1664" bestFit="1" customWidth="1"/>
    <col min="11786" max="12032" width="7.7109375" style="1664"/>
    <col min="12033" max="12033" width="13.85546875" style="1664" customWidth="1"/>
    <col min="12034" max="12034" width="14.28515625" style="1664" customWidth="1"/>
    <col min="12035" max="12037" width="12" style="1664" customWidth="1"/>
    <col min="12038" max="12038" width="17.28515625" style="1664" customWidth="1"/>
    <col min="12039" max="12039" width="13.28515625" style="1664" customWidth="1"/>
    <col min="12040" max="12040" width="17.28515625" style="1664" customWidth="1"/>
    <col min="12041" max="12041" width="8.28515625" style="1664" bestFit="1" customWidth="1"/>
    <col min="12042" max="12288" width="7.7109375" style="1664"/>
    <col min="12289" max="12289" width="13.85546875" style="1664" customWidth="1"/>
    <col min="12290" max="12290" width="14.28515625" style="1664" customWidth="1"/>
    <col min="12291" max="12293" width="12" style="1664" customWidth="1"/>
    <col min="12294" max="12294" width="17.28515625" style="1664" customWidth="1"/>
    <col min="12295" max="12295" width="13.28515625" style="1664" customWidth="1"/>
    <col min="12296" max="12296" width="17.28515625" style="1664" customWidth="1"/>
    <col min="12297" max="12297" width="8.28515625" style="1664" bestFit="1" customWidth="1"/>
    <col min="12298" max="12544" width="7.7109375" style="1664"/>
    <col min="12545" max="12545" width="13.85546875" style="1664" customWidth="1"/>
    <col min="12546" max="12546" width="14.28515625" style="1664" customWidth="1"/>
    <col min="12547" max="12549" width="12" style="1664" customWidth="1"/>
    <col min="12550" max="12550" width="17.28515625" style="1664" customWidth="1"/>
    <col min="12551" max="12551" width="13.28515625" style="1664" customWidth="1"/>
    <col min="12552" max="12552" width="17.28515625" style="1664" customWidth="1"/>
    <col min="12553" max="12553" width="8.28515625" style="1664" bestFit="1" customWidth="1"/>
    <col min="12554" max="12800" width="7.7109375" style="1664"/>
    <col min="12801" max="12801" width="13.85546875" style="1664" customWidth="1"/>
    <col min="12802" max="12802" width="14.28515625" style="1664" customWidth="1"/>
    <col min="12803" max="12805" width="12" style="1664" customWidth="1"/>
    <col min="12806" max="12806" width="17.28515625" style="1664" customWidth="1"/>
    <col min="12807" max="12807" width="13.28515625" style="1664" customWidth="1"/>
    <col min="12808" max="12808" width="17.28515625" style="1664" customWidth="1"/>
    <col min="12809" max="12809" width="8.28515625" style="1664" bestFit="1" customWidth="1"/>
    <col min="12810" max="13056" width="7.7109375" style="1664"/>
    <col min="13057" max="13057" width="13.85546875" style="1664" customWidth="1"/>
    <col min="13058" max="13058" width="14.28515625" style="1664" customWidth="1"/>
    <col min="13059" max="13061" width="12" style="1664" customWidth="1"/>
    <col min="13062" max="13062" width="17.28515625" style="1664" customWidth="1"/>
    <col min="13063" max="13063" width="13.28515625" style="1664" customWidth="1"/>
    <col min="13064" max="13064" width="17.28515625" style="1664" customWidth="1"/>
    <col min="13065" max="13065" width="8.28515625" style="1664" bestFit="1" customWidth="1"/>
    <col min="13066" max="13312" width="7.7109375" style="1664"/>
    <col min="13313" max="13313" width="13.85546875" style="1664" customWidth="1"/>
    <col min="13314" max="13314" width="14.28515625" style="1664" customWidth="1"/>
    <col min="13315" max="13317" width="12" style="1664" customWidth="1"/>
    <col min="13318" max="13318" width="17.28515625" style="1664" customWidth="1"/>
    <col min="13319" max="13319" width="13.28515625" style="1664" customWidth="1"/>
    <col min="13320" max="13320" width="17.28515625" style="1664" customWidth="1"/>
    <col min="13321" max="13321" width="8.28515625" style="1664" bestFit="1" customWidth="1"/>
    <col min="13322" max="13568" width="7.7109375" style="1664"/>
    <col min="13569" max="13569" width="13.85546875" style="1664" customWidth="1"/>
    <col min="13570" max="13570" width="14.28515625" style="1664" customWidth="1"/>
    <col min="13571" max="13573" width="12" style="1664" customWidth="1"/>
    <col min="13574" max="13574" width="17.28515625" style="1664" customWidth="1"/>
    <col min="13575" max="13575" width="13.28515625" style="1664" customWidth="1"/>
    <col min="13576" max="13576" width="17.28515625" style="1664" customWidth="1"/>
    <col min="13577" max="13577" width="8.28515625" style="1664" bestFit="1" customWidth="1"/>
    <col min="13578" max="13824" width="7.7109375" style="1664"/>
    <col min="13825" max="13825" width="13.85546875" style="1664" customWidth="1"/>
    <col min="13826" max="13826" width="14.28515625" style="1664" customWidth="1"/>
    <col min="13827" max="13829" width="12" style="1664" customWidth="1"/>
    <col min="13830" max="13830" width="17.28515625" style="1664" customWidth="1"/>
    <col min="13831" max="13831" width="13.28515625" style="1664" customWidth="1"/>
    <col min="13832" max="13832" width="17.28515625" style="1664" customWidth="1"/>
    <col min="13833" max="13833" width="8.28515625" style="1664" bestFit="1" customWidth="1"/>
    <col min="13834" max="14080" width="7.7109375" style="1664"/>
    <col min="14081" max="14081" width="13.85546875" style="1664" customWidth="1"/>
    <col min="14082" max="14082" width="14.28515625" style="1664" customWidth="1"/>
    <col min="14083" max="14085" width="12" style="1664" customWidth="1"/>
    <col min="14086" max="14086" width="17.28515625" style="1664" customWidth="1"/>
    <col min="14087" max="14087" width="13.28515625" style="1664" customWidth="1"/>
    <col min="14088" max="14088" width="17.28515625" style="1664" customWidth="1"/>
    <col min="14089" max="14089" width="8.28515625" style="1664" bestFit="1" customWidth="1"/>
    <col min="14090" max="14336" width="7.7109375" style="1664"/>
    <col min="14337" max="14337" width="13.85546875" style="1664" customWidth="1"/>
    <col min="14338" max="14338" width="14.28515625" style="1664" customWidth="1"/>
    <col min="14339" max="14341" width="12" style="1664" customWidth="1"/>
    <col min="14342" max="14342" width="17.28515625" style="1664" customWidth="1"/>
    <col min="14343" max="14343" width="13.28515625" style="1664" customWidth="1"/>
    <col min="14344" max="14344" width="17.28515625" style="1664" customWidth="1"/>
    <col min="14345" max="14345" width="8.28515625" style="1664" bestFit="1" customWidth="1"/>
    <col min="14346" max="14592" width="7.7109375" style="1664"/>
    <col min="14593" max="14593" width="13.85546875" style="1664" customWidth="1"/>
    <col min="14594" max="14594" width="14.28515625" style="1664" customWidth="1"/>
    <col min="14595" max="14597" width="12" style="1664" customWidth="1"/>
    <col min="14598" max="14598" width="17.28515625" style="1664" customWidth="1"/>
    <col min="14599" max="14599" width="13.28515625" style="1664" customWidth="1"/>
    <col min="14600" max="14600" width="17.28515625" style="1664" customWidth="1"/>
    <col min="14601" max="14601" width="8.28515625" style="1664" bestFit="1" customWidth="1"/>
    <col min="14602" max="14848" width="7.7109375" style="1664"/>
    <col min="14849" max="14849" width="13.85546875" style="1664" customWidth="1"/>
    <col min="14850" max="14850" width="14.28515625" style="1664" customWidth="1"/>
    <col min="14851" max="14853" width="12" style="1664" customWidth="1"/>
    <col min="14854" max="14854" width="17.28515625" style="1664" customWidth="1"/>
    <col min="14855" max="14855" width="13.28515625" style="1664" customWidth="1"/>
    <col min="14856" max="14856" width="17.28515625" style="1664" customWidth="1"/>
    <col min="14857" max="14857" width="8.28515625" style="1664" bestFit="1" customWidth="1"/>
    <col min="14858" max="15104" width="7.7109375" style="1664"/>
    <col min="15105" max="15105" width="13.85546875" style="1664" customWidth="1"/>
    <col min="15106" max="15106" width="14.28515625" style="1664" customWidth="1"/>
    <col min="15107" max="15109" width="12" style="1664" customWidth="1"/>
    <col min="15110" max="15110" width="17.28515625" style="1664" customWidth="1"/>
    <col min="15111" max="15111" width="13.28515625" style="1664" customWidth="1"/>
    <col min="15112" max="15112" width="17.28515625" style="1664" customWidth="1"/>
    <col min="15113" max="15113" width="8.28515625" style="1664" bestFit="1" customWidth="1"/>
    <col min="15114" max="15360" width="7.7109375" style="1664"/>
    <col min="15361" max="15361" width="13.85546875" style="1664" customWidth="1"/>
    <col min="15362" max="15362" width="14.28515625" style="1664" customWidth="1"/>
    <col min="15363" max="15365" width="12" style="1664" customWidth="1"/>
    <col min="15366" max="15366" width="17.28515625" style="1664" customWidth="1"/>
    <col min="15367" max="15367" width="13.28515625" style="1664" customWidth="1"/>
    <col min="15368" max="15368" width="17.28515625" style="1664" customWidth="1"/>
    <col min="15369" max="15369" width="8.28515625" style="1664" bestFit="1" customWidth="1"/>
    <col min="15370" max="15616" width="7.7109375" style="1664"/>
    <col min="15617" max="15617" width="13.85546875" style="1664" customWidth="1"/>
    <col min="15618" max="15618" width="14.28515625" style="1664" customWidth="1"/>
    <col min="15619" max="15621" width="12" style="1664" customWidth="1"/>
    <col min="15622" max="15622" width="17.28515625" style="1664" customWidth="1"/>
    <col min="15623" max="15623" width="13.28515625" style="1664" customWidth="1"/>
    <col min="15624" max="15624" width="17.28515625" style="1664" customWidth="1"/>
    <col min="15625" max="15625" width="8.28515625" style="1664" bestFit="1" customWidth="1"/>
    <col min="15626" max="15872" width="7.7109375" style="1664"/>
    <col min="15873" max="15873" width="13.85546875" style="1664" customWidth="1"/>
    <col min="15874" max="15874" width="14.28515625" style="1664" customWidth="1"/>
    <col min="15875" max="15877" width="12" style="1664" customWidth="1"/>
    <col min="15878" max="15878" width="17.28515625" style="1664" customWidth="1"/>
    <col min="15879" max="15879" width="13.28515625" style="1664" customWidth="1"/>
    <col min="15880" max="15880" width="17.28515625" style="1664" customWidth="1"/>
    <col min="15881" max="15881" width="8.28515625" style="1664" bestFit="1" customWidth="1"/>
    <col min="15882" max="16128" width="7.7109375" style="1664"/>
    <col min="16129" max="16129" width="13.85546875" style="1664" customWidth="1"/>
    <col min="16130" max="16130" width="14.28515625" style="1664" customWidth="1"/>
    <col min="16131" max="16133" width="12" style="1664" customWidth="1"/>
    <col min="16134" max="16134" width="17.28515625" style="1664" customWidth="1"/>
    <col min="16135" max="16135" width="13.28515625" style="1664" customWidth="1"/>
    <col min="16136" max="16136" width="17.28515625" style="1664" customWidth="1"/>
    <col min="16137" max="16137" width="8.28515625" style="1664" bestFit="1" customWidth="1"/>
    <col min="16138" max="16384" width="7.7109375" style="1664"/>
  </cols>
  <sheetData>
    <row r="1" spans="1:43" ht="27" customHeight="1">
      <c r="A1" s="1959" t="s">
        <v>2600</v>
      </c>
      <c r="B1" s="1959"/>
      <c r="C1" s="1959"/>
      <c r="D1" s="1959"/>
      <c r="E1" s="1959"/>
      <c r="F1" s="1959"/>
      <c r="G1" s="1959"/>
      <c r="H1" s="1959"/>
    </row>
    <row r="2" spans="1:43" s="1665" customFormat="1" ht="27" customHeight="1">
      <c r="A2" s="2585" t="s">
        <v>2601</v>
      </c>
      <c r="B2" s="2585"/>
      <c r="C2" s="2585"/>
      <c r="D2" s="2585"/>
      <c r="E2" s="2585"/>
      <c r="F2" s="2585"/>
      <c r="G2" s="2585"/>
      <c r="H2" s="2585"/>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664"/>
      <c r="AO2" s="1664"/>
      <c r="AP2" s="1664"/>
      <c r="AQ2" s="1664"/>
    </row>
    <row r="3" spans="1:43" s="1665" customFormat="1" ht="20.25" customHeight="1">
      <c r="A3" s="2496" t="s">
        <v>3369</v>
      </c>
      <c r="B3" s="2496"/>
      <c r="C3" s="2496"/>
      <c r="D3" s="2497"/>
      <c r="E3" s="2498" t="s">
        <v>3370</v>
      </c>
      <c r="F3" s="2498"/>
      <c r="G3" s="2498"/>
      <c r="H3" s="2499"/>
      <c r="I3" s="1664"/>
      <c r="J3" s="1664"/>
      <c r="K3" s="1664"/>
      <c r="L3" s="1664"/>
      <c r="M3" s="1664"/>
      <c r="N3" s="1664"/>
      <c r="O3" s="1664"/>
      <c r="P3" s="1664"/>
      <c r="Q3" s="1664"/>
      <c r="R3" s="1664"/>
      <c r="S3" s="1664"/>
      <c r="T3" s="1664"/>
      <c r="U3" s="1664"/>
      <c r="V3" s="1664"/>
      <c r="W3" s="1664"/>
      <c r="X3" s="1664"/>
      <c r="Y3" s="1664"/>
      <c r="Z3" s="1664"/>
      <c r="AA3" s="1664"/>
      <c r="AB3" s="1664"/>
      <c r="AC3" s="1664"/>
      <c r="AD3" s="1664"/>
      <c r="AE3" s="1664"/>
      <c r="AF3" s="1664"/>
      <c r="AG3" s="1664"/>
      <c r="AH3" s="1664"/>
      <c r="AI3" s="1664"/>
      <c r="AJ3" s="1664"/>
      <c r="AK3" s="1664"/>
      <c r="AL3" s="1664"/>
      <c r="AM3" s="1664"/>
      <c r="AN3" s="1664"/>
      <c r="AO3" s="1664"/>
      <c r="AP3" s="1664"/>
      <c r="AQ3" s="1664"/>
    </row>
    <row r="4" spans="1:43" s="1665" customFormat="1" ht="30" customHeight="1">
      <c r="A4" s="2492" t="s">
        <v>83</v>
      </c>
      <c r="B4" s="2492" t="s">
        <v>3371</v>
      </c>
      <c r="C4" s="2559" t="s">
        <v>3372</v>
      </c>
      <c r="D4" s="2500"/>
      <c r="E4" s="2419" t="s">
        <v>128</v>
      </c>
      <c r="F4" s="2419" t="s">
        <v>3373</v>
      </c>
      <c r="G4" s="2419" t="s">
        <v>3374</v>
      </c>
      <c r="H4" s="2492" t="s">
        <v>87</v>
      </c>
      <c r="I4" s="1664"/>
      <c r="J4" s="1664"/>
      <c r="K4" s="1664"/>
      <c r="L4" s="1664"/>
      <c r="M4" s="1664"/>
      <c r="N4" s="1664"/>
      <c r="O4" s="1664"/>
      <c r="P4" s="1664"/>
      <c r="Q4" s="1664"/>
      <c r="R4" s="1664"/>
      <c r="S4" s="1664"/>
      <c r="T4" s="1664"/>
      <c r="U4" s="1664"/>
      <c r="V4" s="1664"/>
      <c r="W4" s="1664"/>
      <c r="X4" s="1664"/>
      <c r="Y4" s="1664"/>
      <c r="Z4" s="1664"/>
      <c r="AA4" s="1664"/>
      <c r="AB4" s="1664"/>
      <c r="AC4" s="1664"/>
      <c r="AD4" s="1664"/>
      <c r="AE4" s="1664"/>
      <c r="AF4" s="1664"/>
      <c r="AG4" s="1664"/>
      <c r="AH4" s="1664"/>
      <c r="AI4" s="1664"/>
      <c r="AJ4" s="1664"/>
      <c r="AK4" s="1664"/>
      <c r="AL4" s="1664"/>
      <c r="AM4" s="1664"/>
      <c r="AN4" s="1664"/>
      <c r="AO4" s="1664"/>
      <c r="AP4" s="1664"/>
      <c r="AQ4" s="1664"/>
    </row>
    <row r="5" spans="1:43" s="1665" customFormat="1" ht="30" customHeight="1">
      <c r="A5" s="2492"/>
      <c r="B5" s="2492"/>
      <c r="C5" s="2584" t="s">
        <v>3375</v>
      </c>
      <c r="D5" s="2501"/>
      <c r="E5" s="2420"/>
      <c r="F5" s="2420"/>
      <c r="G5" s="2420"/>
      <c r="H5" s="2492"/>
      <c r="I5" s="1664"/>
      <c r="J5" s="1664"/>
      <c r="K5" s="1664"/>
      <c r="L5" s="1664"/>
      <c r="M5" s="1664"/>
      <c r="N5" s="1664"/>
      <c r="O5" s="1664"/>
      <c r="P5" s="1664"/>
      <c r="Q5" s="1664"/>
      <c r="R5" s="1664"/>
      <c r="S5" s="1664"/>
      <c r="T5" s="1664"/>
      <c r="U5" s="1664"/>
      <c r="V5" s="1664"/>
      <c r="W5" s="1664"/>
      <c r="X5" s="1664"/>
      <c r="Y5" s="1664"/>
      <c r="Z5" s="1664"/>
      <c r="AA5" s="1664"/>
      <c r="AB5" s="1664"/>
      <c r="AC5" s="1664"/>
      <c r="AD5" s="1664"/>
      <c r="AE5" s="1664"/>
      <c r="AF5" s="1664"/>
      <c r="AG5" s="1664"/>
      <c r="AH5" s="1664"/>
      <c r="AI5" s="1664"/>
      <c r="AJ5" s="1664"/>
      <c r="AK5" s="1664"/>
      <c r="AL5" s="1664"/>
      <c r="AM5" s="1664"/>
      <c r="AN5" s="1664"/>
      <c r="AO5" s="1664"/>
      <c r="AP5" s="1664"/>
      <c r="AQ5" s="1664"/>
    </row>
    <row r="6" spans="1:43" ht="24.95" customHeight="1">
      <c r="A6" s="2492"/>
      <c r="B6" s="2492"/>
      <c r="C6" s="1523" t="s">
        <v>3376</v>
      </c>
      <c r="D6" s="1541" t="s">
        <v>3377</v>
      </c>
      <c r="E6" s="2420"/>
      <c r="F6" s="2420"/>
      <c r="G6" s="2420"/>
      <c r="H6" s="2492"/>
    </row>
    <row r="7" spans="1:43" ht="60.75" customHeight="1">
      <c r="A7" s="2492"/>
      <c r="B7" s="2492"/>
      <c r="C7" s="1523" t="s">
        <v>3378</v>
      </c>
      <c r="D7" s="1371" t="s">
        <v>3379</v>
      </c>
      <c r="E7" s="1371" t="s">
        <v>129</v>
      </c>
      <c r="F7" s="1371" t="s">
        <v>3380</v>
      </c>
      <c r="G7" s="1371" t="s">
        <v>3381</v>
      </c>
      <c r="H7" s="2492"/>
    </row>
    <row r="8" spans="1:43" ht="24.95" customHeight="1">
      <c r="A8" s="1254" t="s">
        <v>818</v>
      </c>
      <c r="B8" s="1595">
        <v>6</v>
      </c>
      <c r="C8" s="1595">
        <v>2878</v>
      </c>
      <c r="D8" s="1595">
        <v>2567</v>
      </c>
      <c r="E8" s="1666">
        <f>SUM(C8:D8)</f>
        <v>5445</v>
      </c>
      <c r="F8" s="1595">
        <v>691</v>
      </c>
      <c r="G8" s="1595">
        <v>4754</v>
      </c>
      <c r="H8" s="1254" t="s">
        <v>89</v>
      </c>
    </row>
    <row r="9" spans="1:43" ht="24.95" customHeight="1">
      <c r="A9" s="1254" t="s">
        <v>1007</v>
      </c>
      <c r="B9" s="1667">
        <v>1</v>
      </c>
      <c r="C9" s="1667">
        <v>112</v>
      </c>
      <c r="D9" s="1667">
        <v>185</v>
      </c>
      <c r="E9" s="1666">
        <f t="shared" ref="E9:E22" si="0">SUM(C9:D9)</f>
        <v>297</v>
      </c>
      <c r="F9" s="1667">
        <v>92</v>
      </c>
      <c r="G9" s="1667">
        <v>205</v>
      </c>
      <c r="H9" s="1254" t="s">
        <v>91</v>
      </c>
    </row>
    <row r="10" spans="1:43" ht="24.95" customHeight="1">
      <c r="A10" s="1254" t="s">
        <v>1008</v>
      </c>
      <c r="B10" s="1595">
        <v>2</v>
      </c>
      <c r="C10" s="1595">
        <v>1707</v>
      </c>
      <c r="D10" s="1595">
        <v>764</v>
      </c>
      <c r="E10" s="1666">
        <f t="shared" si="0"/>
        <v>2471</v>
      </c>
      <c r="F10" s="1595">
        <v>322</v>
      </c>
      <c r="G10" s="1595">
        <v>2149</v>
      </c>
      <c r="H10" s="1254" t="s">
        <v>93</v>
      </c>
    </row>
    <row r="11" spans="1:43" ht="24.95" customHeight="1">
      <c r="A11" s="1254" t="s">
        <v>2044</v>
      </c>
      <c r="B11" s="1667">
        <v>2</v>
      </c>
      <c r="C11" s="1667">
        <v>108</v>
      </c>
      <c r="D11" s="1667">
        <v>336</v>
      </c>
      <c r="E11" s="1666">
        <f t="shared" si="0"/>
        <v>444</v>
      </c>
      <c r="F11" s="1667">
        <v>211</v>
      </c>
      <c r="G11" s="1667">
        <v>233</v>
      </c>
      <c r="H11" s="1254" t="s">
        <v>95</v>
      </c>
    </row>
    <row r="12" spans="1:43" ht="24.95" customHeight="1">
      <c r="A12" s="1254" t="s">
        <v>820</v>
      </c>
      <c r="B12" s="1595">
        <v>2</v>
      </c>
      <c r="C12" s="1595">
        <v>296</v>
      </c>
      <c r="D12" s="1595">
        <v>315</v>
      </c>
      <c r="E12" s="1666">
        <f t="shared" si="0"/>
        <v>611</v>
      </c>
      <c r="F12" s="1595">
        <v>311</v>
      </c>
      <c r="G12" s="1595">
        <v>300</v>
      </c>
      <c r="H12" s="1254" t="s">
        <v>97</v>
      </c>
    </row>
    <row r="13" spans="1:43" ht="24.95" customHeight="1">
      <c r="A13" s="1254" t="s">
        <v>2045</v>
      </c>
      <c r="B13" s="1667">
        <v>2</v>
      </c>
      <c r="C13" s="1667">
        <v>945</v>
      </c>
      <c r="D13" s="1667">
        <v>517</v>
      </c>
      <c r="E13" s="1666">
        <f t="shared" si="0"/>
        <v>1462</v>
      </c>
      <c r="F13" s="1667">
        <v>195</v>
      </c>
      <c r="G13" s="1667">
        <v>1267</v>
      </c>
      <c r="H13" s="1254" t="s">
        <v>99</v>
      </c>
    </row>
    <row r="14" spans="1:43" ht="24.95" customHeight="1">
      <c r="A14" s="1254" t="s">
        <v>821</v>
      </c>
      <c r="B14" s="1595">
        <v>3</v>
      </c>
      <c r="C14" s="1595">
        <v>2248</v>
      </c>
      <c r="D14" s="1595">
        <v>1153</v>
      </c>
      <c r="E14" s="1666">
        <f t="shared" si="0"/>
        <v>3401</v>
      </c>
      <c r="F14" s="1595">
        <v>352</v>
      </c>
      <c r="G14" s="1595">
        <v>3049</v>
      </c>
      <c r="H14" s="1254" t="s">
        <v>101</v>
      </c>
    </row>
    <row r="15" spans="1:43" ht="24.95" customHeight="1">
      <c r="A15" s="1254" t="s">
        <v>2046</v>
      </c>
      <c r="B15" s="1667">
        <v>1</v>
      </c>
      <c r="C15" s="1667">
        <v>602</v>
      </c>
      <c r="D15" s="1667">
        <v>363</v>
      </c>
      <c r="E15" s="1666">
        <f t="shared" si="0"/>
        <v>965</v>
      </c>
      <c r="F15" s="1667">
        <v>132</v>
      </c>
      <c r="G15" s="1667">
        <v>833</v>
      </c>
      <c r="H15" s="1254" t="s">
        <v>103</v>
      </c>
    </row>
    <row r="16" spans="1:43" ht="24.95" customHeight="1">
      <c r="A16" s="1254" t="s">
        <v>2048</v>
      </c>
      <c r="B16" s="1595">
        <v>2</v>
      </c>
      <c r="C16" s="1595">
        <v>1343</v>
      </c>
      <c r="D16" s="1595">
        <v>690</v>
      </c>
      <c r="E16" s="1666">
        <f t="shared" si="0"/>
        <v>2033</v>
      </c>
      <c r="F16" s="1595">
        <v>315</v>
      </c>
      <c r="G16" s="1595">
        <v>1718</v>
      </c>
      <c r="H16" s="1254" t="s">
        <v>107</v>
      </c>
      <c r="I16" s="1449"/>
    </row>
    <row r="17" spans="1:9" ht="24.95" customHeight="1">
      <c r="A17" s="1254" t="s">
        <v>1009</v>
      </c>
      <c r="B17" s="1667">
        <v>1</v>
      </c>
      <c r="C17" s="1667">
        <v>95</v>
      </c>
      <c r="D17" s="1667">
        <v>183</v>
      </c>
      <c r="E17" s="1666">
        <f t="shared" si="0"/>
        <v>278</v>
      </c>
      <c r="F17" s="1667">
        <v>139</v>
      </c>
      <c r="G17" s="1667">
        <v>139</v>
      </c>
      <c r="H17" s="1254" t="s">
        <v>111</v>
      </c>
      <c r="I17" s="1449"/>
    </row>
    <row r="18" spans="1:9" ht="24.95" customHeight="1">
      <c r="A18" s="1254" t="s">
        <v>112</v>
      </c>
      <c r="B18" s="1595">
        <v>1</v>
      </c>
      <c r="C18" s="1595">
        <v>297</v>
      </c>
      <c r="D18" s="1595">
        <v>199</v>
      </c>
      <c r="E18" s="1666">
        <f t="shared" si="0"/>
        <v>496</v>
      </c>
      <c r="F18" s="1595">
        <v>140</v>
      </c>
      <c r="G18" s="1595">
        <v>356</v>
      </c>
      <c r="H18" s="1254" t="s">
        <v>2095</v>
      </c>
      <c r="I18" s="1449"/>
    </row>
    <row r="19" spans="1:9" ht="24.95" customHeight="1">
      <c r="A19" s="1254" t="s">
        <v>116</v>
      </c>
      <c r="B19" s="1667">
        <v>1</v>
      </c>
      <c r="C19" s="1667">
        <v>132</v>
      </c>
      <c r="D19" s="1667">
        <v>75</v>
      </c>
      <c r="E19" s="1666">
        <f t="shared" si="0"/>
        <v>207</v>
      </c>
      <c r="F19" s="1667">
        <v>53</v>
      </c>
      <c r="G19" s="1667">
        <v>154</v>
      </c>
      <c r="H19" s="1254" t="s">
        <v>117</v>
      </c>
      <c r="I19" s="1449"/>
    </row>
    <row r="20" spans="1:9" ht="24.95" customHeight="1">
      <c r="A20" s="1254" t="s">
        <v>2051</v>
      </c>
      <c r="B20" s="1595">
        <v>1</v>
      </c>
      <c r="C20" s="1595">
        <v>120</v>
      </c>
      <c r="D20" s="1595">
        <v>103</v>
      </c>
      <c r="E20" s="1666">
        <f t="shared" si="0"/>
        <v>223</v>
      </c>
      <c r="F20" s="1595">
        <v>115</v>
      </c>
      <c r="G20" s="1595">
        <v>98</v>
      </c>
      <c r="H20" s="1254" t="s">
        <v>2096</v>
      </c>
      <c r="I20" s="1449"/>
    </row>
    <row r="21" spans="1:9" ht="24.95" customHeight="1">
      <c r="A21" s="1254" t="s">
        <v>2052</v>
      </c>
      <c r="B21" s="1667">
        <v>1</v>
      </c>
      <c r="C21" s="1667">
        <v>49</v>
      </c>
      <c r="D21" s="1667">
        <v>74</v>
      </c>
      <c r="E21" s="1666">
        <f t="shared" si="0"/>
        <v>123</v>
      </c>
      <c r="F21" s="1667">
        <v>74</v>
      </c>
      <c r="G21" s="1667">
        <v>49</v>
      </c>
      <c r="H21" s="1254" t="s">
        <v>121</v>
      </c>
      <c r="I21" s="1449"/>
    </row>
    <row r="22" spans="1:9" ht="24.95" customHeight="1">
      <c r="A22" s="1254" t="s">
        <v>2053</v>
      </c>
      <c r="B22" s="1595">
        <v>1</v>
      </c>
      <c r="C22" s="1595">
        <v>28</v>
      </c>
      <c r="D22" s="1595">
        <v>174</v>
      </c>
      <c r="E22" s="1666">
        <f t="shared" si="0"/>
        <v>202</v>
      </c>
      <c r="F22" s="1595">
        <v>104</v>
      </c>
      <c r="G22" s="1595">
        <v>98</v>
      </c>
      <c r="H22" s="1254" t="s">
        <v>123</v>
      </c>
      <c r="I22" s="1449"/>
    </row>
    <row r="23" spans="1:9" ht="24.95" customHeight="1">
      <c r="A23" s="1282" t="s">
        <v>533</v>
      </c>
      <c r="B23" s="1282">
        <f t="shared" ref="B23:G23" si="1">SUM(B8:B22)</f>
        <v>27</v>
      </c>
      <c r="C23" s="1668">
        <f t="shared" si="1"/>
        <v>10960</v>
      </c>
      <c r="D23" s="1668">
        <f t="shared" si="1"/>
        <v>7698</v>
      </c>
      <c r="E23" s="1668">
        <f t="shared" si="1"/>
        <v>18658</v>
      </c>
      <c r="F23" s="1668">
        <f t="shared" si="1"/>
        <v>3246</v>
      </c>
      <c r="G23" s="1668">
        <f t="shared" si="1"/>
        <v>15402</v>
      </c>
      <c r="H23" s="1282" t="s">
        <v>129</v>
      </c>
      <c r="I23" s="1449"/>
    </row>
    <row r="24" spans="1:9" s="1671" customFormat="1" ht="23.25" customHeight="1">
      <c r="A24" s="1669"/>
      <c r="B24" s="1669"/>
      <c r="C24" s="1670"/>
      <c r="D24" s="1670"/>
      <c r="E24" s="1670"/>
      <c r="F24" s="1670"/>
      <c r="G24" s="1670"/>
    </row>
  </sheetData>
  <mergeCells count="12">
    <mergeCell ref="H4:H7"/>
    <mergeCell ref="C5:D5"/>
    <mergeCell ref="A1:H1"/>
    <mergeCell ref="A2:H2"/>
    <mergeCell ref="A3:D3"/>
    <mergeCell ref="E3:H3"/>
    <mergeCell ref="A4:A7"/>
    <mergeCell ref="B4:B7"/>
    <mergeCell ref="C4:D4"/>
    <mergeCell ref="E4:E6"/>
    <mergeCell ref="F4:F6"/>
    <mergeCell ref="G4:G6"/>
  </mergeCells>
  <printOptions horizontalCentered="1" verticalCentered="1"/>
  <pageMargins left="0.70866141732283472" right="0.70866141732283472" top="0.98425196850393704" bottom="0.98425196850393704" header="0.51181102362204722" footer="0.51181102362204722"/>
  <pageSetup paperSize="9" scale="74"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3"/>
  <sheetViews>
    <sheetView showGridLines="0" rightToLeft="1" zoomScaleNormal="100" zoomScaleSheetLayoutView="75" workbookViewId="0">
      <selection activeCell="C8" sqref="C8"/>
    </sheetView>
  </sheetViews>
  <sheetFormatPr defaultColWidth="7.7109375" defaultRowHeight="39" customHeight="1"/>
  <cols>
    <col min="1" max="1" width="29.42578125" style="1676" customWidth="1"/>
    <col min="2" max="3" width="21.7109375" style="1685" customWidth="1"/>
    <col min="4" max="4" width="25.42578125" style="1685" customWidth="1"/>
    <col min="5" max="5" width="27" style="1685" customWidth="1"/>
    <col min="6" max="6" width="26.140625" style="1685" customWidth="1"/>
    <col min="7" max="7" width="32.42578125" style="1676" customWidth="1"/>
    <col min="8" max="8" width="8.28515625" style="1676" bestFit="1" customWidth="1"/>
    <col min="9" max="256" width="7.7109375" style="1676"/>
    <col min="257" max="258" width="13.28515625" style="1676" customWidth="1"/>
    <col min="259" max="259" width="22.28515625" style="1676" customWidth="1"/>
    <col min="260" max="260" width="22.140625" style="1676" customWidth="1"/>
    <col min="261" max="261" width="21" style="1676" customWidth="1"/>
    <col min="262" max="263" width="22.28515625" style="1676" customWidth="1"/>
    <col min="264" max="264" width="8.28515625" style="1676" bestFit="1" customWidth="1"/>
    <col min="265" max="512" width="7.7109375" style="1676"/>
    <col min="513" max="514" width="13.28515625" style="1676" customWidth="1"/>
    <col min="515" max="515" width="22.28515625" style="1676" customWidth="1"/>
    <col min="516" max="516" width="22.140625" style="1676" customWidth="1"/>
    <col min="517" max="517" width="21" style="1676" customWidth="1"/>
    <col min="518" max="519" width="22.28515625" style="1676" customWidth="1"/>
    <col min="520" max="520" width="8.28515625" style="1676" bestFit="1" customWidth="1"/>
    <col min="521" max="768" width="7.7109375" style="1676"/>
    <col min="769" max="770" width="13.28515625" style="1676" customWidth="1"/>
    <col min="771" max="771" width="22.28515625" style="1676" customWidth="1"/>
    <col min="772" max="772" width="22.140625" style="1676" customWidth="1"/>
    <col min="773" max="773" width="21" style="1676" customWidth="1"/>
    <col min="774" max="775" width="22.28515625" style="1676" customWidth="1"/>
    <col min="776" max="776" width="8.28515625" style="1676" bestFit="1" customWidth="1"/>
    <col min="777" max="1024" width="7.7109375" style="1676"/>
    <col min="1025" max="1026" width="13.28515625" style="1676" customWidth="1"/>
    <col min="1027" max="1027" width="22.28515625" style="1676" customWidth="1"/>
    <col min="1028" max="1028" width="22.140625" style="1676" customWidth="1"/>
    <col min="1029" max="1029" width="21" style="1676" customWidth="1"/>
    <col min="1030" max="1031" width="22.28515625" style="1676" customWidth="1"/>
    <col min="1032" max="1032" width="8.28515625" style="1676" bestFit="1" customWidth="1"/>
    <col min="1033" max="1280" width="7.7109375" style="1676"/>
    <col min="1281" max="1282" width="13.28515625" style="1676" customWidth="1"/>
    <col min="1283" max="1283" width="22.28515625" style="1676" customWidth="1"/>
    <col min="1284" max="1284" width="22.140625" style="1676" customWidth="1"/>
    <col min="1285" max="1285" width="21" style="1676" customWidth="1"/>
    <col min="1286" max="1287" width="22.28515625" style="1676" customWidth="1"/>
    <col min="1288" max="1288" width="8.28515625" style="1676" bestFit="1" customWidth="1"/>
    <col min="1289" max="1536" width="7.7109375" style="1676"/>
    <col min="1537" max="1538" width="13.28515625" style="1676" customWidth="1"/>
    <col min="1539" max="1539" width="22.28515625" style="1676" customWidth="1"/>
    <col min="1540" max="1540" width="22.140625" style="1676" customWidth="1"/>
    <col min="1541" max="1541" width="21" style="1676" customWidth="1"/>
    <col min="1542" max="1543" width="22.28515625" style="1676" customWidth="1"/>
    <col min="1544" max="1544" width="8.28515625" style="1676" bestFit="1" customWidth="1"/>
    <col min="1545" max="1792" width="7.7109375" style="1676"/>
    <col min="1793" max="1794" width="13.28515625" style="1676" customWidth="1"/>
    <col min="1795" max="1795" width="22.28515625" style="1676" customWidth="1"/>
    <col min="1796" max="1796" width="22.140625" style="1676" customWidth="1"/>
    <col min="1797" max="1797" width="21" style="1676" customWidth="1"/>
    <col min="1798" max="1799" width="22.28515625" style="1676" customWidth="1"/>
    <col min="1800" max="1800" width="8.28515625" style="1676" bestFit="1" customWidth="1"/>
    <col min="1801" max="2048" width="7.7109375" style="1676"/>
    <col min="2049" max="2050" width="13.28515625" style="1676" customWidth="1"/>
    <col min="2051" max="2051" width="22.28515625" style="1676" customWidth="1"/>
    <col min="2052" max="2052" width="22.140625" style="1676" customWidth="1"/>
    <col min="2053" max="2053" width="21" style="1676" customWidth="1"/>
    <col min="2054" max="2055" width="22.28515625" style="1676" customWidth="1"/>
    <col min="2056" max="2056" width="8.28515625" style="1676" bestFit="1" customWidth="1"/>
    <col min="2057" max="2304" width="7.7109375" style="1676"/>
    <col min="2305" max="2306" width="13.28515625" style="1676" customWidth="1"/>
    <col min="2307" max="2307" width="22.28515625" style="1676" customWidth="1"/>
    <col min="2308" max="2308" width="22.140625" style="1676" customWidth="1"/>
    <col min="2309" max="2309" width="21" style="1676" customWidth="1"/>
    <col min="2310" max="2311" width="22.28515625" style="1676" customWidth="1"/>
    <col min="2312" max="2312" width="8.28515625" style="1676" bestFit="1" customWidth="1"/>
    <col min="2313" max="2560" width="7.7109375" style="1676"/>
    <col min="2561" max="2562" width="13.28515625" style="1676" customWidth="1"/>
    <col min="2563" max="2563" width="22.28515625" style="1676" customWidth="1"/>
    <col min="2564" max="2564" width="22.140625" style="1676" customWidth="1"/>
    <col min="2565" max="2565" width="21" style="1676" customWidth="1"/>
    <col min="2566" max="2567" width="22.28515625" style="1676" customWidth="1"/>
    <col min="2568" max="2568" width="8.28515625" style="1676" bestFit="1" customWidth="1"/>
    <col min="2569" max="2816" width="7.7109375" style="1676"/>
    <col min="2817" max="2818" width="13.28515625" style="1676" customWidth="1"/>
    <col min="2819" max="2819" width="22.28515625" style="1676" customWidth="1"/>
    <col min="2820" max="2820" width="22.140625" style="1676" customWidth="1"/>
    <col min="2821" max="2821" width="21" style="1676" customWidth="1"/>
    <col min="2822" max="2823" width="22.28515625" style="1676" customWidth="1"/>
    <col min="2824" max="2824" width="8.28515625" style="1676" bestFit="1" customWidth="1"/>
    <col min="2825" max="3072" width="7.7109375" style="1676"/>
    <col min="3073" max="3074" width="13.28515625" style="1676" customWidth="1"/>
    <col min="3075" max="3075" width="22.28515625" style="1676" customWidth="1"/>
    <col min="3076" max="3076" width="22.140625" style="1676" customWidth="1"/>
    <col min="3077" max="3077" width="21" style="1676" customWidth="1"/>
    <col min="3078" max="3079" width="22.28515625" style="1676" customWidth="1"/>
    <col min="3080" max="3080" width="8.28515625" style="1676" bestFit="1" customWidth="1"/>
    <col min="3081" max="3328" width="7.7109375" style="1676"/>
    <col min="3329" max="3330" width="13.28515625" style="1676" customWidth="1"/>
    <col min="3331" max="3331" width="22.28515625" style="1676" customWidth="1"/>
    <col min="3332" max="3332" width="22.140625" style="1676" customWidth="1"/>
    <col min="3333" max="3333" width="21" style="1676" customWidth="1"/>
    <col min="3334" max="3335" width="22.28515625" style="1676" customWidth="1"/>
    <col min="3336" max="3336" width="8.28515625" style="1676" bestFit="1" customWidth="1"/>
    <col min="3337" max="3584" width="7.7109375" style="1676"/>
    <col min="3585" max="3586" width="13.28515625" style="1676" customWidth="1"/>
    <col min="3587" max="3587" width="22.28515625" style="1676" customWidth="1"/>
    <col min="3588" max="3588" width="22.140625" style="1676" customWidth="1"/>
    <col min="3589" max="3589" width="21" style="1676" customWidth="1"/>
    <col min="3590" max="3591" width="22.28515625" style="1676" customWidth="1"/>
    <col min="3592" max="3592" width="8.28515625" style="1676" bestFit="1" customWidth="1"/>
    <col min="3593" max="3840" width="7.7109375" style="1676"/>
    <col min="3841" max="3842" width="13.28515625" style="1676" customWidth="1"/>
    <col min="3843" max="3843" width="22.28515625" style="1676" customWidth="1"/>
    <col min="3844" max="3844" width="22.140625" style="1676" customWidth="1"/>
    <col min="3845" max="3845" width="21" style="1676" customWidth="1"/>
    <col min="3846" max="3847" width="22.28515625" style="1676" customWidth="1"/>
    <col min="3848" max="3848" width="8.28515625" style="1676" bestFit="1" customWidth="1"/>
    <col min="3849" max="4096" width="7.7109375" style="1676"/>
    <col min="4097" max="4098" width="13.28515625" style="1676" customWidth="1"/>
    <col min="4099" max="4099" width="22.28515625" style="1676" customWidth="1"/>
    <col min="4100" max="4100" width="22.140625" style="1676" customWidth="1"/>
    <col min="4101" max="4101" width="21" style="1676" customWidth="1"/>
    <col min="4102" max="4103" width="22.28515625" style="1676" customWidth="1"/>
    <col min="4104" max="4104" width="8.28515625" style="1676" bestFit="1" customWidth="1"/>
    <col min="4105" max="4352" width="7.7109375" style="1676"/>
    <col min="4353" max="4354" width="13.28515625" style="1676" customWidth="1"/>
    <col min="4355" max="4355" width="22.28515625" style="1676" customWidth="1"/>
    <col min="4356" max="4356" width="22.140625" style="1676" customWidth="1"/>
    <col min="4357" max="4357" width="21" style="1676" customWidth="1"/>
    <col min="4358" max="4359" width="22.28515625" style="1676" customWidth="1"/>
    <col min="4360" max="4360" width="8.28515625" style="1676" bestFit="1" customWidth="1"/>
    <col min="4361" max="4608" width="7.7109375" style="1676"/>
    <col min="4609" max="4610" width="13.28515625" style="1676" customWidth="1"/>
    <col min="4611" max="4611" width="22.28515625" style="1676" customWidth="1"/>
    <col min="4612" max="4612" width="22.140625" style="1676" customWidth="1"/>
    <col min="4613" max="4613" width="21" style="1676" customWidth="1"/>
    <col min="4614" max="4615" width="22.28515625" style="1676" customWidth="1"/>
    <col min="4616" max="4616" width="8.28515625" style="1676" bestFit="1" customWidth="1"/>
    <col min="4617" max="4864" width="7.7109375" style="1676"/>
    <col min="4865" max="4866" width="13.28515625" style="1676" customWidth="1"/>
    <col min="4867" max="4867" width="22.28515625" style="1676" customWidth="1"/>
    <col min="4868" max="4868" width="22.140625" style="1676" customWidth="1"/>
    <col min="4869" max="4869" width="21" style="1676" customWidth="1"/>
    <col min="4870" max="4871" width="22.28515625" style="1676" customWidth="1"/>
    <col min="4872" max="4872" width="8.28515625" style="1676" bestFit="1" customWidth="1"/>
    <col min="4873" max="5120" width="7.7109375" style="1676"/>
    <col min="5121" max="5122" width="13.28515625" style="1676" customWidth="1"/>
    <col min="5123" max="5123" width="22.28515625" style="1676" customWidth="1"/>
    <col min="5124" max="5124" width="22.140625" style="1676" customWidth="1"/>
    <col min="5125" max="5125" width="21" style="1676" customWidth="1"/>
    <col min="5126" max="5127" width="22.28515625" style="1676" customWidth="1"/>
    <col min="5128" max="5128" width="8.28515625" style="1676" bestFit="1" customWidth="1"/>
    <col min="5129" max="5376" width="7.7109375" style="1676"/>
    <col min="5377" max="5378" width="13.28515625" style="1676" customWidth="1"/>
    <col min="5379" max="5379" width="22.28515625" style="1676" customWidth="1"/>
    <col min="5380" max="5380" width="22.140625" style="1676" customWidth="1"/>
    <col min="5381" max="5381" width="21" style="1676" customWidth="1"/>
    <col min="5382" max="5383" width="22.28515625" style="1676" customWidth="1"/>
    <col min="5384" max="5384" width="8.28515625" style="1676" bestFit="1" customWidth="1"/>
    <col min="5385" max="5632" width="7.7109375" style="1676"/>
    <col min="5633" max="5634" width="13.28515625" style="1676" customWidth="1"/>
    <col min="5635" max="5635" width="22.28515625" style="1676" customWidth="1"/>
    <col min="5636" max="5636" width="22.140625" style="1676" customWidth="1"/>
    <col min="5637" max="5637" width="21" style="1676" customWidth="1"/>
    <col min="5638" max="5639" width="22.28515625" style="1676" customWidth="1"/>
    <col min="5640" max="5640" width="8.28515625" style="1676" bestFit="1" customWidth="1"/>
    <col min="5641" max="5888" width="7.7109375" style="1676"/>
    <col min="5889" max="5890" width="13.28515625" style="1676" customWidth="1"/>
    <col min="5891" max="5891" width="22.28515625" style="1676" customWidth="1"/>
    <col min="5892" max="5892" width="22.140625" style="1676" customWidth="1"/>
    <col min="5893" max="5893" width="21" style="1676" customWidth="1"/>
    <col min="5894" max="5895" width="22.28515625" style="1676" customWidth="1"/>
    <col min="5896" max="5896" width="8.28515625" style="1676" bestFit="1" customWidth="1"/>
    <col min="5897" max="6144" width="7.7109375" style="1676"/>
    <col min="6145" max="6146" width="13.28515625" style="1676" customWidth="1"/>
    <col min="6147" max="6147" width="22.28515625" style="1676" customWidth="1"/>
    <col min="6148" max="6148" width="22.140625" style="1676" customWidth="1"/>
    <col min="6149" max="6149" width="21" style="1676" customWidth="1"/>
    <col min="6150" max="6151" width="22.28515625" style="1676" customWidth="1"/>
    <col min="6152" max="6152" width="8.28515625" style="1676" bestFit="1" customWidth="1"/>
    <col min="6153" max="6400" width="7.7109375" style="1676"/>
    <col min="6401" max="6402" width="13.28515625" style="1676" customWidth="1"/>
    <col min="6403" max="6403" width="22.28515625" style="1676" customWidth="1"/>
    <col min="6404" max="6404" width="22.140625" style="1676" customWidth="1"/>
    <col min="6405" max="6405" width="21" style="1676" customWidth="1"/>
    <col min="6406" max="6407" width="22.28515625" style="1676" customWidth="1"/>
    <col min="6408" max="6408" width="8.28515625" style="1676" bestFit="1" customWidth="1"/>
    <col min="6409" max="6656" width="7.7109375" style="1676"/>
    <col min="6657" max="6658" width="13.28515625" style="1676" customWidth="1"/>
    <col min="6659" max="6659" width="22.28515625" style="1676" customWidth="1"/>
    <col min="6660" max="6660" width="22.140625" style="1676" customWidth="1"/>
    <col min="6661" max="6661" width="21" style="1676" customWidth="1"/>
    <col min="6662" max="6663" width="22.28515625" style="1676" customWidth="1"/>
    <col min="6664" max="6664" width="8.28515625" style="1676" bestFit="1" customWidth="1"/>
    <col min="6665" max="6912" width="7.7109375" style="1676"/>
    <col min="6913" max="6914" width="13.28515625" style="1676" customWidth="1"/>
    <col min="6915" max="6915" width="22.28515625" style="1676" customWidth="1"/>
    <col min="6916" max="6916" width="22.140625" style="1676" customWidth="1"/>
    <col min="6917" max="6917" width="21" style="1676" customWidth="1"/>
    <col min="6918" max="6919" width="22.28515625" style="1676" customWidth="1"/>
    <col min="6920" max="6920" width="8.28515625" style="1676" bestFit="1" customWidth="1"/>
    <col min="6921" max="7168" width="7.7109375" style="1676"/>
    <col min="7169" max="7170" width="13.28515625" style="1676" customWidth="1"/>
    <col min="7171" max="7171" width="22.28515625" style="1676" customWidth="1"/>
    <col min="7172" max="7172" width="22.140625" style="1676" customWidth="1"/>
    <col min="7173" max="7173" width="21" style="1676" customWidth="1"/>
    <col min="7174" max="7175" width="22.28515625" style="1676" customWidth="1"/>
    <col min="7176" max="7176" width="8.28515625" style="1676" bestFit="1" customWidth="1"/>
    <col min="7177" max="7424" width="7.7109375" style="1676"/>
    <col min="7425" max="7426" width="13.28515625" style="1676" customWidth="1"/>
    <col min="7427" max="7427" width="22.28515625" style="1676" customWidth="1"/>
    <col min="7428" max="7428" width="22.140625" style="1676" customWidth="1"/>
    <col min="7429" max="7429" width="21" style="1676" customWidth="1"/>
    <col min="7430" max="7431" width="22.28515625" style="1676" customWidth="1"/>
    <col min="7432" max="7432" width="8.28515625" style="1676" bestFit="1" customWidth="1"/>
    <col min="7433" max="7680" width="7.7109375" style="1676"/>
    <col min="7681" max="7682" width="13.28515625" style="1676" customWidth="1"/>
    <col min="7683" max="7683" width="22.28515625" style="1676" customWidth="1"/>
    <col min="7684" max="7684" width="22.140625" style="1676" customWidth="1"/>
    <col min="7685" max="7685" width="21" style="1676" customWidth="1"/>
    <col min="7686" max="7687" width="22.28515625" style="1676" customWidth="1"/>
    <col min="7688" max="7688" width="8.28515625" style="1676" bestFit="1" customWidth="1"/>
    <col min="7689" max="7936" width="7.7109375" style="1676"/>
    <col min="7937" max="7938" width="13.28515625" style="1676" customWidth="1"/>
    <col min="7939" max="7939" width="22.28515625" style="1676" customWidth="1"/>
    <col min="7940" max="7940" width="22.140625" style="1676" customWidth="1"/>
    <col min="7941" max="7941" width="21" style="1676" customWidth="1"/>
    <col min="7942" max="7943" width="22.28515625" style="1676" customWidth="1"/>
    <col min="7944" max="7944" width="8.28515625" style="1676" bestFit="1" customWidth="1"/>
    <col min="7945" max="8192" width="7.7109375" style="1676"/>
    <col min="8193" max="8194" width="13.28515625" style="1676" customWidth="1"/>
    <col min="8195" max="8195" width="22.28515625" style="1676" customWidth="1"/>
    <col min="8196" max="8196" width="22.140625" style="1676" customWidth="1"/>
    <col min="8197" max="8197" width="21" style="1676" customWidth="1"/>
    <col min="8198" max="8199" width="22.28515625" style="1676" customWidth="1"/>
    <col min="8200" max="8200" width="8.28515625" style="1676" bestFit="1" customWidth="1"/>
    <col min="8201" max="8448" width="7.7109375" style="1676"/>
    <col min="8449" max="8450" width="13.28515625" style="1676" customWidth="1"/>
    <col min="8451" max="8451" width="22.28515625" style="1676" customWidth="1"/>
    <col min="8452" max="8452" width="22.140625" style="1676" customWidth="1"/>
    <col min="8453" max="8453" width="21" style="1676" customWidth="1"/>
    <col min="8454" max="8455" width="22.28515625" style="1676" customWidth="1"/>
    <col min="8456" max="8456" width="8.28515625" style="1676" bestFit="1" customWidth="1"/>
    <col min="8457" max="8704" width="7.7109375" style="1676"/>
    <col min="8705" max="8706" width="13.28515625" style="1676" customWidth="1"/>
    <col min="8707" max="8707" width="22.28515625" style="1676" customWidth="1"/>
    <col min="8708" max="8708" width="22.140625" style="1676" customWidth="1"/>
    <col min="8709" max="8709" width="21" style="1676" customWidth="1"/>
    <col min="8710" max="8711" width="22.28515625" style="1676" customWidth="1"/>
    <col min="8712" max="8712" width="8.28515625" style="1676" bestFit="1" customWidth="1"/>
    <col min="8713" max="8960" width="7.7109375" style="1676"/>
    <col min="8961" max="8962" width="13.28515625" style="1676" customWidth="1"/>
    <col min="8963" max="8963" width="22.28515625" style="1676" customWidth="1"/>
    <col min="8964" max="8964" width="22.140625" style="1676" customWidth="1"/>
    <col min="8965" max="8965" width="21" style="1676" customWidth="1"/>
    <col min="8966" max="8967" width="22.28515625" style="1676" customWidth="1"/>
    <col min="8968" max="8968" width="8.28515625" style="1676" bestFit="1" customWidth="1"/>
    <col min="8969" max="9216" width="7.7109375" style="1676"/>
    <col min="9217" max="9218" width="13.28515625" style="1676" customWidth="1"/>
    <col min="9219" max="9219" width="22.28515625" style="1676" customWidth="1"/>
    <col min="9220" max="9220" width="22.140625" style="1676" customWidth="1"/>
    <col min="9221" max="9221" width="21" style="1676" customWidth="1"/>
    <col min="9222" max="9223" width="22.28515625" style="1676" customWidth="1"/>
    <col min="9224" max="9224" width="8.28515625" style="1676" bestFit="1" customWidth="1"/>
    <col min="9225" max="9472" width="7.7109375" style="1676"/>
    <col min="9473" max="9474" width="13.28515625" style="1676" customWidth="1"/>
    <col min="9475" max="9475" width="22.28515625" style="1676" customWidth="1"/>
    <col min="9476" max="9476" width="22.140625" style="1676" customWidth="1"/>
    <col min="9477" max="9477" width="21" style="1676" customWidth="1"/>
    <col min="9478" max="9479" width="22.28515625" style="1676" customWidth="1"/>
    <col min="9480" max="9480" width="8.28515625" style="1676" bestFit="1" customWidth="1"/>
    <col min="9481" max="9728" width="7.7109375" style="1676"/>
    <col min="9729" max="9730" width="13.28515625" style="1676" customWidth="1"/>
    <col min="9731" max="9731" width="22.28515625" style="1676" customWidth="1"/>
    <col min="9732" max="9732" width="22.140625" style="1676" customWidth="1"/>
    <col min="9733" max="9733" width="21" style="1676" customWidth="1"/>
    <col min="9734" max="9735" width="22.28515625" style="1676" customWidth="1"/>
    <col min="9736" max="9736" width="8.28515625" style="1676" bestFit="1" customWidth="1"/>
    <col min="9737" max="9984" width="7.7109375" style="1676"/>
    <col min="9985" max="9986" width="13.28515625" style="1676" customWidth="1"/>
    <col min="9987" max="9987" width="22.28515625" style="1676" customWidth="1"/>
    <col min="9988" max="9988" width="22.140625" style="1676" customWidth="1"/>
    <col min="9989" max="9989" width="21" style="1676" customWidth="1"/>
    <col min="9990" max="9991" width="22.28515625" style="1676" customWidth="1"/>
    <col min="9992" max="9992" width="8.28515625" style="1676" bestFit="1" customWidth="1"/>
    <col min="9993" max="10240" width="7.7109375" style="1676"/>
    <col min="10241" max="10242" width="13.28515625" style="1676" customWidth="1"/>
    <col min="10243" max="10243" width="22.28515625" style="1676" customWidth="1"/>
    <col min="10244" max="10244" width="22.140625" style="1676" customWidth="1"/>
    <col min="10245" max="10245" width="21" style="1676" customWidth="1"/>
    <col min="10246" max="10247" width="22.28515625" style="1676" customWidth="1"/>
    <col min="10248" max="10248" width="8.28515625" style="1676" bestFit="1" customWidth="1"/>
    <col min="10249" max="10496" width="7.7109375" style="1676"/>
    <col min="10497" max="10498" width="13.28515625" style="1676" customWidth="1"/>
    <col min="10499" max="10499" width="22.28515625" style="1676" customWidth="1"/>
    <col min="10500" max="10500" width="22.140625" style="1676" customWidth="1"/>
    <col min="10501" max="10501" width="21" style="1676" customWidth="1"/>
    <col min="10502" max="10503" width="22.28515625" style="1676" customWidth="1"/>
    <col min="10504" max="10504" width="8.28515625" style="1676" bestFit="1" customWidth="1"/>
    <col min="10505" max="10752" width="7.7109375" style="1676"/>
    <col min="10753" max="10754" width="13.28515625" style="1676" customWidth="1"/>
    <col min="10755" max="10755" width="22.28515625" style="1676" customWidth="1"/>
    <col min="10756" max="10756" width="22.140625" style="1676" customWidth="1"/>
    <col min="10757" max="10757" width="21" style="1676" customWidth="1"/>
    <col min="10758" max="10759" width="22.28515625" style="1676" customWidth="1"/>
    <col min="10760" max="10760" width="8.28515625" style="1676" bestFit="1" customWidth="1"/>
    <col min="10761" max="11008" width="7.7109375" style="1676"/>
    <col min="11009" max="11010" width="13.28515625" style="1676" customWidth="1"/>
    <col min="11011" max="11011" width="22.28515625" style="1676" customWidth="1"/>
    <col min="11012" max="11012" width="22.140625" style="1676" customWidth="1"/>
    <col min="11013" max="11013" width="21" style="1676" customWidth="1"/>
    <col min="11014" max="11015" width="22.28515625" style="1676" customWidth="1"/>
    <col min="11016" max="11016" width="8.28515625" style="1676" bestFit="1" customWidth="1"/>
    <col min="11017" max="11264" width="7.7109375" style="1676"/>
    <col min="11265" max="11266" width="13.28515625" style="1676" customWidth="1"/>
    <col min="11267" max="11267" width="22.28515625" style="1676" customWidth="1"/>
    <col min="11268" max="11268" width="22.140625" style="1676" customWidth="1"/>
    <col min="11269" max="11269" width="21" style="1676" customWidth="1"/>
    <col min="11270" max="11271" width="22.28515625" style="1676" customWidth="1"/>
    <col min="11272" max="11272" width="8.28515625" style="1676" bestFit="1" customWidth="1"/>
    <col min="11273" max="11520" width="7.7109375" style="1676"/>
    <col min="11521" max="11522" width="13.28515625" style="1676" customWidth="1"/>
    <col min="11523" max="11523" width="22.28515625" style="1676" customWidth="1"/>
    <col min="11524" max="11524" width="22.140625" style="1676" customWidth="1"/>
    <col min="11525" max="11525" width="21" style="1676" customWidth="1"/>
    <col min="11526" max="11527" width="22.28515625" style="1676" customWidth="1"/>
    <col min="11528" max="11528" width="8.28515625" style="1676" bestFit="1" customWidth="1"/>
    <col min="11529" max="11776" width="7.7109375" style="1676"/>
    <col min="11777" max="11778" width="13.28515625" style="1676" customWidth="1"/>
    <col min="11779" max="11779" width="22.28515625" style="1676" customWidth="1"/>
    <col min="11780" max="11780" width="22.140625" style="1676" customWidth="1"/>
    <col min="11781" max="11781" width="21" style="1676" customWidth="1"/>
    <col min="11782" max="11783" width="22.28515625" style="1676" customWidth="1"/>
    <col min="11784" max="11784" width="8.28515625" style="1676" bestFit="1" customWidth="1"/>
    <col min="11785" max="12032" width="7.7109375" style="1676"/>
    <col min="12033" max="12034" width="13.28515625" style="1676" customWidth="1"/>
    <col min="12035" max="12035" width="22.28515625" style="1676" customWidth="1"/>
    <col min="12036" max="12036" width="22.140625" style="1676" customWidth="1"/>
    <col min="12037" max="12037" width="21" style="1676" customWidth="1"/>
    <col min="12038" max="12039" width="22.28515625" style="1676" customWidth="1"/>
    <col min="12040" max="12040" width="8.28515625" style="1676" bestFit="1" customWidth="1"/>
    <col min="12041" max="12288" width="7.7109375" style="1676"/>
    <col min="12289" max="12290" width="13.28515625" style="1676" customWidth="1"/>
    <col min="12291" max="12291" width="22.28515625" style="1676" customWidth="1"/>
    <col min="12292" max="12292" width="22.140625" style="1676" customWidth="1"/>
    <col min="12293" max="12293" width="21" style="1676" customWidth="1"/>
    <col min="12294" max="12295" width="22.28515625" style="1676" customWidth="1"/>
    <col min="12296" max="12296" width="8.28515625" style="1676" bestFit="1" customWidth="1"/>
    <col min="12297" max="12544" width="7.7109375" style="1676"/>
    <col min="12545" max="12546" width="13.28515625" style="1676" customWidth="1"/>
    <col min="12547" max="12547" width="22.28515625" style="1676" customWidth="1"/>
    <col min="12548" max="12548" width="22.140625" style="1676" customWidth="1"/>
    <col min="12549" max="12549" width="21" style="1676" customWidth="1"/>
    <col min="12550" max="12551" width="22.28515625" style="1676" customWidth="1"/>
    <col min="12552" max="12552" width="8.28515625" style="1676" bestFit="1" customWidth="1"/>
    <col min="12553" max="12800" width="7.7109375" style="1676"/>
    <col min="12801" max="12802" width="13.28515625" style="1676" customWidth="1"/>
    <col min="12803" max="12803" width="22.28515625" style="1676" customWidth="1"/>
    <col min="12804" max="12804" width="22.140625" style="1676" customWidth="1"/>
    <col min="12805" max="12805" width="21" style="1676" customWidth="1"/>
    <col min="12806" max="12807" width="22.28515625" style="1676" customWidth="1"/>
    <col min="12808" max="12808" width="8.28515625" style="1676" bestFit="1" customWidth="1"/>
    <col min="12809" max="13056" width="7.7109375" style="1676"/>
    <col min="13057" max="13058" width="13.28515625" style="1676" customWidth="1"/>
    <col min="13059" max="13059" width="22.28515625" style="1676" customWidth="1"/>
    <col min="13060" max="13060" width="22.140625" style="1676" customWidth="1"/>
    <col min="13061" max="13061" width="21" style="1676" customWidth="1"/>
    <col min="13062" max="13063" width="22.28515625" style="1676" customWidth="1"/>
    <col min="13064" max="13064" width="8.28515625" style="1676" bestFit="1" customWidth="1"/>
    <col min="13065" max="13312" width="7.7109375" style="1676"/>
    <col min="13313" max="13314" width="13.28515625" style="1676" customWidth="1"/>
    <col min="13315" max="13315" width="22.28515625" style="1676" customWidth="1"/>
    <col min="13316" max="13316" width="22.140625" style="1676" customWidth="1"/>
    <col min="13317" max="13317" width="21" style="1676" customWidth="1"/>
    <col min="13318" max="13319" width="22.28515625" style="1676" customWidth="1"/>
    <col min="13320" max="13320" width="8.28515625" style="1676" bestFit="1" customWidth="1"/>
    <col min="13321" max="13568" width="7.7109375" style="1676"/>
    <col min="13569" max="13570" width="13.28515625" style="1676" customWidth="1"/>
    <col min="13571" max="13571" width="22.28515625" style="1676" customWidth="1"/>
    <col min="13572" max="13572" width="22.140625" style="1676" customWidth="1"/>
    <col min="13573" max="13573" width="21" style="1676" customWidth="1"/>
    <col min="13574" max="13575" width="22.28515625" style="1676" customWidth="1"/>
    <col min="13576" max="13576" width="8.28515625" style="1676" bestFit="1" customWidth="1"/>
    <col min="13577" max="13824" width="7.7109375" style="1676"/>
    <col min="13825" max="13826" width="13.28515625" style="1676" customWidth="1"/>
    <col min="13827" max="13827" width="22.28515625" style="1676" customWidth="1"/>
    <col min="13828" max="13828" width="22.140625" style="1676" customWidth="1"/>
    <col min="13829" max="13829" width="21" style="1676" customWidth="1"/>
    <col min="13830" max="13831" width="22.28515625" style="1676" customWidth="1"/>
    <col min="13832" max="13832" width="8.28515625" style="1676" bestFit="1" customWidth="1"/>
    <col min="13833" max="14080" width="7.7109375" style="1676"/>
    <col min="14081" max="14082" width="13.28515625" style="1676" customWidth="1"/>
    <col min="14083" max="14083" width="22.28515625" style="1676" customWidth="1"/>
    <col min="14084" max="14084" width="22.140625" style="1676" customWidth="1"/>
    <col min="14085" max="14085" width="21" style="1676" customWidth="1"/>
    <col min="14086" max="14087" width="22.28515625" style="1676" customWidth="1"/>
    <col min="14088" max="14088" width="8.28515625" style="1676" bestFit="1" customWidth="1"/>
    <col min="14089" max="14336" width="7.7109375" style="1676"/>
    <col min="14337" max="14338" width="13.28515625" style="1676" customWidth="1"/>
    <col min="14339" max="14339" width="22.28515625" style="1676" customWidth="1"/>
    <col min="14340" max="14340" width="22.140625" style="1676" customWidth="1"/>
    <col min="14341" max="14341" width="21" style="1676" customWidth="1"/>
    <col min="14342" max="14343" width="22.28515625" style="1676" customWidth="1"/>
    <col min="14344" max="14344" width="8.28515625" style="1676" bestFit="1" customWidth="1"/>
    <col min="14345" max="14592" width="7.7109375" style="1676"/>
    <col min="14593" max="14594" width="13.28515625" style="1676" customWidth="1"/>
    <col min="14595" max="14595" width="22.28515625" style="1676" customWidth="1"/>
    <col min="14596" max="14596" width="22.140625" style="1676" customWidth="1"/>
    <col min="14597" max="14597" width="21" style="1676" customWidth="1"/>
    <col min="14598" max="14599" width="22.28515625" style="1676" customWidth="1"/>
    <col min="14600" max="14600" width="8.28515625" style="1676" bestFit="1" customWidth="1"/>
    <col min="14601" max="14848" width="7.7109375" style="1676"/>
    <col min="14849" max="14850" width="13.28515625" style="1676" customWidth="1"/>
    <col min="14851" max="14851" width="22.28515625" style="1676" customWidth="1"/>
    <col min="14852" max="14852" width="22.140625" style="1676" customWidth="1"/>
    <col min="14853" max="14853" width="21" style="1676" customWidth="1"/>
    <col min="14854" max="14855" width="22.28515625" style="1676" customWidth="1"/>
    <col min="14856" max="14856" width="8.28515625" style="1676" bestFit="1" customWidth="1"/>
    <col min="14857" max="15104" width="7.7109375" style="1676"/>
    <col min="15105" max="15106" width="13.28515625" style="1676" customWidth="1"/>
    <col min="15107" max="15107" width="22.28515625" style="1676" customWidth="1"/>
    <col min="15108" max="15108" width="22.140625" style="1676" customWidth="1"/>
    <col min="15109" max="15109" width="21" style="1676" customWidth="1"/>
    <col min="15110" max="15111" width="22.28515625" style="1676" customWidth="1"/>
    <col min="15112" max="15112" width="8.28515625" style="1676" bestFit="1" customWidth="1"/>
    <col min="15113" max="15360" width="7.7109375" style="1676"/>
    <col min="15361" max="15362" width="13.28515625" style="1676" customWidth="1"/>
    <col min="15363" max="15363" width="22.28515625" style="1676" customWidth="1"/>
    <col min="15364" max="15364" width="22.140625" style="1676" customWidth="1"/>
    <col min="15365" max="15365" width="21" style="1676" customWidth="1"/>
    <col min="15366" max="15367" width="22.28515625" style="1676" customWidth="1"/>
    <col min="15368" max="15368" width="8.28515625" style="1676" bestFit="1" customWidth="1"/>
    <col min="15369" max="15616" width="7.7109375" style="1676"/>
    <col min="15617" max="15618" width="13.28515625" style="1676" customWidth="1"/>
    <col min="15619" max="15619" width="22.28515625" style="1676" customWidth="1"/>
    <col min="15620" max="15620" width="22.140625" style="1676" customWidth="1"/>
    <col min="15621" max="15621" width="21" style="1676" customWidth="1"/>
    <col min="15622" max="15623" width="22.28515625" style="1676" customWidth="1"/>
    <col min="15624" max="15624" width="8.28515625" style="1676" bestFit="1" customWidth="1"/>
    <col min="15625" max="15872" width="7.7109375" style="1676"/>
    <col min="15873" max="15874" width="13.28515625" style="1676" customWidth="1"/>
    <col min="15875" max="15875" width="22.28515625" style="1676" customWidth="1"/>
    <col min="15876" max="15876" width="22.140625" style="1676" customWidth="1"/>
    <col min="15877" max="15877" width="21" style="1676" customWidth="1"/>
    <col min="15878" max="15879" width="22.28515625" style="1676" customWidth="1"/>
    <col min="15880" max="15880" width="8.28515625" style="1676" bestFit="1" customWidth="1"/>
    <col min="15881" max="16128" width="7.7109375" style="1676"/>
    <col min="16129" max="16130" width="13.28515625" style="1676" customWidth="1"/>
    <col min="16131" max="16131" width="22.28515625" style="1676" customWidth="1"/>
    <col min="16132" max="16132" width="22.140625" style="1676" customWidth="1"/>
    <col min="16133" max="16133" width="21" style="1676" customWidth="1"/>
    <col min="16134" max="16135" width="22.28515625" style="1676" customWidth="1"/>
    <col min="16136" max="16136" width="8.28515625" style="1676" bestFit="1" customWidth="1"/>
    <col min="16137" max="16384" width="7.7109375" style="1676"/>
  </cols>
  <sheetData>
    <row r="1" spans="1:15" s="1674" customFormat="1" ht="69.75" customHeight="1">
      <c r="A1" s="1901" t="s">
        <v>2603</v>
      </c>
      <c r="B1" s="1901"/>
      <c r="C1" s="1901"/>
      <c r="D1" s="1901"/>
      <c r="E1" s="1901"/>
      <c r="F1" s="1901"/>
      <c r="G1" s="1901"/>
    </row>
    <row r="2" spans="1:15" s="1674" customFormat="1" ht="58.5" customHeight="1">
      <c r="A2" s="2495" t="s">
        <v>2604</v>
      </c>
      <c r="B2" s="2495"/>
      <c r="C2" s="2495"/>
      <c r="D2" s="2495"/>
      <c r="E2" s="2495"/>
      <c r="F2" s="2495"/>
      <c r="G2" s="2495"/>
    </row>
    <row r="3" spans="1:15" s="1674" customFormat="1" ht="21" customHeight="1">
      <c r="A3" s="2496" t="s">
        <v>3382</v>
      </c>
      <c r="B3" s="2496"/>
      <c r="C3" s="2496"/>
      <c r="D3" s="2497"/>
      <c r="E3" s="2498" t="s">
        <v>3383</v>
      </c>
      <c r="F3" s="2498"/>
      <c r="G3" s="2499"/>
    </row>
    <row r="4" spans="1:15" s="1675" customFormat="1" ht="79.5" customHeight="1">
      <c r="A4" s="2545" t="s">
        <v>83</v>
      </c>
      <c r="B4" s="1224" t="s">
        <v>3384</v>
      </c>
      <c r="C4" s="1490" t="s">
        <v>3385</v>
      </c>
      <c r="D4" s="1224" t="s">
        <v>3386</v>
      </c>
      <c r="E4" s="1490" t="s">
        <v>3387</v>
      </c>
      <c r="F4" s="1277" t="s">
        <v>3388</v>
      </c>
      <c r="G4" s="2545" t="s">
        <v>87</v>
      </c>
    </row>
    <row r="5" spans="1:15" ht="35.25" customHeight="1">
      <c r="A5" s="2546"/>
      <c r="B5" s="1277" t="s">
        <v>3389</v>
      </c>
      <c r="C5" s="2419" t="s">
        <v>484</v>
      </c>
      <c r="D5" s="1277" t="s">
        <v>3389</v>
      </c>
      <c r="E5" s="2419" t="s">
        <v>484</v>
      </c>
      <c r="F5" s="2492" t="s">
        <v>3390</v>
      </c>
      <c r="G5" s="2546"/>
      <c r="O5" s="1677"/>
    </row>
    <row r="6" spans="1:15" ht="54.95" customHeight="1">
      <c r="A6" s="2547"/>
      <c r="B6" s="1277" t="s">
        <v>3391</v>
      </c>
      <c r="C6" s="2421"/>
      <c r="D6" s="1277" t="s">
        <v>3391</v>
      </c>
      <c r="E6" s="2421"/>
      <c r="F6" s="2492"/>
      <c r="G6" s="2547"/>
      <c r="O6" s="1677"/>
    </row>
    <row r="7" spans="1:15" ht="54.95" customHeight="1">
      <c r="A7" s="1254" t="s">
        <v>818</v>
      </c>
      <c r="B7" s="1516">
        <v>20</v>
      </c>
      <c r="C7" s="1678">
        <f>B7/F7</f>
        <v>0.27777777777777779</v>
      </c>
      <c r="D7" s="1516">
        <v>52</v>
      </c>
      <c r="E7" s="1678">
        <f>D7/F7</f>
        <v>0.72222222222222221</v>
      </c>
      <c r="F7" s="1658">
        <f>B7+D7</f>
        <v>72</v>
      </c>
      <c r="G7" s="1254" t="s">
        <v>89</v>
      </c>
      <c r="O7" s="1677"/>
    </row>
    <row r="8" spans="1:15" ht="54.95" customHeight="1">
      <c r="A8" s="1254" t="s">
        <v>1007</v>
      </c>
      <c r="B8" s="1518">
        <v>7</v>
      </c>
      <c r="C8" s="1679">
        <f t="shared" ref="C8:C21" si="0">B8/F8</f>
        <v>0.4375</v>
      </c>
      <c r="D8" s="1518">
        <v>9</v>
      </c>
      <c r="E8" s="1679">
        <f>D8/F8</f>
        <v>0.5625</v>
      </c>
      <c r="F8" s="1658">
        <f t="shared" ref="F8:F21" si="1">B8+D8</f>
        <v>16</v>
      </c>
      <c r="G8" s="1254" t="s">
        <v>91</v>
      </c>
      <c r="H8" s="1680"/>
      <c r="I8" s="1680"/>
      <c r="J8" s="1675"/>
      <c r="K8" s="1675"/>
      <c r="L8" s="1675"/>
      <c r="O8" s="1677"/>
    </row>
    <row r="9" spans="1:15" ht="54.95" customHeight="1">
      <c r="A9" s="1254" t="s">
        <v>1008</v>
      </c>
      <c r="B9" s="1516">
        <v>4</v>
      </c>
      <c r="C9" s="1678">
        <f t="shared" si="0"/>
        <v>0.22222222222222221</v>
      </c>
      <c r="D9" s="1516">
        <v>14</v>
      </c>
      <c r="E9" s="1678">
        <f t="shared" ref="E9:E21" si="2">D9/F9</f>
        <v>0.77777777777777779</v>
      </c>
      <c r="F9" s="1658">
        <f t="shared" si="1"/>
        <v>18</v>
      </c>
      <c r="G9" s="1254" t="s">
        <v>93</v>
      </c>
      <c r="O9" s="1677"/>
    </row>
    <row r="10" spans="1:15" ht="54.95" customHeight="1">
      <c r="A10" s="1254" t="s">
        <v>2044</v>
      </c>
      <c r="B10" s="1518">
        <v>21</v>
      </c>
      <c r="C10" s="1679">
        <f t="shared" si="0"/>
        <v>0.58333333333333337</v>
      </c>
      <c r="D10" s="1518">
        <v>15</v>
      </c>
      <c r="E10" s="1679">
        <f t="shared" si="2"/>
        <v>0.41666666666666669</v>
      </c>
      <c r="F10" s="1658">
        <f t="shared" si="1"/>
        <v>36</v>
      </c>
      <c r="G10" s="1254" t="s">
        <v>95</v>
      </c>
      <c r="O10" s="1677"/>
    </row>
    <row r="11" spans="1:15" ht="54.95" customHeight="1">
      <c r="A11" s="1254" t="s">
        <v>820</v>
      </c>
      <c r="B11" s="1516">
        <v>6</v>
      </c>
      <c r="C11" s="1678">
        <f t="shared" si="0"/>
        <v>7.6923076923076927E-2</v>
      </c>
      <c r="D11" s="1516">
        <v>72</v>
      </c>
      <c r="E11" s="1678">
        <f t="shared" si="2"/>
        <v>0.92307692307692313</v>
      </c>
      <c r="F11" s="1658">
        <f t="shared" si="1"/>
        <v>78</v>
      </c>
      <c r="G11" s="1254" t="s">
        <v>97</v>
      </c>
    </row>
    <row r="12" spans="1:15" ht="54.95" customHeight="1">
      <c r="A12" s="1254" t="s">
        <v>2045</v>
      </c>
      <c r="B12" s="1518">
        <v>3</v>
      </c>
      <c r="C12" s="1679">
        <f t="shared" si="0"/>
        <v>0.25</v>
      </c>
      <c r="D12" s="1518">
        <v>9</v>
      </c>
      <c r="E12" s="1679">
        <f t="shared" si="2"/>
        <v>0.75</v>
      </c>
      <c r="F12" s="1658">
        <f t="shared" si="1"/>
        <v>12</v>
      </c>
      <c r="G12" s="1254" t="s">
        <v>99</v>
      </c>
    </row>
    <row r="13" spans="1:15" ht="54.95" customHeight="1">
      <c r="A13" s="1254" t="s">
        <v>821</v>
      </c>
      <c r="B13" s="1516">
        <v>42</v>
      </c>
      <c r="C13" s="1678">
        <f t="shared" si="0"/>
        <v>0.42857142857142855</v>
      </c>
      <c r="D13" s="1516">
        <v>56</v>
      </c>
      <c r="E13" s="1678">
        <f t="shared" si="2"/>
        <v>0.5714285714285714</v>
      </c>
      <c r="F13" s="1658">
        <f t="shared" si="1"/>
        <v>98</v>
      </c>
      <c r="G13" s="1254" t="s">
        <v>101</v>
      </c>
    </row>
    <row r="14" spans="1:15" ht="54.95" customHeight="1">
      <c r="A14" s="1254" t="s">
        <v>2046</v>
      </c>
      <c r="B14" s="1518">
        <v>20</v>
      </c>
      <c r="C14" s="1679">
        <f t="shared" si="0"/>
        <v>0.20618556701030927</v>
      </c>
      <c r="D14" s="1518">
        <v>77</v>
      </c>
      <c r="E14" s="1679">
        <f t="shared" si="2"/>
        <v>0.79381443298969068</v>
      </c>
      <c r="F14" s="1658">
        <f t="shared" si="1"/>
        <v>97</v>
      </c>
      <c r="G14" s="1254" t="s">
        <v>103</v>
      </c>
    </row>
    <row r="15" spans="1:15" ht="54.95" customHeight="1">
      <c r="A15" s="1254" t="s">
        <v>2048</v>
      </c>
      <c r="B15" s="1516">
        <v>26</v>
      </c>
      <c r="C15" s="1678">
        <f t="shared" si="0"/>
        <v>0.2988505747126437</v>
      </c>
      <c r="D15" s="1516">
        <v>61</v>
      </c>
      <c r="E15" s="1678">
        <f t="shared" si="2"/>
        <v>0.70114942528735635</v>
      </c>
      <c r="F15" s="1658">
        <f t="shared" si="1"/>
        <v>87</v>
      </c>
      <c r="G15" s="1254" t="s">
        <v>107</v>
      </c>
    </row>
    <row r="16" spans="1:15" ht="54.95" customHeight="1">
      <c r="A16" s="1254" t="s">
        <v>1009</v>
      </c>
      <c r="B16" s="1518">
        <v>4</v>
      </c>
      <c r="C16" s="1679">
        <f t="shared" si="0"/>
        <v>0.19047619047619047</v>
      </c>
      <c r="D16" s="1518">
        <v>17</v>
      </c>
      <c r="E16" s="1679">
        <f t="shared" si="2"/>
        <v>0.80952380952380953</v>
      </c>
      <c r="F16" s="1658">
        <f t="shared" si="1"/>
        <v>21</v>
      </c>
      <c r="G16" s="1254" t="s">
        <v>111</v>
      </c>
    </row>
    <row r="17" spans="1:7" ht="54.95" customHeight="1">
      <c r="A17" s="1254" t="s">
        <v>112</v>
      </c>
      <c r="B17" s="1516">
        <v>8</v>
      </c>
      <c r="C17" s="1678">
        <f t="shared" si="0"/>
        <v>0.4</v>
      </c>
      <c r="D17" s="1516">
        <v>12</v>
      </c>
      <c r="E17" s="1678">
        <f t="shared" si="2"/>
        <v>0.6</v>
      </c>
      <c r="F17" s="1658">
        <f t="shared" si="1"/>
        <v>20</v>
      </c>
      <c r="G17" s="1254" t="s">
        <v>2095</v>
      </c>
    </row>
    <row r="18" spans="1:7" ht="54.95" customHeight="1">
      <c r="A18" s="1254" t="s">
        <v>116</v>
      </c>
      <c r="B18" s="1518">
        <v>4</v>
      </c>
      <c r="C18" s="1679">
        <f t="shared" si="0"/>
        <v>0.4</v>
      </c>
      <c r="D18" s="1518">
        <v>6</v>
      </c>
      <c r="E18" s="1679">
        <f t="shared" si="2"/>
        <v>0.6</v>
      </c>
      <c r="F18" s="1658">
        <f t="shared" si="1"/>
        <v>10</v>
      </c>
      <c r="G18" s="1254" t="s">
        <v>117</v>
      </c>
    </row>
    <row r="19" spans="1:7" ht="54.95" customHeight="1">
      <c r="A19" s="1254" t="s">
        <v>2051</v>
      </c>
      <c r="B19" s="1516">
        <v>2</v>
      </c>
      <c r="C19" s="1678">
        <f t="shared" si="0"/>
        <v>1</v>
      </c>
      <c r="D19" s="1516">
        <v>0</v>
      </c>
      <c r="E19" s="1678">
        <f t="shared" si="2"/>
        <v>0</v>
      </c>
      <c r="F19" s="1658">
        <f t="shared" si="1"/>
        <v>2</v>
      </c>
      <c r="G19" s="1254" t="s">
        <v>2096</v>
      </c>
    </row>
    <row r="20" spans="1:7" ht="54.95" customHeight="1">
      <c r="A20" s="1254" t="s">
        <v>2052</v>
      </c>
      <c r="B20" s="1518">
        <v>4</v>
      </c>
      <c r="C20" s="1679">
        <f t="shared" si="0"/>
        <v>0.2</v>
      </c>
      <c r="D20" s="1518">
        <v>16</v>
      </c>
      <c r="E20" s="1679">
        <f t="shared" si="2"/>
        <v>0.8</v>
      </c>
      <c r="F20" s="1658">
        <f t="shared" si="1"/>
        <v>20</v>
      </c>
      <c r="G20" s="1254" t="s">
        <v>121</v>
      </c>
    </row>
    <row r="21" spans="1:7" ht="54.95" customHeight="1">
      <c r="A21" s="1254" t="s">
        <v>2053</v>
      </c>
      <c r="B21" s="1516">
        <v>2</v>
      </c>
      <c r="C21" s="1678">
        <f t="shared" si="0"/>
        <v>0.2</v>
      </c>
      <c r="D21" s="1516">
        <v>8</v>
      </c>
      <c r="E21" s="1678">
        <f t="shared" si="2"/>
        <v>0.8</v>
      </c>
      <c r="F21" s="1658">
        <f t="shared" si="1"/>
        <v>10</v>
      </c>
      <c r="G21" s="1254" t="s">
        <v>123</v>
      </c>
    </row>
    <row r="22" spans="1:7" ht="54.95" customHeight="1">
      <c r="A22" s="1282" t="s">
        <v>533</v>
      </c>
      <c r="B22" s="1681">
        <f>SUM(B7:B21)</f>
        <v>173</v>
      </c>
      <c r="C22" s="1682">
        <f>B22/F22</f>
        <v>0.2897822445561139</v>
      </c>
      <c r="D22" s="1681">
        <f>SUM(D7:D21)</f>
        <v>424</v>
      </c>
      <c r="E22" s="1682">
        <f>D22/F22</f>
        <v>0.7102177554438861</v>
      </c>
      <c r="F22" s="1681">
        <f>SUM(F7:F21)</f>
        <v>597</v>
      </c>
      <c r="G22" s="1282" t="s">
        <v>129</v>
      </c>
    </row>
    <row r="23" spans="1:7" s="1684" customFormat="1" ht="39" customHeight="1">
      <c r="A23" s="1683"/>
    </row>
  </sheetData>
  <mergeCells count="9">
    <mergeCell ref="A1:G1"/>
    <mergeCell ref="A2:G2"/>
    <mergeCell ref="A3:D3"/>
    <mergeCell ref="E3:G3"/>
    <mergeCell ref="A4:A6"/>
    <mergeCell ref="G4:G6"/>
    <mergeCell ref="C5:C6"/>
    <mergeCell ref="E5:E6"/>
    <mergeCell ref="F5:F6"/>
  </mergeCells>
  <printOptions horizontalCentered="1" verticalCentered="1"/>
  <pageMargins left="0.7" right="0.7" top="1" bottom="1" header="0.5" footer="0.5"/>
  <pageSetup paperSize="9" scale="47" orientation="portrait"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V34"/>
  <sheetViews>
    <sheetView showGridLines="0" rightToLeft="1" zoomScale="70" zoomScaleNormal="70" workbookViewId="0">
      <selection activeCell="G17" sqref="G17"/>
    </sheetView>
  </sheetViews>
  <sheetFormatPr defaultColWidth="7.7109375" defaultRowHeight="15.75"/>
  <cols>
    <col min="1" max="1" width="26.140625" style="1693" customWidth="1"/>
    <col min="2" max="23" width="9.85546875" style="1693" customWidth="1"/>
    <col min="24" max="24" width="10.28515625" style="1693" customWidth="1"/>
    <col min="25" max="25" width="25" style="1693" customWidth="1"/>
    <col min="26" max="26" width="7.7109375" style="1693"/>
    <col min="27" max="27" width="17.28515625" style="1693" customWidth="1"/>
    <col min="28" max="258" width="7.7109375" style="1693"/>
    <col min="259" max="260" width="10.28515625" style="1693" customWidth="1"/>
    <col min="261" max="281" width="5" style="1693" customWidth="1"/>
    <col min="282" max="282" width="6.28515625" style="1693" customWidth="1"/>
    <col min="283" max="514" width="7.7109375" style="1693"/>
    <col min="515" max="516" width="10.28515625" style="1693" customWidth="1"/>
    <col min="517" max="537" width="5" style="1693" customWidth="1"/>
    <col min="538" max="538" width="6.28515625" style="1693" customWidth="1"/>
    <col min="539" max="770" width="7.7109375" style="1693"/>
    <col min="771" max="772" width="10.28515625" style="1693" customWidth="1"/>
    <col min="773" max="793" width="5" style="1693" customWidth="1"/>
    <col min="794" max="794" width="6.28515625" style="1693" customWidth="1"/>
    <col min="795" max="1026" width="7.7109375" style="1693"/>
    <col min="1027" max="1028" width="10.28515625" style="1693" customWidth="1"/>
    <col min="1029" max="1049" width="5" style="1693" customWidth="1"/>
    <col min="1050" max="1050" width="6.28515625" style="1693" customWidth="1"/>
    <col min="1051" max="1282" width="7.7109375" style="1693"/>
    <col min="1283" max="1284" width="10.28515625" style="1693" customWidth="1"/>
    <col min="1285" max="1305" width="5" style="1693" customWidth="1"/>
    <col min="1306" max="1306" width="6.28515625" style="1693" customWidth="1"/>
    <col min="1307" max="1538" width="7.7109375" style="1693"/>
    <col min="1539" max="1540" width="10.28515625" style="1693" customWidth="1"/>
    <col min="1541" max="1561" width="5" style="1693" customWidth="1"/>
    <col min="1562" max="1562" width="6.28515625" style="1693" customWidth="1"/>
    <col min="1563" max="1794" width="7.7109375" style="1693"/>
    <col min="1795" max="1796" width="10.28515625" style="1693" customWidth="1"/>
    <col min="1797" max="1817" width="5" style="1693" customWidth="1"/>
    <col min="1818" max="1818" width="6.28515625" style="1693" customWidth="1"/>
    <col min="1819" max="2050" width="7.7109375" style="1693"/>
    <col min="2051" max="2052" width="10.28515625" style="1693" customWidth="1"/>
    <col min="2053" max="2073" width="5" style="1693" customWidth="1"/>
    <col min="2074" max="2074" width="6.28515625" style="1693" customWidth="1"/>
    <col min="2075" max="2306" width="7.7109375" style="1693"/>
    <col min="2307" max="2308" width="10.28515625" style="1693" customWidth="1"/>
    <col min="2309" max="2329" width="5" style="1693" customWidth="1"/>
    <col min="2330" max="2330" width="6.28515625" style="1693" customWidth="1"/>
    <col min="2331" max="2562" width="7.7109375" style="1693"/>
    <col min="2563" max="2564" width="10.28515625" style="1693" customWidth="1"/>
    <col min="2565" max="2585" width="5" style="1693" customWidth="1"/>
    <col min="2586" max="2586" width="6.28515625" style="1693" customWidth="1"/>
    <col min="2587" max="2818" width="7.7109375" style="1693"/>
    <col min="2819" max="2820" width="10.28515625" style="1693" customWidth="1"/>
    <col min="2821" max="2841" width="5" style="1693" customWidth="1"/>
    <col min="2842" max="2842" width="6.28515625" style="1693" customWidth="1"/>
    <col min="2843" max="3074" width="7.7109375" style="1693"/>
    <col min="3075" max="3076" width="10.28515625" style="1693" customWidth="1"/>
    <col min="3077" max="3097" width="5" style="1693" customWidth="1"/>
    <col min="3098" max="3098" width="6.28515625" style="1693" customWidth="1"/>
    <col min="3099" max="3330" width="7.7109375" style="1693"/>
    <col min="3331" max="3332" width="10.28515625" style="1693" customWidth="1"/>
    <col min="3333" max="3353" width="5" style="1693" customWidth="1"/>
    <col min="3354" max="3354" width="6.28515625" style="1693" customWidth="1"/>
    <col min="3355" max="3586" width="7.7109375" style="1693"/>
    <col min="3587" max="3588" width="10.28515625" style="1693" customWidth="1"/>
    <col min="3589" max="3609" width="5" style="1693" customWidth="1"/>
    <col min="3610" max="3610" width="6.28515625" style="1693" customWidth="1"/>
    <col min="3611" max="3842" width="7.7109375" style="1693"/>
    <col min="3843" max="3844" width="10.28515625" style="1693" customWidth="1"/>
    <col min="3845" max="3865" width="5" style="1693" customWidth="1"/>
    <col min="3866" max="3866" width="6.28515625" style="1693" customWidth="1"/>
    <col min="3867" max="4098" width="7.7109375" style="1693"/>
    <col min="4099" max="4100" width="10.28515625" style="1693" customWidth="1"/>
    <col min="4101" max="4121" width="5" style="1693" customWidth="1"/>
    <col min="4122" max="4122" width="6.28515625" style="1693" customWidth="1"/>
    <col min="4123" max="4354" width="7.7109375" style="1693"/>
    <col min="4355" max="4356" width="10.28515625" style="1693" customWidth="1"/>
    <col min="4357" max="4377" width="5" style="1693" customWidth="1"/>
    <col min="4378" max="4378" width="6.28515625" style="1693" customWidth="1"/>
    <col min="4379" max="4610" width="7.7109375" style="1693"/>
    <col min="4611" max="4612" width="10.28515625" style="1693" customWidth="1"/>
    <col min="4613" max="4633" width="5" style="1693" customWidth="1"/>
    <col min="4634" max="4634" width="6.28515625" style="1693" customWidth="1"/>
    <col min="4635" max="4866" width="7.7109375" style="1693"/>
    <col min="4867" max="4868" width="10.28515625" style="1693" customWidth="1"/>
    <col min="4869" max="4889" width="5" style="1693" customWidth="1"/>
    <col min="4890" max="4890" width="6.28515625" style="1693" customWidth="1"/>
    <col min="4891" max="5122" width="7.7109375" style="1693"/>
    <col min="5123" max="5124" width="10.28515625" style="1693" customWidth="1"/>
    <col min="5125" max="5145" width="5" style="1693" customWidth="1"/>
    <col min="5146" max="5146" width="6.28515625" style="1693" customWidth="1"/>
    <col min="5147" max="5378" width="7.7109375" style="1693"/>
    <col min="5379" max="5380" width="10.28515625" style="1693" customWidth="1"/>
    <col min="5381" max="5401" width="5" style="1693" customWidth="1"/>
    <col min="5402" max="5402" width="6.28515625" style="1693" customWidth="1"/>
    <col min="5403" max="5634" width="7.7109375" style="1693"/>
    <col min="5635" max="5636" width="10.28515625" style="1693" customWidth="1"/>
    <col min="5637" max="5657" width="5" style="1693" customWidth="1"/>
    <col min="5658" max="5658" width="6.28515625" style="1693" customWidth="1"/>
    <col min="5659" max="5890" width="7.7109375" style="1693"/>
    <col min="5891" max="5892" width="10.28515625" style="1693" customWidth="1"/>
    <col min="5893" max="5913" width="5" style="1693" customWidth="1"/>
    <col min="5914" max="5914" width="6.28515625" style="1693" customWidth="1"/>
    <col min="5915" max="6146" width="7.7109375" style="1693"/>
    <col min="6147" max="6148" width="10.28515625" style="1693" customWidth="1"/>
    <col min="6149" max="6169" width="5" style="1693" customWidth="1"/>
    <col min="6170" max="6170" width="6.28515625" style="1693" customWidth="1"/>
    <col min="6171" max="6402" width="7.7109375" style="1693"/>
    <col min="6403" max="6404" width="10.28515625" style="1693" customWidth="1"/>
    <col min="6405" max="6425" width="5" style="1693" customWidth="1"/>
    <col min="6426" max="6426" width="6.28515625" style="1693" customWidth="1"/>
    <col min="6427" max="6658" width="7.7109375" style="1693"/>
    <col min="6659" max="6660" width="10.28515625" style="1693" customWidth="1"/>
    <col min="6661" max="6681" width="5" style="1693" customWidth="1"/>
    <col min="6682" max="6682" width="6.28515625" style="1693" customWidth="1"/>
    <col min="6683" max="6914" width="7.7109375" style="1693"/>
    <col min="6915" max="6916" width="10.28515625" style="1693" customWidth="1"/>
    <col min="6917" max="6937" width="5" style="1693" customWidth="1"/>
    <col min="6938" max="6938" width="6.28515625" style="1693" customWidth="1"/>
    <col min="6939" max="7170" width="7.7109375" style="1693"/>
    <col min="7171" max="7172" width="10.28515625" style="1693" customWidth="1"/>
    <col min="7173" max="7193" width="5" style="1693" customWidth="1"/>
    <col min="7194" max="7194" width="6.28515625" style="1693" customWidth="1"/>
    <col min="7195" max="7426" width="7.7109375" style="1693"/>
    <col min="7427" max="7428" width="10.28515625" style="1693" customWidth="1"/>
    <col min="7429" max="7449" width="5" style="1693" customWidth="1"/>
    <col min="7450" max="7450" width="6.28515625" style="1693" customWidth="1"/>
    <col min="7451" max="7682" width="7.7109375" style="1693"/>
    <col min="7683" max="7684" width="10.28515625" style="1693" customWidth="1"/>
    <col min="7685" max="7705" width="5" style="1693" customWidth="1"/>
    <col min="7706" max="7706" width="6.28515625" style="1693" customWidth="1"/>
    <col min="7707" max="7938" width="7.7109375" style="1693"/>
    <col min="7939" max="7940" width="10.28515625" style="1693" customWidth="1"/>
    <col min="7941" max="7961" width="5" style="1693" customWidth="1"/>
    <col min="7962" max="7962" width="6.28515625" style="1693" customWidth="1"/>
    <col min="7963" max="8194" width="7.7109375" style="1693"/>
    <col min="8195" max="8196" width="10.28515625" style="1693" customWidth="1"/>
    <col min="8197" max="8217" width="5" style="1693" customWidth="1"/>
    <col min="8218" max="8218" width="6.28515625" style="1693" customWidth="1"/>
    <col min="8219" max="8450" width="7.7109375" style="1693"/>
    <col min="8451" max="8452" width="10.28515625" style="1693" customWidth="1"/>
    <col min="8453" max="8473" width="5" style="1693" customWidth="1"/>
    <col min="8474" max="8474" width="6.28515625" style="1693" customWidth="1"/>
    <col min="8475" max="8706" width="7.7109375" style="1693"/>
    <col min="8707" max="8708" width="10.28515625" style="1693" customWidth="1"/>
    <col min="8709" max="8729" width="5" style="1693" customWidth="1"/>
    <col min="8730" max="8730" width="6.28515625" style="1693" customWidth="1"/>
    <col min="8731" max="8962" width="7.7109375" style="1693"/>
    <col min="8963" max="8964" width="10.28515625" style="1693" customWidth="1"/>
    <col min="8965" max="8985" width="5" style="1693" customWidth="1"/>
    <col min="8986" max="8986" width="6.28515625" style="1693" customWidth="1"/>
    <col min="8987" max="9218" width="7.7109375" style="1693"/>
    <col min="9219" max="9220" width="10.28515625" style="1693" customWidth="1"/>
    <col min="9221" max="9241" width="5" style="1693" customWidth="1"/>
    <col min="9242" max="9242" width="6.28515625" style="1693" customWidth="1"/>
    <col min="9243" max="9474" width="7.7109375" style="1693"/>
    <col min="9475" max="9476" width="10.28515625" style="1693" customWidth="1"/>
    <col min="9477" max="9497" width="5" style="1693" customWidth="1"/>
    <col min="9498" max="9498" width="6.28515625" style="1693" customWidth="1"/>
    <col min="9499" max="9730" width="7.7109375" style="1693"/>
    <col min="9731" max="9732" width="10.28515625" style="1693" customWidth="1"/>
    <col min="9733" max="9753" width="5" style="1693" customWidth="1"/>
    <col min="9754" max="9754" width="6.28515625" style="1693" customWidth="1"/>
    <col min="9755" max="9986" width="7.7109375" style="1693"/>
    <col min="9987" max="9988" width="10.28515625" style="1693" customWidth="1"/>
    <col min="9989" max="10009" width="5" style="1693" customWidth="1"/>
    <col min="10010" max="10010" width="6.28515625" style="1693" customWidth="1"/>
    <col min="10011" max="10242" width="7.7109375" style="1693"/>
    <col min="10243" max="10244" width="10.28515625" style="1693" customWidth="1"/>
    <col min="10245" max="10265" width="5" style="1693" customWidth="1"/>
    <col min="10266" max="10266" width="6.28515625" style="1693" customWidth="1"/>
    <col min="10267" max="10498" width="7.7109375" style="1693"/>
    <col min="10499" max="10500" width="10.28515625" style="1693" customWidth="1"/>
    <col min="10501" max="10521" width="5" style="1693" customWidth="1"/>
    <col min="10522" max="10522" width="6.28515625" style="1693" customWidth="1"/>
    <col min="10523" max="10754" width="7.7109375" style="1693"/>
    <col min="10755" max="10756" width="10.28515625" style="1693" customWidth="1"/>
    <col min="10757" max="10777" width="5" style="1693" customWidth="1"/>
    <col min="10778" max="10778" width="6.28515625" style="1693" customWidth="1"/>
    <col min="10779" max="11010" width="7.7109375" style="1693"/>
    <col min="11011" max="11012" width="10.28515625" style="1693" customWidth="1"/>
    <col min="11013" max="11033" width="5" style="1693" customWidth="1"/>
    <col min="11034" max="11034" width="6.28515625" style="1693" customWidth="1"/>
    <col min="11035" max="11266" width="7.7109375" style="1693"/>
    <col min="11267" max="11268" width="10.28515625" style="1693" customWidth="1"/>
    <col min="11269" max="11289" width="5" style="1693" customWidth="1"/>
    <col min="11290" max="11290" width="6.28515625" style="1693" customWidth="1"/>
    <col min="11291" max="11522" width="7.7109375" style="1693"/>
    <col min="11523" max="11524" width="10.28515625" style="1693" customWidth="1"/>
    <col min="11525" max="11545" width="5" style="1693" customWidth="1"/>
    <col min="11546" max="11546" width="6.28515625" style="1693" customWidth="1"/>
    <col min="11547" max="11778" width="7.7109375" style="1693"/>
    <col min="11779" max="11780" width="10.28515625" style="1693" customWidth="1"/>
    <col min="11781" max="11801" width="5" style="1693" customWidth="1"/>
    <col min="11802" max="11802" width="6.28515625" style="1693" customWidth="1"/>
    <col min="11803" max="12034" width="7.7109375" style="1693"/>
    <col min="12035" max="12036" width="10.28515625" style="1693" customWidth="1"/>
    <col min="12037" max="12057" width="5" style="1693" customWidth="1"/>
    <col min="12058" max="12058" width="6.28515625" style="1693" customWidth="1"/>
    <col min="12059" max="12290" width="7.7109375" style="1693"/>
    <col min="12291" max="12292" width="10.28515625" style="1693" customWidth="1"/>
    <col min="12293" max="12313" width="5" style="1693" customWidth="1"/>
    <col min="12314" max="12314" width="6.28515625" style="1693" customWidth="1"/>
    <col min="12315" max="12546" width="7.7109375" style="1693"/>
    <col min="12547" max="12548" width="10.28515625" style="1693" customWidth="1"/>
    <col min="12549" max="12569" width="5" style="1693" customWidth="1"/>
    <col min="12570" max="12570" width="6.28515625" style="1693" customWidth="1"/>
    <col min="12571" max="12802" width="7.7109375" style="1693"/>
    <col min="12803" max="12804" width="10.28515625" style="1693" customWidth="1"/>
    <col min="12805" max="12825" width="5" style="1693" customWidth="1"/>
    <col min="12826" max="12826" width="6.28515625" style="1693" customWidth="1"/>
    <col min="12827" max="13058" width="7.7109375" style="1693"/>
    <col min="13059" max="13060" width="10.28515625" style="1693" customWidth="1"/>
    <col min="13061" max="13081" width="5" style="1693" customWidth="1"/>
    <col min="13082" max="13082" width="6.28515625" style="1693" customWidth="1"/>
    <col min="13083" max="13314" width="7.7109375" style="1693"/>
    <col min="13315" max="13316" width="10.28515625" style="1693" customWidth="1"/>
    <col min="13317" max="13337" width="5" style="1693" customWidth="1"/>
    <col min="13338" max="13338" width="6.28515625" style="1693" customWidth="1"/>
    <col min="13339" max="13570" width="7.7109375" style="1693"/>
    <col min="13571" max="13572" width="10.28515625" style="1693" customWidth="1"/>
    <col min="13573" max="13593" width="5" style="1693" customWidth="1"/>
    <col min="13594" max="13594" width="6.28515625" style="1693" customWidth="1"/>
    <col min="13595" max="13826" width="7.7109375" style="1693"/>
    <col min="13827" max="13828" width="10.28515625" style="1693" customWidth="1"/>
    <col min="13829" max="13849" width="5" style="1693" customWidth="1"/>
    <col min="13850" max="13850" width="6.28515625" style="1693" customWidth="1"/>
    <col min="13851" max="14082" width="7.7109375" style="1693"/>
    <col min="14083" max="14084" width="10.28515625" style="1693" customWidth="1"/>
    <col min="14085" max="14105" width="5" style="1693" customWidth="1"/>
    <col min="14106" max="14106" width="6.28515625" style="1693" customWidth="1"/>
    <col min="14107" max="14338" width="7.7109375" style="1693"/>
    <col min="14339" max="14340" width="10.28515625" style="1693" customWidth="1"/>
    <col min="14341" max="14361" width="5" style="1693" customWidth="1"/>
    <col min="14362" max="14362" width="6.28515625" style="1693" customWidth="1"/>
    <col min="14363" max="14594" width="7.7109375" style="1693"/>
    <col min="14595" max="14596" width="10.28515625" style="1693" customWidth="1"/>
    <col min="14597" max="14617" width="5" style="1693" customWidth="1"/>
    <col min="14618" max="14618" width="6.28515625" style="1693" customWidth="1"/>
    <col min="14619" max="14850" width="7.7109375" style="1693"/>
    <col min="14851" max="14852" width="10.28515625" style="1693" customWidth="1"/>
    <col min="14853" max="14873" width="5" style="1693" customWidth="1"/>
    <col min="14874" max="14874" width="6.28515625" style="1693" customWidth="1"/>
    <col min="14875" max="15106" width="7.7109375" style="1693"/>
    <col min="15107" max="15108" width="10.28515625" style="1693" customWidth="1"/>
    <col min="15109" max="15129" width="5" style="1693" customWidth="1"/>
    <col min="15130" max="15130" width="6.28515625" style="1693" customWidth="1"/>
    <col min="15131" max="15362" width="7.7109375" style="1693"/>
    <col min="15363" max="15364" width="10.28515625" style="1693" customWidth="1"/>
    <col min="15365" max="15385" width="5" style="1693" customWidth="1"/>
    <col min="15386" max="15386" width="6.28515625" style="1693" customWidth="1"/>
    <col min="15387" max="15618" width="7.7109375" style="1693"/>
    <col min="15619" max="15620" width="10.28515625" style="1693" customWidth="1"/>
    <col min="15621" max="15641" width="5" style="1693" customWidth="1"/>
    <col min="15642" max="15642" width="6.28515625" style="1693" customWidth="1"/>
    <col min="15643" max="15874" width="7.7109375" style="1693"/>
    <col min="15875" max="15876" width="10.28515625" style="1693" customWidth="1"/>
    <col min="15877" max="15897" width="5" style="1693" customWidth="1"/>
    <col min="15898" max="15898" width="6.28515625" style="1693" customWidth="1"/>
    <col min="15899" max="16130" width="7.7109375" style="1693"/>
    <col min="16131" max="16132" width="10.28515625" style="1693" customWidth="1"/>
    <col min="16133" max="16153" width="5" style="1693" customWidth="1"/>
    <col min="16154" max="16154" width="6.28515625" style="1693" customWidth="1"/>
    <col min="16155" max="16384" width="7.7109375" style="1693"/>
  </cols>
  <sheetData>
    <row r="1" spans="1:48" s="1686" customFormat="1" ht="46.5" customHeight="1">
      <c r="A1" s="2586" t="s">
        <v>2606</v>
      </c>
      <c r="B1" s="2587"/>
      <c r="C1" s="2587"/>
      <c r="D1" s="2587"/>
      <c r="E1" s="2587"/>
      <c r="F1" s="2587"/>
      <c r="G1" s="2587"/>
      <c r="H1" s="2587"/>
      <c r="I1" s="2587"/>
      <c r="J1" s="2587"/>
      <c r="K1" s="2587"/>
      <c r="L1" s="2587"/>
      <c r="M1" s="2587"/>
      <c r="N1" s="2587"/>
      <c r="O1" s="2587"/>
      <c r="P1" s="2587"/>
      <c r="Q1" s="2587"/>
      <c r="R1" s="2587"/>
      <c r="S1" s="2587"/>
      <c r="T1" s="2587"/>
      <c r="U1" s="2587"/>
      <c r="V1" s="2587"/>
      <c r="W1" s="2587"/>
      <c r="X1" s="2587"/>
      <c r="Y1" s="2587"/>
    </row>
    <row r="2" spans="1:48" s="1686" customFormat="1" ht="33" customHeight="1">
      <c r="A2" s="2588" t="s">
        <v>2607</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row>
    <row r="3" spans="1:48" s="1686" customFormat="1" ht="21" customHeight="1">
      <c r="A3" s="2497" t="s">
        <v>3392</v>
      </c>
      <c r="B3" s="2583"/>
      <c r="C3" s="2583"/>
      <c r="D3" s="2583"/>
      <c r="E3" s="2583"/>
      <c r="F3" s="2583"/>
      <c r="G3" s="2583"/>
      <c r="H3" s="2583"/>
      <c r="I3" s="2583"/>
      <c r="J3" s="2583"/>
      <c r="K3" s="2583"/>
      <c r="L3" s="2583"/>
      <c r="M3" s="2498" t="s">
        <v>3393</v>
      </c>
      <c r="N3" s="2498"/>
      <c r="O3" s="2498"/>
      <c r="P3" s="2498"/>
      <c r="Q3" s="2498"/>
      <c r="R3" s="2498"/>
      <c r="S3" s="2498"/>
      <c r="T3" s="2498"/>
      <c r="U3" s="2498"/>
      <c r="V3" s="2498"/>
      <c r="W3" s="2498"/>
      <c r="X3" s="2498"/>
      <c r="Y3" s="2498"/>
      <c r="AA3" s="1687"/>
    </row>
    <row r="4" spans="1:48" s="1689" customFormat="1" ht="99" customHeight="1">
      <c r="A4" s="1688" t="s">
        <v>3394</v>
      </c>
      <c r="B4" s="1688" t="s">
        <v>3395</v>
      </c>
      <c r="C4" s="1688" t="s">
        <v>3396</v>
      </c>
      <c r="D4" s="1688" t="s">
        <v>3397</v>
      </c>
      <c r="E4" s="1688" t="s">
        <v>1007</v>
      </c>
      <c r="F4" s="1688" t="s">
        <v>3398</v>
      </c>
      <c r="G4" s="1688" t="s">
        <v>3399</v>
      </c>
      <c r="H4" s="1688" t="s">
        <v>94</v>
      </c>
      <c r="I4" s="1688" t="s">
        <v>820</v>
      </c>
      <c r="J4" s="1688" t="s">
        <v>2045</v>
      </c>
      <c r="K4" s="1688" t="s">
        <v>258</v>
      </c>
      <c r="L4" s="1688" t="s">
        <v>102</v>
      </c>
      <c r="M4" s="1688" t="s">
        <v>822</v>
      </c>
      <c r="N4" s="1688" t="s">
        <v>106</v>
      </c>
      <c r="O4" s="1688" t="s">
        <v>259</v>
      </c>
      <c r="P4" s="1688" t="s">
        <v>110</v>
      </c>
      <c r="Q4" s="1688" t="s">
        <v>112</v>
      </c>
      <c r="R4" s="1688" t="s">
        <v>148</v>
      </c>
      <c r="S4" s="1688" t="s">
        <v>116</v>
      </c>
      <c r="T4" s="1688" t="s">
        <v>118</v>
      </c>
      <c r="U4" s="1688" t="s">
        <v>149</v>
      </c>
      <c r="V4" s="1688" t="s">
        <v>3400</v>
      </c>
      <c r="W4" s="1688" t="s">
        <v>126</v>
      </c>
      <c r="X4" s="1688" t="s">
        <v>128</v>
      </c>
      <c r="Y4" s="1688" t="s">
        <v>3401</v>
      </c>
    </row>
    <row r="5" spans="1:48" s="1689" customFormat="1" ht="76.5" customHeight="1">
      <c r="A5" s="1277" t="s">
        <v>3402</v>
      </c>
      <c r="B5" s="1688" t="s">
        <v>3403</v>
      </c>
      <c r="C5" s="1688" t="s">
        <v>3404</v>
      </c>
      <c r="D5" s="1688" t="s">
        <v>3405</v>
      </c>
      <c r="E5" s="1688" t="s">
        <v>91</v>
      </c>
      <c r="F5" s="1688" t="s">
        <v>3406</v>
      </c>
      <c r="G5" s="1688" t="s">
        <v>3407</v>
      </c>
      <c r="H5" s="1688" t="s">
        <v>95</v>
      </c>
      <c r="I5" s="1688" t="s">
        <v>97</v>
      </c>
      <c r="J5" s="1688" t="s">
        <v>99</v>
      </c>
      <c r="K5" s="1688" t="s">
        <v>101</v>
      </c>
      <c r="L5" s="1688" t="s">
        <v>103</v>
      </c>
      <c r="M5" s="1688" t="s">
        <v>105</v>
      </c>
      <c r="N5" s="1688" t="s">
        <v>107</v>
      </c>
      <c r="O5" s="1688" t="s">
        <v>109</v>
      </c>
      <c r="P5" s="1688" t="s">
        <v>111</v>
      </c>
      <c r="Q5" s="1688" t="s">
        <v>2095</v>
      </c>
      <c r="R5" s="1688" t="s">
        <v>261</v>
      </c>
      <c r="S5" s="1688" t="s">
        <v>117</v>
      </c>
      <c r="T5" s="1688" t="s">
        <v>119</v>
      </c>
      <c r="U5" s="1688" t="s">
        <v>121</v>
      </c>
      <c r="V5" s="1688" t="s">
        <v>3408</v>
      </c>
      <c r="W5" s="1688" t="s">
        <v>127</v>
      </c>
      <c r="X5" s="1688" t="s">
        <v>129</v>
      </c>
      <c r="Y5" s="1277" t="s">
        <v>3409</v>
      </c>
    </row>
    <row r="6" spans="1:48" ht="24.95" customHeight="1">
      <c r="A6" s="1254" t="s">
        <v>3395</v>
      </c>
      <c r="B6" s="1690">
        <v>20865</v>
      </c>
      <c r="C6" s="1691">
        <v>1543</v>
      </c>
      <c r="D6" s="1691">
        <v>244</v>
      </c>
      <c r="E6" s="1691">
        <v>2</v>
      </c>
      <c r="F6" s="1691">
        <v>0</v>
      </c>
      <c r="G6" s="1691">
        <v>0</v>
      </c>
      <c r="H6" s="1691">
        <v>1</v>
      </c>
      <c r="I6" s="1691">
        <v>0</v>
      </c>
      <c r="J6" s="1691">
        <v>26</v>
      </c>
      <c r="K6" s="1691">
        <v>5</v>
      </c>
      <c r="L6" s="1691">
        <v>10</v>
      </c>
      <c r="M6" s="1691">
        <v>7</v>
      </c>
      <c r="N6" s="1691">
        <v>15</v>
      </c>
      <c r="O6" s="1691">
        <v>8</v>
      </c>
      <c r="P6" s="1691">
        <v>6</v>
      </c>
      <c r="Q6" s="1691">
        <v>7</v>
      </c>
      <c r="R6" s="1691">
        <v>15</v>
      </c>
      <c r="S6" s="1691">
        <v>7</v>
      </c>
      <c r="T6" s="1691">
        <v>4</v>
      </c>
      <c r="U6" s="1691">
        <v>2</v>
      </c>
      <c r="V6" s="1691">
        <v>25</v>
      </c>
      <c r="W6" s="1691">
        <v>1</v>
      </c>
      <c r="X6" s="1666">
        <f t="shared" ref="X6:X27" si="0">SUM(B6:W6)</f>
        <v>22793</v>
      </c>
      <c r="Y6" s="1254" t="s">
        <v>3403</v>
      </c>
      <c r="Z6" s="1692"/>
    </row>
    <row r="7" spans="1:48" ht="24.95" customHeight="1">
      <c r="A7" s="1254" t="s">
        <v>3396</v>
      </c>
      <c r="B7" s="1694">
        <v>315</v>
      </c>
      <c r="C7" s="1690">
        <v>6865</v>
      </c>
      <c r="D7" s="1694">
        <v>76</v>
      </c>
      <c r="E7" s="1694">
        <v>0</v>
      </c>
      <c r="F7" s="1694">
        <v>2</v>
      </c>
      <c r="G7" s="1694">
        <v>0</v>
      </c>
      <c r="H7" s="1694">
        <v>1</v>
      </c>
      <c r="I7" s="1694">
        <v>11</v>
      </c>
      <c r="J7" s="1694">
        <v>110</v>
      </c>
      <c r="K7" s="1694">
        <v>9</v>
      </c>
      <c r="L7" s="1694">
        <v>3</v>
      </c>
      <c r="M7" s="1694">
        <v>5</v>
      </c>
      <c r="N7" s="1694">
        <v>23</v>
      </c>
      <c r="O7" s="1694">
        <v>5</v>
      </c>
      <c r="P7" s="1694">
        <v>18</v>
      </c>
      <c r="Q7" s="1694">
        <v>12</v>
      </c>
      <c r="R7" s="1694">
        <v>9</v>
      </c>
      <c r="S7" s="1694">
        <v>7</v>
      </c>
      <c r="T7" s="1694">
        <v>13</v>
      </c>
      <c r="U7" s="1694">
        <v>3</v>
      </c>
      <c r="V7" s="1694">
        <v>34</v>
      </c>
      <c r="W7" s="1694">
        <v>0</v>
      </c>
      <c r="X7" s="1666">
        <f t="shared" si="0"/>
        <v>7521</v>
      </c>
      <c r="Y7" s="1254" t="s">
        <v>3404</v>
      </c>
      <c r="Z7" s="1692"/>
    </row>
    <row r="8" spans="1:48" ht="24.95" customHeight="1">
      <c r="A8" s="1254" t="s">
        <v>3397</v>
      </c>
      <c r="B8" s="1691">
        <v>4102</v>
      </c>
      <c r="C8" s="1691">
        <v>1971</v>
      </c>
      <c r="D8" s="1690">
        <v>5600</v>
      </c>
      <c r="E8" s="1691">
        <v>0</v>
      </c>
      <c r="F8" s="1691">
        <v>1</v>
      </c>
      <c r="G8" s="1691">
        <v>0</v>
      </c>
      <c r="H8" s="1691">
        <v>1</v>
      </c>
      <c r="I8" s="1691">
        <v>0</v>
      </c>
      <c r="J8" s="1691">
        <v>4</v>
      </c>
      <c r="K8" s="1691">
        <v>0</v>
      </c>
      <c r="L8" s="1691">
        <v>0</v>
      </c>
      <c r="M8" s="1691">
        <v>0</v>
      </c>
      <c r="N8" s="1691">
        <v>0</v>
      </c>
      <c r="O8" s="1691">
        <v>0</v>
      </c>
      <c r="P8" s="1691">
        <v>0</v>
      </c>
      <c r="Q8" s="1691">
        <v>0</v>
      </c>
      <c r="R8" s="1691">
        <v>0</v>
      </c>
      <c r="S8" s="1691">
        <v>1</v>
      </c>
      <c r="T8" s="1691">
        <v>0</v>
      </c>
      <c r="U8" s="1691">
        <v>0</v>
      </c>
      <c r="V8" s="1691">
        <v>0</v>
      </c>
      <c r="W8" s="1691">
        <v>0</v>
      </c>
      <c r="X8" s="1666">
        <f t="shared" si="0"/>
        <v>11680</v>
      </c>
      <c r="Y8" s="1254" t="s">
        <v>3405</v>
      </c>
      <c r="Z8" s="1692"/>
    </row>
    <row r="9" spans="1:48" s="261" customFormat="1" ht="24.95" customHeight="1">
      <c r="A9" s="1254" t="s">
        <v>1007</v>
      </c>
      <c r="B9" s="1694">
        <v>8</v>
      </c>
      <c r="C9" s="1694">
        <v>43</v>
      </c>
      <c r="D9" s="1694">
        <v>0</v>
      </c>
      <c r="E9" s="1690">
        <v>17565</v>
      </c>
      <c r="F9" s="1694">
        <v>186</v>
      </c>
      <c r="G9" s="1694">
        <v>350</v>
      </c>
      <c r="H9" s="1694">
        <v>91</v>
      </c>
      <c r="I9" s="1694">
        <v>9</v>
      </c>
      <c r="J9" s="1694">
        <v>103</v>
      </c>
      <c r="K9" s="1694">
        <v>158</v>
      </c>
      <c r="L9" s="1694">
        <v>1</v>
      </c>
      <c r="M9" s="1694">
        <v>0</v>
      </c>
      <c r="N9" s="1694">
        <v>6</v>
      </c>
      <c r="O9" s="1694">
        <v>3</v>
      </c>
      <c r="P9" s="1694">
        <v>3</v>
      </c>
      <c r="Q9" s="1694">
        <v>0</v>
      </c>
      <c r="R9" s="1694">
        <v>0</v>
      </c>
      <c r="S9" s="1694">
        <v>13</v>
      </c>
      <c r="T9" s="1694">
        <v>8</v>
      </c>
      <c r="U9" s="1694">
        <v>43</v>
      </c>
      <c r="V9" s="1694">
        <v>2</v>
      </c>
      <c r="W9" s="1694">
        <v>40</v>
      </c>
      <c r="X9" s="1666">
        <f t="shared" si="0"/>
        <v>18632</v>
      </c>
      <c r="Y9" s="1254" t="s">
        <v>91</v>
      </c>
      <c r="Z9" s="1692"/>
    </row>
    <row r="10" spans="1:48" ht="24.95" customHeight="1">
      <c r="A10" s="1254" t="s">
        <v>3398</v>
      </c>
      <c r="B10" s="1691">
        <v>4</v>
      </c>
      <c r="C10" s="1691">
        <v>36</v>
      </c>
      <c r="D10" s="1691">
        <v>2</v>
      </c>
      <c r="E10" s="1691">
        <v>683</v>
      </c>
      <c r="F10" s="1690">
        <v>6679</v>
      </c>
      <c r="G10" s="1691">
        <v>8671</v>
      </c>
      <c r="H10" s="1691">
        <v>54</v>
      </c>
      <c r="I10" s="1691">
        <v>4</v>
      </c>
      <c r="J10" s="1691">
        <v>10</v>
      </c>
      <c r="K10" s="1691">
        <v>12</v>
      </c>
      <c r="L10" s="1691">
        <v>0</v>
      </c>
      <c r="M10" s="1691">
        <v>0</v>
      </c>
      <c r="N10" s="1691">
        <v>0</v>
      </c>
      <c r="O10" s="1691">
        <v>0</v>
      </c>
      <c r="P10" s="1691">
        <v>0</v>
      </c>
      <c r="Q10" s="1691">
        <v>1</v>
      </c>
      <c r="R10" s="1691">
        <v>0</v>
      </c>
      <c r="S10" s="1691">
        <v>0</v>
      </c>
      <c r="T10" s="1691">
        <v>1</v>
      </c>
      <c r="U10" s="1691">
        <v>1</v>
      </c>
      <c r="V10" s="1691">
        <v>1</v>
      </c>
      <c r="W10" s="1691">
        <v>8</v>
      </c>
      <c r="X10" s="1666">
        <f t="shared" si="0"/>
        <v>16167</v>
      </c>
      <c r="Y10" s="1254" t="s">
        <v>93</v>
      </c>
      <c r="Z10" s="1692"/>
    </row>
    <row r="11" spans="1:48" ht="24.95" customHeight="1">
      <c r="A11" s="1254" t="s">
        <v>3399</v>
      </c>
      <c r="B11" s="1691">
        <v>13</v>
      </c>
      <c r="C11" s="1691">
        <v>7</v>
      </c>
      <c r="D11" s="1691">
        <v>0</v>
      </c>
      <c r="E11" s="1691">
        <v>523</v>
      </c>
      <c r="F11" s="1691">
        <v>3577</v>
      </c>
      <c r="G11" s="1690">
        <v>7259</v>
      </c>
      <c r="H11" s="1691">
        <v>6</v>
      </c>
      <c r="I11" s="1691">
        <v>6</v>
      </c>
      <c r="J11" s="1691">
        <v>0</v>
      </c>
      <c r="K11" s="1691">
        <v>25</v>
      </c>
      <c r="L11" s="1691">
        <v>0</v>
      </c>
      <c r="M11" s="1691">
        <v>0</v>
      </c>
      <c r="N11" s="1691">
        <v>2</v>
      </c>
      <c r="O11" s="1691">
        <v>0</v>
      </c>
      <c r="P11" s="1691">
        <v>2</v>
      </c>
      <c r="Q11" s="1691">
        <v>0</v>
      </c>
      <c r="R11" s="1691">
        <v>1</v>
      </c>
      <c r="S11" s="1691">
        <v>1</v>
      </c>
      <c r="T11" s="1691">
        <v>5</v>
      </c>
      <c r="U11" s="1691">
        <v>3</v>
      </c>
      <c r="V11" s="1691">
        <v>0</v>
      </c>
      <c r="W11" s="1691">
        <v>1</v>
      </c>
      <c r="X11" s="1666">
        <f t="shared" si="0"/>
        <v>11431</v>
      </c>
      <c r="Y11" s="1254" t="s">
        <v>125</v>
      </c>
      <c r="Z11" s="1692"/>
    </row>
    <row r="12" spans="1:48" ht="24.95" customHeight="1">
      <c r="A12" s="1254" t="s">
        <v>94</v>
      </c>
      <c r="B12" s="1694">
        <v>2</v>
      </c>
      <c r="C12" s="1694">
        <v>27</v>
      </c>
      <c r="D12" s="1694">
        <v>0</v>
      </c>
      <c r="E12" s="1694">
        <v>709</v>
      </c>
      <c r="F12" s="1694">
        <v>13</v>
      </c>
      <c r="G12" s="1694">
        <v>23</v>
      </c>
      <c r="H12" s="1690">
        <v>4846</v>
      </c>
      <c r="I12" s="1694">
        <v>0</v>
      </c>
      <c r="J12" s="1694">
        <v>54</v>
      </c>
      <c r="K12" s="1694">
        <v>2</v>
      </c>
      <c r="L12" s="1694">
        <v>3</v>
      </c>
      <c r="M12" s="1694">
        <v>0</v>
      </c>
      <c r="N12" s="1694">
        <v>0</v>
      </c>
      <c r="O12" s="1694">
        <v>203</v>
      </c>
      <c r="P12" s="1694">
        <v>0</v>
      </c>
      <c r="Q12" s="1694">
        <v>0</v>
      </c>
      <c r="R12" s="1694">
        <v>0</v>
      </c>
      <c r="S12" s="1694">
        <v>0</v>
      </c>
      <c r="T12" s="1694">
        <v>0</v>
      </c>
      <c r="U12" s="1694">
        <v>5</v>
      </c>
      <c r="V12" s="1694">
        <v>0</v>
      </c>
      <c r="W12" s="1694">
        <v>0</v>
      </c>
      <c r="X12" s="1666">
        <f t="shared" si="0"/>
        <v>5887</v>
      </c>
      <c r="Y12" s="1254" t="s">
        <v>95</v>
      </c>
      <c r="Z12" s="1692"/>
    </row>
    <row r="13" spans="1:48" ht="24.95" customHeight="1">
      <c r="A13" s="1254" t="s">
        <v>820</v>
      </c>
      <c r="B13" s="1691">
        <v>27</v>
      </c>
      <c r="C13" s="1691">
        <v>156</v>
      </c>
      <c r="D13" s="1691">
        <v>0</v>
      </c>
      <c r="E13" s="1691">
        <v>173</v>
      </c>
      <c r="F13" s="1691">
        <v>10</v>
      </c>
      <c r="G13" s="1691">
        <v>8</v>
      </c>
      <c r="H13" s="1691">
        <v>1</v>
      </c>
      <c r="I13" s="1690">
        <v>16085</v>
      </c>
      <c r="J13" s="1691">
        <v>85</v>
      </c>
      <c r="K13" s="1691">
        <v>33</v>
      </c>
      <c r="L13" s="1691">
        <v>1</v>
      </c>
      <c r="M13" s="1691">
        <v>0</v>
      </c>
      <c r="N13" s="1691">
        <v>0</v>
      </c>
      <c r="O13" s="1691">
        <v>0</v>
      </c>
      <c r="P13" s="1691">
        <v>23</v>
      </c>
      <c r="Q13" s="1691">
        <v>0</v>
      </c>
      <c r="R13" s="1691">
        <v>1</v>
      </c>
      <c r="S13" s="1691">
        <v>2</v>
      </c>
      <c r="T13" s="1691">
        <v>0</v>
      </c>
      <c r="U13" s="1691">
        <v>0</v>
      </c>
      <c r="V13" s="1691">
        <v>0</v>
      </c>
      <c r="W13" s="1691">
        <v>0</v>
      </c>
      <c r="X13" s="1666">
        <f t="shared" si="0"/>
        <v>16605</v>
      </c>
      <c r="Y13" s="1254" t="s">
        <v>97</v>
      </c>
      <c r="Z13" s="1692"/>
    </row>
    <row r="14" spans="1:48" ht="24.95" customHeight="1">
      <c r="A14" s="1254" t="s">
        <v>2045</v>
      </c>
      <c r="B14" s="1694">
        <v>248</v>
      </c>
      <c r="C14" s="1694">
        <v>484</v>
      </c>
      <c r="D14" s="1694">
        <v>2</v>
      </c>
      <c r="E14" s="1694">
        <v>1</v>
      </c>
      <c r="F14" s="1694">
        <v>0</v>
      </c>
      <c r="G14" s="1694">
        <v>0</v>
      </c>
      <c r="H14" s="1694">
        <v>0</v>
      </c>
      <c r="I14" s="1694">
        <v>2</v>
      </c>
      <c r="J14" s="1690">
        <v>10637</v>
      </c>
      <c r="K14" s="1694">
        <v>23</v>
      </c>
      <c r="L14" s="1694">
        <v>0</v>
      </c>
      <c r="M14" s="1694">
        <v>0</v>
      </c>
      <c r="N14" s="1694">
        <v>0</v>
      </c>
      <c r="O14" s="1694">
        <v>0</v>
      </c>
      <c r="P14" s="1694">
        <v>4</v>
      </c>
      <c r="Q14" s="1694">
        <v>0</v>
      </c>
      <c r="R14" s="1694">
        <v>0</v>
      </c>
      <c r="S14" s="1694">
        <v>0</v>
      </c>
      <c r="T14" s="1694">
        <v>0</v>
      </c>
      <c r="U14" s="1694">
        <v>0</v>
      </c>
      <c r="V14" s="1694">
        <v>1</v>
      </c>
      <c r="W14" s="1694">
        <v>0</v>
      </c>
      <c r="X14" s="1666">
        <f t="shared" si="0"/>
        <v>11402</v>
      </c>
      <c r="Y14" s="1254" t="s">
        <v>99</v>
      </c>
      <c r="Z14" s="1692"/>
    </row>
    <row r="15" spans="1:48" ht="24.95" customHeight="1">
      <c r="A15" s="1254" t="s">
        <v>258</v>
      </c>
      <c r="B15" s="1691">
        <v>18</v>
      </c>
      <c r="C15" s="1691">
        <v>122</v>
      </c>
      <c r="D15" s="1691">
        <v>0</v>
      </c>
      <c r="E15" s="1691">
        <v>7</v>
      </c>
      <c r="F15" s="1691">
        <v>0</v>
      </c>
      <c r="G15" s="1691">
        <v>0</v>
      </c>
      <c r="H15" s="1691">
        <v>1</v>
      </c>
      <c r="I15" s="1691">
        <v>7</v>
      </c>
      <c r="J15" s="1691">
        <v>5</v>
      </c>
      <c r="K15" s="1690">
        <v>27865</v>
      </c>
      <c r="L15" s="1691">
        <v>393</v>
      </c>
      <c r="M15" s="1691">
        <v>76</v>
      </c>
      <c r="N15" s="1691">
        <v>10</v>
      </c>
      <c r="O15" s="1691">
        <v>0</v>
      </c>
      <c r="P15" s="1691">
        <v>0</v>
      </c>
      <c r="Q15" s="1691">
        <v>0</v>
      </c>
      <c r="R15" s="1691">
        <v>3</v>
      </c>
      <c r="S15" s="1691">
        <v>2</v>
      </c>
      <c r="T15" s="1691">
        <v>6</v>
      </c>
      <c r="U15" s="1691">
        <v>1</v>
      </c>
      <c r="V15" s="1691">
        <v>1</v>
      </c>
      <c r="W15" s="1691">
        <v>0</v>
      </c>
      <c r="X15" s="1666">
        <f t="shared" si="0"/>
        <v>28517</v>
      </c>
      <c r="Y15" s="1254" t="s">
        <v>101</v>
      </c>
      <c r="Z15" s="1692"/>
    </row>
    <row r="16" spans="1:48" ht="24.95" customHeight="1">
      <c r="A16" s="1254" t="s">
        <v>102</v>
      </c>
      <c r="B16" s="1694">
        <v>10</v>
      </c>
      <c r="C16" s="1694">
        <v>127</v>
      </c>
      <c r="D16" s="1694">
        <v>0</v>
      </c>
      <c r="E16" s="1694">
        <v>1</v>
      </c>
      <c r="F16" s="1694">
        <v>0</v>
      </c>
      <c r="G16" s="1694">
        <v>0</v>
      </c>
      <c r="H16" s="1694">
        <v>0</v>
      </c>
      <c r="I16" s="1694">
        <v>0</v>
      </c>
      <c r="J16" s="1694">
        <v>261</v>
      </c>
      <c r="K16" s="1694">
        <v>1228</v>
      </c>
      <c r="L16" s="1690">
        <v>6577</v>
      </c>
      <c r="M16" s="1694">
        <v>0</v>
      </c>
      <c r="N16" s="1694">
        <v>1</v>
      </c>
      <c r="O16" s="1694">
        <v>0</v>
      </c>
      <c r="P16" s="1694">
        <v>0</v>
      </c>
      <c r="Q16" s="1694">
        <v>0</v>
      </c>
      <c r="R16" s="1694">
        <v>0</v>
      </c>
      <c r="S16" s="1694">
        <v>0</v>
      </c>
      <c r="T16" s="1694">
        <v>0</v>
      </c>
      <c r="U16" s="1694">
        <v>0</v>
      </c>
      <c r="V16" s="1694">
        <v>0</v>
      </c>
      <c r="W16" s="1694">
        <v>0</v>
      </c>
      <c r="X16" s="1666">
        <f t="shared" si="0"/>
        <v>8205</v>
      </c>
      <c r="Y16" s="1254" t="s">
        <v>103</v>
      </c>
      <c r="Z16" s="1692"/>
      <c r="AT16" s="1689"/>
      <c r="AU16" s="1689"/>
      <c r="AV16" s="1689"/>
    </row>
    <row r="17" spans="1:48" ht="24.95" customHeight="1">
      <c r="A17" s="1254" t="s">
        <v>822</v>
      </c>
      <c r="B17" s="1691">
        <v>245</v>
      </c>
      <c r="C17" s="1691">
        <v>400</v>
      </c>
      <c r="D17" s="1691">
        <v>1</v>
      </c>
      <c r="E17" s="1691">
        <v>0</v>
      </c>
      <c r="F17" s="1691">
        <v>0</v>
      </c>
      <c r="G17" s="1691">
        <v>0</v>
      </c>
      <c r="H17" s="1691">
        <v>0</v>
      </c>
      <c r="I17" s="1691">
        <v>0</v>
      </c>
      <c r="J17" s="1691">
        <v>9</v>
      </c>
      <c r="K17" s="1691">
        <v>1345</v>
      </c>
      <c r="L17" s="1691">
        <v>51</v>
      </c>
      <c r="M17" s="1690">
        <v>1035</v>
      </c>
      <c r="N17" s="1691">
        <v>0</v>
      </c>
      <c r="O17" s="1691">
        <v>0</v>
      </c>
      <c r="P17" s="1691">
        <v>0</v>
      </c>
      <c r="Q17" s="1691">
        <v>3</v>
      </c>
      <c r="R17" s="1691">
        <v>2</v>
      </c>
      <c r="S17" s="1691">
        <v>0</v>
      </c>
      <c r="T17" s="1691">
        <v>0</v>
      </c>
      <c r="U17" s="1691">
        <v>0</v>
      </c>
      <c r="V17" s="1691">
        <v>5</v>
      </c>
      <c r="W17" s="1691">
        <v>0</v>
      </c>
      <c r="X17" s="1666">
        <f t="shared" si="0"/>
        <v>3096</v>
      </c>
      <c r="Y17" s="1254" t="s">
        <v>105</v>
      </c>
      <c r="Z17" s="1692"/>
    </row>
    <row r="18" spans="1:48" s="261" customFormat="1" ht="24.95" customHeight="1">
      <c r="A18" s="1254" t="s">
        <v>106</v>
      </c>
      <c r="B18" s="1694">
        <v>122</v>
      </c>
      <c r="C18" s="1694">
        <v>595</v>
      </c>
      <c r="D18" s="1694">
        <v>2</v>
      </c>
      <c r="E18" s="1694">
        <v>162</v>
      </c>
      <c r="F18" s="1694">
        <v>6</v>
      </c>
      <c r="G18" s="1694">
        <v>1</v>
      </c>
      <c r="H18" s="1694">
        <v>1</v>
      </c>
      <c r="I18" s="1694">
        <v>11</v>
      </c>
      <c r="J18" s="1694">
        <v>7</v>
      </c>
      <c r="K18" s="1694">
        <v>117</v>
      </c>
      <c r="L18" s="1694">
        <v>4</v>
      </c>
      <c r="M18" s="1694">
        <v>0</v>
      </c>
      <c r="N18" s="1690">
        <v>23185</v>
      </c>
      <c r="O18" s="1694">
        <v>37</v>
      </c>
      <c r="P18" s="1694">
        <v>0</v>
      </c>
      <c r="Q18" s="1694">
        <v>0</v>
      </c>
      <c r="R18" s="1694">
        <v>0</v>
      </c>
      <c r="S18" s="1694">
        <v>19</v>
      </c>
      <c r="T18" s="1694">
        <v>36</v>
      </c>
      <c r="U18" s="1694">
        <v>6</v>
      </c>
      <c r="V18" s="1694">
        <v>0</v>
      </c>
      <c r="W18" s="1694">
        <v>2</v>
      </c>
      <c r="X18" s="1666">
        <f t="shared" si="0"/>
        <v>24313</v>
      </c>
      <c r="Y18" s="1254" t="s">
        <v>107</v>
      </c>
      <c r="Z18" s="1692"/>
    </row>
    <row r="19" spans="1:48" ht="24.95" customHeight="1">
      <c r="A19" s="1254" t="s">
        <v>259</v>
      </c>
      <c r="B19" s="1691">
        <v>202</v>
      </c>
      <c r="C19" s="1691">
        <v>411</v>
      </c>
      <c r="D19" s="1691">
        <v>0</v>
      </c>
      <c r="E19" s="1691">
        <v>91</v>
      </c>
      <c r="F19" s="1691">
        <v>2</v>
      </c>
      <c r="G19" s="1691">
        <v>0</v>
      </c>
      <c r="H19" s="1691">
        <v>6</v>
      </c>
      <c r="I19" s="1691">
        <v>4</v>
      </c>
      <c r="J19" s="1691">
        <v>17</v>
      </c>
      <c r="K19" s="1691">
        <v>35</v>
      </c>
      <c r="L19" s="1691">
        <v>4</v>
      </c>
      <c r="M19" s="1691">
        <v>0</v>
      </c>
      <c r="N19" s="1691">
        <v>458</v>
      </c>
      <c r="O19" s="1690">
        <v>6031</v>
      </c>
      <c r="P19" s="1691">
        <v>0</v>
      </c>
      <c r="Q19" s="1691">
        <v>0</v>
      </c>
      <c r="R19" s="1691">
        <v>0</v>
      </c>
      <c r="S19" s="1691">
        <v>0</v>
      </c>
      <c r="T19" s="1691">
        <v>0</v>
      </c>
      <c r="U19" s="1691">
        <v>40</v>
      </c>
      <c r="V19" s="1691">
        <v>0</v>
      </c>
      <c r="W19" s="1691">
        <v>1</v>
      </c>
      <c r="X19" s="1666">
        <f t="shared" si="0"/>
        <v>7302</v>
      </c>
      <c r="Y19" s="1254" t="s">
        <v>109</v>
      </c>
      <c r="Z19" s="1692"/>
    </row>
    <row r="20" spans="1:48" ht="24.95" customHeight="1">
      <c r="A20" s="1254" t="s">
        <v>110</v>
      </c>
      <c r="B20" s="1694">
        <v>170</v>
      </c>
      <c r="C20" s="1694">
        <v>318</v>
      </c>
      <c r="D20" s="1694">
        <v>2</v>
      </c>
      <c r="E20" s="1694">
        <v>218</v>
      </c>
      <c r="F20" s="1694">
        <v>0</v>
      </c>
      <c r="G20" s="1694">
        <v>0</v>
      </c>
      <c r="H20" s="1694">
        <v>0</v>
      </c>
      <c r="I20" s="1694">
        <v>1290</v>
      </c>
      <c r="J20" s="1694">
        <v>3</v>
      </c>
      <c r="K20" s="1694">
        <v>106</v>
      </c>
      <c r="L20" s="1694">
        <v>1</v>
      </c>
      <c r="M20" s="1694">
        <v>2</v>
      </c>
      <c r="N20" s="1694">
        <v>1</v>
      </c>
      <c r="O20" s="1694">
        <v>0</v>
      </c>
      <c r="P20" s="1690">
        <v>13591</v>
      </c>
      <c r="Q20" s="1694">
        <v>3</v>
      </c>
      <c r="R20" s="1694">
        <v>2</v>
      </c>
      <c r="S20" s="1694">
        <v>1</v>
      </c>
      <c r="T20" s="1694">
        <v>0</v>
      </c>
      <c r="U20" s="1694">
        <v>1</v>
      </c>
      <c r="V20" s="1694">
        <v>7</v>
      </c>
      <c r="W20" s="1694">
        <v>2</v>
      </c>
      <c r="X20" s="1666">
        <f t="shared" si="0"/>
        <v>15718</v>
      </c>
      <c r="Y20" s="1254" t="s">
        <v>111</v>
      </c>
      <c r="Z20" s="1692"/>
    </row>
    <row r="21" spans="1:48" ht="23.25" customHeight="1">
      <c r="A21" s="1254" t="s">
        <v>112</v>
      </c>
      <c r="B21" s="1691">
        <v>261</v>
      </c>
      <c r="C21" s="1691">
        <v>471</v>
      </c>
      <c r="D21" s="1691">
        <v>0</v>
      </c>
      <c r="E21" s="1691">
        <v>9</v>
      </c>
      <c r="F21" s="1691">
        <v>0</v>
      </c>
      <c r="G21" s="1691">
        <v>0</v>
      </c>
      <c r="H21" s="1691">
        <v>0</v>
      </c>
      <c r="I21" s="1691">
        <v>12</v>
      </c>
      <c r="J21" s="1691">
        <v>231</v>
      </c>
      <c r="K21" s="1691">
        <v>21</v>
      </c>
      <c r="L21" s="1691">
        <v>2</v>
      </c>
      <c r="M21" s="1691">
        <v>0</v>
      </c>
      <c r="N21" s="1691">
        <v>0</v>
      </c>
      <c r="O21" s="1691">
        <v>0</v>
      </c>
      <c r="P21" s="1691">
        <v>5</v>
      </c>
      <c r="Q21" s="1690">
        <v>1638</v>
      </c>
      <c r="R21" s="1691">
        <v>2</v>
      </c>
      <c r="S21" s="1691">
        <v>0</v>
      </c>
      <c r="T21" s="1691">
        <v>0</v>
      </c>
      <c r="U21" s="1691">
        <v>0</v>
      </c>
      <c r="V21" s="1691">
        <v>4</v>
      </c>
      <c r="W21" s="1691">
        <v>2</v>
      </c>
      <c r="X21" s="1666">
        <f t="shared" si="0"/>
        <v>2658</v>
      </c>
      <c r="Y21" s="1254" t="s">
        <v>2095</v>
      </c>
      <c r="Z21" s="1692"/>
    </row>
    <row r="22" spans="1:48" ht="24.95" customHeight="1">
      <c r="A22" s="1254" t="s">
        <v>148</v>
      </c>
      <c r="B22" s="1694">
        <v>557</v>
      </c>
      <c r="C22" s="1694">
        <v>577</v>
      </c>
      <c r="D22" s="1694">
        <v>0</v>
      </c>
      <c r="E22" s="1694">
        <v>96</v>
      </c>
      <c r="F22" s="1694">
        <v>0</v>
      </c>
      <c r="G22" s="1694">
        <v>1</v>
      </c>
      <c r="H22" s="1694">
        <v>0</v>
      </c>
      <c r="I22" s="1694">
        <v>4</v>
      </c>
      <c r="J22" s="1694">
        <v>19</v>
      </c>
      <c r="K22" s="1694">
        <v>186</v>
      </c>
      <c r="L22" s="1694">
        <v>0</v>
      </c>
      <c r="M22" s="1694">
        <v>95</v>
      </c>
      <c r="N22" s="1694">
        <v>0</v>
      </c>
      <c r="O22" s="1694">
        <v>0</v>
      </c>
      <c r="P22" s="1694">
        <v>0</v>
      </c>
      <c r="Q22" s="1694">
        <v>9</v>
      </c>
      <c r="R22" s="1690">
        <v>7275</v>
      </c>
      <c r="S22" s="1694">
        <v>0</v>
      </c>
      <c r="T22" s="1694">
        <v>0</v>
      </c>
      <c r="U22" s="1694">
        <v>0</v>
      </c>
      <c r="V22" s="1694">
        <v>254</v>
      </c>
      <c r="W22" s="1694">
        <v>0</v>
      </c>
      <c r="X22" s="1666">
        <f t="shared" si="0"/>
        <v>9073</v>
      </c>
      <c r="Y22" s="1254" t="s">
        <v>261</v>
      </c>
      <c r="Z22" s="1692"/>
    </row>
    <row r="23" spans="1:48" ht="24.95" customHeight="1">
      <c r="A23" s="1254" t="s">
        <v>116</v>
      </c>
      <c r="B23" s="1691">
        <v>78</v>
      </c>
      <c r="C23" s="1691">
        <v>291</v>
      </c>
      <c r="D23" s="1691">
        <v>1</v>
      </c>
      <c r="E23" s="1691">
        <v>194</v>
      </c>
      <c r="F23" s="1691">
        <v>1</v>
      </c>
      <c r="G23" s="1691">
        <v>0</v>
      </c>
      <c r="H23" s="1691">
        <v>1</v>
      </c>
      <c r="I23" s="1691">
        <v>3</v>
      </c>
      <c r="J23" s="1691">
        <v>12</v>
      </c>
      <c r="K23" s="1691">
        <v>56</v>
      </c>
      <c r="L23" s="1691">
        <v>1</v>
      </c>
      <c r="M23" s="1691">
        <v>0</v>
      </c>
      <c r="N23" s="1691">
        <v>37</v>
      </c>
      <c r="O23" s="1691">
        <v>0</v>
      </c>
      <c r="P23" s="1691">
        <v>0</v>
      </c>
      <c r="Q23" s="1691">
        <v>0</v>
      </c>
      <c r="R23" s="1691">
        <v>0</v>
      </c>
      <c r="S23" s="1690">
        <v>37532</v>
      </c>
      <c r="T23" s="1691">
        <v>1</v>
      </c>
      <c r="U23" s="1691">
        <v>1</v>
      </c>
      <c r="V23" s="1691">
        <v>0</v>
      </c>
      <c r="W23" s="1691">
        <v>3</v>
      </c>
      <c r="X23" s="1666">
        <f t="shared" si="0"/>
        <v>38212</v>
      </c>
      <c r="Y23" s="1254" t="s">
        <v>117</v>
      </c>
      <c r="Z23" s="1692"/>
    </row>
    <row r="24" spans="1:48" s="261" customFormat="1" ht="24.95" customHeight="1">
      <c r="A24" s="1254" t="s">
        <v>118</v>
      </c>
      <c r="B24" s="1694">
        <v>286</v>
      </c>
      <c r="C24" s="1694">
        <v>472</v>
      </c>
      <c r="D24" s="1694">
        <v>1</v>
      </c>
      <c r="E24" s="1694">
        <v>55</v>
      </c>
      <c r="F24" s="1694">
        <v>0</v>
      </c>
      <c r="G24" s="1694">
        <v>2</v>
      </c>
      <c r="H24" s="1694">
        <v>4</v>
      </c>
      <c r="I24" s="1694">
        <v>8</v>
      </c>
      <c r="J24" s="1694">
        <v>8</v>
      </c>
      <c r="K24" s="1694">
        <v>42</v>
      </c>
      <c r="L24" s="1694">
        <v>3</v>
      </c>
      <c r="M24" s="1694">
        <v>0</v>
      </c>
      <c r="N24" s="1694">
        <v>184</v>
      </c>
      <c r="O24" s="1694">
        <v>0</v>
      </c>
      <c r="P24" s="1694">
        <v>0</v>
      </c>
      <c r="Q24" s="1694">
        <v>0</v>
      </c>
      <c r="R24" s="1694">
        <v>0</v>
      </c>
      <c r="S24" s="1694">
        <v>16</v>
      </c>
      <c r="T24" s="1690">
        <v>9328</v>
      </c>
      <c r="U24" s="1694">
        <v>0</v>
      </c>
      <c r="V24" s="1694">
        <v>0</v>
      </c>
      <c r="W24" s="1694">
        <v>0</v>
      </c>
      <c r="X24" s="1666">
        <f t="shared" si="0"/>
        <v>10409</v>
      </c>
      <c r="Y24" s="1254" t="s">
        <v>119</v>
      </c>
      <c r="Z24" s="1692"/>
    </row>
    <row r="25" spans="1:48" ht="24.95" customHeight="1">
      <c r="A25" s="1254" t="s">
        <v>149</v>
      </c>
      <c r="B25" s="1691">
        <v>43</v>
      </c>
      <c r="C25" s="1691">
        <v>131</v>
      </c>
      <c r="D25" s="1691">
        <v>0</v>
      </c>
      <c r="E25" s="1691">
        <v>629</v>
      </c>
      <c r="F25" s="1691">
        <v>9</v>
      </c>
      <c r="G25" s="1691">
        <v>18</v>
      </c>
      <c r="H25" s="1691">
        <v>83</v>
      </c>
      <c r="I25" s="1691">
        <v>2</v>
      </c>
      <c r="J25" s="1691">
        <v>0</v>
      </c>
      <c r="K25" s="1691">
        <v>14</v>
      </c>
      <c r="L25" s="1691">
        <v>0</v>
      </c>
      <c r="M25" s="1691">
        <v>0</v>
      </c>
      <c r="N25" s="1691">
        <v>50</v>
      </c>
      <c r="O25" s="1691">
        <v>2</v>
      </c>
      <c r="P25" s="1691">
        <v>0</v>
      </c>
      <c r="Q25" s="1691">
        <v>0</v>
      </c>
      <c r="R25" s="1691">
        <v>0</v>
      </c>
      <c r="S25" s="1691">
        <v>0</v>
      </c>
      <c r="T25" s="1691">
        <v>0</v>
      </c>
      <c r="U25" s="1690">
        <v>5051</v>
      </c>
      <c r="V25" s="1691">
        <v>0</v>
      </c>
      <c r="W25" s="1691">
        <v>14</v>
      </c>
      <c r="X25" s="1666">
        <f t="shared" si="0"/>
        <v>6046</v>
      </c>
      <c r="Y25" s="1254" t="s">
        <v>121</v>
      </c>
      <c r="Z25" s="1692"/>
      <c r="AT25" s="1689"/>
      <c r="AU25" s="1689"/>
      <c r="AV25" s="1689"/>
    </row>
    <row r="26" spans="1:48" ht="24.95" customHeight="1">
      <c r="A26" s="1254" t="s">
        <v>3400</v>
      </c>
      <c r="B26" s="1694">
        <v>807</v>
      </c>
      <c r="C26" s="1694">
        <v>946</v>
      </c>
      <c r="D26" s="1694">
        <v>1</v>
      </c>
      <c r="E26" s="1694">
        <v>215</v>
      </c>
      <c r="F26" s="1694">
        <v>6</v>
      </c>
      <c r="G26" s="1694">
        <v>3</v>
      </c>
      <c r="H26" s="1694">
        <v>0</v>
      </c>
      <c r="I26" s="1694">
        <v>21</v>
      </c>
      <c r="J26" s="1694">
        <v>31</v>
      </c>
      <c r="K26" s="1694">
        <v>184</v>
      </c>
      <c r="L26" s="1694">
        <v>5</v>
      </c>
      <c r="M26" s="1694">
        <v>0</v>
      </c>
      <c r="N26" s="1694">
        <v>0</v>
      </c>
      <c r="O26" s="1694">
        <v>0</v>
      </c>
      <c r="P26" s="1694">
        <v>14</v>
      </c>
      <c r="Q26" s="1694">
        <v>27</v>
      </c>
      <c r="R26" s="1694">
        <v>130</v>
      </c>
      <c r="S26" s="1694">
        <v>0</v>
      </c>
      <c r="T26" s="1694">
        <v>0</v>
      </c>
      <c r="U26" s="1694">
        <v>0</v>
      </c>
      <c r="V26" s="1690">
        <v>6506</v>
      </c>
      <c r="W26" s="1694">
        <v>0</v>
      </c>
      <c r="X26" s="1666">
        <f t="shared" si="0"/>
        <v>8896</v>
      </c>
      <c r="Y26" s="1254" t="s">
        <v>123</v>
      </c>
      <c r="Z26" s="1692"/>
    </row>
    <row r="27" spans="1:48" ht="24.95" customHeight="1">
      <c r="A27" s="1254" t="s">
        <v>126</v>
      </c>
      <c r="B27" s="1694">
        <v>0</v>
      </c>
      <c r="C27" s="1694">
        <v>10</v>
      </c>
      <c r="D27" s="1694">
        <v>0</v>
      </c>
      <c r="E27" s="1694">
        <v>1833</v>
      </c>
      <c r="F27" s="1694">
        <v>73</v>
      </c>
      <c r="G27" s="1694">
        <v>83</v>
      </c>
      <c r="H27" s="1694">
        <v>10</v>
      </c>
      <c r="I27" s="1694">
        <v>1</v>
      </c>
      <c r="J27" s="1694">
        <v>0</v>
      </c>
      <c r="K27" s="1694">
        <v>0</v>
      </c>
      <c r="L27" s="1694">
        <v>0</v>
      </c>
      <c r="M27" s="1694">
        <v>0</v>
      </c>
      <c r="N27" s="1694">
        <v>38</v>
      </c>
      <c r="O27" s="1694">
        <v>1</v>
      </c>
      <c r="P27" s="1694">
        <v>0</v>
      </c>
      <c r="Q27" s="1694">
        <v>0</v>
      </c>
      <c r="R27" s="1694">
        <v>0</v>
      </c>
      <c r="S27" s="1694">
        <v>9</v>
      </c>
      <c r="T27" s="1694">
        <v>0</v>
      </c>
      <c r="U27" s="1694">
        <v>299</v>
      </c>
      <c r="V27" s="1694">
        <v>0</v>
      </c>
      <c r="W27" s="1690">
        <v>4028</v>
      </c>
      <c r="X27" s="1666">
        <f t="shared" si="0"/>
        <v>6385</v>
      </c>
      <c r="Y27" s="1254" t="s">
        <v>127</v>
      </c>
      <c r="Z27" s="1692"/>
    </row>
    <row r="28" spans="1:48" ht="24.95" customHeight="1">
      <c r="A28" s="1282" t="s">
        <v>533</v>
      </c>
      <c r="B28" s="1668">
        <f t="shared" ref="B28:X28" si="1">SUM(B6:B27)</f>
        <v>28383</v>
      </c>
      <c r="C28" s="1668">
        <f t="shared" si="1"/>
        <v>16003</v>
      </c>
      <c r="D28" s="1668">
        <f t="shared" si="1"/>
        <v>5932</v>
      </c>
      <c r="E28" s="1668">
        <f t="shared" si="1"/>
        <v>23166</v>
      </c>
      <c r="F28" s="1668">
        <f t="shared" si="1"/>
        <v>10565</v>
      </c>
      <c r="G28" s="1668">
        <f t="shared" si="1"/>
        <v>16419</v>
      </c>
      <c r="H28" s="1668">
        <f t="shared" si="1"/>
        <v>5107</v>
      </c>
      <c r="I28" s="1668">
        <f t="shared" si="1"/>
        <v>17480</v>
      </c>
      <c r="J28" s="1668">
        <f t="shared" si="1"/>
        <v>11632</v>
      </c>
      <c r="K28" s="1668">
        <f t="shared" si="1"/>
        <v>31466</v>
      </c>
      <c r="L28" s="1668">
        <f t="shared" si="1"/>
        <v>7059</v>
      </c>
      <c r="M28" s="1668">
        <f t="shared" si="1"/>
        <v>1220</v>
      </c>
      <c r="N28" s="1668">
        <f t="shared" si="1"/>
        <v>24010</v>
      </c>
      <c r="O28" s="1668">
        <f t="shared" si="1"/>
        <v>6290</v>
      </c>
      <c r="P28" s="1668">
        <f t="shared" si="1"/>
        <v>13666</v>
      </c>
      <c r="Q28" s="1668">
        <f t="shared" si="1"/>
        <v>1700</v>
      </c>
      <c r="R28" s="1668">
        <f t="shared" si="1"/>
        <v>7440</v>
      </c>
      <c r="S28" s="1668">
        <f t="shared" si="1"/>
        <v>37610</v>
      </c>
      <c r="T28" s="1668">
        <f t="shared" si="1"/>
        <v>9402</v>
      </c>
      <c r="U28" s="1668">
        <f t="shared" si="1"/>
        <v>5456</v>
      </c>
      <c r="V28" s="1668">
        <f t="shared" si="1"/>
        <v>6840</v>
      </c>
      <c r="W28" s="1668">
        <f t="shared" si="1"/>
        <v>4102</v>
      </c>
      <c r="X28" s="1668">
        <f t="shared" si="1"/>
        <v>290948</v>
      </c>
      <c r="Y28" s="1282" t="s">
        <v>129</v>
      </c>
      <c r="Z28" s="1692"/>
      <c r="AA28" s="1692"/>
    </row>
    <row r="29" spans="1:48" s="1697" customFormat="1" ht="18.75">
      <c r="A29" s="1695" t="s">
        <v>3410</v>
      </c>
      <c r="B29" s="1696"/>
      <c r="C29" s="1696"/>
      <c r="D29" s="1696"/>
      <c r="E29" s="1696"/>
      <c r="F29" s="1696"/>
      <c r="G29" s="1696"/>
      <c r="H29" s="1696"/>
      <c r="Y29" s="1696" t="s">
        <v>3411</v>
      </c>
    </row>
    <row r="34" spans="5:5">
      <c r="E34" s="1693">
        <v>11</v>
      </c>
    </row>
  </sheetData>
  <mergeCells count="4">
    <mergeCell ref="A1:Y1"/>
    <mergeCell ref="A2:Y2"/>
    <mergeCell ref="A3:L3"/>
    <mergeCell ref="M3:Y3"/>
  </mergeCells>
  <printOptions horizontalCentered="1" verticalCentered="1"/>
  <pageMargins left="0.25" right="0.25" top="0.75" bottom="0.75" header="0.3" footer="0.3"/>
  <pageSetup paperSize="9" scale="51"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26"/>
  <sheetViews>
    <sheetView rightToLeft="1" zoomScaleNormal="100" workbookViewId="0">
      <selection activeCell="L13" sqref="L13"/>
    </sheetView>
  </sheetViews>
  <sheetFormatPr defaultColWidth="8.85546875" defaultRowHeight="15"/>
  <cols>
    <col min="1" max="1" width="25.28515625" style="1703" customWidth="1"/>
    <col min="2" max="8" width="15.7109375" style="1703" customWidth="1"/>
    <col min="9" max="9" width="32.28515625" style="1703" customWidth="1"/>
    <col min="10" max="16384" width="8.85546875" style="1703"/>
  </cols>
  <sheetData>
    <row r="1" spans="1:12" s="1700" customFormat="1" ht="30.95" customHeight="1">
      <c r="A1" s="1959" t="s">
        <v>2609</v>
      </c>
      <c r="B1" s="1959"/>
      <c r="C1" s="1959"/>
      <c r="D1" s="1959"/>
      <c r="E1" s="1959"/>
      <c r="F1" s="1959"/>
      <c r="G1" s="1959"/>
      <c r="H1" s="1959"/>
      <c r="I1" s="1959"/>
      <c r="J1" s="1698"/>
      <c r="K1" s="1699"/>
      <c r="L1" s="1699"/>
    </row>
    <row r="2" spans="1:12" s="1700" customFormat="1" ht="30.95" customHeight="1">
      <c r="A2" s="2495" t="s">
        <v>3412</v>
      </c>
      <c r="B2" s="2495"/>
      <c r="C2" s="2495"/>
      <c r="D2" s="2495"/>
      <c r="E2" s="2495"/>
      <c r="F2" s="2495"/>
      <c r="G2" s="2495"/>
      <c r="H2" s="2495"/>
      <c r="I2" s="2495"/>
      <c r="J2" s="1698"/>
      <c r="K2" s="1699"/>
      <c r="L2" s="1699"/>
    </row>
    <row r="3" spans="1:12" s="1700" customFormat="1" ht="21" customHeight="1">
      <c r="A3" s="2496" t="s">
        <v>3413</v>
      </c>
      <c r="B3" s="2496"/>
      <c r="C3" s="2497"/>
      <c r="D3" s="2498" t="s">
        <v>3414</v>
      </c>
      <c r="E3" s="2498"/>
      <c r="F3" s="2498"/>
      <c r="G3" s="2498"/>
      <c r="H3" s="2498"/>
      <c r="I3" s="2499"/>
      <c r="J3" s="1701"/>
    </row>
    <row r="4" spans="1:12" ht="33" customHeight="1">
      <c r="A4" s="2419" t="s">
        <v>537</v>
      </c>
      <c r="B4" s="1277" t="s">
        <v>3415</v>
      </c>
      <c r="C4" s="1277" t="s">
        <v>1136</v>
      </c>
      <c r="D4" s="1277" t="s">
        <v>1124</v>
      </c>
      <c r="E4" s="1277" t="s">
        <v>3416</v>
      </c>
      <c r="F4" s="1277" t="s">
        <v>1134</v>
      </c>
      <c r="G4" s="1277" t="s">
        <v>3417</v>
      </c>
      <c r="H4" s="1277" t="s">
        <v>150</v>
      </c>
      <c r="I4" s="2419" t="s">
        <v>872</v>
      </c>
      <c r="J4" s="1702"/>
    </row>
    <row r="5" spans="1:12" ht="33" customHeight="1">
      <c r="A5" s="2421"/>
      <c r="B5" s="1277" t="s">
        <v>1131</v>
      </c>
      <c r="C5" s="1277" t="s">
        <v>1137</v>
      </c>
      <c r="D5" s="1277" t="s">
        <v>3418</v>
      </c>
      <c r="E5" s="1277" t="s">
        <v>3419</v>
      </c>
      <c r="F5" s="1277" t="s">
        <v>1135</v>
      </c>
      <c r="G5" s="1277" t="s">
        <v>3420</v>
      </c>
      <c r="H5" s="1277" t="s">
        <v>129</v>
      </c>
      <c r="I5" s="2421"/>
      <c r="J5" s="1702"/>
    </row>
    <row r="6" spans="1:12" ht="33" customHeight="1">
      <c r="A6" s="1254" t="s">
        <v>3421</v>
      </c>
      <c r="B6" s="1704">
        <v>8</v>
      </c>
      <c r="C6" s="1704">
        <v>6</v>
      </c>
      <c r="D6" s="1704">
        <v>8</v>
      </c>
      <c r="E6" s="1704">
        <v>0</v>
      </c>
      <c r="F6" s="1704">
        <v>1</v>
      </c>
      <c r="G6" s="1704">
        <v>1</v>
      </c>
      <c r="H6" s="1658">
        <f t="shared" ref="H6:H24" si="0">SUM(B6:G6)</f>
        <v>24</v>
      </c>
      <c r="I6" s="1254" t="s">
        <v>3422</v>
      </c>
      <c r="J6" s="1702"/>
    </row>
    <row r="7" spans="1:12" ht="33" customHeight="1">
      <c r="A7" s="1254" t="s">
        <v>3423</v>
      </c>
      <c r="B7" s="1705">
        <v>470</v>
      </c>
      <c r="C7" s="1705">
        <v>127</v>
      </c>
      <c r="D7" s="1705">
        <v>65</v>
      </c>
      <c r="E7" s="1705">
        <v>0</v>
      </c>
      <c r="F7" s="1705">
        <v>18</v>
      </c>
      <c r="G7" s="1705">
        <v>0</v>
      </c>
      <c r="H7" s="1658">
        <f t="shared" si="0"/>
        <v>680</v>
      </c>
      <c r="I7" s="1254" t="s">
        <v>3424</v>
      </c>
      <c r="J7" s="1702"/>
    </row>
    <row r="8" spans="1:12" ht="33" customHeight="1">
      <c r="A8" s="1254" t="s">
        <v>3425</v>
      </c>
      <c r="B8" s="1704">
        <v>31</v>
      </c>
      <c r="C8" s="1704">
        <v>20</v>
      </c>
      <c r="D8" s="1704">
        <v>21</v>
      </c>
      <c r="E8" s="1704">
        <v>0</v>
      </c>
      <c r="F8" s="1704">
        <v>0</v>
      </c>
      <c r="G8" s="1704">
        <v>0</v>
      </c>
      <c r="H8" s="1658">
        <f t="shared" si="0"/>
        <v>72</v>
      </c>
      <c r="I8" s="1254" t="s">
        <v>1055</v>
      </c>
      <c r="J8" s="1702"/>
    </row>
    <row r="9" spans="1:12" ht="33" customHeight="1">
      <c r="A9" s="1254" t="s">
        <v>3426</v>
      </c>
      <c r="B9" s="1705">
        <v>4</v>
      </c>
      <c r="C9" s="1705">
        <v>0</v>
      </c>
      <c r="D9" s="1705">
        <v>0</v>
      </c>
      <c r="E9" s="1705">
        <v>0</v>
      </c>
      <c r="F9" s="1705">
        <v>0</v>
      </c>
      <c r="G9" s="1705">
        <v>0</v>
      </c>
      <c r="H9" s="1658">
        <f t="shared" si="0"/>
        <v>4</v>
      </c>
      <c r="I9" s="1254" t="s">
        <v>3427</v>
      </c>
      <c r="J9" s="1702"/>
    </row>
    <row r="10" spans="1:12" ht="33" customHeight="1">
      <c r="A10" s="1254" t="s">
        <v>3428</v>
      </c>
      <c r="B10" s="1704">
        <v>0</v>
      </c>
      <c r="C10" s="1704">
        <v>0</v>
      </c>
      <c r="D10" s="1704">
        <v>8</v>
      </c>
      <c r="E10" s="1704">
        <v>0</v>
      </c>
      <c r="F10" s="1704">
        <v>0</v>
      </c>
      <c r="G10" s="1704">
        <v>0</v>
      </c>
      <c r="H10" s="1658">
        <f t="shared" si="0"/>
        <v>8</v>
      </c>
      <c r="I10" s="1254" t="s">
        <v>1006</v>
      </c>
      <c r="J10" s="1702"/>
    </row>
    <row r="11" spans="1:12" ht="33" customHeight="1">
      <c r="A11" s="1254" t="s">
        <v>1042</v>
      </c>
      <c r="B11" s="1705">
        <v>9</v>
      </c>
      <c r="C11" s="1705">
        <v>3</v>
      </c>
      <c r="D11" s="1705">
        <v>1</v>
      </c>
      <c r="E11" s="1705">
        <v>0</v>
      </c>
      <c r="F11" s="1705">
        <v>3</v>
      </c>
      <c r="G11" s="1705">
        <v>2</v>
      </c>
      <c r="H11" s="1658">
        <f t="shared" si="0"/>
        <v>18</v>
      </c>
      <c r="I11" s="1254" t="s">
        <v>554</v>
      </c>
      <c r="J11" s="1702"/>
    </row>
    <row r="12" spans="1:12" ht="33" customHeight="1">
      <c r="A12" s="1254" t="s">
        <v>3429</v>
      </c>
      <c r="B12" s="1704">
        <v>41</v>
      </c>
      <c r="C12" s="1704">
        <v>1</v>
      </c>
      <c r="D12" s="1704">
        <v>0</v>
      </c>
      <c r="E12" s="1704">
        <v>0</v>
      </c>
      <c r="F12" s="1704">
        <v>0</v>
      </c>
      <c r="G12" s="1704">
        <v>0</v>
      </c>
      <c r="H12" s="1658">
        <f t="shared" si="0"/>
        <v>42</v>
      </c>
      <c r="I12" s="1254" t="s">
        <v>3430</v>
      </c>
      <c r="J12" s="1702"/>
    </row>
    <row r="13" spans="1:12" ht="33" customHeight="1">
      <c r="A13" s="1254" t="s">
        <v>3431</v>
      </c>
      <c r="B13" s="1705">
        <v>0</v>
      </c>
      <c r="C13" s="1705">
        <v>5</v>
      </c>
      <c r="D13" s="1705">
        <v>0</v>
      </c>
      <c r="E13" s="1705">
        <v>0</v>
      </c>
      <c r="F13" s="1705">
        <v>0</v>
      </c>
      <c r="G13" s="1705">
        <v>0</v>
      </c>
      <c r="H13" s="1658">
        <f t="shared" si="0"/>
        <v>5</v>
      </c>
      <c r="I13" s="1254" t="s">
        <v>3432</v>
      </c>
      <c r="J13" s="1702"/>
    </row>
    <row r="14" spans="1:12" ht="33" customHeight="1">
      <c r="A14" s="1254" t="s">
        <v>3433</v>
      </c>
      <c r="B14" s="1704">
        <v>25</v>
      </c>
      <c r="C14" s="1704">
        <v>27</v>
      </c>
      <c r="D14" s="1704">
        <v>0</v>
      </c>
      <c r="E14" s="1704">
        <v>0</v>
      </c>
      <c r="F14" s="1704">
        <v>1</v>
      </c>
      <c r="G14" s="1704">
        <v>0</v>
      </c>
      <c r="H14" s="1658">
        <f t="shared" si="0"/>
        <v>53</v>
      </c>
      <c r="I14" s="1254" t="s">
        <v>3434</v>
      </c>
      <c r="J14" s="1702"/>
    </row>
    <row r="15" spans="1:12" ht="33" customHeight="1">
      <c r="A15" s="1254" t="s">
        <v>1060</v>
      </c>
      <c r="B15" s="1705">
        <v>1</v>
      </c>
      <c r="C15" s="1705">
        <v>0</v>
      </c>
      <c r="D15" s="1705">
        <v>1</v>
      </c>
      <c r="E15" s="1705">
        <v>0</v>
      </c>
      <c r="F15" s="1705">
        <v>0</v>
      </c>
      <c r="G15" s="1705">
        <v>2</v>
      </c>
      <c r="H15" s="1658">
        <f t="shared" si="0"/>
        <v>4</v>
      </c>
      <c r="I15" s="1254" t="s">
        <v>568</v>
      </c>
      <c r="J15" s="1702"/>
    </row>
    <row r="16" spans="1:12" ht="33" customHeight="1">
      <c r="A16" s="1254" t="s">
        <v>3435</v>
      </c>
      <c r="B16" s="1704">
        <v>0</v>
      </c>
      <c r="C16" s="1704">
        <v>0</v>
      </c>
      <c r="D16" s="1704">
        <v>9</v>
      </c>
      <c r="E16" s="1704">
        <v>0</v>
      </c>
      <c r="F16" s="1704">
        <v>0</v>
      </c>
      <c r="G16" s="1704">
        <v>0</v>
      </c>
      <c r="H16" s="1658">
        <f t="shared" si="0"/>
        <v>9</v>
      </c>
      <c r="I16" s="1254" t="s">
        <v>558</v>
      </c>
      <c r="J16" s="1702"/>
    </row>
    <row r="17" spans="1:10" ht="33" customHeight="1">
      <c r="A17" s="1254" t="s">
        <v>3436</v>
      </c>
      <c r="B17" s="1705">
        <v>4</v>
      </c>
      <c r="C17" s="1705">
        <v>4</v>
      </c>
      <c r="D17" s="1705">
        <v>0</v>
      </c>
      <c r="E17" s="1705">
        <v>0</v>
      </c>
      <c r="F17" s="1705">
        <v>0</v>
      </c>
      <c r="G17" s="1705">
        <v>0</v>
      </c>
      <c r="H17" s="1658">
        <f t="shared" si="0"/>
        <v>8</v>
      </c>
      <c r="I17" s="1254" t="s">
        <v>3437</v>
      </c>
      <c r="J17" s="1702"/>
    </row>
    <row r="18" spans="1:10" ht="33" customHeight="1">
      <c r="A18" s="1254" t="s">
        <v>3438</v>
      </c>
      <c r="B18" s="1704">
        <v>0</v>
      </c>
      <c r="C18" s="1704">
        <v>6</v>
      </c>
      <c r="D18" s="1704">
        <v>8</v>
      </c>
      <c r="E18" s="1704">
        <v>0</v>
      </c>
      <c r="F18" s="1704">
        <v>1</v>
      </c>
      <c r="G18" s="1704">
        <v>0</v>
      </c>
      <c r="H18" s="1658">
        <f t="shared" si="0"/>
        <v>15</v>
      </c>
      <c r="I18" s="1254" t="s">
        <v>562</v>
      </c>
      <c r="J18" s="1702"/>
    </row>
    <row r="19" spans="1:10" ht="33" customHeight="1">
      <c r="A19" s="1254" t="s">
        <v>3439</v>
      </c>
      <c r="B19" s="1705">
        <v>10</v>
      </c>
      <c r="C19" s="1705">
        <v>5</v>
      </c>
      <c r="D19" s="1705">
        <v>0</v>
      </c>
      <c r="E19" s="1705">
        <v>1</v>
      </c>
      <c r="F19" s="1705">
        <v>0</v>
      </c>
      <c r="G19" s="1705">
        <v>0</v>
      </c>
      <c r="H19" s="1658">
        <f t="shared" si="0"/>
        <v>16</v>
      </c>
      <c r="I19" s="1254" t="s">
        <v>592</v>
      </c>
      <c r="J19" s="1702"/>
    </row>
    <row r="20" spans="1:10" ht="33" customHeight="1">
      <c r="A20" s="1254" t="s">
        <v>3440</v>
      </c>
      <c r="B20" s="1704">
        <v>31</v>
      </c>
      <c r="C20" s="1704">
        <v>12</v>
      </c>
      <c r="D20" s="1704">
        <v>1</v>
      </c>
      <c r="E20" s="1704">
        <v>0</v>
      </c>
      <c r="F20" s="1704">
        <v>1</v>
      </c>
      <c r="G20" s="1704">
        <v>0</v>
      </c>
      <c r="H20" s="1658">
        <f t="shared" si="0"/>
        <v>45</v>
      </c>
      <c r="I20" s="1254" t="s">
        <v>1038</v>
      </c>
      <c r="J20" s="1702"/>
    </row>
    <row r="21" spans="1:10" ht="33" customHeight="1">
      <c r="A21" s="1254" t="s">
        <v>3441</v>
      </c>
      <c r="B21" s="1705">
        <v>14</v>
      </c>
      <c r="C21" s="1705">
        <v>15</v>
      </c>
      <c r="D21" s="1705">
        <v>4</v>
      </c>
      <c r="E21" s="1705">
        <v>0</v>
      </c>
      <c r="F21" s="1705">
        <v>0</v>
      </c>
      <c r="G21" s="1705">
        <v>0</v>
      </c>
      <c r="H21" s="1658">
        <f t="shared" si="0"/>
        <v>33</v>
      </c>
      <c r="I21" s="1254" t="s">
        <v>608</v>
      </c>
      <c r="J21" s="1702"/>
    </row>
    <row r="22" spans="1:10" ht="33" customHeight="1">
      <c r="A22" s="1254" t="s">
        <v>1040</v>
      </c>
      <c r="B22" s="1704">
        <v>3</v>
      </c>
      <c r="C22" s="1704">
        <v>2</v>
      </c>
      <c r="D22" s="1704">
        <v>0</v>
      </c>
      <c r="E22" s="1704">
        <v>0</v>
      </c>
      <c r="F22" s="1704">
        <v>0</v>
      </c>
      <c r="G22" s="1704">
        <v>0</v>
      </c>
      <c r="H22" s="1658">
        <f t="shared" si="0"/>
        <v>5</v>
      </c>
      <c r="I22" s="1254" t="s">
        <v>3442</v>
      </c>
      <c r="J22" s="1702"/>
    </row>
    <row r="23" spans="1:10" ht="33" hidden="1" customHeight="1">
      <c r="A23" s="1254" t="s">
        <v>1053</v>
      </c>
      <c r="B23" s="1705">
        <v>0</v>
      </c>
      <c r="C23" s="1705">
        <v>0</v>
      </c>
      <c r="D23" s="1705">
        <v>0</v>
      </c>
      <c r="E23" s="1705">
        <v>0</v>
      </c>
      <c r="F23" s="1705">
        <v>0</v>
      </c>
      <c r="G23" s="1705">
        <v>0</v>
      </c>
      <c r="H23" s="1658">
        <f t="shared" si="0"/>
        <v>0</v>
      </c>
      <c r="I23" s="1254" t="s">
        <v>594</v>
      </c>
      <c r="J23" s="1702"/>
    </row>
    <row r="24" spans="1:10" ht="33" hidden="1" customHeight="1">
      <c r="A24" s="1254" t="s">
        <v>3443</v>
      </c>
      <c r="B24" s="1704">
        <v>0</v>
      </c>
      <c r="C24" s="1704">
        <v>0</v>
      </c>
      <c r="D24" s="1704">
        <v>0</v>
      </c>
      <c r="E24" s="1704">
        <v>0</v>
      </c>
      <c r="F24" s="1704">
        <v>0</v>
      </c>
      <c r="G24" s="1704">
        <v>0</v>
      </c>
      <c r="H24" s="1658">
        <f t="shared" si="0"/>
        <v>0</v>
      </c>
      <c r="I24" s="1254" t="s">
        <v>3444</v>
      </c>
      <c r="J24" s="1702"/>
    </row>
    <row r="25" spans="1:10" ht="33" customHeight="1">
      <c r="A25" s="1498" t="s">
        <v>533</v>
      </c>
      <c r="B25" s="1498">
        <f t="shared" ref="B25:H25" si="1">SUM(B6:B24)</f>
        <v>651</v>
      </c>
      <c r="C25" s="1498">
        <f t="shared" si="1"/>
        <v>233</v>
      </c>
      <c r="D25" s="1498">
        <f t="shared" si="1"/>
        <v>126</v>
      </c>
      <c r="E25" s="1498">
        <f t="shared" si="1"/>
        <v>1</v>
      </c>
      <c r="F25" s="1498">
        <f t="shared" si="1"/>
        <v>25</v>
      </c>
      <c r="G25" s="1498">
        <f t="shared" si="1"/>
        <v>5</v>
      </c>
      <c r="H25" s="1498">
        <f t="shared" si="1"/>
        <v>1041</v>
      </c>
      <c r="I25" s="1498" t="s">
        <v>129</v>
      </c>
      <c r="J25" s="1702"/>
    </row>
    <row r="26" spans="1:10">
      <c r="A26" s="1706"/>
      <c r="B26" s="1706"/>
      <c r="C26" s="1706"/>
      <c r="D26" s="1706"/>
      <c r="E26" s="1706"/>
      <c r="F26" s="1706"/>
      <c r="G26" s="1706"/>
      <c r="H26" s="1706"/>
      <c r="I26" s="1706"/>
    </row>
  </sheetData>
  <mergeCells count="6">
    <mergeCell ref="A1:I1"/>
    <mergeCell ref="A2:I2"/>
    <mergeCell ref="A3:C3"/>
    <mergeCell ref="D3:I3"/>
    <mergeCell ref="A4:A5"/>
    <mergeCell ref="I4:I5"/>
  </mergeCells>
  <pageMargins left="0.7" right="0.7" top="0.75" bottom="0.75" header="0.3" footer="0.3"/>
  <pageSetup scale="53" orientation="portrait" horizontalDpi="300" verticalDpi="300" r:id="rId1"/>
  <colBreaks count="1" manualBreakCount="1">
    <brk id="9" max="1048575" man="1"/>
  </colBreaks>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12"/>
  <sheetViews>
    <sheetView showGridLines="0" rightToLeft="1" zoomScale="70" zoomScaleNormal="70" workbookViewId="0">
      <selection activeCell="G13" sqref="G13"/>
    </sheetView>
  </sheetViews>
  <sheetFormatPr defaultColWidth="9.85546875" defaultRowHeight="33" customHeight="1"/>
  <cols>
    <col min="1" max="1" width="67.7109375" style="1707" customWidth="1"/>
    <col min="2" max="2" width="23.140625" style="1707" customWidth="1"/>
    <col min="3" max="3" width="23.28515625" style="1707" customWidth="1"/>
    <col min="4" max="4" width="23.42578125" style="1707" customWidth="1"/>
    <col min="5" max="5" width="69.42578125" style="1707" customWidth="1"/>
    <col min="6" max="6" width="12.5703125" style="1707" customWidth="1"/>
    <col min="7" max="7" width="12.140625" style="1707" customWidth="1"/>
    <col min="8" max="40" width="7.7109375" style="1707" customWidth="1"/>
    <col min="41" max="257" width="9.85546875" style="1707"/>
    <col min="258" max="258" width="54.140625" style="1707" customWidth="1"/>
    <col min="259" max="261" width="20" style="1707" customWidth="1"/>
    <col min="262" max="513" width="9.85546875" style="1707"/>
    <col min="514" max="514" width="54.140625" style="1707" customWidth="1"/>
    <col min="515" max="517" width="20" style="1707" customWidth="1"/>
    <col min="518" max="769" width="9.85546875" style="1707"/>
    <col min="770" max="770" width="54.140625" style="1707" customWidth="1"/>
    <col min="771" max="773" width="20" style="1707" customWidth="1"/>
    <col min="774" max="1025" width="9.85546875" style="1707"/>
    <col min="1026" max="1026" width="54.140625" style="1707" customWidth="1"/>
    <col min="1027" max="1029" width="20" style="1707" customWidth="1"/>
    <col min="1030" max="1281" width="9.85546875" style="1707"/>
    <col min="1282" max="1282" width="54.140625" style="1707" customWidth="1"/>
    <col min="1283" max="1285" width="20" style="1707" customWidth="1"/>
    <col min="1286" max="1537" width="9.85546875" style="1707"/>
    <col min="1538" max="1538" width="54.140625" style="1707" customWidth="1"/>
    <col min="1539" max="1541" width="20" style="1707" customWidth="1"/>
    <col min="1542" max="1793" width="9.85546875" style="1707"/>
    <col min="1794" max="1794" width="54.140625" style="1707" customWidth="1"/>
    <col min="1795" max="1797" width="20" style="1707" customWidth="1"/>
    <col min="1798" max="2049" width="9.85546875" style="1707"/>
    <col min="2050" max="2050" width="54.140625" style="1707" customWidth="1"/>
    <col min="2051" max="2053" width="20" style="1707" customWidth="1"/>
    <col min="2054" max="2305" width="9.85546875" style="1707"/>
    <col min="2306" max="2306" width="54.140625" style="1707" customWidth="1"/>
    <col min="2307" max="2309" width="20" style="1707" customWidth="1"/>
    <col min="2310" max="2561" width="9.85546875" style="1707"/>
    <col min="2562" max="2562" width="54.140625" style="1707" customWidth="1"/>
    <col min="2563" max="2565" width="20" style="1707" customWidth="1"/>
    <col min="2566" max="2817" width="9.85546875" style="1707"/>
    <col min="2818" max="2818" width="54.140625" style="1707" customWidth="1"/>
    <col min="2819" max="2821" width="20" style="1707" customWidth="1"/>
    <col min="2822" max="3073" width="9.85546875" style="1707"/>
    <col min="3074" max="3074" width="54.140625" style="1707" customWidth="1"/>
    <col min="3075" max="3077" width="20" style="1707" customWidth="1"/>
    <col min="3078" max="3329" width="9.85546875" style="1707"/>
    <col min="3330" max="3330" width="54.140625" style="1707" customWidth="1"/>
    <col min="3331" max="3333" width="20" style="1707" customWidth="1"/>
    <col min="3334" max="3585" width="9.85546875" style="1707"/>
    <col min="3586" max="3586" width="54.140625" style="1707" customWidth="1"/>
    <col min="3587" max="3589" width="20" style="1707" customWidth="1"/>
    <col min="3590" max="3841" width="9.85546875" style="1707"/>
    <col min="3842" max="3842" width="54.140625" style="1707" customWidth="1"/>
    <col min="3843" max="3845" width="20" style="1707" customWidth="1"/>
    <col min="3846" max="4097" width="9.85546875" style="1707"/>
    <col min="4098" max="4098" width="54.140625" style="1707" customWidth="1"/>
    <col min="4099" max="4101" width="20" style="1707" customWidth="1"/>
    <col min="4102" max="4353" width="9.85546875" style="1707"/>
    <col min="4354" max="4354" width="54.140625" style="1707" customWidth="1"/>
    <col min="4355" max="4357" width="20" style="1707" customWidth="1"/>
    <col min="4358" max="4609" width="9.85546875" style="1707"/>
    <col min="4610" max="4610" width="54.140625" style="1707" customWidth="1"/>
    <col min="4611" max="4613" width="20" style="1707" customWidth="1"/>
    <col min="4614" max="4865" width="9.85546875" style="1707"/>
    <col min="4866" max="4866" width="54.140625" style="1707" customWidth="1"/>
    <col min="4867" max="4869" width="20" style="1707" customWidth="1"/>
    <col min="4870" max="5121" width="9.85546875" style="1707"/>
    <col min="5122" max="5122" width="54.140625" style="1707" customWidth="1"/>
    <col min="5123" max="5125" width="20" style="1707" customWidth="1"/>
    <col min="5126" max="5377" width="9.85546875" style="1707"/>
    <col min="5378" max="5378" width="54.140625" style="1707" customWidth="1"/>
    <col min="5379" max="5381" width="20" style="1707" customWidth="1"/>
    <col min="5382" max="5633" width="9.85546875" style="1707"/>
    <col min="5634" max="5634" width="54.140625" style="1707" customWidth="1"/>
    <col min="5635" max="5637" width="20" style="1707" customWidth="1"/>
    <col min="5638" max="5889" width="9.85546875" style="1707"/>
    <col min="5890" max="5890" width="54.140625" style="1707" customWidth="1"/>
    <col min="5891" max="5893" width="20" style="1707" customWidth="1"/>
    <col min="5894" max="6145" width="9.85546875" style="1707"/>
    <col min="6146" max="6146" width="54.140625" style="1707" customWidth="1"/>
    <col min="6147" max="6149" width="20" style="1707" customWidth="1"/>
    <col min="6150" max="6401" width="9.85546875" style="1707"/>
    <col min="6402" max="6402" width="54.140625" style="1707" customWidth="1"/>
    <col min="6403" max="6405" width="20" style="1707" customWidth="1"/>
    <col min="6406" max="6657" width="9.85546875" style="1707"/>
    <col min="6658" max="6658" width="54.140625" style="1707" customWidth="1"/>
    <col min="6659" max="6661" width="20" style="1707" customWidth="1"/>
    <col min="6662" max="6913" width="9.85546875" style="1707"/>
    <col min="6914" max="6914" width="54.140625" style="1707" customWidth="1"/>
    <col min="6915" max="6917" width="20" style="1707" customWidth="1"/>
    <col min="6918" max="7169" width="9.85546875" style="1707"/>
    <col min="7170" max="7170" width="54.140625" style="1707" customWidth="1"/>
    <col min="7171" max="7173" width="20" style="1707" customWidth="1"/>
    <col min="7174" max="7425" width="9.85546875" style="1707"/>
    <col min="7426" max="7426" width="54.140625" style="1707" customWidth="1"/>
    <col min="7427" max="7429" width="20" style="1707" customWidth="1"/>
    <col min="7430" max="7681" width="9.85546875" style="1707"/>
    <col min="7682" max="7682" width="54.140625" style="1707" customWidth="1"/>
    <col min="7683" max="7685" width="20" style="1707" customWidth="1"/>
    <col min="7686" max="7937" width="9.85546875" style="1707"/>
    <col min="7938" max="7938" width="54.140625" style="1707" customWidth="1"/>
    <col min="7939" max="7941" width="20" style="1707" customWidth="1"/>
    <col min="7942" max="8193" width="9.85546875" style="1707"/>
    <col min="8194" max="8194" width="54.140625" style="1707" customWidth="1"/>
    <col min="8195" max="8197" width="20" style="1707" customWidth="1"/>
    <col min="8198" max="8449" width="9.85546875" style="1707"/>
    <col min="8450" max="8450" width="54.140625" style="1707" customWidth="1"/>
    <col min="8451" max="8453" width="20" style="1707" customWidth="1"/>
    <col min="8454" max="8705" width="9.85546875" style="1707"/>
    <col min="8706" max="8706" width="54.140625" style="1707" customWidth="1"/>
    <col min="8707" max="8709" width="20" style="1707" customWidth="1"/>
    <col min="8710" max="8961" width="9.85546875" style="1707"/>
    <col min="8962" max="8962" width="54.140625" style="1707" customWidth="1"/>
    <col min="8963" max="8965" width="20" style="1707" customWidth="1"/>
    <col min="8966" max="9217" width="9.85546875" style="1707"/>
    <col min="9218" max="9218" width="54.140625" style="1707" customWidth="1"/>
    <col min="9219" max="9221" width="20" style="1707" customWidth="1"/>
    <col min="9222" max="9473" width="9.85546875" style="1707"/>
    <col min="9474" max="9474" width="54.140625" style="1707" customWidth="1"/>
    <col min="9475" max="9477" width="20" style="1707" customWidth="1"/>
    <col min="9478" max="9729" width="9.85546875" style="1707"/>
    <col min="9730" max="9730" width="54.140625" style="1707" customWidth="1"/>
    <col min="9731" max="9733" width="20" style="1707" customWidth="1"/>
    <col min="9734" max="9985" width="9.85546875" style="1707"/>
    <col min="9986" max="9986" width="54.140625" style="1707" customWidth="1"/>
    <col min="9987" max="9989" width="20" style="1707" customWidth="1"/>
    <col min="9990" max="10241" width="9.85546875" style="1707"/>
    <col min="10242" max="10242" width="54.140625" style="1707" customWidth="1"/>
    <col min="10243" max="10245" width="20" style="1707" customWidth="1"/>
    <col min="10246" max="10497" width="9.85546875" style="1707"/>
    <col min="10498" max="10498" width="54.140625" style="1707" customWidth="1"/>
    <col min="10499" max="10501" width="20" style="1707" customWidth="1"/>
    <col min="10502" max="10753" width="9.85546875" style="1707"/>
    <col min="10754" max="10754" width="54.140625" style="1707" customWidth="1"/>
    <col min="10755" max="10757" width="20" style="1707" customWidth="1"/>
    <col min="10758" max="11009" width="9.85546875" style="1707"/>
    <col min="11010" max="11010" width="54.140625" style="1707" customWidth="1"/>
    <col min="11011" max="11013" width="20" style="1707" customWidth="1"/>
    <col min="11014" max="11265" width="9.85546875" style="1707"/>
    <col min="11266" max="11266" width="54.140625" style="1707" customWidth="1"/>
    <col min="11267" max="11269" width="20" style="1707" customWidth="1"/>
    <col min="11270" max="11521" width="9.85546875" style="1707"/>
    <col min="11522" max="11522" width="54.140625" style="1707" customWidth="1"/>
    <col min="11523" max="11525" width="20" style="1707" customWidth="1"/>
    <col min="11526" max="11777" width="9.85546875" style="1707"/>
    <col min="11778" max="11778" width="54.140625" style="1707" customWidth="1"/>
    <col min="11779" max="11781" width="20" style="1707" customWidth="1"/>
    <col min="11782" max="12033" width="9.85546875" style="1707"/>
    <col min="12034" max="12034" width="54.140625" style="1707" customWidth="1"/>
    <col min="12035" max="12037" width="20" style="1707" customWidth="1"/>
    <col min="12038" max="12289" width="9.85546875" style="1707"/>
    <col min="12290" max="12290" width="54.140625" style="1707" customWidth="1"/>
    <col min="12291" max="12293" width="20" style="1707" customWidth="1"/>
    <col min="12294" max="12545" width="9.85546875" style="1707"/>
    <col min="12546" max="12546" width="54.140625" style="1707" customWidth="1"/>
    <col min="12547" max="12549" width="20" style="1707" customWidth="1"/>
    <col min="12550" max="12801" width="9.85546875" style="1707"/>
    <col min="12802" max="12802" width="54.140625" style="1707" customWidth="1"/>
    <col min="12803" max="12805" width="20" style="1707" customWidth="1"/>
    <col min="12806" max="13057" width="9.85546875" style="1707"/>
    <col min="13058" max="13058" width="54.140625" style="1707" customWidth="1"/>
    <col min="13059" max="13061" width="20" style="1707" customWidth="1"/>
    <col min="13062" max="13313" width="9.85546875" style="1707"/>
    <col min="13314" max="13314" width="54.140625" style="1707" customWidth="1"/>
    <col min="13315" max="13317" width="20" style="1707" customWidth="1"/>
    <col min="13318" max="13569" width="9.85546875" style="1707"/>
    <col min="13570" max="13570" width="54.140625" style="1707" customWidth="1"/>
    <col min="13571" max="13573" width="20" style="1707" customWidth="1"/>
    <col min="13574" max="13825" width="9.85546875" style="1707"/>
    <col min="13826" max="13826" width="54.140625" style="1707" customWidth="1"/>
    <col min="13827" max="13829" width="20" style="1707" customWidth="1"/>
    <col min="13830" max="14081" width="9.85546875" style="1707"/>
    <col min="14082" max="14082" width="54.140625" style="1707" customWidth="1"/>
    <col min="14083" max="14085" width="20" style="1707" customWidth="1"/>
    <col min="14086" max="14337" width="9.85546875" style="1707"/>
    <col min="14338" max="14338" width="54.140625" style="1707" customWidth="1"/>
    <col min="14339" max="14341" width="20" style="1707" customWidth="1"/>
    <col min="14342" max="14593" width="9.85546875" style="1707"/>
    <col min="14594" max="14594" width="54.140625" style="1707" customWidth="1"/>
    <col min="14595" max="14597" width="20" style="1707" customWidth="1"/>
    <col min="14598" max="14849" width="9.85546875" style="1707"/>
    <col min="14850" max="14850" width="54.140625" style="1707" customWidth="1"/>
    <col min="14851" max="14853" width="20" style="1707" customWidth="1"/>
    <col min="14854" max="15105" width="9.85546875" style="1707"/>
    <col min="15106" max="15106" width="54.140625" style="1707" customWidth="1"/>
    <col min="15107" max="15109" width="20" style="1707" customWidth="1"/>
    <col min="15110" max="15361" width="9.85546875" style="1707"/>
    <col min="15362" max="15362" width="54.140625" style="1707" customWidth="1"/>
    <col min="15363" max="15365" width="20" style="1707" customWidth="1"/>
    <col min="15366" max="15617" width="9.85546875" style="1707"/>
    <col min="15618" max="15618" width="54.140625" style="1707" customWidth="1"/>
    <col min="15619" max="15621" width="20" style="1707" customWidth="1"/>
    <col min="15622" max="15873" width="9.85546875" style="1707"/>
    <col min="15874" max="15874" width="54.140625" style="1707" customWidth="1"/>
    <col min="15875" max="15877" width="20" style="1707" customWidth="1"/>
    <col min="15878" max="16129" width="9.85546875" style="1707"/>
    <col min="16130" max="16130" width="54.140625" style="1707" customWidth="1"/>
    <col min="16131" max="16133" width="20" style="1707" customWidth="1"/>
    <col min="16134" max="16384" width="9.85546875" style="1707"/>
  </cols>
  <sheetData>
    <row r="1" spans="1:5" ht="54.95" customHeight="1">
      <c r="A1" s="1945" t="s">
        <v>2612</v>
      </c>
      <c r="B1" s="1946"/>
      <c r="C1" s="1946"/>
      <c r="D1" s="1946"/>
      <c r="E1" s="1947"/>
    </row>
    <row r="2" spans="1:5" ht="54.95" customHeight="1">
      <c r="A2" s="2590" t="s">
        <v>3445</v>
      </c>
      <c r="B2" s="2591"/>
      <c r="C2" s="2591"/>
      <c r="D2" s="2591"/>
      <c r="E2" s="2592"/>
    </row>
    <row r="3" spans="1:5" ht="20.25" customHeight="1">
      <c r="A3" s="2496" t="s">
        <v>3446</v>
      </c>
      <c r="B3" s="2497"/>
      <c r="C3" s="2498" t="s">
        <v>3447</v>
      </c>
      <c r="D3" s="2498"/>
      <c r="E3" s="2499"/>
    </row>
    <row r="4" spans="1:5" ht="54.95" customHeight="1">
      <c r="A4" s="1034" t="s">
        <v>3448</v>
      </c>
      <c r="B4" s="1034" t="s">
        <v>642</v>
      </c>
      <c r="C4" s="1034" t="s">
        <v>643</v>
      </c>
      <c r="D4" s="1034" t="s">
        <v>3271</v>
      </c>
      <c r="E4" s="1034" t="s">
        <v>3449</v>
      </c>
    </row>
    <row r="5" spans="1:5" ht="54.95" customHeight="1">
      <c r="A5" s="1576" t="s">
        <v>3450</v>
      </c>
      <c r="B5" s="1708">
        <v>1653</v>
      </c>
      <c r="C5" s="1708">
        <v>3337</v>
      </c>
      <c r="D5" s="1709">
        <f t="shared" ref="D5:D12" si="0">C5+B5</f>
        <v>4990</v>
      </c>
      <c r="E5" s="1559" t="s">
        <v>3451</v>
      </c>
    </row>
    <row r="6" spans="1:5" ht="54.95" customHeight="1">
      <c r="A6" s="1576" t="s">
        <v>3452</v>
      </c>
      <c r="B6" s="1710">
        <v>27560</v>
      </c>
      <c r="C6" s="1710">
        <v>25888</v>
      </c>
      <c r="D6" s="1658">
        <f t="shared" si="0"/>
        <v>53448</v>
      </c>
      <c r="E6" s="1559" t="s">
        <v>3453</v>
      </c>
    </row>
    <row r="7" spans="1:5" ht="54.95" customHeight="1">
      <c r="A7" s="1576" t="s">
        <v>3454</v>
      </c>
      <c r="B7" s="1657">
        <v>14368</v>
      </c>
      <c r="C7" s="1657">
        <v>12092</v>
      </c>
      <c r="D7" s="1658">
        <f t="shared" si="0"/>
        <v>26460</v>
      </c>
      <c r="E7" s="1559" t="s">
        <v>3455</v>
      </c>
    </row>
    <row r="8" spans="1:5" ht="54.95" customHeight="1">
      <c r="A8" s="1576" t="s">
        <v>3456</v>
      </c>
      <c r="B8" s="1710">
        <v>19453</v>
      </c>
      <c r="C8" s="1710">
        <v>10508</v>
      </c>
      <c r="D8" s="1658">
        <f t="shared" si="0"/>
        <v>29961</v>
      </c>
      <c r="E8" s="1559" t="s">
        <v>3457</v>
      </c>
    </row>
    <row r="9" spans="1:5" ht="54.95" customHeight="1">
      <c r="A9" s="1576" t="s">
        <v>3458</v>
      </c>
      <c r="B9" s="1657">
        <v>8922</v>
      </c>
      <c r="C9" s="1657">
        <v>6880</v>
      </c>
      <c r="D9" s="1658">
        <f t="shared" si="0"/>
        <v>15802</v>
      </c>
      <c r="E9" s="1559" t="s">
        <v>3459</v>
      </c>
    </row>
    <row r="10" spans="1:5" ht="54.95" customHeight="1">
      <c r="A10" s="1576" t="s">
        <v>3460</v>
      </c>
      <c r="B10" s="1710">
        <v>896</v>
      </c>
      <c r="C10" s="1710">
        <v>1117</v>
      </c>
      <c r="D10" s="1658">
        <f t="shared" si="0"/>
        <v>2013</v>
      </c>
      <c r="E10" s="1559" t="s">
        <v>3461</v>
      </c>
    </row>
    <row r="11" spans="1:5" ht="54.95" customHeight="1">
      <c r="A11" s="1576" t="s">
        <v>3462</v>
      </c>
      <c r="B11" s="1657">
        <v>240213</v>
      </c>
      <c r="C11" s="1657">
        <v>250627</v>
      </c>
      <c r="D11" s="1658">
        <f t="shared" si="0"/>
        <v>490840</v>
      </c>
      <c r="E11" s="1559" t="s">
        <v>3463</v>
      </c>
    </row>
    <row r="12" spans="1:5" ht="54.95" customHeight="1">
      <c r="A12" s="1576" t="s">
        <v>2043</v>
      </c>
      <c r="B12" s="1710">
        <v>80149</v>
      </c>
      <c r="C12" s="1710">
        <v>80761</v>
      </c>
      <c r="D12" s="1658">
        <f t="shared" si="0"/>
        <v>160910</v>
      </c>
      <c r="E12" s="1559" t="s">
        <v>3464</v>
      </c>
    </row>
  </sheetData>
  <mergeCells count="4">
    <mergeCell ref="A1:E1"/>
    <mergeCell ref="A2:E2"/>
    <mergeCell ref="A3:B3"/>
    <mergeCell ref="C3:E3"/>
  </mergeCells>
  <printOptions horizontalCentered="1" verticalCentered="1"/>
  <pageMargins left="0.43307086614173229" right="0.82677165354330717" top="0.59055118110236227" bottom="0.59055118110236227" header="0.51181102362204722" footer="0.51181102362204722"/>
  <pageSetup paperSize="9" scale="43" orientation="portrait"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8"/>
  <sheetViews>
    <sheetView showGridLines="0" rightToLeft="1" zoomScaleNormal="100" workbookViewId="0">
      <selection activeCell="G13" sqref="G13"/>
    </sheetView>
  </sheetViews>
  <sheetFormatPr defaultColWidth="8.85546875" defaultRowHeight="12.75"/>
  <cols>
    <col min="1" max="1" width="20" style="1729" customWidth="1"/>
    <col min="2" max="2" width="13" style="1729" customWidth="1"/>
    <col min="3" max="3" width="13.28515625" style="1729" customWidth="1"/>
    <col min="4" max="4" width="14" style="1729" customWidth="1"/>
    <col min="5" max="5" width="13.85546875" style="1729" customWidth="1"/>
    <col min="6" max="6" width="14" style="1729" bestFit="1" customWidth="1"/>
    <col min="7" max="8" width="13" style="1729" customWidth="1"/>
    <col min="9" max="9" width="13.28515625" style="1729" customWidth="1"/>
    <col min="10" max="10" width="23.85546875" style="1729" customWidth="1"/>
    <col min="11" max="240" width="8.85546875" style="1729"/>
    <col min="241" max="241" width="12" style="1729" customWidth="1"/>
    <col min="242" max="242" width="14.28515625" style="1729" customWidth="1"/>
    <col min="243" max="243" width="13" style="1729" customWidth="1"/>
    <col min="244" max="244" width="13.28515625" style="1729" customWidth="1"/>
    <col min="245" max="245" width="14" style="1729" customWidth="1"/>
    <col min="246" max="246" width="13.85546875" style="1729" customWidth="1"/>
    <col min="247" max="247" width="12.28515625" style="1729" customWidth="1"/>
    <col min="248" max="249" width="13" style="1729" customWidth="1"/>
    <col min="250" max="250" width="13.28515625" style="1729" customWidth="1"/>
    <col min="251" max="251" width="26.42578125" style="1729" customWidth="1"/>
    <col min="252" max="252" width="25.28515625" style="1729" customWidth="1"/>
    <col min="253" max="496" width="8.85546875" style="1729"/>
    <col min="497" max="497" width="12" style="1729" customWidth="1"/>
    <col min="498" max="498" width="14.28515625" style="1729" customWidth="1"/>
    <col min="499" max="499" width="13" style="1729" customWidth="1"/>
    <col min="500" max="500" width="13.28515625" style="1729" customWidth="1"/>
    <col min="501" max="501" width="14" style="1729" customWidth="1"/>
    <col min="502" max="502" width="13.85546875" style="1729" customWidth="1"/>
    <col min="503" max="503" width="12.28515625" style="1729" customWidth="1"/>
    <col min="504" max="505" width="13" style="1729" customWidth="1"/>
    <col min="506" max="506" width="13.28515625" style="1729" customWidth="1"/>
    <col min="507" max="507" width="26.42578125" style="1729" customWidth="1"/>
    <col min="508" max="508" width="25.28515625" style="1729" customWidth="1"/>
    <col min="509" max="752" width="8.85546875" style="1729"/>
    <col min="753" max="753" width="12" style="1729" customWidth="1"/>
    <col min="754" max="754" width="14.28515625" style="1729" customWidth="1"/>
    <col min="755" max="755" width="13" style="1729" customWidth="1"/>
    <col min="756" max="756" width="13.28515625" style="1729" customWidth="1"/>
    <col min="757" max="757" width="14" style="1729" customWidth="1"/>
    <col min="758" max="758" width="13.85546875" style="1729" customWidth="1"/>
    <col min="759" max="759" width="12.28515625" style="1729" customWidth="1"/>
    <col min="760" max="761" width="13" style="1729" customWidth="1"/>
    <col min="762" max="762" width="13.28515625" style="1729" customWidth="1"/>
    <col min="763" max="763" width="26.42578125" style="1729" customWidth="1"/>
    <col min="764" max="764" width="25.28515625" style="1729" customWidth="1"/>
    <col min="765" max="1008" width="8.85546875" style="1729"/>
    <col min="1009" max="1009" width="12" style="1729" customWidth="1"/>
    <col min="1010" max="1010" width="14.28515625" style="1729" customWidth="1"/>
    <col min="1011" max="1011" width="13" style="1729" customWidth="1"/>
    <col min="1012" max="1012" width="13.28515625" style="1729" customWidth="1"/>
    <col min="1013" max="1013" width="14" style="1729" customWidth="1"/>
    <col min="1014" max="1014" width="13.85546875" style="1729" customWidth="1"/>
    <col min="1015" max="1015" width="12.28515625" style="1729" customWidth="1"/>
    <col min="1016" max="1017" width="13" style="1729" customWidth="1"/>
    <col min="1018" max="1018" width="13.28515625" style="1729" customWidth="1"/>
    <col min="1019" max="1019" width="26.42578125" style="1729" customWidth="1"/>
    <col min="1020" max="1020" width="25.28515625" style="1729" customWidth="1"/>
    <col min="1021" max="1264" width="8.85546875" style="1729"/>
    <col min="1265" max="1265" width="12" style="1729" customWidth="1"/>
    <col min="1266" max="1266" width="14.28515625" style="1729" customWidth="1"/>
    <col min="1267" max="1267" width="13" style="1729" customWidth="1"/>
    <col min="1268" max="1268" width="13.28515625" style="1729" customWidth="1"/>
    <col min="1269" max="1269" width="14" style="1729" customWidth="1"/>
    <col min="1270" max="1270" width="13.85546875" style="1729" customWidth="1"/>
    <col min="1271" max="1271" width="12.28515625" style="1729" customWidth="1"/>
    <col min="1272" max="1273" width="13" style="1729" customWidth="1"/>
    <col min="1274" max="1274" width="13.28515625" style="1729" customWidth="1"/>
    <col min="1275" max="1275" width="26.42578125" style="1729" customWidth="1"/>
    <col min="1276" max="1276" width="25.28515625" style="1729" customWidth="1"/>
    <col min="1277" max="1520" width="8.85546875" style="1729"/>
    <col min="1521" max="1521" width="12" style="1729" customWidth="1"/>
    <col min="1522" max="1522" width="14.28515625" style="1729" customWidth="1"/>
    <col min="1523" max="1523" width="13" style="1729" customWidth="1"/>
    <col min="1524" max="1524" width="13.28515625" style="1729" customWidth="1"/>
    <col min="1525" max="1525" width="14" style="1729" customWidth="1"/>
    <col min="1526" max="1526" width="13.85546875" style="1729" customWidth="1"/>
    <col min="1527" max="1527" width="12.28515625" style="1729" customWidth="1"/>
    <col min="1528" max="1529" width="13" style="1729" customWidth="1"/>
    <col min="1530" max="1530" width="13.28515625" style="1729" customWidth="1"/>
    <col min="1531" max="1531" width="26.42578125" style="1729" customWidth="1"/>
    <col min="1532" max="1532" width="25.28515625" style="1729" customWidth="1"/>
    <col min="1533" max="1776" width="8.85546875" style="1729"/>
    <col min="1777" max="1777" width="12" style="1729" customWidth="1"/>
    <col min="1778" max="1778" width="14.28515625" style="1729" customWidth="1"/>
    <col min="1779" max="1779" width="13" style="1729" customWidth="1"/>
    <col min="1780" max="1780" width="13.28515625" style="1729" customWidth="1"/>
    <col min="1781" max="1781" width="14" style="1729" customWidth="1"/>
    <col min="1782" max="1782" width="13.85546875" style="1729" customWidth="1"/>
    <col min="1783" max="1783" width="12.28515625" style="1729" customWidth="1"/>
    <col min="1784" max="1785" width="13" style="1729" customWidth="1"/>
    <col min="1786" max="1786" width="13.28515625" style="1729" customWidth="1"/>
    <col min="1787" max="1787" width="26.42578125" style="1729" customWidth="1"/>
    <col min="1788" max="1788" width="25.28515625" style="1729" customWidth="1"/>
    <col min="1789" max="2032" width="8.85546875" style="1729"/>
    <col min="2033" max="2033" width="12" style="1729" customWidth="1"/>
    <col min="2034" max="2034" width="14.28515625" style="1729" customWidth="1"/>
    <col min="2035" max="2035" width="13" style="1729" customWidth="1"/>
    <col min="2036" max="2036" width="13.28515625" style="1729" customWidth="1"/>
    <col min="2037" max="2037" width="14" style="1729" customWidth="1"/>
    <col min="2038" max="2038" width="13.85546875" style="1729" customWidth="1"/>
    <col min="2039" max="2039" width="12.28515625" style="1729" customWidth="1"/>
    <col min="2040" max="2041" width="13" style="1729" customWidth="1"/>
    <col min="2042" max="2042" width="13.28515625" style="1729" customWidth="1"/>
    <col min="2043" max="2043" width="26.42578125" style="1729" customWidth="1"/>
    <col min="2044" max="2044" width="25.28515625" style="1729" customWidth="1"/>
    <col min="2045" max="2288" width="8.85546875" style="1729"/>
    <col min="2289" max="2289" width="12" style="1729" customWidth="1"/>
    <col min="2290" max="2290" width="14.28515625" style="1729" customWidth="1"/>
    <col min="2291" max="2291" width="13" style="1729" customWidth="1"/>
    <col min="2292" max="2292" width="13.28515625" style="1729" customWidth="1"/>
    <col min="2293" max="2293" width="14" style="1729" customWidth="1"/>
    <col min="2294" max="2294" width="13.85546875" style="1729" customWidth="1"/>
    <col min="2295" max="2295" width="12.28515625" style="1729" customWidth="1"/>
    <col min="2296" max="2297" width="13" style="1729" customWidth="1"/>
    <col min="2298" max="2298" width="13.28515625" style="1729" customWidth="1"/>
    <col min="2299" max="2299" width="26.42578125" style="1729" customWidth="1"/>
    <col min="2300" max="2300" width="25.28515625" style="1729" customWidth="1"/>
    <col min="2301" max="2544" width="8.85546875" style="1729"/>
    <col min="2545" max="2545" width="12" style="1729" customWidth="1"/>
    <col min="2546" max="2546" width="14.28515625" style="1729" customWidth="1"/>
    <col min="2547" max="2547" width="13" style="1729" customWidth="1"/>
    <col min="2548" max="2548" width="13.28515625" style="1729" customWidth="1"/>
    <col min="2549" max="2549" width="14" style="1729" customWidth="1"/>
    <col min="2550" max="2550" width="13.85546875" style="1729" customWidth="1"/>
    <col min="2551" max="2551" width="12.28515625" style="1729" customWidth="1"/>
    <col min="2552" max="2553" width="13" style="1729" customWidth="1"/>
    <col min="2554" max="2554" width="13.28515625" style="1729" customWidth="1"/>
    <col min="2555" max="2555" width="26.42578125" style="1729" customWidth="1"/>
    <col min="2556" max="2556" width="25.28515625" style="1729" customWidth="1"/>
    <col min="2557" max="2800" width="8.85546875" style="1729"/>
    <col min="2801" max="2801" width="12" style="1729" customWidth="1"/>
    <col min="2802" max="2802" width="14.28515625" style="1729" customWidth="1"/>
    <col min="2803" max="2803" width="13" style="1729" customWidth="1"/>
    <col min="2804" max="2804" width="13.28515625" style="1729" customWidth="1"/>
    <col min="2805" max="2805" width="14" style="1729" customWidth="1"/>
    <col min="2806" max="2806" width="13.85546875" style="1729" customWidth="1"/>
    <col min="2807" max="2807" width="12.28515625" style="1729" customWidth="1"/>
    <col min="2808" max="2809" width="13" style="1729" customWidth="1"/>
    <col min="2810" max="2810" width="13.28515625" style="1729" customWidth="1"/>
    <col min="2811" max="2811" width="26.42578125" style="1729" customWidth="1"/>
    <col min="2812" max="2812" width="25.28515625" style="1729" customWidth="1"/>
    <col min="2813" max="3056" width="8.85546875" style="1729"/>
    <col min="3057" max="3057" width="12" style="1729" customWidth="1"/>
    <col min="3058" max="3058" width="14.28515625" style="1729" customWidth="1"/>
    <col min="3059" max="3059" width="13" style="1729" customWidth="1"/>
    <col min="3060" max="3060" width="13.28515625" style="1729" customWidth="1"/>
    <col min="3061" max="3061" width="14" style="1729" customWidth="1"/>
    <col min="3062" max="3062" width="13.85546875" style="1729" customWidth="1"/>
    <col min="3063" max="3063" width="12.28515625" style="1729" customWidth="1"/>
    <col min="3064" max="3065" width="13" style="1729" customWidth="1"/>
    <col min="3066" max="3066" width="13.28515625" style="1729" customWidth="1"/>
    <col min="3067" max="3067" width="26.42578125" style="1729" customWidth="1"/>
    <col min="3068" max="3068" width="25.28515625" style="1729" customWidth="1"/>
    <col min="3069" max="3312" width="8.85546875" style="1729"/>
    <col min="3313" max="3313" width="12" style="1729" customWidth="1"/>
    <col min="3314" max="3314" width="14.28515625" style="1729" customWidth="1"/>
    <col min="3315" max="3315" width="13" style="1729" customWidth="1"/>
    <col min="3316" max="3316" width="13.28515625" style="1729" customWidth="1"/>
    <col min="3317" max="3317" width="14" style="1729" customWidth="1"/>
    <col min="3318" max="3318" width="13.85546875" style="1729" customWidth="1"/>
    <col min="3319" max="3319" width="12.28515625" style="1729" customWidth="1"/>
    <col min="3320" max="3321" width="13" style="1729" customWidth="1"/>
    <col min="3322" max="3322" width="13.28515625" style="1729" customWidth="1"/>
    <col min="3323" max="3323" width="26.42578125" style="1729" customWidth="1"/>
    <col min="3324" max="3324" width="25.28515625" style="1729" customWidth="1"/>
    <col min="3325" max="3568" width="8.85546875" style="1729"/>
    <col min="3569" max="3569" width="12" style="1729" customWidth="1"/>
    <col min="3570" max="3570" width="14.28515625" style="1729" customWidth="1"/>
    <col min="3571" max="3571" width="13" style="1729" customWidth="1"/>
    <col min="3572" max="3572" width="13.28515625" style="1729" customWidth="1"/>
    <col min="3573" max="3573" width="14" style="1729" customWidth="1"/>
    <col min="3574" max="3574" width="13.85546875" style="1729" customWidth="1"/>
    <col min="3575" max="3575" width="12.28515625" style="1729" customWidth="1"/>
    <col min="3576" max="3577" width="13" style="1729" customWidth="1"/>
    <col min="3578" max="3578" width="13.28515625" style="1729" customWidth="1"/>
    <col min="3579" max="3579" width="26.42578125" style="1729" customWidth="1"/>
    <col min="3580" max="3580" width="25.28515625" style="1729" customWidth="1"/>
    <col min="3581" max="3824" width="8.85546875" style="1729"/>
    <col min="3825" max="3825" width="12" style="1729" customWidth="1"/>
    <col min="3826" max="3826" width="14.28515625" style="1729" customWidth="1"/>
    <col min="3827" max="3827" width="13" style="1729" customWidth="1"/>
    <col min="3828" max="3828" width="13.28515625" style="1729" customWidth="1"/>
    <col min="3829" max="3829" width="14" style="1729" customWidth="1"/>
    <col min="3830" max="3830" width="13.85546875" style="1729" customWidth="1"/>
    <col min="3831" max="3831" width="12.28515625" style="1729" customWidth="1"/>
    <col min="3832" max="3833" width="13" style="1729" customWidth="1"/>
    <col min="3834" max="3834" width="13.28515625" style="1729" customWidth="1"/>
    <col min="3835" max="3835" width="26.42578125" style="1729" customWidth="1"/>
    <col min="3836" max="3836" width="25.28515625" style="1729" customWidth="1"/>
    <col min="3837" max="4080" width="8.85546875" style="1729"/>
    <col min="4081" max="4081" width="12" style="1729" customWidth="1"/>
    <col min="4082" max="4082" width="14.28515625" style="1729" customWidth="1"/>
    <col min="4083" max="4083" width="13" style="1729" customWidth="1"/>
    <col min="4084" max="4084" width="13.28515625" style="1729" customWidth="1"/>
    <col min="4085" max="4085" width="14" style="1729" customWidth="1"/>
    <col min="4086" max="4086" width="13.85546875" style="1729" customWidth="1"/>
    <col min="4087" max="4087" width="12.28515625" style="1729" customWidth="1"/>
    <col min="4088" max="4089" width="13" style="1729" customWidth="1"/>
    <col min="4090" max="4090" width="13.28515625" style="1729" customWidth="1"/>
    <col min="4091" max="4091" width="26.42578125" style="1729" customWidth="1"/>
    <col min="4092" max="4092" width="25.28515625" style="1729" customWidth="1"/>
    <col min="4093" max="4336" width="8.85546875" style="1729"/>
    <col min="4337" max="4337" width="12" style="1729" customWidth="1"/>
    <col min="4338" max="4338" width="14.28515625" style="1729" customWidth="1"/>
    <col min="4339" max="4339" width="13" style="1729" customWidth="1"/>
    <col min="4340" max="4340" width="13.28515625" style="1729" customWidth="1"/>
    <col min="4341" max="4341" width="14" style="1729" customWidth="1"/>
    <col min="4342" max="4342" width="13.85546875" style="1729" customWidth="1"/>
    <col min="4343" max="4343" width="12.28515625" style="1729" customWidth="1"/>
    <col min="4344" max="4345" width="13" style="1729" customWidth="1"/>
    <col min="4346" max="4346" width="13.28515625" style="1729" customWidth="1"/>
    <col min="4347" max="4347" width="26.42578125" style="1729" customWidth="1"/>
    <col min="4348" max="4348" width="25.28515625" style="1729" customWidth="1"/>
    <col min="4349" max="4592" width="8.85546875" style="1729"/>
    <col min="4593" max="4593" width="12" style="1729" customWidth="1"/>
    <col min="4594" max="4594" width="14.28515625" style="1729" customWidth="1"/>
    <col min="4595" max="4595" width="13" style="1729" customWidth="1"/>
    <col min="4596" max="4596" width="13.28515625" style="1729" customWidth="1"/>
    <col min="4597" max="4597" width="14" style="1729" customWidth="1"/>
    <col min="4598" max="4598" width="13.85546875" style="1729" customWidth="1"/>
    <col min="4599" max="4599" width="12.28515625" style="1729" customWidth="1"/>
    <col min="4600" max="4601" width="13" style="1729" customWidth="1"/>
    <col min="4602" max="4602" width="13.28515625" style="1729" customWidth="1"/>
    <col min="4603" max="4603" width="26.42578125" style="1729" customWidth="1"/>
    <col min="4604" max="4604" width="25.28515625" style="1729" customWidth="1"/>
    <col min="4605" max="4848" width="8.85546875" style="1729"/>
    <col min="4849" max="4849" width="12" style="1729" customWidth="1"/>
    <col min="4850" max="4850" width="14.28515625" style="1729" customWidth="1"/>
    <col min="4851" max="4851" width="13" style="1729" customWidth="1"/>
    <col min="4852" max="4852" width="13.28515625" style="1729" customWidth="1"/>
    <col min="4853" max="4853" width="14" style="1729" customWidth="1"/>
    <col min="4854" max="4854" width="13.85546875" style="1729" customWidth="1"/>
    <col min="4855" max="4855" width="12.28515625" style="1729" customWidth="1"/>
    <col min="4856" max="4857" width="13" style="1729" customWidth="1"/>
    <col min="4858" max="4858" width="13.28515625" style="1729" customWidth="1"/>
    <col min="4859" max="4859" width="26.42578125" style="1729" customWidth="1"/>
    <col min="4860" max="4860" width="25.28515625" style="1729" customWidth="1"/>
    <col min="4861" max="5104" width="8.85546875" style="1729"/>
    <col min="5105" max="5105" width="12" style="1729" customWidth="1"/>
    <col min="5106" max="5106" width="14.28515625" style="1729" customWidth="1"/>
    <col min="5107" max="5107" width="13" style="1729" customWidth="1"/>
    <col min="5108" max="5108" width="13.28515625" style="1729" customWidth="1"/>
    <col min="5109" max="5109" width="14" style="1729" customWidth="1"/>
    <col min="5110" max="5110" width="13.85546875" style="1729" customWidth="1"/>
    <col min="5111" max="5111" width="12.28515625" style="1729" customWidth="1"/>
    <col min="5112" max="5113" width="13" style="1729" customWidth="1"/>
    <col min="5114" max="5114" width="13.28515625" style="1729" customWidth="1"/>
    <col min="5115" max="5115" width="26.42578125" style="1729" customWidth="1"/>
    <col min="5116" max="5116" width="25.28515625" style="1729" customWidth="1"/>
    <col min="5117" max="5360" width="8.85546875" style="1729"/>
    <col min="5361" max="5361" width="12" style="1729" customWidth="1"/>
    <col min="5362" max="5362" width="14.28515625" style="1729" customWidth="1"/>
    <col min="5363" max="5363" width="13" style="1729" customWidth="1"/>
    <col min="5364" max="5364" width="13.28515625" style="1729" customWidth="1"/>
    <col min="5365" max="5365" width="14" style="1729" customWidth="1"/>
    <col min="5366" max="5366" width="13.85546875" style="1729" customWidth="1"/>
    <col min="5367" max="5367" width="12.28515625" style="1729" customWidth="1"/>
    <col min="5368" max="5369" width="13" style="1729" customWidth="1"/>
    <col min="5370" max="5370" width="13.28515625" style="1729" customWidth="1"/>
    <col min="5371" max="5371" width="26.42578125" style="1729" customWidth="1"/>
    <col min="5372" max="5372" width="25.28515625" style="1729" customWidth="1"/>
    <col min="5373" max="5616" width="8.85546875" style="1729"/>
    <col min="5617" max="5617" width="12" style="1729" customWidth="1"/>
    <col min="5618" max="5618" width="14.28515625" style="1729" customWidth="1"/>
    <col min="5619" max="5619" width="13" style="1729" customWidth="1"/>
    <col min="5620" max="5620" width="13.28515625" style="1729" customWidth="1"/>
    <col min="5621" max="5621" width="14" style="1729" customWidth="1"/>
    <col min="5622" max="5622" width="13.85546875" style="1729" customWidth="1"/>
    <col min="5623" max="5623" width="12.28515625" style="1729" customWidth="1"/>
    <col min="5624" max="5625" width="13" style="1729" customWidth="1"/>
    <col min="5626" max="5626" width="13.28515625" style="1729" customWidth="1"/>
    <col min="5627" max="5627" width="26.42578125" style="1729" customWidth="1"/>
    <col min="5628" max="5628" width="25.28515625" style="1729" customWidth="1"/>
    <col min="5629" max="5872" width="8.85546875" style="1729"/>
    <col min="5873" max="5873" width="12" style="1729" customWidth="1"/>
    <col min="5874" max="5874" width="14.28515625" style="1729" customWidth="1"/>
    <col min="5875" max="5875" width="13" style="1729" customWidth="1"/>
    <col min="5876" max="5876" width="13.28515625" style="1729" customWidth="1"/>
    <col min="5877" max="5877" width="14" style="1729" customWidth="1"/>
    <col min="5878" max="5878" width="13.85546875" style="1729" customWidth="1"/>
    <col min="5879" max="5879" width="12.28515625" style="1729" customWidth="1"/>
    <col min="5880" max="5881" width="13" style="1729" customWidth="1"/>
    <col min="5882" max="5882" width="13.28515625" style="1729" customWidth="1"/>
    <col min="5883" max="5883" width="26.42578125" style="1729" customWidth="1"/>
    <col min="5884" max="5884" width="25.28515625" style="1729" customWidth="1"/>
    <col min="5885" max="6128" width="8.85546875" style="1729"/>
    <col min="6129" max="6129" width="12" style="1729" customWidth="1"/>
    <col min="6130" max="6130" width="14.28515625" style="1729" customWidth="1"/>
    <col min="6131" max="6131" width="13" style="1729" customWidth="1"/>
    <col min="6132" max="6132" width="13.28515625" style="1729" customWidth="1"/>
    <col min="6133" max="6133" width="14" style="1729" customWidth="1"/>
    <col min="6134" max="6134" width="13.85546875" style="1729" customWidth="1"/>
    <col min="6135" max="6135" width="12.28515625" style="1729" customWidth="1"/>
    <col min="6136" max="6137" width="13" style="1729" customWidth="1"/>
    <col min="6138" max="6138" width="13.28515625" style="1729" customWidth="1"/>
    <col min="6139" max="6139" width="26.42578125" style="1729" customWidth="1"/>
    <col min="6140" max="6140" width="25.28515625" style="1729" customWidth="1"/>
    <col min="6141" max="6384" width="8.85546875" style="1729"/>
    <col min="6385" max="6385" width="12" style="1729" customWidth="1"/>
    <col min="6386" max="6386" width="14.28515625" style="1729" customWidth="1"/>
    <col min="6387" max="6387" width="13" style="1729" customWidth="1"/>
    <col min="6388" max="6388" width="13.28515625" style="1729" customWidth="1"/>
    <col min="6389" max="6389" width="14" style="1729" customWidth="1"/>
    <col min="6390" max="6390" width="13.85546875" style="1729" customWidth="1"/>
    <col min="6391" max="6391" width="12.28515625" style="1729" customWidth="1"/>
    <col min="6392" max="6393" width="13" style="1729" customWidth="1"/>
    <col min="6394" max="6394" width="13.28515625" style="1729" customWidth="1"/>
    <col min="6395" max="6395" width="26.42578125" style="1729" customWidth="1"/>
    <col min="6396" max="6396" width="25.28515625" style="1729" customWidth="1"/>
    <col min="6397" max="6640" width="8.85546875" style="1729"/>
    <col min="6641" max="6641" width="12" style="1729" customWidth="1"/>
    <col min="6642" max="6642" width="14.28515625" style="1729" customWidth="1"/>
    <col min="6643" max="6643" width="13" style="1729" customWidth="1"/>
    <col min="6644" max="6644" width="13.28515625" style="1729" customWidth="1"/>
    <col min="6645" max="6645" width="14" style="1729" customWidth="1"/>
    <col min="6646" max="6646" width="13.85546875" style="1729" customWidth="1"/>
    <col min="6647" max="6647" width="12.28515625" style="1729" customWidth="1"/>
    <col min="6648" max="6649" width="13" style="1729" customWidth="1"/>
    <col min="6650" max="6650" width="13.28515625" style="1729" customWidth="1"/>
    <col min="6651" max="6651" width="26.42578125" style="1729" customWidth="1"/>
    <col min="6652" max="6652" width="25.28515625" style="1729" customWidth="1"/>
    <col min="6653" max="6896" width="8.85546875" style="1729"/>
    <col min="6897" max="6897" width="12" style="1729" customWidth="1"/>
    <col min="6898" max="6898" width="14.28515625" style="1729" customWidth="1"/>
    <col min="6899" max="6899" width="13" style="1729" customWidth="1"/>
    <col min="6900" max="6900" width="13.28515625" style="1729" customWidth="1"/>
    <col min="6901" max="6901" width="14" style="1729" customWidth="1"/>
    <col min="6902" max="6902" width="13.85546875" style="1729" customWidth="1"/>
    <col min="6903" max="6903" width="12.28515625" style="1729" customWidth="1"/>
    <col min="6904" max="6905" width="13" style="1729" customWidth="1"/>
    <col min="6906" max="6906" width="13.28515625" style="1729" customWidth="1"/>
    <col min="6907" max="6907" width="26.42578125" style="1729" customWidth="1"/>
    <col min="6908" max="6908" width="25.28515625" style="1729" customWidth="1"/>
    <col min="6909" max="7152" width="8.85546875" style="1729"/>
    <col min="7153" max="7153" width="12" style="1729" customWidth="1"/>
    <col min="7154" max="7154" width="14.28515625" style="1729" customWidth="1"/>
    <col min="7155" max="7155" width="13" style="1729" customWidth="1"/>
    <col min="7156" max="7156" width="13.28515625" style="1729" customWidth="1"/>
    <col min="7157" max="7157" width="14" style="1729" customWidth="1"/>
    <col min="7158" max="7158" width="13.85546875" style="1729" customWidth="1"/>
    <col min="7159" max="7159" width="12.28515625" style="1729" customWidth="1"/>
    <col min="7160" max="7161" width="13" style="1729" customWidth="1"/>
    <col min="7162" max="7162" width="13.28515625" style="1729" customWidth="1"/>
    <col min="7163" max="7163" width="26.42578125" style="1729" customWidth="1"/>
    <col min="7164" max="7164" width="25.28515625" style="1729" customWidth="1"/>
    <col min="7165" max="7408" width="8.85546875" style="1729"/>
    <col min="7409" max="7409" width="12" style="1729" customWidth="1"/>
    <col min="7410" max="7410" width="14.28515625" style="1729" customWidth="1"/>
    <col min="7411" max="7411" width="13" style="1729" customWidth="1"/>
    <col min="7412" max="7412" width="13.28515625" style="1729" customWidth="1"/>
    <col min="7413" max="7413" width="14" style="1729" customWidth="1"/>
    <col min="7414" max="7414" width="13.85546875" style="1729" customWidth="1"/>
    <col min="7415" max="7415" width="12.28515625" style="1729" customWidth="1"/>
    <col min="7416" max="7417" width="13" style="1729" customWidth="1"/>
    <col min="7418" max="7418" width="13.28515625" style="1729" customWidth="1"/>
    <col min="7419" max="7419" width="26.42578125" style="1729" customWidth="1"/>
    <col min="7420" max="7420" width="25.28515625" style="1729" customWidth="1"/>
    <col min="7421" max="7664" width="8.85546875" style="1729"/>
    <col min="7665" max="7665" width="12" style="1729" customWidth="1"/>
    <col min="7666" max="7666" width="14.28515625" style="1729" customWidth="1"/>
    <col min="7667" max="7667" width="13" style="1729" customWidth="1"/>
    <col min="7668" max="7668" width="13.28515625" style="1729" customWidth="1"/>
    <col min="7669" max="7669" width="14" style="1729" customWidth="1"/>
    <col min="7670" max="7670" width="13.85546875" style="1729" customWidth="1"/>
    <col min="7671" max="7671" width="12.28515625" style="1729" customWidth="1"/>
    <col min="7672" max="7673" width="13" style="1729" customWidth="1"/>
    <col min="7674" max="7674" width="13.28515625" style="1729" customWidth="1"/>
    <col min="7675" max="7675" width="26.42578125" style="1729" customWidth="1"/>
    <col min="7676" max="7676" width="25.28515625" style="1729" customWidth="1"/>
    <col min="7677" max="7920" width="8.85546875" style="1729"/>
    <col min="7921" max="7921" width="12" style="1729" customWidth="1"/>
    <col min="7922" max="7922" width="14.28515625" style="1729" customWidth="1"/>
    <col min="7923" max="7923" width="13" style="1729" customWidth="1"/>
    <col min="7924" max="7924" width="13.28515625" style="1729" customWidth="1"/>
    <col min="7925" max="7925" width="14" style="1729" customWidth="1"/>
    <col min="7926" max="7926" width="13.85546875" style="1729" customWidth="1"/>
    <col min="7927" max="7927" width="12.28515625" style="1729" customWidth="1"/>
    <col min="7928" max="7929" width="13" style="1729" customWidth="1"/>
    <col min="7930" max="7930" width="13.28515625" style="1729" customWidth="1"/>
    <col min="7931" max="7931" width="26.42578125" style="1729" customWidth="1"/>
    <col min="7932" max="7932" width="25.28515625" style="1729" customWidth="1"/>
    <col min="7933" max="8176" width="8.85546875" style="1729"/>
    <col min="8177" max="8177" width="12" style="1729" customWidth="1"/>
    <col min="8178" max="8178" width="14.28515625" style="1729" customWidth="1"/>
    <col min="8179" max="8179" width="13" style="1729" customWidth="1"/>
    <col min="8180" max="8180" width="13.28515625" style="1729" customWidth="1"/>
    <col min="8181" max="8181" width="14" style="1729" customWidth="1"/>
    <col min="8182" max="8182" width="13.85546875" style="1729" customWidth="1"/>
    <col min="8183" max="8183" width="12.28515625" style="1729" customWidth="1"/>
    <col min="8184" max="8185" width="13" style="1729" customWidth="1"/>
    <col min="8186" max="8186" width="13.28515625" style="1729" customWidth="1"/>
    <col min="8187" max="8187" width="26.42578125" style="1729" customWidth="1"/>
    <col min="8188" max="8188" width="25.28515625" style="1729" customWidth="1"/>
    <col min="8189" max="8432" width="8.85546875" style="1729"/>
    <col min="8433" max="8433" width="12" style="1729" customWidth="1"/>
    <col min="8434" max="8434" width="14.28515625" style="1729" customWidth="1"/>
    <col min="8435" max="8435" width="13" style="1729" customWidth="1"/>
    <col min="8436" max="8436" width="13.28515625" style="1729" customWidth="1"/>
    <col min="8437" max="8437" width="14" style="1729" customWidth="1"/>
    <col min="8438" max="8438" width="13.85546875" style="1729" customWidth="1"/>
    <col min="8439" max="8439" width="12.28515625" style="1729" customWidth="1"/>
    <col min="8440" max="8441" width="13" style="1729" customWidth="1"/>
    <col min="8442" max="8442" width="13.28515625" style="1729" customWidth="1"/>
    <col min="8443" max="8443" width="26.42578125" style="1729" customWidth="1"/>
    <col min="8444" max="8444" width="25.28515625" style="1729" customWidth="1"/>
    <col min="8445" max="8688" width="8.85546875" style="1729"/>
    <col min="8689" max="8689" width="12" style="1729" customWidth="1"/>
    <col min="8690" max="8690" width="14.28515625" style="1729" customWidth="1"/>
    <col min="8691" max="8691" width="13" style="1729" customWidth="1"/>
    <col min="8692" max="8692" width="13.28515625" style="1729" customWidth="1"/>
    <col min="8693" max="8693" width="14" style="1729" customWidth="1"/>
    <col min="8694" max="8694" width="13.85546875" style="1729" customWidth="1"/>
    <col min="8695" max="8695" width="12.28515625" style="1729" customWidth="1"/>
    <col min="8696" max="8697" width="13" style="1729" customWidth="1"/>
    <col min="8698" max="8698" width="13.28515625" style="1729" customWidth="1"/>
    <col min="8699" max="8699" width="26.42578125" style="1729" customWidth="1"/>
    <col min="8700" max="8700" width="25.28515625" style="1729" customWidth="1"/>
    <col min="8701" max="8944" width="8.85546875" style="1729"/>
    <col min="8945" max="8945" width="12" style="1729" customWidth="1"/>
    <col min="8946" max="8946" width="14.28515625" style="1729" customWidth="1"/>
    <col min="8947" max="8947" width="13" style="1729" customWidth="1"/>
    <col min="8948" max="8948" width="13.28515625" style="1729" customWidth="1"/>
    <col min="8949" max="8949" width="14" style="1729" customWidth="1"/>
    <col min="8950" max="8950" width="13.85546875" style="1729" customWidth="1"/>
    <col min="8951" max="8951" width="12.28515625" style="1729" customWidth="1"/>
    <col min="8952" max="8953" width="13" style="1729" customWidth="1"/>
    <col min="8954" max="8954" width="13.28515625" style="1729" customWidth="1"/>
    <col min="8955" max="8955" width="26.42578125" style="1729" customWidth="1"/>
    <col min="8956" max="8956" width="25.28515625" style="1729" customWidth="1"/>
    <col min="8957" max="9200" width="8.85546875" style="1729"/>
    <col min="9201" max="9201" width="12" style="1729" customWidth="1"/>
    <col min="9202" max="9202" width="14.28515625" style="1729" customWidth="1"/>
    <col min="9203" max="9203" width="13" style="1729" customWidth="1"/>
    <col min="9204" max="9204" width="13.28515625" style="1729" customWidth="1"/>
    <col min="9205" max="9205" width="14" style="1729" customWidth="1"/>
    <col min="9206" max="9206" width="13.85546875" style="1729" customWidth="1"/>
    <col min="9207" max="9207" width="12.28515625" style="1729" customWidth="1"/>
    <col min="9208" max="9209" width="13" style="1729" customWidth="1"/>
    <col min="9210" max="9210" width="13.28515625" style="1729" customWidth="1"/>
    <col min="9211" max="9211" width="26.42578125" style="1729" customWidth="1"/>
    <col min="9212" max="9212" width="25.28515625" style="1729" customWidth="1"/>
    <col min="9213" max="9456" width="8.85546875" style="1729"/>
    <col min="9457" max="9457" width="12" style="1729" customWidth="1"/>
    <col min="9458" max="9458" width="14.28515625" style="1729" customWidth="1"/>
    <col min="9459" max="9459" width="13" style="1729" customWidth="1"/>
    <col min="9460" max="9460" width="13.28515625" style="1729" customWidth="1"/>
    <col min="9461" max="9461" width="14" style="1729" customWidth="1"/>
    <col min="9462" max="9462" width="13.85546875" style="1729" customWidth="1"/>
    <col min="9463" max="9463" width="12.28515625" style="1729" customWidth="1"/>
    <col min="9464" max="9465" width="13" style="1729" customWidth="1"/>
    <col min="9466" max="9466" width="13.28515625" style="1729" customWidth="1"/>
    <col min="9467" max="9467" width="26.42578125" style="1729" customWidth="1"/>
    <col min="9468" max="9468" width="25.28515625" style="1729" customWidth="1"/>
    <col min="9469" max="9712" width="8.85546875" style="1729"/>
    <col min="9713" max="9713" width="12" style="1729" customWidth="1"/>
    <col min="9714" max="9714" width="14.28515625" style="1729" customWidth="1"/>
    <col min="9715" max="9715" width="13" style="1729" customWidth="1"/>
    <col min="9716" max="9716" width="13.28515625" style="1729" customWidth="1"/>
    <col min="9717" max="9717" width="14" style="1729" customWidth="1"/>
    <col min="9718" max="9718" width="13.85546875" style="1729" customWidth="1"/>
    <col min="9719" max="9719" width="12.28515625" style="1729" customWidth="1"/>
    <col min="9720" max="9721" width="13" style="1729" customWidth="1"/>
    <col min="9722" max="9722" width="13.28515625" style="1729" customWidth="1"/>
    <col min="9723" max="9723" width="26.42578125" style="1729" customWidth="1"/>
    <col min="9724" max="9724" width="25.28515625" style="1729" customWidth="1"/>
    <col min="9725" max="9968" width="8.85546875" style="1729"/>
    <col min="9969" max="9969" width="12" style="1729" customWidth="1"/>
    <col min="9970" max="9970" width="14.28515625" style="1729" customWidth="1"/>
    <col min="9971" max="9971" width="13" style="1729" customWidth="1"/>
    <col min="9972" max="9972" width="13.28515625" style="1729" customWidth="1"/>
    <col min="9973" max="9973" width="14" style="1729" customWidth="1"/>
    <col min="9974" max="9974" width="13.85546875" style="1729" customWidth="1"/>
    <col min="9975" max="9975" width="12.28515625" style="1729" customWidth="1"/>
    <col min="9976" max="9977" width="13" style="1729" customWidth="1"/>
    <col min="9978" max="9978" width="13.28515625" style="1729" customWidth="1"/>
    <col min="9979" max="9979" width="26.42578125" style="1729" customWidth="1"/>
    <col min="9980" max="9980" width="25.28515625" style="1729" customWidth="1"/>
    <col min="9981" max="10224" width="8.85546875" style="1729"/>
    <col min="10225" max="10225" width="12" style="1729" customWidth="1"/>
    <col min="10226" max="10226" width="14.28515625" style="1729" customWidth="1"/>
    <col min="10227" max="10227" width="13" style="1729" customWidth="1"/>
    <col min="10228" max="10228" width="13.28515625" style="1729" customWidth="1"/>
    <col min="10229" max="10229" width="14" style="1729" customWidth="1"/>
    <col min="10230" max="10230" width="13.85546875" style="1729" customWidth="1"/>
    <col min="10231" max="10231" width="12.28515625" style="1729" customWidth="1"/>
    <col min="10232" max="10233" width="13" style="1729" customWidth="1"/>
    <col min="10234" max="10234" width="13.28515625" style="1729" customWidth="1"/>
    <col min="10235" max="10235" width="26.42578125" style="1729" customWidth="1"/>
    <col min="10236" max="10236" width="25.28515625" style="1729" customWidth="1"/>
    <col min="10237" max="10480" width="8.85546875" style="1729"/>
    <col min="10481" max="10481" width="12" style="1729" customWidth="1"/>
    <col min="10482" max="10482" width="14.28515625" style="1729" customWidth="1"/>
    <col min="10483" max="10483" width="13" style="1729" customWidth="1"/>
    <col min="10484" max="10484" width="13.28515625" style="1729" customWidth="1"/>
    <col min="10485" max="10485" width="14" style="1729" customWidth="1"/>
    <col min="10486" max="10486" width="13.85546875" style="1729" customWidth="1"/>
    <col min="10487" max="10487" width="12.28515625" style="1729" customWidth="1"/>
    <col min="10488" max="10489" width="13" style="1729" customWidth="1"/>
    <col min="10490" max="10490" width="13.28515625" style="1729" customWidth="1"/>
    <col min="10491" max="10491" width="26.42578125" style="1729" customWidth="1"/>
    <col min="10492" max="10492" width="25.28515625" style="1729" customWidth="1"/>
    <col min="10493" max="10736" width="8.85546875" style="1729"/>
    <col min="10737" max="10737" width="12" style="1729" customWidth="1"/>
    <col min="10738" max="10738" width="14.28515625" style="1729" customWidth="1"/>
    <col min="10739" max="10739" width="13" style="1729" customWidth="1"/>
    <col min="10740" max="10740" width="13.28515625" style="1729" customWidth="1"/>
    <col min="10741" max="10741" width="14" style="1729" customWidth="1"/>
    <col min="10742" max="10742" width="13.85546875" style="1729" customWidth="1"/>
    <col min="10743" max="10743" width="12.28515625" style="1729" customWidth="1"/>
    <col min="10744" max="10745" width="13" style="1729" customWidth="1"/>
    <col min="10746" max="10746" width="13.28515625" style="1729" customWidth="1"/>
    <col min="10747" max="10747" width="26.42578125" style="1729" customWidth="1"/>
    <col min="10748" max="10748" width="25.28515625" style="1729" customWidth="1"/>
    <col min="10749" max="10992" width="8.85546875" style="1729"/>
    <col min="10993" max="10993" width="12" style="1729" customWidth="1"/>
    <col min="10994" max="10994" width="14.28515625" style="1729" customWidth="1"/>
    <col min="10995" max="10995" width="13" style="1729" customWidth="1"/>
    <col min="10996" max="10996" width="13.28515625" style="1729" customWidth="1"/>
    <col min="10997" max="10997" width="14" style="1729" customWidth="1"/>
    <col min="10998" max="10998" width="13.85546875" style="1729" customWidth="1"/>
    <col min="10999" max="10999" width="12.28515625" style="1729" customWidth="1"/>
    <col min="11000" max="11001" width="13" style="1729" customWidth="1"/>
    <col min="11002" max="11002" width="13.28515625" style="1729" customWidth="1"/>
    <col min="11003" max="11003" width="26.42578125" style="1729" customWidth="1"/>
    <col min="11004" max="11004" width="25.28515625" style="1729" customWidth="1"/>
    <col min="11005" max="11248" width="8.85546875" style="1729"/>
    <col min="11249" max="11249" width="12" style="1729" customWidth="1"/>
    <col min="11250" max="11250" width="14.28515625" style="1729" customWidth="1"/>
    <col min="11251" max="11251" width="13" style="1729" customWidth="1"/>
    <col min="11252" max="11252" width="13.28515625" style="1729" customWidth="1"/>
    <col min="11253" max="11253" width="14" style="1729" customWidth="1"/>
    <col min="11254" max="11254" width="13.85546875" style="1729" customWidth="1"/>
    <col min="11255" max="11255" width="12.28515625" style="1729" customWidth="1"/>
    <col min="11256" max="11257" width="13" style="1729" customWidth="1"/>
    <col min="11258" max="11258" width="13.28515625" style="1729" customWidth="1"/>
    <col min="11259" max="11259" width="26.42578125" style="1729" customWidth="1"/>
    <col min="11260" max="11260" width="25.28515625" style="1729" customWidth="1"/>
    <col min="11261" max="11504" width="8.85546875" style="1729"/>
    <col min="11505" max="11505" width="12" style="1729" customWidth="1"/>
    <col min="11506" max="11506" width="14.28515625" style="1729" customWidth="1"/>
    <col min="11507" max="11507" width="13" style="1729" customWidth="1"/>
    <col min="11508" max="11508" width="13.28515625" style="1729" customWidth="1"/>
    <col min="11509" max="11509" width="14" style="1729" customWidth="1"/>
    <col min="11510" max="11510" width="13.85546875" style="1729" customWidth="1"/>
    <col min="11511" max="11511" width="12.28515625" style="1729" customWidth="1"/>
    <col min="11512" max="11513" width="13" style="1729" customWidth="1"/>
    <col min="11514" max="11514" width="13.28515625" style="1729" customWidth="1"/>
    <col min="11515" max="11515" width="26.42578125" style="1729" customWidth="1"/>
    <col min="11516" max="11516" width="25.28515625" style="1729" customWidth="1"/>
    <col min="11517" max="11760" width="8.85546875" style="1729"/>
    <col min="11761" max="11761" width="12" style="1729" customWidth="1"/>
    <col min="11762" max="11762" width="14.28515625" style="1729" customWidth="1"/>
    <col min="11763" max="11763" width="13" style="1729" customWidth="1"/>
    <col min="11764" max="11764" width="13.28515625" style="1729" customWidth="1"/>
    <col min="11765" max="11765" width="14" style="1729" customWidth="1"/>
    <col min="11766" max="11766" width="13.85546875" style="1729" customWidth="1"/>
    <col min="11767" max="11767" width="12.28515625" style="1729" customWidth="1"/>
    <col min="11768" max="11769" width="13" style="1729" customWidth="1"/>
    <col min="11770" max="11770" width="13.28515625" style="1729" customWidth="1"/>
    <col min="11771" max="11771" width="26.42578125" style="1729" customWidth="1"/>
    <col min="11772" max="11772" width="25.28515625" style="1729" customWidth="1"/>
    <col min="11773" max="12016" width="8.85546875" style="1729"/>
    <col min="12017" max="12017" width="12" style="1729" customWidth="1"/>
    <col min="12018" max="12018" width="14.28515625" style="1729" customWidth="1"/>
    <col min="12019" max="12019" width="13" style="1729" customWidth="1"/>
    <col min="12020" max="12020" width="13.28515625" style="1729" customWidth="1"/>
    <col min="12021" max="12021" width="14" style="1729" customWidth="1"/>
    <col min="12022" max="12022" width="13.85546875" style="1729" customWidth="1"/>
    <col min="12023" max="12023" width="12.28515625" style="1729" customWidth="1"/>
    <col min="12024" max="12025" width="13" style="1729" customWidth="1"/>
    <col min="12026" max="12026" width="13.28515625" style="1729" customWidth="1"/>
    <col min="12027" max="12027" width="26.42578125" style="1729" customWidth="1"/>
    <col min="12028" max="12028" width="25.28515625" style="1729" customWidth="1"/>
    <col min="12029" max="12272" width="8.85546875" style="1729"/>
    <col min="12273" max="12273" width="12" style="1729" customWidth="1"/>
    <col min="12274" max="12274" width="14.28515625" style="1729" customWidth="1"/>
    <col min="12275" max="12275" width="13" style="1729" customWidth="1"/>
    <col min="12276" max="12276" width="13.28515625" style="1729" customWidth="1"/>
    <col min="12277" max="12277" width="14" style="1729" customWidth="1"/>
    <col min="12278" max="12278" width="13.85546875" style="1729" customWidth="1"/>
    <col min="12279" max="12279" width="12.28515625" style="1729" customWidth="1"/>
    <col min="12280" max="12281" width="13" style="1729" customWidth="1"/>
    <col min="12282" max="12282" width="13.28515625" style="1729" customWidth="1"/>
    <col min="12283" max="12283" width="26.42578125" style="1729" customWidth="1"/>
    <col min="12284" max="12284" width="25.28515625" style="1729" customWidth="1"/>
    <col min="12285" max="12528" width="8.85546875" style="1729"/>
    <col min="12529" max="12529" width="12" style="1729" customWidth="1"/>
    <col min="12530" max="12530" width="14.28515625" style="1729" customWidth="1"/>
    <col min="12531" max="12531" width="13" style="1729" customWidth="1"/>
    <col min="12532" max="12532" width="13.28515625" style="1729" customWidth="1"/>
    <col min="12533" max="12533" width="14" style="1729" customWidth="1"/>
    <col min="12534" max="12534" width="13.85546875" style="1729" customWidth="1"/>
    <col min="12535" max="12535" width="12.28515625" style="1729" customWidth="1"/>
    <col min="12536" max="12537" width="13" style="1729" customWidth="1"/>
    <col min="12538" max="12538" width="13.28515625" style="1729" customWidth="1"/>
    <col min="12539" max="12539" width="26.42578125" style="1729" customWidth="1"/>
    <col min="12540" max="12540" width="25.28515625" style="1729" customWidth="1"/>
    <col min="12541" max="12784" width="8.85546875" style="1729"/>
    <col min="12785" max="12785" width="12" style="1729" customWidth="1"/>
    <col min="12786" max="12786" width="14.28515625" style="1729" customWidth="1"/>
    <col min="12787" max="12787" width="13" style="1729" customWidth="1"/>
    <col min="12788" max="12788" width="13.28515625" style="1729" customWidth="1"/>
    <col min="12789" max="12789" width="14" style="1729" customWidth="1"/>
    <col min="12790" max="12790" width="13.85546875" style="1729" customWidth="1"/>
    <col min="12791" max="12791" width="12.28515625" style="1729" customWidth="1"/>
    <col min="12792" max="12793" width="13" style="1729" customWidth="1"/>
    <col min="12794" max="12794" width="13.28515625" style="1729" customWidth="1"/>
    <col min="12795" max="12795" width="26.42578125" style="1729" customWidth="1"/>
    <col min="12796" max="12796" width="25.28515625" style="1729" customWidth="1"/>
    <col min="12797" max="13040" width="8.85546875" style="1729"/>
    <col min="13041" max="13041" width="12" style="1729" customWidth="1"/>
    <col min="13042" max="13042" width="14.28515625" style="1729" customWidth="1"/>
    <col min="13043" max="13043" width="13" style="1729" customWidth="1"/>
    <col min="13044" max="13044" width="13.28515625" style="1729" customWidth="1"/>
    <col min="13045" max="13045" width="14" style="1729" customWidth="1"/>
    <col min="13046" max="13046" width="13.85546875" style="1729" customWidth="1"/>
    <col min="13047" max="13047" width="12.28515625" style="1729" customWidth="1"/>
    <col min="13048" max="13049" width="13" style="1729" customWidth="1"/>
    <col min="13050" max="13050" width="13.28515625" style="1729" customWidth="1"/>
    <col min="13051" max="13051" width="26.42578125" style="1729" customWidth="1"/>
    <col min="13052" max="13052" width="25.28515625" style="1729" customWidth="1"/>
    <col min="13053" max="13296" width="8.85546875" style="1729"/>
    <col min="13297" max="13297" width="12" style="1729" customWidth="1"/>
    <col min="13298" max="13298" width="14.28515625" style="1729" customWidth="1"/>
    <col min="13299" max="13299" width="13" style="1729" customWidth="1"/>
    <col min="13300" max="13300" width="13.28515625" style="1729" customWidth="1"/>
    <col min="13301" max="13301" width="14" style="1729" customWidth="1"/>
    <col min="13302" max="13302" width="13.85546875" style="1729" customWidth="1"/>
    <col min="13303" max="13303" width="12.28515625" style="1729" customWidth="1"/>
    <col min="13304" max="13305" width="13" style="1729" customWidth="1"/>
    <col min="13306" max="13306" width="13.28515625" style="1729" customWidth="1"/>
    <col min="13307" max="13307" width="26.42578125" style="1729" customWidth="1"/>
    <col min="13308" max="13308" width="25.28515625" style="1729" customWidth="1"/>
    <col min="13309" max="13552" width="8.85546875" style="1729"/>
    <col min="13553" max="13553" width="12" style="1729" customWidth="1"/>
    <col min="13554" max="13554" width="14.28515625" style="1729" customWidth="1"/>
    <col min="13555" max="13555" width="13" style="1729" customWidth="1"/>
    <col min="13556" max="13556" width="13.28515625" style="1729" customWidth="1"/>
    <col min="13557" max="13557" width="14" style="1729" customWidth="1"/>
    <col min="13558" max="13558" width="13.85546875" style="1729" customWidth="1"/>
    <col min="13559" max="13559" width="12.28515625" style="1729" customWidth="1"/>
    <col min="13560" max="13561" width="13" style="1729" customWidth="1"/>
    <col min="13562" max="13562" width="13.28515625" style="1729" customWidth="1"/>
    <col min="13563" max="13563" width="26.42578125" style="1729" customWidth="1"/>
    <col min="13564" max="13564" width="25.28515625" style="1729" customWidth="1"/>
    <col min="13565" max="13808" width="8.85546875" style="1729"/>
    <col min="13809" max="13809" width="12" style="1729" customWidth="1"/>
    <col min="13810" max="13810" width="14.28515625" style="1729" customWidth="1"/>
    <col min="13811" max="13811" width="13" style="1729" customWidth="1"/>
    <col min="13812" max="13812" width="13.28515625" style="1729" customWidth="1"/>
    <col min="13813" max="13813" width="14" style="1729" customWidth="1"/>
    <col min="13814" max="13814" width="13.85546875" style="1729" customWidth="1"/>
    <col min="13815" max="13815" width="12.28515625" style="1729" customWidth="1"/>
    <col min="13816" max="13817" width="13" style="1729" customWidth="1"/>
    <col min="13818" max="13818" width="13.28515625" style="1729" customWidth="1"/>
    <col min="13819" max="13819" width="26.42578125" style="1729" customWidth="1"/>
    <col min="13820" max="13820" width="25.28515625" style="1729" customWidth="1"/>
    <col min="13821" max="14064" width="8.85546875" style="1729"/>
    <col min="14065" max="14065" width="12" style="1729" customWidth="1"/>
    <col min="14066" max="14066" width="14.28515625" style="1729" customWidth="1"/>
    <col min="14067" max="14067" width="13" style="1729" customWidth="1"/>
    <col min="14068" max="14068" width="13.28515625" style="1729" customWidth="1"/>
    <col min="14069" max="14069" width="14" style="1729" customWidth="1"/>
    <col min="14070" max="14070" width="13.85546875" style="1729" customWidth="1"/>
    <col min="14071" max="14071" width="12.28515625" style="1729" customWidth="1"/>
    <col min="14072" max="14073" width="13" style="1729" customWidth="1"/>
    <col min="14074" max="14074" width="13.28515625" style="1729" customWidth="1"/>
    <col min="14075" max="14075" width="26.42578125" style="1729" customWidth="1"/>
    <col min="14076" max="14076" width="25.28515625" style="1729" customWidth="1"/>
    <col min="14077" max="14320" width="8.85546875" style="1729"/>
    <col min="14321" max="14321" width="12" style="1729" customWidth="1"/>
    <col min="14322" max="14322" width="14.28515625" style="1729" customWidth="1"/>
    <col min="14323" max="14323" width="13" style="1729" customWidth="1"/>
    <col min="14324" max="14324" width="13.28515625" style="1729" customWidth="1"/>
    <col min="14325" max="14325" width="14" style="1729" customWidth="1"/>
    <col min="14326" max="14326" width="13.85546875" style="1729" customWidth="1"/>
    <col min="14327" max="14327" width="12.28515625" style="1729" customWidth="1"/>
    <col min="14328" max="14329" width="13" style="1729" customWidth="1"/>
    <col min="14330" max="14330" width="13.28515625" style="1729" customWidth="1"/>
    <col min="14331" max="14331" width="26.42578125" style="1729" customWidth="1"/>
    <col min="14332" max="14332" width="25.28515625" style="1729" customWidth="1"/>
    <col min="14333" max="14576" width="8.85546875" style="1729"/>
    <col min="14577" max="14577" width="12" style="1729" customWidth="1"/>
    <col min="14578" max="14578" width="14.28515625" style="1729" customWidth="1"/>
    <col min="14579" max="14579" width="13" style="1729" customWidth="1"/>
    <col min="14580" max="14580" width="13.28515625" style="1729" customWidth="1"/>
    <col min="14581" max="14581" width="14" style="1729" customWidth="1"/>
    <col min="14582" max="14582" width="13.85546875" style="1729" customWidth="1"/>
    <col min="14583" max="14583" width="12.28515625" style="1729" customWidth="1"/>
    <col min="14584" max="14585" width="13" style="1729" customWidth="1"/>
    <col min="14586" max="14586" width="13.28515625" style="1729" customWidth="1"/>
    <col min="14587" max="14587" width="26.42578125" style="1729" customWidth="1"/>
    <col min="14588" max="14588" width="25.28515625" style="1729" customWidth="1"/>
    <col min="14589" max="14832" width="8.85546875" style="1729"/>
    <col min="14833" max="14833" width="12" style="1729" customWidth="1"/>
    <col min="14834" max="14834" width="14.28515625" style="1729" customWidth="1"/>
    <col min="14835" max="14835" width="13" style="1729" customWidth="1"/>
    <col min="14836" max="14836" width="13.28515625" style="1729" customWidth="1"/>
    <col min="14837" max="14837" width="14" style="1729" customWidth="1"/>
    <col min="14838" max="14838" width="13.85546875" style="1729" customWidth="1"/>
    <col min="14839" max="14839" width="12.28515625" style="1729" customWidth="1"/>
    <col min="14840" max="14841" width="13" style="1729" customWidth="1"/>
    <col min="14842" max="14842" width="13.28515625" style="1729" customWidth="1"/>
    <col min="14843" max="14843" width="26.42578125" style="1729" customWidth="1"/>
    <col min="14844" max="14844" width="25.28515625" style="1729" customWidth="1"/>
    <col min="14845" max="15088" width="8.85546875" style="1729"/>
    <col min="15089" max="15089" width="12" style="1729" customWidth="1"/>
    <col min="15090" max="15090" width="14.28515625" style="1729" customWidth="1"/>
    <col min="15091" max="15091" width="13" style="1729" customWidth="1"/>
    <col min="15092" max="15092" width="13.28515625" style="1729" customWidth="1"/>
    <col min="15093" max="15093" width="14" style="1729" customWidth="1"/>
    <col min="15094" max="15094" width="13.85546875" style="1729" customWidth="1"/>
    <col min="15095" max="15095" width="12.28515625" style="1729" customWidth="1"/>
    <col min="15096" max="15097" width="13" style="1729" customWidth="1"/>
    <col min="15098" max="15098" width="13.28515625" style="1729" customWidth="1"/>
    <col min="15099" max="15099" width="26.42578125" style="1729" customWidth="1"/>
    <col min="15100" max="15100" width="25.28515625" style="1729" customWidth="1"/>
    <col min="15101" max="15344" width="8.85546875" style="1729"/>
    <col min="15345" max="15345" width="12" style="1729" customWidth="1"/>
    <col min="15346" max="15346" width="14.28515625" style="1729" customWidth="1"/>
    <col min="15347" max="15347" width="13" style="1729" customWidth="1"/>
    <col min="15348" max="15348" width="13.28515625" style="1729" customWidth="1"/>
    <col min="15349" max="15349" width="14" style="1729" customWidth="1"/>
    <col min="15350" max="15350" width="13.85546875" style="1729" customWidth="1"/>
    <col min="15351" max="15351" width="12.28515625" style="1729" customWidth="1"/>
    <col min="15352" max="15353" width="13" style="1729" customWidth="1"/>
    <col min="15354" max="15354" width="13.28515625" style="1729" customWidth="1"/>
    <col min="15355" max="15355" width="26.42578125" style="1729" customWidth="1"/>
    <col min="15356" max="15356" width="25.28515625" style="1729" customWidth="1"/>
    <col min="15357" max="15600" width="8.85546875" style="1729"/>
    <col min="15601" max="15601" width="12" style="1729" customWidth="1"/>
    <col min="15602" max="15602" width="14.28515625" style="1729" customWidth="1"/>
    <col min="15603" max="15603" width="13" style="1729" customWidth="1"/>
    <col min="15604" max="15604" width="13.28515625" style="1729" customWidth="1"/>
    <col min="15605" max="15605" width="14" style="1729" customWidth="1"/>
    <col min="15606" max="15606" width="13.85546875" style="1729" customWidth="1"/>
    <col min="15607" max="15607" width="12.28515625" style="1729" customWidth="1"/>
    <col min="15608" max="15609" width="13" style="1729" customWidth="1"/>
    <col min="15610" max="15610" width="13.28515625" style="1729" customWidth="1"/>
    <col min="15611" max="15611" width="26.42578125" style="1729" customWidth="1"/>
    <col min="15612" max="15612" width="25.28515625" style="1729" customWidth="1"/>
    <col min="15613" max="15856" width="8.85546875" style="1729"/>
    <col min="15857" max="15857" width="12" style="1729" customWidth="1"/>
    <col min="15858" max="15858" width="14.28515625" style="1729" customWidth="1"/>
    <col min="15859" max="15859" width="13" style="1729" customWidth="1"/>
    <col min="15860" max="15860" width="13.28515625" style="1729" customWidth="1"/>
    <col min="15861" max="15861" width="14" style="1729" customWidth="1"/>
    <col min="15862" max="15862" width="13.85546875" style="1729" customWidth="1"/>
    <col min="15863" max="15863" width="12.28515625" style="1729" customWidth="1"/>
    <col min="15864" max="15865" width="13" style="1729" customWidth="1"/>
    <col min="15866" max="15866" width="13.28515625" style="1729" customWidth="1"/>
    <col min="15867" max="15867" width="26.42578125" style="1729" customWidth="1"/>
    <col min="15868" max="15868" width="25.28515625" style="1729" customWidth="1"/>
    <col min="15869" max="16112" width="8.85546875" style="1729"/>
    <col min="16113" max="16113" width="12" style="1729" customWidth="1"/>
    <col min="16114" max="16114" width="14.28515625" style="1729" customWidth="1"/>
    <col min="16115" max="16115" width="13" style="1729" customWidth="1"/>
    <col min="16116" max="16116" width="13.28515625" style="1729" customWidth="1"/>
    <col min="16117" max="16117" width="14" style="1729" customWidth="1"/>
    <col min="16118" max="16118" width="13.85546875" style="1729" customWidth="1"/>
    <col min="16119" max="16119" width="12.28515625" style="1729" customWidth="1"/>
    <col min="16120" max="16121" width="13" style="1729" customWidth="1"/>
    <col min="16122" max="16122" width="13.28515625" style="1729" customWidth="1"/>
    <col min="16123" max="16123" width="26.42578125" style="1729" customWidth="1"/>
    <col min="16124" max="16124" width="25.28515625" style="1729" customWidth="1"/>
    <col min="16125" max="16384" width="8.85546875" style="1729"/>
  </cols>
  <sheetData>
    <row r="1" spans="1:10" s="1711" customFormat="1" ht="42.95" customHeight="1">
      <c r="A1" s="1945" t="s">
        <v>2615</v>
      </c>
      <c r="B1" s="1946"/>
      <c r="C1" s="1946"/>
      <c r="D1" s="1946"/>
      <c r="E1" s="1946"/>
      <c r="F1" s="1946"/>
      <c r="G1" s="1946"/>
      <c r="H1" s="1946"/>
      <c r="I1" s="1946"/>
      <c r="J1" s="1947"/>
    </row>
    <row r="2" spans="1:10" s="1712" customFormat="1" ht="42.95" customHeight="1">
      <c r="A2" s="2555" t="s">
        <v>2616</v>
      </c>
      <c r="B2" s="2556"/>
      <c r="C2" s="2556"/>
      <c r="D2" s="2556"/>
      <c r="E2" s="2556"/>
      <c r="F2" s="2556"/>
      <c r="G2" s="2556"/>
      <c r="H2" s="2556"/>
      <c r="I2" s="2556"/>
      <c r="J2" s="2596"/>
    </row>
    <row r="3" spans="1:10" s="1712" customFormat="1" ht="18.75" customHeight="1">
      <c r="A3" s="2073" t="s">
        <v>3465</v>
      </c>
      <c r="B3" s="2073"/>
      <c r="C3" s="2073"/>
      <c r="D3" s="2073"/>
      <c r="E3" s="2074"/>
      <c r="F3" s="2432" t="s">
        <v>3466</v>
      </c>
      <c r="G3" s="2432"/>
      <c r="H3" s="2432"/>
      <c r="I3" s="2432"/>
      <c r="J3" s="2433"/>
    </row>
    <row r="4" spans="1:10" s="1712" customFormat="1" ht="93.75">
      <c r="A4" s="2597" t="s">
        <v>1000</v>
      </c>
      <c r="B4" s="1367" t="s">
        <v>511</v>
      </c>
      <c r="C4" s="1367" t="s">
        <v>3467</v>
      </c>
      <c r="D4" s="1367" t="s">
        <v>3468</v>
      </c>
      <c r="E4" s="1367" t="s">
        <v>3469</v>
      </c>
      <c r="F4" s="1367" t="s">
        <v>3470</v>
      </c>
      <c r="G4" s="1713" t="s">
        <v>3471</v>
      </c>
      <c r="H4" s="1714" t="s">
        <v>3472</v>
      </c>
      <c r="I4" s="1714" t="s">
        <v>3473</v>
      </c>
      <c r="J4" s="2598" t="s">
        <v>87</v>
      </c>
    </row>
    <row r="5" spans="1:10" s="1712" customFormat="1" ht="82.5" customHeight="1">
      <c r="A5" s="2533"/>
      <c r="B5" s="1714" t="s">
        <v>3474</v>
      </c>
      <c r="C5" s="1714" t="s">
        <v>3475</v>
      </c>
      <c r="D5" s="1714" t="s">
        <v>3476</v>
      </c>
      <c r="E5" s="1370" t="s">
        <v>3477</v>
      </c>
      <c r="F5" s="1370" t="s">
        <v>3478</v>
      </c>
      <c r="G5" s="1713" t="s">
        <v>3479</v>
      </c>
      <c r="H5" s="1714" t="s">
        <v>3480</v>
      </c>
      <c r="I5" s="1714" t="s">
        <v>3481</v>
      </c>
      <c r="J5" s="2533"/>
    </row>
    <row r="6" spans="1:10" s="1712" customFormat="1" ht="18" customHeight="1">
      <c r="A6" s="1715" t="s">
        <v>818</v>
      </c>
      <c r="B6" s="1716">
        <v>7962</v>
      </c>
      <c r="C6" s="1717">
        <v>3827457</v>
      </c>
      <c r="D6" s="1717">
        <v>4279915</v>
      </c>
      <c r="E6" s="1717">
        <v>1395741</v>
      </c>
      <c r="F6" s="1718">
        <f>SUM(C6:E6)</f>
        <v>9503113</v>
      </c>
      <c r="G6" s="1719">
        <f>C6/365</f>
        <v>10486.183561643835</v>
      </c>
      <c r="H6" s="1720">
        <f>C6/F6</f>
        <v>0.40275823301269803</v>
      </c>
      <c r="I6" s="1719">
        <f>C6/B6</f>
        <v>480.71552373775432</v>
      </c>
      <c r="J6" s="1061" t="s">
        <v>89</v>
      </c>
    </row>
    <row r="7" spans="1:10" s="1712" customFormat="1" ht="18" customHeight="1">
      <c r="A7" s="1715" t="s">
        <v>1007</v>
      </c>
      <c r="B7" s="1721">
        <v>2642</v>
      </c>
      <c r="C7" s="1722">
        <v>1513151</v>
      </c>
      <c r="D7" s="1722">
        <v>2859912</v>
      </c>
      <c r="E7" s="1722">
        <v>780299</v>
      </c>
      <c r="F7" s="1718">
        <f t="shared" ref="F7:F26" si="0">SUM(C7:E7)</f>
        <v>5153362</v>
      </c>
      <c r="G7" s="1723">
        <f>C7/365</f>
        <v>4145.6191780821919</v>
      </c>
      <c r="H7" s="1724">
        <f>C7/F7</f>
        <v>0.29362404581708018</v>
      </c>
      <c r="I7" s="1723">
        <f t="shared" ref="I7:I26" si="1">C7/B7</f>
        <v>572.72937168811507</v>
      </c>
      <c r="J7" s="1061" t="s">
        <v>91</v>
      </c>
    </row>
    <row r="8" spans="1:10" s="1712" customFormat="1" ht="18" customHeight="1">
      <c r="A8" s="1715" t="s">
        <v>92</v>
      </c>
      <c r="B8" s="1716">
        <v>2837</v>
      </c>
      <c r="C8" s="1717">
        <v>1179108</v>
      </c>
      <c r="D8" s="1717">
        <v>1335636</v>
      </c>
      <c r="E8" s="1717">
        <v>827212</v>
      </c>
      <c r="F8" s="1718">
        <f t="shared" si="0"/>
        <v>3341956</v>
      </c>
      <c r="G8" s="1719">
        <f t="shared" ref="G8:G26" si="2">C8/365</f>
        <v>3230.4328767123288</v>
      </c>
      <c r="H8" s="1720">
        <f t="shared" ref="H8:H26" si="3">C8/F8</f>
        <v>0.35281972593295663</v>
      </c>
      <c r="I8" s="1719">
        <f t="shared" si="1"/>
        <v>415.61790623898486</v>
      </c>
      <c r="J8" s="1061" t="s">
        <v>93</v>
      </c>
    </row>
    <row r="9" spans="1:10" s="1712" customFormat="1" ht="18" customHeight="1">
      <c r="A9" s="1715" t="s">
        <v>2044</v>
      </c>
      <c r="B9" s="1721">
        <v>2010</v>
      </c>
      <c r="C9" s="1722">
        <v>526777</v>
      </c>
      <c r="D9" s="1722">
        <v>1616379</v>
      </c>
      <c r="E9" s="1722">
        <v>447913</v>
      </c>
      <c r="F9" s="1718">
        <f t="shared" si="0"/>
        <v>2591069</v>
      </c>
      <c r="G9" s="1723">
        <f t="shared" si="2"/>
        <v>1443.2246575342465</v>
      </c>
      <c r="H9" s="1724">
        <f t="shared" si="3"/>
        <v>0.20330489076130354</v>
      </c>
      <c r="I9" s="1723">
        <f t="shared" si="1"/>
        <v>262.07810945273633</v>
      </c>
      <c r="J9" s="1061" t="s">
        <v>95</v>
      </c>
    </row>
    <row r="10" spans="1:10" s="1712" customFormat="1" ht="18" customHeight="1">
      <c r="A10" s="1715" t="s">
        <v>820</v>
      </c>
      <c r="B10" s="1716">
        <v>3538</v>
      </c>
      <c r="C10" s="1717">
        <v>1353085</v>
      </c>
      <c r="D10" s="1717">
        <v>2200345</v>
      </c>
      <c r="E10" s="1717">
        <v>990588</v>
      </c>
      <c r="F10" s="1718">
        <f t="shared" si="0"/>
        <v>4544018</v>
      </c>
      <c r="G10" s="1719">
        <f t="shared" si="2"/>
        <v>3707.0821917808221</v>
      </c>
      <c r="H10" s="1720">
        <f t="shared" si="3"/>
        <v>0.29777280811827772</v>
      </c>
      <c r="I10" s="1719">
        <f t="shared" si="1"/>
        <v>382.44347088750709</v>
      </c>
      <c r="J10" s="1061" t="s">
        <v>97</v>
      </c>
    </row>
    <row r="11" spans="1:10" s="1712" customFormat="1" ht="18" customHeight="1">
      <c r="A11" s="1715" t="s">
        <v>2045</v>
      </c>
      <c r="B11" s="1721">
        <v>3124</v>
      </c>
      <c r="C11" s="1722">
        <v>1576299</v>
      </c>
      <c r="D11" s="1722">
        <v>3192402</v>
      </c>
      <c r="E11" s="1722">
        <v>880535</v>
      </c>
      <c r="F11" s="1718">
        <f t="shared" si="0"/>
        <v>5649236</v>
      </c>
      <c r="G11" s="1723">
        <f t="shared" si="2"/>
        <v>4318.6273972602739</v>
      </c>
      <c r="H11" s="1724">
        <f t="shared" si="3"/>
        <v>0.27902870405838948</v>
      </c>
      <c r="I11" s="1723">
        <f t="shared" si="1"/>
        <v>504.57714468629962</v>
      </c>
      <c r="J11" s="1061" t="s">
        <v>99</v>
      </c>
    </row>
    <row r="12" spans="1:10" s="1712" customFormat="1" ht="18" customHeight="1">
      <c r="A12" s="1715" t="s">
        <v>821</v>
      </c>
      <c r="B12" s="1716">
        <v>3329</v>
      </c>
      <c r="C12" s="1717">
        <v>1724854</v>
      </c>
      <c r="D12" s="1717">
        <v>1782828</v>
      </c>
      <c r="E12" s="1717">
        <v>651875</v>
      </c>
      <c r="F12" s="1718">
        <f t="shared" si="0"/>
        <v>4159557</v>
      </c>
      <c r="G12" s="1719">
        <f t="shared" si="2"/>
        <v>4725.6273972602739</v>
      </c>
      <c r="H12" s="1720">
        <f t="shared" si="3"/>
        <v>0.41467252402118782</v>
      </c>
      <c r="I12" s="1719">
        <f t="shared" si="1"/>
        <v>518.12976869930912</v>
      </c>
      <c r="J12" s="1061" t="s">
        <v>101</v>
      </c>
    </row>
    <row r="13" spans="1:10" s="1712" customFormat="1" ht="18" customHeight="1">
      <c r="A13" s="1715" t="s">
        <v>2046</v>
      </c>
      <c r="B13" s="1721">
        <v>1932</v>
      </c>
      <c r="C13" s="1722">
        <v>710387</v>
      </c>
      <c r="D13" s="1722">
        <v>1009980</v>
      </c>
      <c r="E13" s="1722">
        <v>255420</v>
      </c>
      <c r="F13" s="1718">
        <f t="shared" si="0"/>
        <v>1975787</v>
      </c>
      <c r="G13" s="1723">
        <f t="shared" si="2"/>
        <v>1946.2657534246575</v>
      </c>
      <c r="H13" s="1724">
        <f t="shared" si="3"/>
        <v>0.3595463478603716</v>
      </c>
      <c r="I13" s="1723">
        <f t="shared" si="1"/>
        <v>367.69513457556934</v>
      </c>
      <c r="J13" s="1061" t="s">
        <v>103</v>
      </c>
    </row>
    <row r="14" spans="1:10" s="1712" customFormat="1" ht="18" customHeight="1">
      <c r="A14" s="1715" t="s">
        <v>2047</v>
      </c>
      <c r="B14" s="1716">
        <v>1000</v>
      </c>
      <c r="C14" s="1717">
        <v>341935</v>
      </c>
      <c r="D14" s="1717">
        <v>483021</v>
      </c>
      <c r="E14" s="1717">
        <v>162647</v>
      </c>
      <c r="F14" s="1718">
        <f t="shared" si="0"/>
        <v>987603</v>
      </c>
      <c r="G14" s="1719">
        <f t="shared" si="2"/>
        <v>936.80821917808214</v>
      </c>
      <c r="H14" s="1720">
        <f t="shared" si="3"/>
        <v>0.34622717832975397</v>
      </c>
      <c r="I14" s="1719">
        <f t="shared" si="1"/>
        <v>341.935</v>
      </c>
      <c r="J14" s="1061" t="s">
        <v>105</v>
      </c>
    </row>
    <row r="15" spans="1:10" s="1712" customFormat="1" ht="18" customHeight="1">
      <c r="A15" s="1715" t="s">
        <v>106</v>
      </c>
      <c r="B15" s="1721">
        <v>2468</v>
      </c>
      <c r="C15" s="1722">
        <v>1137504</v>
      </c>
      <c r="D15" s="1722">
        <v>1630556</v>
      </c>
      <c r="E15" s="1722">
        <v>837839</v>
      </c>
      <c r="F15" s="1718">
        <f t="shared" si="0"/>
        <v>3605899</v>
      </c>
      <c r="G15" s="1723">
        <f t="shared" si="2"/>
        <v>3116.449315068493</v>
      </c>
      <c r="H15" s="1724">
        <f t="shared" si="3"/>
        <v>0.3154564229336429</v>
      </c>
      <c r="I15" s="1723">
        <f t="shared" si="1"/>
        <v>460.90113452188007</v>
      </c>
      <c r="J15" s="1061" t="s">
        <v>107</v>
      </c>
    </row>
    <row r="16" spans="1:10" s="1712" customFormat="1" ht="18" customHeight="1">
      <c r="A16" s="1715" t="s">
        <v>259</v>
      </c>
      <c r="B16" s="1716">
        <v>870</v>
      </c>
      <c r="C16" s="1717">
        <v>381059</v>
      </c>
      <c r="D16" s="1717">
        <v>883970</v>
      </c>
      <c r="E16" s="1717">
        <v>256888</v>
      </c>
      <c r="F16" s="1718">
        <f t="shared" si="0"/>
        <v>1521917</v>
      </c>
      <c r="G16" s="1719">
        <f t="shared" si="2"/>
        <v>1043.9972602739726</v>
      </c>
      <c r="H16" s="1720">
        <f t="shared" si="3"/>
        <v>0.25038093404568057</v>
      </c>
      <c r="I16" s="1719">
        <f t="shared" si="1"/>
        <v>437.99885057471266</v>
      </c>
      <c r="J16" s="1061" t="s">
        <v>109</v>
      </c>
    </row>
    <row r="17" spans="1:11" s="1712" customFormat="1" ht="18" customHeight="1">
      <c r="A17" s="1715" t="s">
        <v>1009</v>
      </c>
      <c r="B17" s="1721">
        <v>1900</v>
      </c>
      <c r="C17" s="1722">
        <v>881665</v>
      </c>
      <c r="D17" s="1722">
        <v>993703</v>
      </c>
      <c r="E17" s="1722">
        <v>501689</v>
      </c>
      <c r="F17" s="1718">
        <f t="shared" si="0"/>
        <v>2377057</v>
      </c>
      <c r="G17" s="1723">
        <f t="shared" si="2"/>
        <v>2415.5205479452056</v>
      </c>
      <c r="H17" s="1724">
        <f t="shared" si="3"/>
        <v>0.3709061246743347</v>
      </c>
      <c r="I17" s="1723">
        <f t="shared" si="1"/>
        <v>464.0342105263158</v>
      </c>
      <c r="J17" s="1061" t="s">
        <v>111</v>
      </c>
    </row>
    <row r="18" spans="1:11" s="1712" customFormat="1" ht="18" customHeight="1">
      <c r="A18" s="1715" t="s">
        <v>112</v>
      </c>
      <c r="B18" s="1716">
        <v>1755</v>
      </c>
      <c r="C18" s="1717">
        <v>603942</v>
      </c>
      <c r="D18" s="1717">
        <v>1435333</v>
      </c>
      <c r="E18" s="1717">
        <v>323054</v>
      </c>
      <c r="F18" s="1718">
        <f t="shared" si="0"/>
        <v>2362329</v>
      </c>
      <c r="G18" s="1719">
        <f t="shared" si="2"/>
        <v>1654.6356164383562</v>
      </c>
      <c r="H18" s="1720">
        <f t="shared" si="3"/>
        <v>0.2556553299730901</v>
      </c>
      <c r="I18" s="1719">
        <f t="shared" si="1"/>
        <v>344.1264957264957</v>
      </c>
      <c r="J18" s="1061" t="s">
        <v>113</v>
      </c>
    </row>
    <row r="19" spans="1:11" s="1712" customFormat="1" ht="18" customHeight="1">
      <c r="A19" s="1715" t="s">
        <v>2049</v>
      </c>
      <c r="B19" s="1721">
        <v>1330</v>
      </c>
      <c r="C19" s="1722">
        <v>582171</v>
      </c>
      <c r="D19" s="1722">
        <v>908817</v>
      </c>
      <c r="E19" s="1722">
        <v>281308</v>
      </c>
      <c r="F19" s="1718">
        <f t="shared" si="0"/>
        <v>1772296</v>
      </c>
      <c r="G19" s="1723">
        <f t="shared" si="2"/>
        <v>1594.9890410958903</v>
      </c>
      <c r="H19" s="1724">
        <f t="shared" si="3"/>
        <v>0.32848406812406056</v>
      </c>
      <c r="I19" s="1723">
        <f t="shared" si="1"/>
        <v>437.72255639097745</v>
      </c>
      <c r="J19" s="1061" t="s">
        <v>261</v>
      </c>
    </row>
    <row r="20" spans="1:11" s="1712" customFormat="1" ht="18" customHeight="1">
      <c r="A20" s="1715" t="s">
        <v>116</v>
      </c>
      <c r="B20" s="1716">
        <v>2300</v>
      </c>
      <c r="C20" s="1717">
        <v>1319048</v>
      </c>
      <c r="D20" s="1717">
        <v>1254441</v>
      </c>
      <c r="E20" s="1717">
        <v>984933</v>
      </c>
      <c r="F20" s="1718">
        <f t="shared" si="0"/>
        <v>3558422</v>
      </c>
      <c r="G20" s="1719">
        <f t="shared" si="2"/>
        <v>3613.8301369863016</v>
      </c>
      <c r="H20" s="1720">
        <f t="shared" si="3"/>
        <v>0.37068340966866775</v>
      </c>
      <c r="I20" s="1719">
        <f t="shared" si="1"/>
        <v>573.49913043478261</v>
      </c>
      <c r="J20" s="1061" t="s">
        <v>117</v>
      </c>
    </row>
    <row r="21" spans="1:11" s="1712" customFormat="1" ht="18" customHeight="1">
      <c r="A21" s="1715" t="s">
        <v>118</v>
      </c>
      <c r="B21" s="1721">
        <v>1250</v>
      </c>
      <c r="C21" s="1722">
        <v>463389</v>
      </c>
      <c r="D21" s="1722">
        <v>1149247</v>
      </c>
      <c r="E21" s="1722">
        <v>362942</v>
      </c>
      <c r="F21" s="1718">
        <f t="shared" si="0"/>
        <v>1975578</v>
      </c>
      <c r="G21" s="1723">
        <f t="shared" si="2"/>
        <v>1269.5589041095891</v>
      </c>
      <c r="H21" s="1724">
        <f t="shared" si="3"/>
        <v>0.23455869623978401</v>
      </c>
      <c r="I21" s="1723">
        <f t="shared" si="1"/>
        <v>370.71120000000002</v>
      </c>
      <c r="J21" s="1061" t="s">
        <v>119</v>
      </c>
    </row>
    <row r="22" spans="1:11" s="1712" customFormat="1" ht="18" customHeight="1">
      <c r="A22" s="1715" t="s">
        <v>2052</v>
      </c>
      <c r="B22" s="1716">
        <v>1270</v>
      </c>
      <c r="C22" s="1717">
        <v>258831</v>
      </c>
      <c r="D22" s="1717">
        <v>439677</v>
      </c>
      <c r="E22" s="1717">
        <v>112909</v>
      </c>
      <c r="F22" s="1718">
        <f t="shared" si="0"/>
        <v>811417</v>
      </c>
      <c r="G22" s="1719">
        <f t="shared" si="2"/>
        <v>709.12602739726026</v>
      </c>
      <c r="H22" s="1720">
        <f t="shared" si="3"/>
        <v>0.31898641512317344</v>
      </c>
      <c r="I22" s="1719">
        <f t="shared" si="1"/>
        <v>203.80393700787403</v>
      </c>
      <c r="J22" s="1061" t="s">
        <v>121</v>
      </c>
    </row>
    <row r="23" spans="1:11" s="1712" customFormat="1" ht="18" customHeight="1">
      <c r="A23" s="1715" t="s">
        <v>2053</v>
      </c>
      <c r="B23" s="1721">
        <v>1400</v>
      </c>
      <c r="C23" s="1722">
        <v>594102</v>
      </c>
      <c r="D23" s="1722">
        <v>1055682</v>
      </c>
      <c r="E23" s="1722">
        <v>446296</v>
      </c>
      <c r="F23" s="1718">
        <f t="shared" si="0"/>
        <v>2096080</v>
      </c>
      <c r="G23" s="1723">
        <f t="shared" si="2"/>
        <v>1627.6767123287671</v>
      </c>
      <c r="H23" s="1724">
        <f t="shared" si="3"/>
        <v>0.28343479256516929</v>
      </c>
      <c r="I23" s="1723">
        <f t="shared" si="1"/>
        <v>424.35857142857145</v>
      </c>
      <c r="J23" s="1061" t="s">
        <v>123</v>
      </c>
    </row>
    <row r="24" spans="1:11" s="1712" customFormat="1" ht="18" customHeight="1">
      <c r="A24" s="1715" t="s">
        <v>2054</v>
      </c>
      <c r="B24" s="1716">
        <v>560</v>
      </c>
      <c r="C24" s="1717">
        <v>174600</v>
      </c>
      <c r="D24" s="1717">
        <v>226947</v>
      </c>
      <c r="E24" s="1717">
        <v>128960</v>
      </c>
      <c r="F24" s="1718">
        <f t="shared" si="0"/>
        <v>530507</v>
      </c>
      <c r="G24" s="1719">
        <f t="shared" si="2"/>
        <v>478.35616438356163</v>
      </c>
      <c r="H24" s="1720">
        <f t="shared" si="3"/>
        <v>0.3291191256665793</v>
      </c>
      <c r="I24" s="1719">
        <f t="shared" si="1"/>
        <v>311.78571428571428</v>
      </c>
      <c r="J24" s="1061" t="s">
        <v>125</v>
      </c>
    </row>
    <row r="25" spans="1:11" s="1712" customFormat="1" ht="18" customHeight="1">
      <c r="A25" s="1715" t="s">
        <v>126</v>
      </c>
      <c r="B25" s="1721">
        <v>400</v>
      </c>
      <c r="C25" s="1722">
        <v>146896</v>
      </c>
      <c r="D25" s="1722">
        <v>625886</v>
      </c>
      <c r="E25" s="1722">
        <v>90932</v>
      </c>
      <c r="F25" s="1718">
        <f t="shared" si="0"/>
        <v>863714</v>
      </c>
      <c r="G25" s="1723">
        <f t="shared" si="2"/>
        <v>402.45479452054792</v>
      </c>
      <c r="H25" s="1724">
        <f t="shared" si="3"/>
        <v>0.17007481643229125</v>
      </c>
      <c r="I25" s="1723">
        <f t="shared" si="1"/>
        <v>367.24</v>
      </c>
      <c r="J25" s="1061" t="s">
        <v>127</v>
      </c>
    </row>
    <row r="26" spans="1:11" s="1712" customFormat="1" ht="18" customHeight="1" thickBot="1">
      <c r="A26" s="1725" t="s">
        <v>533</v>
      </c>
      <c r="B26" s="1726">
        <f>SUM(B6:B25)</f>
        <v>43877</v>
      </c>
      <c r="C26" s="1726">
        <f>SUM(C6:C25)</f>
        <v>19296260</v>
      </c>
      <c r="D26" s="1726">
        <f>SUM(D6:D25)</f>
        <v>29364677</v>
      </c>
      <c r="E26" s="1726">
        <f>SUM(E6:E25)</f>
        <v>10719980</v>
      </c>
      <c r="F26" s="1726">
        <f t="shared" si="0"/>
        <v>59380917</v>
      </c>
      <c r="G26" s="1668">
        <f t="shared" si="2"/>
        <v>52866.465753424658</v>
      </c>
      <c r="H26" s="1727">
        <f t="shared" si="3"/>
        <v>0.32495725857517493</v>
      </c>
      <c r="I26" s="1728">
        <f t="shared" si="1"/>
        <v>439.78075073500924</v>
      </c>
      <c r="J26" s="1498" t="s">
        <v>129</v>
      </c>
    </row>
    <row r="27" spans="1:11" ht="30" customHeight="1">
      <c r="A27" s="2593" t="s">
        <v>3482</v>
      </c>
      <c r="B27" s="2594"/>
      <c r="C27" s="2594"/>
      <c r="D27" s="2594"/>
      <c r="E27" s="2594"/>
      <c r="F27" s="2594"/>
      <c r="G27" s="2594"/>
      <c r="H27" s="2594"/>
      <c r="I27" s="2594"/>
      <c r="J27" s="2595"/>
      <c r="K27" s="1712"/>
    </row>
    <row r="28" spans="1:11" ht="15.75">
      <c r="A28" s="1730"/>
      <c r="K28" s="1712"/>
    </row>
  </sheetData>
  <mergeCells count="7">
    <mergeCell ref="A27:J27"/>
    <mergeCell ref="A1:J1"/>
    <mergeCell ref="A2:J2"/>
    <mergeCell ref="A3:E3"/>
    <mergeCell ref="F3:J3"/>
    <mergeCell ref="A4:A5"/>
    <mergeCell ref="J4:J5"/>
  </mergeCells>
  <printOptions horizontalCentered="1" verticalCentered="1"/>
  <pageMargins left="0.59055118110236227" right="0.70866141732283472" top="0.82677165354330717" bottom="0.63" header="0.51181102362204722" footer="0.51181102362204722"/>
  <pageSetup paperSize="9" scale="62"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rightToLeft="1" topLeftCell="A64" zoomScaleNormal="100" zoomScaleSheetLayoutView="85" workbookViewId="0">
      <selection activeCell="B76" sqref="B76"/>
    </sheetView>
  </sheetViews>
  <sheetFormatPr defaultColWidth="9" defaultRowHeight="21"/>
  <cols>
    <col min="1" max="1" width="15.7109375" style="230" customWidth="1"/>
    <col min="2" max="2" width="99.7109375" style="29" customWidth="1"/>
    <col min="3" max="3" width="15.7109375" style="29" customWidth="1"/>
    <col min="4" max="5" width="9" style="2"/>
    <col min="6" max="6" width="11.42578125" style="2" bestFit="1" customWidth="1"/>
    <col min="7" max="15" width="9" style="2"/>
    <col min="16" max="16" width="11.42578125" style="2" bestFit="1" customWidth="1"/>
    <col min="17" max="16384" width="9" style="2"/>
  </cols>
  <sheetData>
    <row r="1" spans="1:37" ht="48" customHeight="1">
      <c r="A1" s="184" t="s">
        <v>0</v>
      </c>
      <c r="B1" s="1" t="s">
        <v>314</v>
      </c>
      <c r="C1" s="1" t="s">
        <v>2</v>
      </c>
      <c r="F1" s="3"/>
      <c r="G1" s="4"/>
      <c r="H1" s="4"/>
      <c r="I1" s="4"/>
      <c r="J1" s="4"/>
      <c r="K1" s="4"/>
      <c r="L1" s="4"/>
      <c r="M1" s="4"/>
      <c r="N1" s="5"/>
      <c r="O1" s="5"/>
      <c r="P1" s="5"/>
      <c r="Q1" s="5"/>
    </row>
    <row r="2" spans="1:37" ht="33" customHeight="1">
      <c r="A2" s="185" t="s">
        <v>3</v>
      </c>
      <c r="B2" s="185" t="s">
        <v>315</v>
      </c>
      <c r="C2" s="6" t="s">
        <v>5</v>
      </c>
      <c r="F2" s="7"/>
      <c r="G2" s="8"/>
      <c r="H2" s="8"/>
      <c r="I2" s="8"/>
      <c r="J2" s="8"/>
      <c r="K2" s="8"/>
      <c r="L2" s="8"/>
      <c r="M2" s="8"/>
      <c r="N2" s="9"/>
      <c r="O2" s="9"/>
      <c r="P2" s="9"/>
      <c r="Q2" s="9"/>
    </row>
    <row r="3" spans="1:37" ht="33" customHeight="1">
      <c r="A3" s="1990" t="s">
        <v>316</v>
      </c>
      <c r="B3" s="10" t="s">
        <v>317</v>
      </c>
      <c r="C3" s="1889"/>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33" customHeight="1">
      <c r="A4" s="1990"/>
      <c r="B4" s="13" t="s">
        <v>318</v>
      </c>
      <c r="C4" s="1889"/>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row>
    <row r="5" spans="1:37" ht="33" customHeight="1">
      <c r="A5" s="1990" t="s">
        <v>319</v>
      </c>
      <c r="B5" s="10" t="s">
        <v>320</v>
      </c>
      <c r="C5" s="1889"/>
      <c r="F5" s="16"/>
      <c r="G5" s="16"/>
      <c r="H5" s="16"/>
      <c r="I5" s="16"/>
      <c r="J5" s="16"/>
      <c r="K5" s="16"/>
      <c r="L5" s="16"/>
      <c r="M5" s="16"/>
      <c r="N5" s="16"/>
      <c r="O5" s="16"/>
      <c r="P5" s="16"/>
      <c r="Q5" s="16"/>
      <c r="R5" s="16"/>
      <c r="S5" s="16"/>
      <c r="T5" s="16"/>
    </row>
    <row r="6" spans="1:37" ht="33" customHeight="1">
      <c r="A6" s="1990"/>
      <c r="B6" s="13" t="s">
        <v>321</v>
      </c>
      <c r="C6" s="1889"/>
      <c r="F6" s="186"/>
      <c r="G6" s="186"/>
      <c r="H6" s="186"/>
      <c r="I6" s="186"/>
      <c r="J6" s="186"/>
      <c r="K6" s="186"/>
      <c r="L6" s="186"/>
      <c r="M6" s="186"/>
      <c r="N6" s="186"/>
      <c r="O6" s="186"/>
      <c r="P6" s="186"/>
      <c r="Q6" s="186"/>
      <c r="R6" s="186"/>
      <c r="S6" s="186"/>
      <c r="T6" s="186"/>
    </row>
    <row r="7" spans="1:37" ht="33" customHeight="1">
      <c r="A7" s="1990" t="s">
        <v>322</v>
      </c>
      <c r="B7" s="10" t="s">
        <v>323</v>
      </c>
      <c r="C7" s="1889"/>
      <c r="F7" s="186"/>
      <c r="G7" s="186"/>
      <c r="H7" s="186"/>
      <c r="I7" s="186"/>
      <c r="J7" s="186"/>
      <c r="K7" s="186"/>
      <c r="L7" s="186"/>
      <c r="M7" s="186"/>
      <c r="N7" s="186"/>
      <c r="O7" s="186"/>
      <c r="P7" s="186"/>
      <c r="Q7" s="186"/>
      <c r="R7" s="186"/>
      <c r="S7" s="186"/>
      <c r="T7" s="186"/>
    </row>
    <row r="8" spans="1:37" ht="33" customHeight="1">
      <c r="A8" s="1990"/>
      <c r="B8" s="13" t="s">
        <v>324</v>
      </c>
      <c r="C8" s="1889"/>
      <c r="F8" s="186"/>
      <c r="G8" s="186"/>
      <c r="H8" s="186"/>
      <c r="I8" s="186"/>
      <c r="J8" s="186"/>
      <c r="K8" s="186"/>
      <c r="L8" s="186"/>
      <c r="M8" s="186"/>
      <c r="N8" s="186"/>
      <c r="O8" s="186"/>
      <c r="P8" s="186"/>
      <c r="Q8" s="186"/>
      <c r="R8" s="186"/>
      <c r="S8" s="186"/>
      <c r="T8" s="186"/>
    </row>
    <row r="9" spans="1:37" ht="33" customHeight="1">
      <c r="A9" s="1990" t="s">
        <v>325</v>
      </c>
      <c r="B9" s="10" t="s">
        <v>326</v>
      </c>
      <c r="C9" s="1889"/>
      <c r="F9" s="187"/>
      <c r="G9" s="187"/>
      <c r="H9" s="187"/>
      <c r="I9" s="187"/>
      <c r="J9" s="187"/>
      <c r="K9" s="187"/>
      <c r="L9" s="187"/>
      <c r="M9" s="187"/>
      <c r="N9" s="26"/>
      <c r="O9" s="26"/>
      <c r="P9" s="26"/>
      <c r="Q9" s="26"/>
      <c r="R9" s="26"/>
      <c r="S9" s="26"/>
      <c r="T9" s="26"/>
      <c r="U9" s="26"/>
    </row>
    <row r="10" spans="1:37" ht="33" customHeight="1">
      <c r="A10" s="1990"/>
      <c r="B10" s="13" t="s">
        <v>327</v>
      </c>
      <c r="C10" s="1889"/>
      <c r="F10" s="186"/>
      <c r="G10" s="186"/>
      <c r="H10" s="186"/>
      <c r="I10" s="186"/>
      <c r="J10" s="186"/>
      <c r="K10" s="186"/>
      <c r="L10" s="186"/>
      <c r="M10" s="186"/>
      <c r="N10" s="27"/>
      <c r="O10" s="27"/>
      <c r="P10" s="27"/>
      <c r="Q10" s="27"/>
      <c r="R10" s="27"/>
      <c r="S10" s="27"/>
      <c r="T10" s="27"/>
      <c r="U10" s="27"/>
    </row>
    <row r="11" spans="1:37" ht="33" customHeight="1">
      <c r="A11" s="1990" t="s">
        <v>328</v>
      </c>
      <c r="B11" s="10" t="s">
        <v>329</v>
      </c>
      <c r="C11" s="1889"/>
      <c r="F11" s="187"/>
      <c r="G11" s="187"/>
      <c r="H11" s="187"/>
      <c r="I11" s="187"/>
      <c r="J11" s="187"/>
      <c r="K11" s="187"/>
      <c r="L11" s="187"/>
      <c r="M11" s="187"/>
      <c r="N11" s="187"/>
      <c r="O11" s="187"/>
      <c r="P11" s="187"/>
      <c r="Q11" s="22"/>
      <c r="R11" s="22"/>
      <c r="S11" s="22"/>
      <c r="T11" s="22"/>
      <c r="U11" s="22"/>
      <c r="V11" s="22"/>
      <c r="W11" s="22"/>
      <c r="X11" s="22"/>
      <c r="Y11" s="22"/>
      <c r="Z11" s="22"/>
    </row>
    <row r="12" spans="1:37" ht="33" customHeight="1">
      <c r="A12" s="1990"/>
      <c r="B12" s="13" t="s">
        <v>330</v>
      </c>
      <c r="C12" s="1889"/>
      <c r="E12" s="11"/>
      <c r="F12" s="186"/>
      <c r="G12" s="186"/>
      <c r="H12" s="186"/>
      <c r="I12" s="186"/>
      <c r="J12" s="186"/>
      <c r="K12" s="186"/>
      <c r="L12" s="186"/>
      <c r="M12" s="186"/>
      <c r="N12" s="186"/>
      <c r="O12" s="186"/>
      <c r="P12" s="186"/>
      <c r="Q12" s="188"/>
      <c r="R12" s="188"/>
      <c r="S12" s="188"/>
      <c r="T12" s="188"/>
      <c r="U12" s="188"/>
      <c r="V12" s="188"/>
      <c r="W12" s="188"/>
      <c r="X12" s="188"/>
      <c r="Y12" s="188"/>
      <c r="Z12" s="188"/>
    </row>
    <row r="13" spans="1:37" ht="33" customHeight="1">
      <c r="A13" s="1990" t="s">
        <v>331</v>
      </c>
      <c r="B13" s="10" t="s">
        <v>332</v>
      </c>
      <c r="C13" s="1889"/>
      <c r="E13" s="11"/>
      <c r="F13" s="189"/>
      <c r="G13" s="189"/>
      <c r="H13" s="189"/>
      <c r="I13" s="189"/>
      <c r="J13" s="189"/>
      <c r="K13" s="189"/>
      <c r="L13" s="189"/>
      <c r="M13" s="189"/>
      <c r="N13" s="189"/>
      <c r="O13" s="189"/>
      <c r="P13" s="189"/>
      <c r="Q13" s="189"/>
      <c r="R13" s="190"/>
      <c r="S13" s="190"/>
      <c r="T13" s="190"/>
      <c r="U13" s="190"/>
      <c r="V13" s="190"/>
    </row>
    <row r="14" spans="1:37" ht="33" customHeight="1">
      <c r="A14" s="1990"/>
      <c r="B14" s="13" t="s">
        <v>333</v>
      </c>
      <c r="C14" s="1889"/>
      <c r="E14" s="11"/>
      <c r="F14" s="191"/>
      <c r="G14" s="191"/>
      <c r="H14" s="191"/>
      <c r="I14" s="191"/>
      <c r="J14" s="191"/>
      <c r="K14" s="191"/>
      <c r="L14" s="191"/>
      <c r="M14" s="191"/>
      <c r="N14" s="191"/>
      <c r="O14" s="191"/>
      <c r="P14" s="191"/>
      <c r="Q14" s="191"/>
      <c r="R14" s="190"/>
      <c r="S14" s="190"/>
      <c r="T14" s="190"/>
      <c r="U14" s="190"/>
      <c r="V14" s="190"/>
    </row>
    <row r="15" spans="1:37" ht="33" customHeight="1">
      <c r="A15" s="1990" t="s">
        <v>334</v>
      </c>
      <c r="B15" s="10" t="s">
        <v>335</v>
      </c>
      <c r="C15" s="1889"/>
      <c r="E15" s="11"/>
      <c r="F15" s="12"/>
      <c r="G15" s="12"/>
      <c r="H15" s="12"/>
      <c r="I15" s="12"/>
      <c r="J15" s="12"/>
      <c r="K15" s="12"/>
      <c r="L15" s="12"/>
      <c r="M15" s="12"/>
      <c r="N15" s="12"/>
      <c r="O15" s="12"/>
      <c r="P15" s="12"/>
      <c r="Q15" s="12"/>
      <c r="R15" s="12"/>
      <c r="S15" s="12"/>
      <c r="T15" s="12"/>
      <c r="U15" s="12"/>
      <c r="V15" s="12"/>
      <c r="W15" s="12"/>
    </row>
    <row r="16" spans="1:37" ht="33" customHeight="1">
      <c r="A16" s="1990"/>
      <c r="B16" s="13" t="s">
        <v>336</v>
      </c>
      <c r="C16" s="1889"/>
      <c r="E16" s="14"/>
      <c r="F16" s="192"/>
      <c r="G16" s="192"/>
      <c r="H16" s="192"/>
      <c r="I16" s="192"/>
      <c r="J16" s="192"/>
      <c r="K16" s="192"/>
      <c r="L16" s="192"/>
      <c r="M16" s="192"/>
      <c r="N16" s="192"/>
      <c r="O16" s="192"/>
      <c r="P16" s="192"/>
      <c r="Q16" s="192"/>
      <c r="R16" s="192"/>
      <c r="S16" s="192"/>
      <c r="T16" s="192"/>
      <c r="U16" s="192"/>
      <c r="V16" s="192"/>
      <c r="W16" s="192"/>
    </row>
    <row r="17" spans="1:30" ht="33" customHeight="1">
      <c r="A17" s="1990" t="s">
        <v>337</v>
      </c>
      <c r="B17" s="10" t="s">
        <v>338</v>
      </c>
      <c r="C17" s="1889"/>
      <c r="E17" s="20"/>
      <c r="F17" s="12"/>
      <c r="G17" s="12"/>
      <c r="H17" s="12"/>
      <c r="I17" s="12"/>
      <c r="J17" s="12"/>
      <c r="K17" s="12"/>
      <c r="L17" s="12"/>
      <c r="M17" s="12"/>
      <c r="N17" s="12"/>
      <c r="O17" s="12"/>
      <c r="P17" s="12"/>
      <c r="Q17" s="12"/>
      <c r="R17" s="12"/>
      <c r="S17" s="12"/>
      <c r="T17" s="12"/>
      <c r="U17" s="12"/>
      <c r="V17" s="12"/>
      <c r="W17" s="12"/>
    </row>
    <row r="18" spans="1:30" ht="33" customHeight="1">
      <c r="A18" s="1990"/>
      <c r="B18" s="13" t="s">
        <v>339</v>
      </c>
      <c r="C18" s="1889"/>
      <c r="E18" s="11"/>
      <c r="F18" s="192"/>
      <c r="G18" s="192"/>
      <c r="H18" s="192"/>
      <c r="I18" s="192"/>
      <c r="J18" s="192"/>
      <c r="K18" s="192"/>
      <c r="L18" s="192"/>
      <c r="M18" s="192"/>
      <c r="N18" s="192"/>
      <c r="O18" s="192"/>
      <c r="P18" s="192"/>
      <c r="Q18" s="192"/>
      <c r="R18" s="192"/>
      <c r="S18" s="192"/>
      <c r="T18" s="192"/>
      <c r="U18" s="192"/>
      <c r="V18" s="192"/>
      <c r="W18" s="192"/>
    </row>
    <row r="19" spans="1:30" ht="33" customHeight="1">
      <c r="A19" s="1990" t="s">
        <v>340</v>
      </c>
      <c r="B19" s="10" t="s">
        <v>341</v>
      </c>
      <c r="C19" s="1889"/>
      <c r="E19" s="11"/>
      <c r="F19" s="16"/>
      <c r="G19" s="16"/>
      <c r="H19" s="16"/>
      <c r="I19" s="16"/>
      <c r="J19" s="16"/>
      <c r="K19" s="16"/>
      <c r="L19" s="16"/>
      <c r="M19" s="17"/>
      <c r="N19" s="17"/>
      <c r="O19" s="17"/>
    </row>
    <row r="20" spans="1:30" ht="33" customHeight="1">
      <c r="A20" s="1990"/>
      <c r="B20" s="13" t="s">
        <v>342</v>
      </c>
      <c r="C20" s="1889"/>
      <c r="E20" s="11"/>
      <c r="F20" s="186"/>
      <c r="G20" s="186"/>
      <c r="H20" s="186"/>
      <c r="I20" s="186"/>
      <c r="J20" s="186"/>
      <c r="K20" s="186"/>
      <c r="L20" s="186"/>
      <c r="M20" s="19"/>
      <c r="N20" s="19"/>
      <c r="O20" s="19"/>
    </row>
    <row r="21" spans="1:30" ht="33" customHeight="1">
      <c r="A21" s="1990" t="s">
        <v>343</v>
      </c>
      <c r="B21" s="10" t="s">
        <v>344</v>
      </c>
      <c r="C21" s="1889"/>
      <c r="E21" s="11"/>
      <c r="F21" s="193"/>
      <c r="G21" s="11"/>
      <c r="H21" s="11"/>
      <c r="I21" s="194"/>
      <c r="J21" s="194"/>
      <c r="K21" s="194"/>
      <c r="L21" s="194"/>
      <c r="M21" s="194"/>
      <c r="N21" s="194"/>
      <c r="O21" s="194"/>
    </row>
    <row r="22" spans="1:30" ht="33" customHeight="1">
      <c r="A22" s="1990"/>
      <c r="B22" s="13" t="s">
        <v>345</v>
      </c>
      <c r="C22" s="1889"/>
      <c r="E22" s="195"/>
      <c r="F22" s="196"/>
      <c r="G22" s="11"/>
      <c r="H22" s="11"/>
      <c r="I22" s="197"/>
      <c r="J22" s="197"/>
      <c r="K22" s="197"/>
      <c r="L22" s="197"/>
      <c r="M22" s="197"/>
      <c r="N22" s="197"/>
      <c r="O22" s="197"/>
    </row>
    <row r="23" spans="1:30" ht="33" customHeight="1">
      <c r="A23" s="1990" t="s">
        <v>346</v>
      </c>
      <c r="B23" s="10" t="s">
        <v>347</v>
      </c>
      <c r="C23" s="1889"/>
      <c r="E23" s="195"/>
      <c r="F23" s="198"/>
      <c r="G23" s="198"/>
      <c r="H23" s="198"/>
      <c r="I23" s="198"/>
      <c r="J23" s="198"/>
      <c r="K23" s="198"/>
      <c r="L23" s="198"/>
      <c r="M23" s="198"/>
      <c r="N23" s="198"/>
      <c r="O23" s="198"/>
      <c r="P23" s="198"/>
      <c r="Q23" s="198"/>
      <c r="R23" s="198"/>
      <c r="S23" s="199"/>
      <c r="T23" s="199"/>
      <c r="U23" s="199"/>
      <c r="V23" s="199"/>
    </row>
    <row r="24" spans="1:30" ht="33" customHeight="1">
      <c r="A24" s="1990"/>
      <c r="B24" s="13" t="s">
        <v>348</v>
      </c>
      <c r="C24" s="1889"/>
      <c r="E24" s="200"/>
      <c r="F24" s="198"/>
      <c r="G24" s="198"/>
      <c r="H24" s="198"/>
      <c r="I24" s="198"/>
      <c r="J24" s="198"/>
      <c r="K24" s="198"/>
      <c r="L24" s="198"/>
      <c r="M24" s="198"/>
      <c r="N24" s="198"/>
      <c r="O24" s="198"/>
      <c r="P24" s="198"/>
      <c r="Q24" s="198"/>
      <c r="R24" s="198"/>
      <c r="S24" s="201"/>
      <c r="T24" s="201"/>
      <c r="U24" s="201"/>
      <c r="V24" s="201"/>
    </row>
    <row r="25" spans="1:30" ht="33" customHeight="1">
      <c r="A25" s="1990" t="s">
        <v>349</v>
      </c>
      <c r="B25" s="10" t="s">
        <v>350</v>
      </c>
      <c r="C25" s="1889"/>
      <c r="E25" s="200"/>
      <c r="F25" s="198"/>
      <c r="G25" s="198"/>
      <c r="H25" s="198"/>
      <c r="I25" s="198"/>
      <c r="J25" s="198"/>
      <c r="K25" s="198"/>
      <c r="L25" s="198"/>
      <c r="M25" s="198"/>
      <c r="N25" s="198"/>
      <c r="O25" s="198"/>
      <c r="P25" s="198"/>
      <c r="Q25" s="198"/>
      <c r="R25" s="198"/>
      <c r="S25" s="198"/>
      <c r="T25" s="198"/>
    </row>
    <row r="26" spans="1:30" ht="33" customHeight="1">
      <c r="A26" s="1990"/>
      <c r="B26" s="13" t="s">
        <v>351</v>
      </c>
      <c r="C26" s="1889"/>
      <c r="E26" s="200"/>
      <c r="F26" s="198"/>
      <c r="G26" s="198"/>
      <c r="H26" s="198"/>
      <c r="I26" s="198"/>
      <c r="J26" s="198"/>
      <c r="K26" s="198"/>
      <c r="L26" s="198"/>
      <c r="M26" s="198"/>
      <c r="N26" s="198"/>
      <c r="O26" s="198"/>
      <c r="P26" s="198"/>
      <c r="Q26" s="198"/>
      <c r="R26" s="198"/>
      <c r="S26" s="198"/>
      <c r="T26" s="198"/>
    </row>
    <row r="27" spans="1:30" ht="33" customHeight="1">
      <c r="A27" s="1990" t="s">
        <v>352</v>
      </c>
      <c r="B27" s="10" t="s">
        <v>353</v>
      </c>
      <c r="C27" s="1889"/>
      <c r="E27" s="200"/>
      <c r="F27" s="16"/>
      <c r="G27" s="16"/>
      <c r="H27" s="16"/>
      <c r="I27" s="16"/>
      <c r="J27" s="16"/>
      <c r="K27" s="16"/>
      <c r="L27" s="16"/>
      <c r="M27" s="16"/>
      <c r="N27" s="16"/>
      <c r="O27" s="16"/>
      <c r="P27" s="16"/>
      <c r="Q27" s="16"/>
      <c r="R27" s="16"/>
      <c r="S27" s="16"/>
      <c r="T27" s="16"/>
      <c r="U27" s="16"/>
      <c r="V27" s="16"/>
      <c r="W27" s="16"/>
      <c r="X27" s="186"/>
      <c r="Y27" s="202"/>
      <c r="Z27" s="202"/>
      <c r="AA27" s="202"/>
      <c r="AB27" s="202"/>
      <c r="AC27" s="202"/>
      <c r="AD27" s="202"/>
    </row>
    <row r="28" spans="1:30" ht="33" customHeight="1">
      <c r="A28" s="1990"/>
      <c r="B28" s="13" t="s">
        <v>354</v>
      </c>
      <c r="C28" s="1889"/>
      <c r="E28" s="203"/>
      <c r="F28" s="186"/>
      <c r="G28" s="186"/>
      <c r="H28" s="186"/>
      <c r="I28" s="186"/>
      <c r="J28" s="186"/>
      <c r="K28" s="186"/>
      <c r="L28" s="186"/>
      <c r="M28" s="186"/>
      <c r="N28" s="186"/>
      <c r="O28" s="186"/>
      <c r="P28" s="186"/>
      <c r="Q28" s="186"/>
      <c r="R28" s="186"/>
      <c r="S28" s="186"/>
      <c r="T28" s="186"/>
      <c r="U28" s="186"/>
      <c r="V28" s="186"/>
      <c r="W28" s="186"/>
      <c r="X28" s="186"/>
      <c r="Y28" s="204"/>
      <c r="Z28" s="204"/>
      <c r="AA28" s="204"/>
      <c r="AB28" s="204"/>
      <c r="AC28" s="204"/>
      <c r="AD28" s="204"/>
    </row>
    <row r="29" spans="1:30" ht="33" customHeight="1">
      <c r="A29" s="1990" t="s">
        <v>355</v>
      </c>
      <c r="B29" s="10" t="s">
        <v>356</v>
      </c>
      <c r="C29" s="1889"/>
      <c r="E29" s="205"/>
      <c r="F29" s="206"/>
      <c r="G29" s="206"/>
      <c r="H29" s="206"/>
      <c r="I29" s="206"/>
      <c r="J29" s="206"/>
      <c r="K29" s="206"/>
      <c r="L29" s="206"/>
    </row>
    <row r="30" spans="1:30" ht="33" customHeight="1">
      <c r="A30" s="1990"/>
      <c r="B30" s="13" t="s">
        <v>357</v>
      </c>
      <c r="C30" s="1889"/>
      <c r="E30" s="203"/>
      <c r="F30" s="206"/>
      <c r="G30" s="206"/>
      <c r="H30" s="206"/>
      <c r="I30" s="206"/>
      <c r="J30" s="206"/>
      <c r="K30" s="206"/>
      <c r="L30" s="206"/>
    </row>
    <row r="31" spans="1:30" ht="33" customHeight="1">
      <c r="A31" s="1990" t="s">
        <v>358</v>
      </c>
      <c r="B31" s="10" t="s">
        <v>359</v>
      </c>
      <c r="C31" s="1889"/>
      <c r="E31" s="205"/>
      <c r="F31" s="207"/>
      <c r="G31" s="207"/>
      <c r="H31" s="207"/>
      <c r="I31" s="207"/>
      <c r="J31" s="207"/>
      <c r="K31" s="207"/>
      <c r="L31" s="207"/>
      <c r="M31" s="207"/>
      <c r="N31" s="207"/>
      <c r="O31" s="207"/>
      <c r="P31" s="207"/>
      <c r="Q31" s="207"/>
      <c r="R31" s="207"/>
      <c r="S31" s="207"/>
      <c r="T31" s="207"/>
      <c r="U31" s="207"/>
    </row>
    <row r="32" spans="1:30" ht="33" customHeight="1">
      <c r="A32" s="1990"/>
      <c r="B32" s="13" t="s">
        <v>360</v>
      </c>
      <c r="C32" s="1889"/>
      <c r="E32" s="11"/>
      <c r="F32" s="208"/>
      <c r="G32" s="208"/>
      <c r="H32" s="208"/>
      <c r="I32" s="208"/>
      <c r="J32" s="208"/>
      <c r="K32" s="208"/>
      <c r="L32" s="208"/>
      <c r="M32" s="208"/>
      <c r="N32" s="208"/>
      <c r="O32" s="208"/>
      <c r="P32" s="208"/>
      <c r="Q32" s="208"/>
      <c r="R32" s="208"/>
      <c r="S32" s="208"/>
      <c r="T32" s="208"/>
      <c r="U32" s="208"/>
    </row>
    <row r="33" spans="1:38" ht="33" customHeight="1">
      <c r="A33" s="1990" t="s">
        <v>361</v>
      </c>
      <c r="B33" s="10" t="s">
        <v>362</v>
      </c>
      <c r="C33" s="1889"/>
      <c r="E33" s="11"/>
      <c r="F33" s="209"/>
      <c r="G33" s="209"/>
      <c r="H33" s="209"/>
      <c r="I33" s="209"/>
      <c r="J33" s="209"/>
      <c r="K33" s="209"/>
      <c r="L33" s="209"/>
      <c r="M33" s="209"/>
      <c r="N33" s="209"/>
      <c r="O33" s="209"/>
      <c r="P33" s="209"/>
      <c r="Q33" s="209"/>
      <c r="R33" s="209"/>
      <c r="S33" s="209"/>
      <c r="T33" s="209"/>
      <c r="U33" s="210"/>
      <c r="V33" s="210"/>
    </row>
    <row r="34" spans="1:38" ht="33" customHeight="1">
      <c r="A34" s="1990"/>
      <c r="B34" s="13" t="s">
        <v>363</v>
      </c>
      <c r="C34" s="1889"/>
      <c r="F34" s="211"/>
      <c r="G34" s="211"/>
      <c r="H34" s="211"/>
      <c r="I34" s="211"/>
      <c r="J34" s="211"/>
      <c r="K34" s="211"/>
      <c r="L34" s="211"/>
      <c r="M34" s="211"/>
      <c r="N34" s="211"/>
      <c r="O34" s="211"/>
      <c r="P34" s="211"/>
      <c r="Q34" s="211"/>
      <c r="R34" s="211"/>
      <c r="S34" s="211"/>
      <c r="T34" s="211"/>
      <c r="U34" s="210"/>
      <c r="V34" s="210"/>
    </row>
    <row r="35" spans="1:38" ht="33" customHeight="1">
      <c r="A35" s="1990" t="s">
        <v>364</v>
      </c>
      <c r="B35" s="10" t="s">
        <v>365</v>
      </c>
      <c r="C35" s="1889"/>
      <c r="F35" s="207"/>
      <c r="G35" s="207"/>
      <c r="H35" s="207"/>
      <c r="I35" s="207"/>
      <c r="J35" s="207"/>
      <c r="K35" s="207"/>
      <c r="L35" s="207"/>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row>
    <row r="36" spans="1:38" ht="33" customHeight="1">
      <c r="A36" s="1990"/>
      <c r="B36" s="13" t="s">
        <v>366</v>
      </c>
      <c r="C36" s="1889"/>
      <c r="F36" s="192"/>
      <c r="G36" s="192"/>
      <c r="H36" s="192"/>
      <c r="I36" s="192"/>
      <c r="J36" s="192"/>
      <c r="K36" s="192"/>
      <c r="L36" s="192"/>
      <c r="M36" s="212"/>
      <c r="N36" s="212"/>
      <c r="O36" s="212"/>
      <c r="P36" s="212"/>
      <c r="Q36" s="212"/>
      <c r="R36" s="212"/>
      <c r="S36" s="212"/>
      <c r="T36" s="212"/>
      <c r="U36" s="212"/>
      <c r="V36" s="212"/>
      <c r="W36" s="212"/>
      <c r="X36" s="212"/>
      <c r="Y36" s="212"/>
      <c r="Z36" s="212"/>
      <c r="AA36" s="212"/>
      <c r="AB36" s="212"/>
      <c r="AC36" s="212"/>
      <c r="AD36" s="212"/>
      <c r="AE36" s="212"/>
      <c r="AF36" s="212"/>
      <c r="AG36" s="212"/>
      <c r="AH36" s="212"/>
      <c r="AI36" s="212"/>
      <c r="AJ36" s="212"/>
      <c r="AK36" s="212"/>
      <c r="AL36" s="212"/>
    </row>
    <row r="37" spans="1:38" ht="33" customHeight="1">
      <c r="A37" s="1990" t="s">
        <v>367</v>
      </c>
      <c r="B37" s="10" t="s">
        <v>368</v>
      </c>
      <c r="C37" s="1889"/>
      <c r="F37" s="213"/>
      <c r="G37" s="213"/>
      <c r="H37" s="213"/>
      <c r="I37" s="213"/>
      <c r="J37" s="213"/>
      <c r="K37" s="213"/>
      <c r="L37" s="213"/>
      <c r="M37" s="213"/>
      <c r="N37" s="213"/>
      <c r="O37" s="213"/>
      <c r="P37" s="213"/>
      <c r="Q37" s="213"/>
      <c r="R37" s="213"/>
      <c r="S37" s="213"/>
    </row>
    <row r="38" spans="1:38" ht="33" customHeight="1">
      <c r="A38" s="1990"/>
      <c r="B38" s="13" t="s">
        <v>369</v>
      </c>
      <c r="C38" s="1889"/>
      <c r="F38" s="186"/>
      <c r="G38" s="186"/>
      <c r="H38" s="186"/>
      <c r="I38" s="186"/>
      <c r="J38" s="186"/>
      <c r="K38" s="186"/>
      <c r="L38" s="186"/>
      <c r="M38" s="186"/>
      <c r="N38" s="186"/>
      <c r="O38" s="186"/>
      <c r="P38" s="186"/>
      <c r="Q38" s="186"/>
      <c r="R38" s="186"/>
      <c r="S38" s="186"/>
    </row>
    <row r="39" spans="1:38" ht="33" customHeight="1">
      <c r="A39" s="1990" t="s">
        <v>370</v>
      </c>
      <c r="B39" s="10" t="s">
        <v>371</v>
      </c>
      <c r="C39" s="1889"/>
      <c r="F39" s="214"/>
      <c r="I39" s="215"/>
      <c r="J39" s="215"/>
      <c r="K39" s="215"/>
      <c r="L39" s="215"/>
      <c r="M39" s="215"/>
      <c r="N39" s="215"/>
      <c r="O39" s="215"/>
    </row>
    <row r="40" spans="1:38" ht="33" customHeight="1">
      <c r="A40" s="1990"/>
      <c r="B40" s="13" t="s">
        <v>372</v>
      </c>
      <c r="C40" s="1889"/>
      <c r="F40" s="216"/>
      <c r="I40" s="215"/>
      <c r="J40" s="215"/>
      <c r="K40" s="215"/>
      <c r="L40" s="215"/>
      <c r="M40" s="215"/>
      <c r="N40" s="215"/>
      <c r="O40" s="215"/>
    </row>
    <row r="41" spans="1:38" ht="33" customHeight="1">
      <c r="A41" s="1990" t="s">
        <v>373</v>
      </c>
      <c r="B41" s="10" t="s">
        <v>374</v>
      </c>
      <c r="C41" s="1889"/>
      <c r="F41" s="217"/>
      <c r="G41" s="217"/>
      <c r="H41" s="217"/>
      <c r="I41" s="217"/>
      <c r="J41" s="217"/>
      <c r="K41" s="217"/>
      <c r="L41" s="217"/>
      <c r="M41" s="218"/>
      <c r="N41" s="218"/>
      <c r="O41" s="218"/>
    </row>
    <row r="42" spans="1:38" ht="33" customHeight="1">
      <c r="A42" s="1990"/>
      <c r="B42" s="13" t="s">
        <v>375</v>
      </c>
      <c r="C42" s="1889"/>
      <c r="F42" s="219"/>
      <c r="G42" s="219"/>
      <c r="H42" s="219"/>
      <c r="I42" s="219"/>
      <c r="J42" s="219"/>
      <c r="K42" s="219"/>
      <c r="L42" s="219"/>
      <c r="M42" s="215"/>
      <c r="N42" s="215"/>
      <c r="O42" s="215"/>
    </row>
    <row r="43" spans="1:38" ht="33" customHeight="1">
      <c r="A43" s="1990" t="s">
        <v>376</v>
      </c>
      <c r="B43" s="10" t="s">
        <v>377</v>
      </c>
      <c r="C43" s="1889"/>
      <c r="F43" s="220"/>
      <c r="G43" s="221"/>
      <c r="H43" s="221"/>
      <c r="I43" s="221"/>
      <c r="J43" s="221"/>
      <c r="K43" s="221"/>
      <c r="L43" s="221"/>
      <c r="M43" s="222"/>
      <c r="N43" s="222"/>
      <c r="O43" s="222"/>
      <c r="P43" s="222"/>
      <c r="Q43" s="222"/>
      <c r="R43" s="222"/>
      <c r="S43" s="222"/>
      <c r="T43" s="222"/>
      <c r="U43" s="222"/>
      <c r="V43" s="222"/>
    </row>
    <row r="44" spans="1:38" ht="33" customHeight="1">
      <c r="A44" s="1990"/>
      <c r="B44" s="13" t="s">
        <v>378</v>
      </c>
      <c r="C44" s="1889"/>
      <c r="F44" s="223"/>
      <c r="G44" s="224"/>
      <c r="H44" s="224"/>
      <c r="I44" s="224"/>
      <c r="J44" s="224"/>
      <c r="K44" s="224"/>
      <c r="L44" s="224"/>
      <c r="M44" s="222"/>
      <c r="N44" s="222"/>
      <c r="O44" s="222"/>
      <c r="P44" s="222"/>
      <c r="Q44" s="222"/>
      <c r="R44" s="222"/>
      <c r="S44" s="222"/>
      <c r="T44" s="222"/>
      <c r="U44" s="222"/>
      <c r="V44" s="222"/>
    </row>
    <row r="45" spans="1:38" ht="33" customHeight="1">
      <c r="A45" s="1990" t="s">
        <v>379</v>
      </c>
      <c r="B45" s="10" t="s">
        <v>380</v>
      </c>
      <c r="C45" s="1889"/>
      <c r="F45" s="225"/>
      <c r="G45" s="225"/>
      <c r="H45" s="225"/>
      <c r="I45" s="226"/>
    </row>
    <row r="46" spans="1:38" ht="33" customHeight="1">
      <c r="A46" s="1990"/>
      <c r="B46" s="13" t="s">
        <v>381</v>
      </c>
      <c r="C46" s="1889"/>
      <c r="F46" s="225"/>
      <c r="G46" s="225"/>
      <c r="H46" s="225"/>
      <c r="I46" s="227"/>
    </row>
    <row r="47" spans="1:38" ht="33" customHeight="1">
      <c r="A47" s="1990" t="s">
        <v>382</v>
      </c>
      <c r="B47" s="10" t="s">
        <v>383</v>
      </c>
      <c r="C47" s="1889"/>
      <c r="I47" s="228"/>
    </row>
    <row r="48" spans="1:38" ht="33" customHeight="1">
      <c r="A48" s="1990"/>
      <c r="B48" s="13" t="s">
        <v>384</v>
      </c>
      <c r="C48" s="1889"/>
      <c r="I48" s="229"/>
    </row>
    <row r="49" spans="1:3" ht="33" customHeight="1">
      <c r="A49" s="1990" t="s">
        <v>385</v>
      </c>
      <c r="B49" s="10" t="s">
        <v>386</v>
      </c>
      <c r="C49" s="1889"/>
    </row>
    <row r="50" spans="1:3" ht="33" customHeight="1">
      <c r="A50" s="1990"/>
      <c r="B50" s="13" t="s">
        <v>387</v>
      </c>
      <c r="C50" s="1889"/>
    </row>
    <row r="51" spans="1:3" ht="33" customHeight="1">
      <c r="A51" s="1990" t="s">
        <v>388</v>
      </c>
      <c r="B51" s="10" t="s">
        <v>389</v>
      </c>
      <c r="C51" s="1889"/>
    </row>
    <row r="52" spans="1:3" ht="33" customHeight="1">
      <c r="A52" s="1990"/>
      <c r="B52" s="13" t="s">
        <v>390</v>
      </c>
      <c r="C52" s="1889"/>
    </row>
    <row r="53" spans="1:3" ht="33" customHeight="1">
      <c r="A53" s="1990" t="s">
        <v>391</v>
      </c>
      <c r="B53" s="10" t="s">
        <v>392</v>
      </c>
      <c r="C53" s="1889"/>
    </row>
    <row r="54" spans="1:3" ht="33" customHeight="1">
      <c r="A54" s="1990"/>
      <c r="B54" s="13" t="s">
        <v>393</v>
      </c>
      <c r="C54" s="1889"/>
    </row>
    <row r="55" spans="1:3" ht="33" customHeight="1">
      <c r="A55" s="1990" t="s">
        <v>394</v>
      </c>
      <c r="B55" s="10" t="s">
        <v>395</v>
      </c>
      <c r="C55" s="1889"/>
    </row>
    <row r="56" spans="1:3" ht="33" customHeight="1">
      <c r="A56" s="1990"/>
      <c r="B56" s="13" t="s">
        <v>396</v>
      </c>
      <c r="C56" s="1889"/>
    </row>
    <row r="57" spans="1:3" ht="33" customHeight="1">
      <c r="A57" s="1990" t="s">
        <v>397</v>
      </c>
      <c r="B57" s="10" t="s">
        <v>398</v>
      </c>
      <c r="C57" s="1889"/>
    </row>
    <row r="58" spans="1:3" ht="33" customHeight="1">
      <c r="A58" s="1990"/>
      <c r="B58" s="13" t="s">
        <v>399</v>
      </c>
      <c r="C58" s="1889"/>
    </row>
    <row r="59" spans="1:3" ht="33" customHeight="1">
      <c r="A59" s="1990" t="s">
        <v>400</v>
      </c>
      <c r="B59" s="10" t="s">
        <v>401</v>
      </c>
      <c r="C59" s="1889"/>
    </row>
    <row r="60" spans="1:3" ht="33" customHeight="1">
      <c r="A60" s="1990"/>
      <c r="B60" s="13" t="s">
        <v>402</v>
      </c>
      <c r="C60" s="1889"/>
    </row>
    <row r="61" spans="1:3" ht="33" customHeight="1">
      <c r="A61" s="1990" t="s">
        <v>403</v>
      </c>
      <c r="B61" s="10" t="s">
        <v>404</v>
      </c>
      <c r="C61" s="1889"/>
    </row>
    <row r="62" spans="1:3" ht="33" customHeight="1">
      <c r="A62" s="1990"/>
      <c r="B62" s="13" t="s">
        <v>405</v>
      </c>
      <c r="C62" s="1889"/>
    </row>
    <row r="63" spans="1:3" ht="33" customHeight="1">
      <c r="A63" s="1990" t="s">
        <v>406</v>
      </c>
      <c r="B63" s="10" t="s">
        <v>407</v>
      </c>
      <c r="C63" s="1889"/>
    </row>
    <row r="64" spans="1:3" ht="33" customHeight="1">
      <c r="A64" s="1990"/>
      <c r="B64" s="13" t="s">
        <v>408</v>
      </c>
      <c r="C64" s="1889"/>
    </row>
    <row r="65" spans="1:3" ht="33" customHeight="1">
      <c r="A65" s="1990" t="s">
        <v>409</v>
      </c>
      <c r="B65" s="10" t="s">
        <v>410</v>
      </c>
      <c r="C65" s="1889"/>
    </row>
    <row r="66" spans="1:3" ht="33" customHeight="1">
      <c r="A66" s="1990"/>
      <c r="B66" s="13" t="s">
        <v>411</v>
      </c>
      <c r="C66" s="1889"/>
    </row>
    <row r="67" spans="1:3" ht="33" customHeight="1">
      <c r="A67" s="1990" t="s">
        <v>412</v>
      </c>
      <c r="B67" s="10" t="s">
        <v>413</v>
      </c>
      <c r="C67" s="1889"/>
    </row>
    <row r="68" spans="1:3" ht="33" customHeight="1">
      <c r="A68" s="1990"/>
      <c r="B68" s="13" t="s">
        <v>414</v>
      </c>
      <c r="C68" s="1889"/>
    </row>
    <row r="69" spans="1:3" ht="33" customHeight="1">
      <c r="A69" s="1990" t="s">
        <v>415</v>
      </c>
      <c r="B69" s="10" t="s">
        <v>416</v>
      </c>
      <c r="C69" s="1889"/>
    </row>
    <row r="70" spans="1:3" ht="33" customHeight="1">
      <c r="A70" s="1990"/>
      <c r="B70" s="13" t="s">
        <v>417</v>
      </c>
      <c r="C70" s="1889"/>
    </row>
    <row r="71" spans="1:3" ht="33" customHeight="1">
      <c r="A71" s="1990" t="s">
        <v>418</v>
      </c>
      <c r="B71" s="10" t="s">
        <v>419</v>
      </c>
      <c r="C71" s="1889"/>
    </row>
    <row r="72" spans="1:3" ht="33" customHeight="1">
      <c r="A72" s="1990"/>
      <c r="B72" s="13" t="s">
        <v>420</v>
      </c>
      <c r="C72" s="1889"/>
    </row>
    <row r="73" spans="1:3" ht="33" customHeight="1">
      <c r="A73" s="1990" t="s">
        <v>421</v>
      </c>
      <c r="B73" s="10" t="s">
        <v>422</v>
      </c>
      <c r="C73" s="1889"/>
    </row>
    <row r="74" spans="1:3" ht="33" customHeight="1">
      <c r="A74" s="1990"/>
      <c r="B74" s="13" t="s">
        <v>423</v>
      </c>
      <c r="C74" s="1889"/>
    </row>
    <row r="75" spans="1:3" ht="33" customHeight="1">
      <c r="A75" s="1990" t="s">
        <v>424</v>
      </c>
      <c r="B75" s="10" t="s">
        <v>425</v>
      </c>
      <c r="C75" s="1889"/>
    </row>
    <row r="76" spans="1:3" ht="33" customHeight="1">
      <c r="A76" s="1990"/>
      <c r="B76" s="13" t="s">
        <v>426</v>
      </c>
      <c r="C76" s="1889"/>
    </row>
    <row r="77" spans="1:3" ht="33" customHeight="1">
      <c r="A77" s="1990" t="s">
        <v>427</v>
      </c>
      <c r="B77" s="10" t="s">
        <v>428</v>
      </c>
      <c r="C77" s="1889"/>
    </row>
    <row r="78" spans="1:3" ht="33" customHeight="1">
      <c r="A78" s="1990"/>
      <c r="B78" s="13" t="s">
        <v>429</v>
      </c>
      <c r="C78" s="1889"/>
    </row>
    <row r="79" spans="1:3" ht="33" customHeight="1">
      <c r="A79" s="1990" t="s">
        <v>430</v>
      </c>
      <c r="B79" s="10" t="s">
        <v>431</v>
      </c>
      <c r="C79" s="1889"/>
    </row>
    <row r="80" spans="1:3" ht="33" customHeight="1">
      <c r="A80" s="1990"/>
      <c r="B80" s="13" t="s">
        <v>432</v>
      </c>
      <c r="C80" s="1889"/>
    </row>
    <row r="81" spans="1:3" ht="33" customHeight="1">
      <c r="A81" s="1990" t="s">
        <v>433</v>
      </c>
      <c r="B81" s="10" t="s">
        <v>434</v>
      </c>
      <c r="C81" s="1889"/>
    </row>
    <row r="82" spans="1:3" ht="33" customHeight="1">
      <c r="A82" s="1990"/>
      <c r="B82" s="13" t="s">
        <v>435</v>
      </c>
      <c r="C82" s="1889"/>
    </row>
    <row r="83" spans="1:3" ht="33" customHeight="1">
      <c r="A83" s="1990" t="s">
        <v>436</v>
      </c>
      <c r="B83" s="10" t="s">
        <v>437</v>
      </c>
      <c r="C83" s="1889"/>
    </row>
    <row r="84" spans="1:3" ht="33" customHeight="1">
      <c r="A84" s="1990"/>
      <c r="B84" s="13" t="s">
        <v>438</v>
      </c>
      <c r="C84" s="1889"/>
    </row>
    <row r="85" spans="1:3" ht="33" customHeight="1">
      <c r="A85" s="1990" t="s">
        <v>439</v>
      </c>
      <c r="B85" s="10" t="s">
        <v>440</v>
      </c>
      <c r="C85" s="1889"/>
    </row>
    <row r="86" spans="1:3" ht="33" customHeight="1">
      <c r="A86" s="1990"/>
      <c r="B86" s="13" t="s">
        <v>441</v>
      </c>
      <c r="C86" s="1889"/>
    </row>
    <row r="87" spans="1:3" ht="33" customHeight="1">
      <c r="A87" s="1990" t="s">
        <v>442</v>
      </c>
      <c r="B87" s="10" t="s">
        <v>443</v>
      </c>
      <c r="C87" s="1889"/>
    </row>
    <row r="88" spans="1:3" ht="33" customHeight="1">
      <c r="A88" s="1990"/>
      <c r="B88" s="13" t="s">
        <v>444</v>
      </c>
      <c r="C88" s="1889"/>
    </row>
    <row r="89" spans="1:3" ht="33" customHeight="1">
      <c r="A89" s="1990" t="s">
        <v>445</v>
      </c>
      <c r="B89" s="10" t="s">
        <v>446</v>
      </c>
      <c r="C89" s="1889"/>
    </row>
    <row r="90" spans="1:3" ht="33" customHeight="1">
      <c r="A90" s="1990"/>
      <c r="B90" s="13" t="s">
        <v>447</v>
      </c>
      <c r="C90" s="1889"/>
    </row>
    <row r="91" spans="1:3" ht="33" customHeight="1">
      <c r="A91" s="1990" t="s">
        <v>448</v>
      </c>
      <c r="B91" s="10" t="s">
        <v>449</v>
      </c>
      <c r="C91" s="1889"/>
    </row>
    <row r="92" spans="1:3" ht="33" customHeight="1">
      <c r="A92" s="1990"/>
      <c r="B92" s="13" t="s">
        <v>450</v>
      </c>
      <c r="C92" s="1889"/>
    </row>
    <row r="93" spans="1:3" ht="33" customHeight="1">
      <c r="A93" s="1990" t="s">
        <v>451</v>
      </c>
      <c r="B93" s="10" t="s">
        <v>452</v>
      </c>
      <c r="C93" s="1889"/>
    </row>
    <row r="94" spans="1:3" ht="33" customHeight="1">
      <c r="A94" s="1990"/>
      <c r="B94" s="13" t="s">
        <v>453</v>
      </c>
      <c r="C94" s="1889"/>
    </row>
    <row r="95" spans="1:3" ht="33" customHeight="1">
      <c r="A95" s="1990" t="s">
        <v>454</v>
      </c>
      <c r="B95" s="10" t="s">
        <v>455</v>
      </c>
      <c r="C95" s="1889"/>
    </row>
    <row r="96" spans="1:3" ht="33" customHeight="1">
      <c r="A96" s="1990"/>
      <c r="B96" s="13" t="s">
        <v>456</v>
      </c>
      <c r="C96" s="1889"/>
    </row>
    <row r="97" spans="1:3" ht="33" customHeight="1">
      <c r="A97" s="1990" t="s">
        <v>457</v>
      </c>
      <c r="B97" s="10" t="s">
        <v>458</v>
      </c>
      <c r="C97" s="1889"/>
    </row>
    <row r="98" spans="1:3" ht="33" customHeight="1">
      <c r="A98" s="1990"/>
      <c r="B98" s="13" t="s">
        <v>459</v>
      </c>
      <c r="C98" s="1889"/>
    </row>
    <row r="99" spans="1:3" ht="33" customHeight="1">
      <c r="A99" s="1990" t="s">
        <v>460</v>
      </c>
      <c r="B99" s="10" t="s">
        <v>461</v>
      </c>
      <c r="C99" s="1889"/>
    </row>
    <row r="100" spans="1:3" ht="33" customHeight="1">
      <c r="A100" s="1990"/>
      <c r="B100" s="13" t="s">
        <v>462</v>
      </c>
      <c r="C100" s="1889"/>
    </row>
    <row r="101" spans="1:3" ht="33" customHeight="1">
      <c r="A101" s="1990" t="s">
        <v>463</v>
      </c>
      <c r="B101" s="10" t="s">
        <v>464</v>
      </c>
      <c r="C101" s="1889"/>
    </row>
    <row r="102" spans="1:3" ht="33" customHeight="1">
      <c r="A102" s="1990"/>
      <c r="B102" s="13" t="s">
        <v>465</v>
      </c>
      <c r="C102" s="1889"/>
    </row>
    <row r="103" spans="1:3" ht="33" customHeight="1">
      <c r="A103" s="1990" t="s">
        <v>466</v>
      </c>
      <c r="B103" s="10" t="s">
        <v>467</v>
      </c>
      <c r="C103" s="1889"/>
    </row>
    <row r="104" spans="1:3" ht="33" customHeight="1">
      <c r="A104" s="1990"/>
      <c r="B104" s="13" t="s">
        <v>468</v>
      </c>
      <c r="C104" s="1889"/>
    </row>
    <row r="105" spans="1:3" ht="33" customHeight="1">
      <c r="A105" s="1990" t="s">
        <v>469</v>
      </c>
      <c r="B105" s="10" t="s">
        <v>470</v>
      </c>
      <c r="C105" s="1889"/>
    </row>
    <row r="106" spans="1:3" ht="33" customHeight="1">
      <c r="A106" s="1990"/>
      <c r="B106" s="13" t="s">
        <v>471</v>
      </c>
      <c r="C106" s="1889"/>
    </row>
    <row r="107" spans="1:3" ht="33" customHeight="1">
      <c r="A107" s="1990" t="s">
        <v>472</v>
      </c>
      <c r="B107" s="10" t="s">
        <v>473</v>
      </c>
      <c r="C107" s="1889"/>
    </row>
    <row r="108" spans="1:3" ht="33" customHeight="1">
      <c r="A108" s="1990"/>
      <c r="B108" s="13" t="s">
        <v>474</v>
      </c>
      <c r="C108" s="1889"/>
    </row>
  </sheetData>
  <mergeCells count="106">
    <mergeCell ref="A9:A10"/>
    <mergeCell ref="C9:C10"/>
    <mergeCell ref="A11:A12"/>
    <mergeCell ref="C11:C12"/>
    <mergeCell ref="A13:A14"/>
    <mergeCell ref="C13:C14"/>
    <mergeCell ref="A3:A4"/>
    <mergeCell ref="C3:C4"/>
    <mergeCell ref="A5:A6"/>
    <mergeCell ref="C5:C6"/>
    <mergeCell ref="A7:A8"/>
    <mergeCell ref="C7:C8"/>
    <mergeCell ref="A21:A22"/>
    <mergeCell ref="C21:C22"/>
    <mergeCell ref="A23:A24"/>
    <mergeCell ref="C23:C24"/>
    <mergeCell ref="A25:A26"/>
    <mergeCell ref="C25:C26"/>
    <mergeCell ref="A15:A16"/>
    <mergeCell ref="C15:C16"/>
    <mergeCell ref="A17:A18"/>
    <mergeCell ref="C17:C18"/>
    <mergeCell ref="A19:A20"/>
    <mergeCell ref="C19:C20"/>
    <mergeCell ref="A33:A34"/>
    <mergeCell ref="C33:C34"/>
    <mergeCell ref="A35:A36"/>
    <mergeCell ref="C35:C36"/>
    <mergeCell ref="A37:A38"/>
    <mergeCell ref="C37:C38"/>
    <mergeCell ref="A27:A28"/>
    <mergeCell ref="C27:C28"/>
    <mergeCell ref="A29:A30"/>
    <mergeCell ref="C29:C30"/>
    <mergeCell ref="A31:A32"/>
    <mergeCell ref="C31:C32"/>
    <mergeCell ref="A45:A46"/>
    <mergeCell ref="C45:C46"/>
    <mergeCell ref="A47:A48"/>
    <mergeCell ref="C47:C48"/>
    <mergeCell ref="A49:A50"/>
    <mergeCell ref="C49:C50"/>
    <mergeCell ref="A39:A40"/>
    <mergeCell ref="C39:C40"/>
    <mergeCell ref="A41:A42"/>
    <mergeCell ref="C41:C42"/>
    <mergeCell ref="A43:A44"/>
    <mergeCell ref="C43:C44"/>
    <mergeCell ref="A57:A58"/>
    <mergeCell ref="C57:C58"/>
    <mergeCell ref="A59:A60"/>
    <mergeCell ref="C59:C60"/>
    <mergeCell ref="A61:A62"/>
    <mergeCell ref="C61:C62"/>
    <mergeCell ref="A51:A52"/>
    <mergeCell ref="C51:C52"/>
    <mergeCell ref="A53:A54"/>
    <mergeCell ref="C53:C54"/>
    <mergeCell ref="A55:A56"/>
    <mergeCell ref="C55:C56"/>
    <mergeCell ref="A69:A70"/>
    <mergeCell ref="C69:C70"/>
    <mergeCell ref="A71:A72"/>
    <mergeCell ref="C71:C72"/>
    <mergeCell ref="A73:A74"/>
    <mergeCell ref="C73:C74"/>
    <mergeCell ref="A63:A64"/>
    <mergeCell ref="C63:C64"/>
    <mergeCell ref="A65:A66"/>
    <mergeCell ref="C65:C66"/>
    <mergeCell ref="A67:A68"/>
    <mergeCell ref="C67:C68"/>
    <mergeCell ref="A81:A82"/>
    <mergeCell ref="C81:C82"/>
    <mergeCell ref="A83:A84"/>
    <mergeCell ref="C83:C84"/>
    <mergeCell ref="A85:A86"/>
    <mergeCell ref="C85:C86"/>
    <mergeCell ref="A75:A76"/>
    <mergeCell ref="C75:C76"/>
    <mergeCell ref="A77:A78"/>
    <mergeCell ref="C77:C78"/>
    <mergeCell ref="A79:A80"/>
    <mergeCell ref="C79:C80"/>
    <mergeCell ref="A93:A94"/>
    <mergeCell ref="C93:C94"/>
    <mergeCell ref="A95:A96"/>
    <mergeCell ref="C95:C96"/>
    <mergeCell ref="A97:A98"/>
    <mergeCell ref="C97:C98"/>
    <mergeCell ref="A87:A88"/>
    <mergeCell ref="C87:C88"/>
    <mergeCell ref="A89:A90"/>
    <mergeCell ref="C89:C90"/>
    <mergeCell ref="A91:A92"/>
    <mergeCell ref="C91:C92"/>
    <mergeCell ref="A105:A106"/>
    <mergeCell ref="C105:C106"/>
    <mergeCell ref="A107:A108"/>
    <mergeCell ref="C107:C108"/>
    <mergeCell ref="A99:A100"/>
    <mergeCell ref="C99:C100"/>
    <mergeCell ref="A101:A102"/>
    <mergeCell ref="C101:C102"/>
    <mergeCell ref="A103:A104"/>
    <mergeCell ref="C103:C104"/>
  </mergeCells>
  <hyperlinks>
    <hyperlink ref="B3:B4" location="'1'!A1" display="الميزانية المخصصة لوزارة الصحة ( بمليارات الريالات) في الأعوام الخمسة الأخيرة بالنسبة للميزانية العامة للدولة"/>
    <hyperlink ref="B5:B6" location="'2'!A1" display="المستشفيات والأسرة بالقطاعات الصحية بالمملكة حسب الجهة ومعدل الأسرة لكل عشرة آلاف من السكان في الأعوام الخمسة الأخيرة"/>
    <hyperlink ref="B7:B8" location="'3'!A1" display="المستشفيات والأسرة بالقطاعات الصحية بالمملكة حسب المنطقة الصحية 2023م"/>
    <hyperlink ref="B9:B10" location="'4'!A1" display="القوى العاملة الصحية بالقطاعات الصحية بالمملكة في الأعوام الخمسة الأخيرة"/>
    <hyperlink ref="B11:B12" location="'5'!A1" display="الأطباء وأطباء الأسنان بالقطاعات الصحية بالمملكة حسب التخصص والتصنيف الوظيفي عام 2023م."/>
    <hyperlink ref="B13:B14" location="'6'!A1" display=" القوى العاملة الصحية بالقطاعات الصحية بالمملكة حسب الفئة والجنس والجنسية عام 2023م"/>
    <hyperlink ref="B15:B16" location="'7'!A1" display="الأطباء وأطباء الأسنان بوزارة الصحة حسب الجنس والجنسية والتخصص والتصنيف الوظيفي عام 2023م."/>
    <hyperlink ref="B17:B18" location="'8'!A1" display="الأطباء وأطباء الأسنان بالجهات الحكومية الأخرى حسب الجنس والجنسية والتخصص والتصنيف الوظيفي عام 2023م."/>
    <hyperlink ref="B19:B20" location="'9'!A1" display="الأطباء وأطباء الأسنان بالقطاع الخاص حسب الجنس والجنسية والتخصص والتصنيف الوظيفي عام 2023م."/>
    <hyperlink ref="B21:B22" location="'10'!A1" display="الأطباء وأطباء الأسنان بالقطاعات الصحية بالمملكة  حسب الجنس والجنسية والتخصص والتصنيف الوظيفي عام 2023م."/>
    <hyperlink ref="B23:B24" location="'11'!A1" display="المرافق الصحية بوزارة الصحة حسب المنطقة الصحية عام 2023م"/>
    <hyperlink ref="B25:B26" location="'12'!A1" display=" القوى العاملة الصحية بوزارة الصحة حسب المنطقة الصحية والفئة والجنس والجنسية عام 2023م"/>
    <hyperlink ref="B27:B28" location="'13'!A1" display="القوى العاملة الصحية بوزارة الصحة حسب الجنسية في الأعوام الخمسة الأخيرة"/>
    <hyperlink ref="B29:B30" location="'14'!A1" display="الفئات الطبية المساعدة بوزارة الصحة حسب التخصص والجنسية والجنس عام 2023م"/>
    <hyperlink ref="B31:B32" location="'15'!A1" display="القابلات بمرافق وزارة الصحة حسب المنطقة الصحية عام 2023م"/>
    <hyperlink ref="B33:B34" location="'16'!A1" display=" المستشفيات والأسرة بوزارة الصحة حسب المنطقة الصحية في الأعوام الخمسة الأخيرة"/>
    <hyperlink ref="B35:B36" location="'17'!A1" display=" مستشفيات وزارة الصحة وعدد الأسرة حسب المنطقة الصحية والتخصص لعام 2023م"/>
    <hyperlink ref="B37:B38" location="'18'!A1" display=" مستشفيات وزارة الصحة حسب السعة السريرية والمنطقة الصحية للعام 2023م"/>
    <hyperlink ref="B39:B40" location="'19'!A1" display="الأسرة بمستشفيات وزارة الصحة حسب المنطقة الصحية والتخصص لعام 2023م"/>
    <hyperlink ref="B41:B42" location="'20'!A1" display="أسرة العناية المركزة بمستشفيات وزارة الصحة حسب المنطقة الصحية لعام 2023م"/>
    <hyperlink ref="B43:B44" location="'21'!A1" display="أسرة العزل والطوارئ بمستشفيات وزارة الصحة حسب المنطقة الصحية لعام 2023"/>
    <hyperlink ref="B45:B46" location="'22'!A1" display="القوى العاملة الصحية بمستشفيات وزارة الصحة حسب الجنسية في الأعوام الخمسة الأخيرة"/>
    <hyperlink ref="B47:B48" location="'23'!A1" display=" القوى العاملة الصحية بمستشفيات وزارة الصحة حسب المنطقة الصحية والفئة والجنس والجنسية عام 2023م"/>
    <hyperlink ref="B49:B50" location="'24'!A1" display="الأطباء وأطباء الأسنان بمستشفيات وزارة الصحة حسب التخصص والتصنيف الوظيفي والمنطقة الصحية عام 2023م."/>
    <hyperlink ref="B51:B52" location="'25'!A1" display=" مراكز الرعاية الصحية الأولية بوزارة الصحة حسب المنطقة الصحية في الأعوام الخمسة الأخيرة"/>
    <hyperlink ref="B53:B54" location="'26'!A1" display="القوى العاملة الصحية بمراكز الرعاية الصحية الأولية بوزارة الصحة في الأعوام الخمسة الأخيرة"/>
    <hyperlink ref="B55:B56" location="'27'!A1" display="الأطباء وأطباء الأسنان بمراكز الرعاية الصحية الأولية بوزارة الصحة حسب التخصص والجنسية في الأعوام الخمسة الأخيرة"/>
    <hyperlink ref="B57:B58" location="'28'!A1" display=" القوى العاملة الصحية بمراكز الرعاية الصحية الأولية بوزارة الصحة حسب المنطقة الصحية والفئة والجنس والجنسية عام 2023م"/>
    <hyperlink ref="B59:B60" location="'29'!A1" display="الأطباء بمراكز الرعاية الصحية الأولية بوزارة الصحة حسب التخصصات الرئيسية والجنسية والجنس والمنطقة الصحية عام 2023م."/>
    <hyperlink ref="B61:B62" location="'30'!A1" display="أسرة مستشفيات الجهات الحكومية الأخرى حسب التخصص عام 2023م."/>
    <hyperlink ref="B63:B64" location="'31'!A1" display=" االقوى العاملة الصحية بالجهات الحكومية الأخرى حسب الفئــة والجنس والجنسية عام 2023م"/>
    <hyperlink ref="B65:B66" location="'32'!A1" display="الأطباء وأطباء الأسنان بالجهات الحكومية الأخرى حسب التخصص والجنسية عام 2023م."/>
    <hyperlink ref="B67:B68" location="'33'!A1" display="القوى العاملة الصحية بالجهات الحكومية الأخرى حسب الجنسية في الأعوام الخمسة الأخيرة"/>
    <hyperlink ref="B69:B70" location="'34'!A1" display="المستشفيات والأسرة والمجمعات الطبية والمرافق الصحية الأخرى بالقطاع الخاص حسب المنطقة الصحية عام 2023م."/>
    <hyperlink ref="B71:B72" location="'35'!A1" display="المستشفيات والأسرة والمجمعات الطبية بالقطاع الخاص  حسب المنطقة الصحية في الأعوام الخمسة الأخيرة"/>
    <hyperlink ref="B73:B74" location="'36'!A1" display="أسرة مستشفيات القطاع الخاص حسب المنطقة الصحية والتخصص عام 2023م."/>
    <hyperlink ref="B75:B76" location="'37'!A1" display="العيادات الخاصة للأطباء حسب المنطقة والتخصص عام 2023م."/>
    <hyperlink ref="B77:B78" location="'38'!A1" display="القوى العاملة الصحية بالقطاع الخاص في الأعوام الخمسة الأخيرة"/>
    <hyperlink ref="B79:B80" location="'39'!A1" display=" القوى العاملة الصحية بالقطاع الخاص حسب المنطقة الصحية والفئة والجنس والجنسية عام 2023م"/>
    <hyperlink ref="B81:B82" location="'40'!A1" display=" القوى العاملة الصحية بمستشفيات القطاع الخاص حسب المنطقة الصحية والفئة والجنس والجنسية عام 2023م"/>
    <hyperlink ref="B83:B84" location="'41'!A1" display=" القوى العاملة الصحية بمجمعات القطاع الخاص حسب المنطقة الصحية والفئة والجنس والجنسية عام 2023م"/>
    <hyperlink ref="B85:B86" location="'42'!A1" display="الأطباء وأطباء الأسنان بالقطاع الخاص حسب التخصص والتصنيف الوظيفي والمنطقة الصحية عام 2023م."/>
    <hyperlink ref="B87:B88" location="'43'!A1" display="  القوى العاملة الصحية بالقطاع الخاص حسب الفئة والجنس والجنسية وتصنيف المنشأة عام 2023م."/>
    <hyperlink ref="B89:B90" location="'44'!A1" display="الملتحقون والملتحقات من العاملين بوزارة الصحة ببرامج الايفاد حسب التخصص عام 2023م"/>
    <hyperlink ref="B91:B92" location="'45'!A1" display="الملتحقون والملتحقات من العاملين بوزارة الصحة ببرامج الابتعاث حسب التخصص عام 2023م"/>
    <hyperlink ref="B93:B94" location="'46'!A1" display="الملتحقون والملتحقات من العاملين بوزارة الصحة ببرامج الايفاد حسب المنطقة الصحية عام 2023م"/>
    <hyperlink ref="B95:B96" location="'47'!A1" display="الملتحقون والملتحقات من العاملين بوزارة الصحة ببرامج الابتعاث عام 2023م"/>
    <hyperlink ref="B97:B98" location="'48'!A1" display="أعداد المتدربين بمراكز تطوير المهارات الفنية بوزارة الصحة لعام 2023م."/>
    <hyperlink ref="B99:B100" location="'49'!A1" display="الطلبة والطالبات في الكليات الصحية للعام الدراسي 2022-2023م."/>
    <hyperlink ref="B101:B102" location="'50'!A1" display="خريجو وخريجات الكليات الصحية للعام الدراسي 2021-2022م."/>
    <hyperlink ref="B103:B104" location="'51'!A1" display="مستشفيات وزارة الصحة المعتمدة من المجلس المركزي لاعتماد المنشآت الصحية."/>
    <hyperlink ref="B105:B106" location="'52'!A1" display="مستشفيات الجهات الحكومية الأخرى المعتمدة من المجلس المركزي لاعتماد المنشآت الصحية"/>
    <hyperlink ref="B107:B108" location="'53'!A1" display="مستشفيات القطاع الخاص المعتمدة من المجلس المركزي لاعتماد المنشآت الصحية"/>
  </hyperlinks>
  <pageMargins left="0.7" right="0.7" top="0.75" bottom="0.75" header="0.3" footer="0.3"/>
  <pageSetup paperSize="9" scale="78" fitToHeight="0" orientation="portrait" r:id="rId1"/>
  <rowBreaks count="2" manualBreakCount="2">
    <brk id="54" max="2" man="1"/>
    <brk id="80" max="2" man="1"/>
  </rowBreaks>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27"/>
  <sheetViews>
    <sheetView rightToLeft="1" zoomScale="80" zoomScaleNormal="80" zoomScaleSheetLayoutView="30" workbookViewId="0">
      <selection activeCell="G13" sqref="G13"/>
    </sheetView>
  </sheetViews>
  <sheetFormatPr defaultColWidth="6.7109375" defaultRowHeight="12.75"/>
  <cols>
    <col min="1" max="1" width="27.7109375" style="1538" customWidth="1"/>
    <col min="2" max="5" width="21.7109375" style="1033" customWidth="1"/>
    <col min="6" max="6" width="27.85546875" style="1033" customWidth="1"/>
    <col min="7" max="7" width="27.7109375" style="1539" customWidth="1"/>
    <col min="8" max="229" width="6.7109375" style="1033"/>
    <col min="230" max="231" width="24.28515625" style="1033" customWidth="1"/>
    <col min="232" max="233" width="19.28515625" style="1033" customWidth="1"/>
    <col min="234" max="235" width="18.28515625" style="1033" customWidth="1"/>
    <col min="236" max="236" width="19" style="1033" customWidth="1"/>
    <col min="237" max="485" width="6.7109375" style="1033"/>
    <col min="486" max="487" width="24.28515625" style="1033" customWidth="1"/>
    <col min="488" max="489" width="19.28515625" style="1033" customWidth="1"/>
    <col min="490" max="491" width="18.28515625" style="1033" customWidth="1"/>
    <col min="492" max="492" width="19" style="1033" customWidth="1"/>
    <col min="493" max="741" width="6.7109375" style="1033"/>
    <col min="742" max="743" width="24.28515625" style="1033" customWidth="1"/>
    <col min="744" max="745" width="19.28515625" style="1033" customWidth="1"/>
    <col min="746" max="747" width="18.28515625" style="1033" customWidth="1"/>
    <col min="748" max="748" width="19" style="1033" customWidth="1"/>
    <col min="749" max="997" width="6.7109375" style="1033"/>
    <col min="998" max="999" width="24.28515625" style="1033" customWidth="1"/>
    <col min="1000" max="1001" width="19.28515625" style="1033" customWidth="1"/>
    <col min="1002" max="1003" width="18.28515625" style="1033" customWidth="1"/>
    <col min="1004" max="1004" width="19" style="1033" customWidth="1"/>
    <col min="1005" max="1253" width="6.7109375" style="1033"/>
    <col min="1254" max="1255" width="24.28515625" style="1033" customWidth="1"/>
    <col min="1256" max="1257" width="19.28515625" style="1033" customWidth="1"/>
    <col min="1258" max="1259" width="18.28515625" style="1033" customWidth="1"/>
    <col min="1260" max="1260" width="19" style="1033" customWidth="1"/>
    <col min="1261" max="1509" width="6.7109375" style="1033"/>
    <col min="1510" max="1511" width="24.28515625" style="1033" customWidth="1"/>
    <col min="1512" max="1513" width="19.28515625" style="1033" customWidth="1"/>
    <col min="1514" max="1515" width="18.28515625" style="1033" customWidth="1"/>
    <col min="1516" max="1516" width="19" style="1033" customWidth="1"/>
    <col min="1517" max="1765" width="6.7109375" style="1033"/>
    <col min="1766" max="1767" width="24.28515625" style="1033" customWidth="1"/>
    <col min="1768" max="1769" width="19.28515625" style="1033" customWidth="1"/>
    <col min="1770" max="1771" width="18.28515625" style="1033" customWidth="1"/>
    <col min="1772" max="1772" width="19" style="1033" customWidth="1"/>
    <col min="1773" max="2021" width="6.7109375" style="1033"/>
    <col min="2022" max="2023" width="24.28515625" style="1033" customWidth="1"/>
    <col min="2024" max="2025" width="19.28515625" style="1033" customWidth="1"/>
    <col min="2026" max="2027" width="18.28515625" style="1033" customWidth="1"/>
    <col min="2028" max="2028" width="19" style="1033" customWidth="1"/>
    <col min="2029" max="2277" width="6.7109375" style="1033"/>
    <col min="2278" max="2279" width="24.28515625" style="1033" customWidth="1"/>
    <col min="2280" max="2281" width="19.28515625" style="1033" customWidth="1"/>
    <col min="2282" max="2283" width="18.28515625" style="1033" customWidth="1"/>
    <col min="2284" max="2284" width="19" style="1033" customWidth="1"/>
    <col min="2285" max="2533" width="6.7109375" style="1033"/>
    <col min="2534" max="2535" width="24.28515625" style="1033" customWidth="1"/>
    <col min="2536" max="2537" width="19.28515625" style="1033" customWidth="1"/>
    <col min="2538" max="2539" width="18.28515625" style="1033" customWidth="1"/>
    <col min="2540" max="2540" width="19" style="1033" customWidth="1"/>
    <col min="2541" max="2789" width="6.7109375" style="1033"/>
    <col min="2790" max="2791" width="24.28515625" style="1033" customWidth="1"/>
    <col min="2792" max="2793" width="19.28515625" style="1033" customWidth="1"/>
    <col min="2794" max="2795" width="18.28515625" style="1033" customWidth="1"/>
    <col min="2796" max="2796" width="19" style="1033" customWidth="1"/>
    <col min="2797" max="3045" width="6.7109375" style="1033"/>
    <col min="3046" max="3047" width="24.28515625" style="1033" customWidth="1"/>
    <col min="3048" max="3049" width="19.28515625" style="1033" customWidth="1"/>
    <col min="3050" max="3051" width="18.28515625" style="1033" customWidth="1"/>
    <col min="3052" max="3052" width="19" style="1033" customWidth="1"/>
    <col min="3053" max="3301" width="6.7109375" style="1033"/>
    <col min="3302" max="3303" width="24.28515625" style="1033" customWidth="1"/>
    <col min="3304" max="3305" width="19.28515625" style="1033" customWidth="1"/>
    <col min="3306" max="3307" width="18.28515625" style="1033" customWidth="1"/>
    <col min="3308" max="3308" width="19" style="1033" customWidth="1"/>
    <col min="3309" max="3557" width="6.7109375" style="1033"/>
    <col min="3558" max="3559" width="24.28515625" style="1033" customWidth="1"/>
    <col min="3560" max="3561" width="19.28515625" style="1033" customWidth="1"/>
    <col min="3562" max="3563" width="18.28515625" style="1033" customWidth="1"/>
    <col min="3564" max="3564" width="19" style="1033" customWidth="1"/>
    <col min="3565" max="3813" width="6.7109375" style="1033"/>
    <col min="3814" max="3815" width="24.28515625" style="1033" customWidth="1"/>
    <col min="3816" max="3817" width="19.28515625" style="1033" customWidth="1"/>
    <col min="3818" max="3819" width="18.28515625" style="1033" customWidth="1"/>
    <col min="3820" max="3820" width="19" style="1033" customWidth="1"/>
    <col min="3821" max="4069" width="6.7109375" style="1033"/>
    <col min="4070" max="4071" width="24.28515625" style="1033" customWidth="1"/>
    <col min="4072" max="4073" width="19.28515625" style="1033" customWidth="1"/>
    <col min="4074" max="4075" width="18.28515625" style="1033" customWidth="1"/>
    <col min="4076" max="4076" width="19" style="1033" customWidth="1"/>
    <col min="4077" max="4325" width="6.7109375" style="1033"/>
    <col min="4326" max="4327" width="24.28515625" style="1033" customWidth="1"/>
    <col min="4328" max="4329" width="19.28515625" style="1033" customWidth="1"/>
    <col min="4330" max="4331" width="18.28515625" style="1033" customWidth="1"/>
    <col min="4332" max="4332" width="19" style="1033" customWidth="1"/>
    <col min="4333" max="4581" width="6.7109375" style="1033"/>
    <col min="4582" max="4583" width="24.28515625" style="1033" customWidth="1"/>
    <col min="4584" max="4585" width="19.28515625" style="1033" customWidth="1"/>
    <col min="4586" max="4587" width="18.28515625" style="1033" customWidth="1"/>
    <col min="4588" max="4588" width="19" style="1033" customWidth="1"/>
    <col min="4589" max="4837" width="6.7109375" style="1033"/>
    <col min="4838" max="4839" width="24.28515625" style="1033" customWidth="1"/>
    <col min="4840" max="4841" width="19.28515625" style="1033" customWidth="1"/>
    <col min="4842" max="4843" width="18.28515625" style="1033" customWidth="1"/>
    <col min="4844" max="4844" width="19" style="1033" customWidth="1"/>
    <col min="4845" max="5093" width="6.7109375" style="1033"/>
    <col min="5094" max="5095" width="24.28515625" style="1033" customWidth="1"/>
    <col min="5096" max="5097" width="19.28515625" style="1033" customWidth="1"/>
    <col min="5098" max="5099" width="18.28515625" style="1033" customWidth="1"/>
    <col min="5100" max="5100" width="19" style="1033" customWidth="1"/>
    <col min="5101" max="5349" width="6.7109375" style="1033"/>
    <col min="5350" max="5351" width="24.28515625" style="1033" customWidth="1"/>
    <col min="5352" max="5353" width="19.28515625" style="1033" customWidth="1"/>
    <col min="5354" max="5355" width="18.28515625" style="1033" customWidth="1"/>
    <col min="5356" max="5356" width="19" style="1033" customWidth="1"/>
    <col min="5357" max="5605" width="6.7109375" style="1033"/>
    <col min="5606" max="5607" width="24.28515625" style="1033" customWidth="1"/>
    <col min="5608" max="5609" width="19.28515625" style="1033" customWidth="1"/>
    <col min="5610" max="5611" width="18.28515625" style="1033" customWidth="1"/>
    <col min="5612" max="5612" width="19" style="1033" customWidth="1"/>
    <col min="5613" max="5861" width="6.7109375" style="1033"/>
    <col min="5862" max="5863" width="24.28515625" style="1033" customWidth="1"/>
    <col min="5864" max="5865" width="19.28515625" style="1033" customWidth="1"/>
    <col min="5866" max="5867" width="18.28515625" style="1033" customWidth="1"/>
    <col min="5868" max="5868" width="19" style="1033" customWidth="1"/>
    <col min="5869" max="6117" width="6.7109375" style="1033"/>
    <col min="6118" max="6119" width="24.28515625" style="1033" customWidth="1"/>
    <col min="6120" max="6121" width="19.28515625" style="1033" customWidth="1"/>
    <col min="6122" max="6123" width="18.28515625" style="1033" customWidth="1"/>
    <col min="6124" max="6124" width="19" style="1033" customWidth="1"/>
    <col min="6125" max="6373" width="6.7109375" style="1033"/>
    <col min="6374" max="6375" width="24.28515625" style="1033" customWidth="1"/>
    <col min="6376" max="6377" width="19.28515625" style="1033" customWidth="1"/>
    <col min="6378" max="6379" width="18.28515625" style="1033" customWidth="1"/>
    <col min="6380" max="6380" width="19" style="1033" customWidth="1"/>
    <col min="6381" max="6629" width="6.7109375" style="1033"/>
    <col min="6630" max="6631" width="24.28515625" style="1033" customWidth="1"/>
    <col min="6632" max="6633" width="19.28515625" style="1033" customWidth="1"/>
    <col min="6634" max="6635" width="18.28515625" style="1033" customWidth="1"/>
    <col min="6636" max="6636" width="19" style="1033" customWidth="1"/>
    <col min="6637" max="6885" width="6.7109375" style="1033"/>
    <col min="6886" max="6887" width="24.28515625" style="1033" customWidth="1"/>
    <col min="6888" max="6889" width="19.28515625" style="1033" customWidth="1"/>
    <col min="6890" max="6891" width="18.28515625" style="1033" customWidth="1"/>
    <col min="6892" max="6892" width="19" style="1033" customWidth="1"/>
    <col min="6893" max="7141" width="6.7109375" style="1033"/>
    <col min="7142" max="7143" width="24.28515625" style="1033" customWidth="1"/>
    <col min="7144" max="7145" width="19.28515625" style="1033" customWidth="1"/>
    <col min="7146" max="7147" width="18.28515625" style="1033" customWidth="1"/>
    <col min="7148" max="7148" width="19" style="1033" customWidth="1"/>
    <col min="7149" max="7397" width="6.7109375" style="1033"/>
    <col min="7398" max="7399" width="24.28515625" style="1033" customWidth="1"/>
    <col min="7400" max="7401" width="19.28515625" style="1033" customWidth="1"/>
    <col min="7402" max="7403" width="18.28515625" style="1033" customWidth="1"/>
    <col min="7404" max="7404" width="19" style="1033" customWidth="1"/>
    <col min="7405" max="7653" width="6.7109375" style="1033"/>
    <col min="7654" max="7655" width="24.28515625" style="1033" customWidth="1"/>
    <col min="7656" max="7657" width="19.28515625" style="1033" customWidth="1"/>
    <col min="7658" max="7659" width="18.28515625" style="1033" customWidth="1"/>
    <col min="7660" max="7660" width="19" style="1033" customWidth="1"/>
    <col min="7661" max="7909" width="6.7109375" style="1033"/>
    <col min="7910" max="7911" width="24.28515625" style="1033" customWidth="1"/>
    <col min="7912" max="7913" width="19.28515625" style="1033" customWidth="1"/>
    <col min="7914" max="7915" width="18.28515625" style="1033" customWidth="1"/>
    <col min="7916" max="7916" width="19" style="1033" customWidth="1"/>
    <col min="7917" max="8165" width="6.7109375" style="1033"/>
    <col min="8166" max="8167" width="24.28515625" style="1033" customWidth="1"/>
    <col min="8168" max="8169" width="19.28515625" style="1033" customWidth="1"/>
    <col min="8170" max="8171" width="18.28515625" style="1033" customWidth="1"/>
    <col min="8172" max="8172" width="19" style="1033" customWidth="1"/>
    <col min="8173" max="8421" width="6.7109375" style="1033"/>
    <col min="8422" max="8423" width="24.28515625" style="1033" customWidth="1"/>
    <col min="8424" max="8425" width="19.28515625" style="1033" customWidth="1"/>
    <col min="8426" max="8427" width="18.28515625" style="1033" customWidth="1"/>
    <col min="8428" max="8428" width="19" style="1033" customWidth="1"/>
    <col min="8429" max="8677" width="6.7109375" style="1033"/>
    <col min="8678" max="8679" width="24.28515625" style="1033" customWidth="1"/>
    <col min="8680" max="8681" width="19.28515625" style="1033" customWidth="1"/>
    <col min="8682" max="8683" width="18.28515625" style="1033" customWidth="1"/>
    <col min="8684" max="8684" width="19" style="1033" customWidth="1"/>
    <col min="8685" max="8933" width="6.7109375" style="1033"/>
    <col min="8934" max="8935" width="24.28515625" style="1033" customWidth="1"/>
    <col min="8936" max="8937" width="19.28515625" style="1033" customWidth="1"/>
    <col min="8938" max="8939" width="18.28515625" style="1033" customWidth="1"/>
    <col min="8940" max="8940" width="19" style="1033" customWidth="1"/>
    <col min="8941" max="9189" width="6.7109375" style="1033"/>
    <col min="9190" max="9191" width="24.28515625" style="1033" customWidth="1"/>
    <col min="9192" max="9193" width="19.28515625" style="1033" customWidth="1"/>
    <col min="9194" max="9195" width="18.28515625" style="1033" customWidth="1"/>
    <col min="9196" max="9196" width="19" style="1033" customWidth="1"/>
    <col min="9197" max="9445" width="6.7109375" style="1033"/>
    <col min="9446" max="9447" width="24.28515625" style="1033" customWidth="1"/>
    <col min="9448" max="9449" width="19.28515625" style="1033" customWidth="1"/>
    <col min="9450" max="9451" width="18.28515625" style="1033" customWidth="1"/>
    <col min="9452" max="9452" width="19" style="1033" customWidth="1"/>
    <col min="9453" max="9701" width="6.7109375" style="1033"/>
    <col min="9702" max="9703" width="24.28515625" style="1033" customWidth="1"/>
    <col min="9704" max="9705" width="19.28515625" style="1033" customWidth="1"/>
    <col min="9706" max="9707" width="18.28515625" style="1033" customWidth="1"/>
    <col min="9708" max="9708" width="19" style="1033" customWidth="1"/>
    <col min="9709" max="9957" width="6.7109375" style="1033"/>
    <col min="9958" max="9959" width="24.28515625" style="1033" customWidth="1"/>
    <col min="9960" max="9961" width="19.28515625" style="1033" customWidth="1"/>
    <col min="9962" max="9963" width="18.28515625" style="1033" customWidth="1"/>
    <col min="9964" max="9964" width="19" style="1033" customWidth="1"/>
    <col min="9965" max="10213" width="6.7109375" style="1033"/>
    <col min="10214" max="10215" width="24.28515625" style="1033" customWidth="1"/>
    <col min="10216" max="10217" width="19.28515625" style="1033" customWidth="1"/>
    <col min="10218" max="10219" width="18.28515625" style="1033" customWidth="1"/>
    <col min="10220" max="10220" width="19" style="1033" customWidth="1"/>
    <col min="10221" max="10469" width="6.7109375" style="1033"/>
    <col min="10470" max="10471" width="24.28515625" style="1033" customWidth="1"/>
    <col min="10472" max="10473" width="19.28515625" style="1033" customWidth="1"/>
    <col min="10474" max="10475" width="18.28515625" style="1033" customWidth="1"/>
    <col min="10476" max="10476" width="19" style="1033" customWidth="1"/>
    <col min="10477" max="10725" width="6.7109375" style="1033"/>
    <col min="10726" max="10727" width="24.28515625" style="1033" customWidth="1"/>
    <col min="10728" max="10729" width="19.28515625" style="1033" customWidth="1"/>
    <col min="10730" max="10731" width="18.28515625" style="1033" customWidth="1"/>
    <col min="10732" max="10732" width="19" style="1033" customWidth="1"/>
    <col min="10733" max="10981" width="6.7109375" style="1033"/>
    <col min="10982" max="10983" width="24.28515625" style="1033" customWidth="1"/>
    <col min="10984" max="10985" width="19.28515625" style="1033" customWidth="1"/>
    <col min="10986" max="10987" width="18.28515625" style="1033" customWidth="1"/>
    <col min="10988" max="10988" width="19" style="1033" customWidth="1"/>
    <col min="10989" max="11237" width="6.7109375" style="1033"/>
    <col min="11238" max="11239" width="24.28515625" style="1033" customWidth="1"/>
    <col min="11240" max="11241" width="19.28515625" style="1033" customWidth="1"/>
    <col min="11242" max="11243" width="18.28515625" style="1033" customWidth="1"/>
    <col min="11244" max="11244" width="19" style="1033" customWidth="1"/>
    <col min="11245" max="11493" width="6.7109375" style="1033"/>
    <col min="11494" max="11495" width="24.28515625" style="1033" customWidth="1"/>
    <col min="11496" max="11497" width="19.28515625" style="1033" customWidth="1"/>
    <col min="11498" max="11499" width="18.28515625" style="1033" customWidth="1"/>
    <col min="11500" max="11500" width="19" style="1033" customWidth="1"/>
    <col min="11501" max="11749" width="6.7109375" style="1033"/>
    <col min="11750" max="11751" width="24.28515625" style="1033" customWidth="1"/>
    <col min="11752" max="11753" width="19.28515625" style="1033" customWidth="1"/>
    <col min="11754" max="11755" width="18.28515625" style="1033" customWidth="1"/>
    <col min="11756" max="11756" width="19" style="1033" customWidth="1"/>
    <col min="11757" max="12005" width="6.7109375" style="1033"/>
    <col min="12006" max="12007" width="24.28515625" style="1033" customWidth="1"/>
    <col min="12008" max="12009" width="19.28515625" style="1033" customWidth="1"/>
    <col min="12010" max="12011" width="18.28515625" style="1033" customWidth="1"/>
    <col min="12012" max="12012" width="19" style="1033" customWidth="1"/>
    <col min="12013" max="12261" width="6.7109375" style="1033"/>
    <col min="12262" max="12263" width="24.28515625" style="1033" customWidth="1"/>
    <col min="12264" max="12265" width="19.28515625" style="1033" customWidth="1"/>
    <col min="12266" max="12267" width="18.28515625" style="1033" customWidth="1"/>
    <col min="12268" max="12268" width="19" style="1033" customWidth="1"/>
    <col min="12269" max="12517" width="6.7109375" style="1033"/>
    <col min="12518" max="12519" width="24.28515625" style="1033" customWidth="1"/>
    <col min="12520" max="12521" width="19.28515625" style="1033" customWidth="1"/>
    <col min="12522" max="12523" width="18.28515625" style="1033" customWidth="1"/>
    <col min="12524" max="12524" width="19" style="1033" customWidth="1"/>
    <col min="12525" max="12773" width="6.7109375" style="1033"/>
    <col min="12774" max="12775" width="24.28515625" style="1033" customWidth="1"/>
    <col min="12776" max="12777" width="19.28515625" style="1033" customWidth="1"/>
    <col min="12778" max="12779" width="18.28515625" style="1033" customWidth="1"/>
    <col min="12780" max="12780" width="19" style="1033" customWidth="1"/>
    <col min="12781" max="13029" width="6.7109375" style="1033"/>
    <col min="13030" max="13031" width="24.28515625" style="1033" customWidth="1"/>
    <col min="13032" max="13033" width="19.28515625" style="1033" customWidth="1"/>
    <col min="13034" max="13035" width="18.28515625" style="1033" customWidth="1"/>
    <col min="13036" max="13036" width="19" style="1033" customWidth="1"/>
    <col min="13037" max="13285" width="6.7109375" style="1033"/>
    <col min="13286" max="13287" width="24.28515625" style="1033" customWidth="1"/>
    <col min="13288" max="13289" width="19.28515625" style="1033" customWidth="1"/>
    <col min="13290" max="13291" width="18.28515625" style="1033" customWidth="1"/>
    <col min="13292" max="13292" width="19" style="1033" customWidth="1"/>
    <col min="13293" max="13541" width="6.7109375" style="1033"/>
    <col min="13542" max="13543" width="24.28515625" style="1033" customWidth="1"/>
    <col min="13544" max="13545" width="19.28515625" style="1033" customWidth="1"/>
    <col min="13546" max="13547" width="18.28515625" style="1033" customWidth="1"/>
    <col min="13548" max="13548" width="19" style="1033" customWidth="1"/>
    <col min="13549" max="13797" width="6.7109375" style="1033"/>
    <col min="13798" max="13799" width="24.28515625" style="1033" customWidth="1"/>
    <col min="13800" max="13801" width="19.28515625" style="1033" customWidth="1"/>
    <col min="13802" max="13803" width="18.28515625" style="1033" customWidth="1"/>
    <col min="13804" max="13804" width="19" style="1033" customWidth="1"/>
    <col min="13805" max="14053" width="6.7109375" style="1033"/>
    <col min="14054" max="14055" width="24.28515625" style="1033" customWidth="1"/>
    <col min="14056" max="14057" width="19.28515625" style="1033" customWidth="1"/>
    <col min="14058" max="14059" width="18.28515625" style="1033" customWidth="1"/>
    <col min="14060" max="14060" width="19" style="1033" customWidth="1"/>
    <col min="14061" max="14309" width="6.7109375" style="1033"/>
    <col min="14310" max="14311" width="24.28515625" style="1033" customWidth="1"/>
    <col min="14312" max="14313" width="19.28515625" style="1033" customWidth="1"/>
    <col min="14314" max="14315" width="18.28515625" style="1033" customWidth="1"/>
    <col min="14316" max="14316" width="19" style="1033" customWidth="1"/>
    <col min="14317" max="14565" width="6.7109375" style="1033"/>
    <col min="14566" max="14567" width="24.28515625" style="1033" customWidth="1"/>
    <col min="14568" max="14569" width="19.28515625" style="1033" customWidth="1"/>
    <col min="14570" max="14571" width="18.28515625" style="1033" customWidth="1"/>
    <col min="14572" max="14572" width="19" style="1033" customWidth="1"/>
    <col min="14573" max="14821" width="6.7109375" style="1033"/>
    <col min="14822" max="14823" width="24.28515625" style="1033" customWidth="1"/>
    <col min="14824" max="14825" width="19.28515625" style="1033" customWidth="1"/>
    <col min="14826" max="14827" width="18.28515625" style="1033" customWidth="1"/>
    <col min="14828" max="14828" width="19" style="1033" customWidth="1"/>
    <col min="14829" max="15077" width="6.7109375" style="1033"/>
    <col min="15078" max="15079" width="24.28515625" style="1033" customWidth="1"/>
    <col min="15080" max="15081" width="19.28515625" style="1033" customWidth="1"/>
    <col min="15082" max="15083" width="18.28515625" style="1033" customWidth="1"/>
    <col min="15084" max="15084" width="19" style="1033" customWidth="1"/>
    <col min="15085" max="15333" width="6.7109375" style="1033"/>
    <col min="15334" max="15335" width="24.28515625" style="1033" customWidth="1"/>
    <col min="15336" max="15337" width="19.28515625" style="1033" customWidth="1"/>
    <col min="15338" max="15339" width="18.28515625" style="1033" customWidth="1"/>
    <col min="15340" max="15340" width="19" style="1033" customWidth="1"/>
    <col min="15341" max="15589" width="6.7109375" style="1033"/>
    <col min="15590" max="15591" width="24.28515625" style="1033" customWidth="1"/>
    <col min="15592" max="15593" width="19.28515625" style="1033" customWidth="1"/>
    <col min="15594" max="15595" width="18.28515625" style="1033" customWidth="1"/>
    <col min="15596" max="15596" width="19" style="1033" customWidth="1"/>
    <col min="15597" max="15845" width="6.7109375" style="1033"/>
    <col min="15846" max="15847" width="24.28515625" style="1033" customWidth="1"/>
    <col min="15848" max="15849" width="19.28515625" style="1033" customWidth="1"/>
    <col min="15850" max="15851" width="18.28515625" style="1033" customWidth="1"/>
    <col min="15852" max="15852" width="19" style="1033" customWidth="1"/>
    <col min="15853" max="16101" width="6.7109375" style="1033"/>
    <col min="16102" max="16103" width="24.28515625" style="1033" customWidth="1"/>
    <col min="16104" max="16105" width="19.28515625" style="1033" customWidth="1"/>
    <col min="16106" max="16107" width="18.28515625" style="1033" customWidth="1"/>
    <col min="16108" max="16108" width="19" style="1033" customWidth="1"/>
    <col min="16109" max="16384" width="6.7109375" style="1033"/>
  </cols>
  <sheetData>
    <row r="1" spans="1:9" s="1038" customFormat="1" ht="51.75" customHeight="1">
      <c r="A1" s="1959" t="s">
        <v>2618</v>
      </c>
      <c r="B1" s="1959"/>
      <c r="C1" s="1959"/>
      <c r="D1" s="1959"/>
      <c r="E1" s="1959"/>
      <c r="F1" s="1959"/>
      <c r="G1" s="1959"/>
      <c r="H1" s="1609"/>
      <c r="I1" s="1731"/>
    </row>
    <row r="2" spans="1:9" s="1038" customFormat="1" ht="51.75" customHeight="1">
      <c r="A2" s="2495" t="s">
        <v>3483</v>
      </c>
      <c r="B2" s="2495"/>
      <c r="C2" s="2495"/>
      <c r="D2" s="2495"/>
      <c r="E2" s="2495"/>
      <c r="F2" s="2495"/>
      <c r="G2" s="2495"/>
      <c r="H2" s="1609"/>
      <c r="I2" s="1731"/>
    </row>
    <row r="3" spans="1:9" s="1038" customFormat="1" ht="21.75" customHeight="1">
      <c r="A3" s="2073" t="s">
        <v>3484</v>
      </c>
      <c r="B3" s="2073"/>
      <c r="C3" s="2073"/>
      <c r="D3" s="2074"/>
      <c r="E3" s="2432" t="s">
        <v>3485</v>
      </c>
      <c r="F3" s="2432"/>
      <c r="G3" s="2433"/>
      <c r="H3" s="1039"/>
    </row>
    <row r="4" spans="1:9" s="1733" customFormat="1" ht="72.75" customHeight="1">
      <c r="A4" s="2486" t="s">
        <v>83</v>
      </c>
      <c r="B4" s="1034" t="s">
        <v>510</v>
      </c>
      <c r="C4" s="1034" t="s">
        <v>3486</v>
      </c>
      <c r="D4" s="1034" t="s">
        <v>3487</v>
      </c>
      <c r="E4" s="1034" t="s">
        <v>3488</v>
      </c>
      <c r="F4" s="1034" t="s">
        <v>3489</v>
      </c>
      <c r="G4" s="2486" t="s">
        <v>87</v>
      </c>
      <c r="H4" s="1732"/>
    </row>
    <row r="5" spans="1:9" ht="56.25" customHeight="1">
      <c r="A5" s="2486"/>
      <c r="B5" s="1034" t="s">
        <v>3490</v>
      </c>
      <c r="C5" s="1034" t="s">
        <v>3491</v>
      </c>
      <c r="D5" s="1034" t="s">
        <v>3492</v>
      </c>
      <c r="E5" s="1034" t="s">
        <v>3493</v>
      </c>
      <c r="F5" s="1034" t="s">
        <v>3494</v>
      </c>
      <c r="G5" s="2486"/>
      <c r="H5" s="1032"/>
    </row>
    <row r="6" spans="1:9" ht="42.95" customHeight="1">
      <c r="A6" s="1254" t="s">
        <v>818</v>
      </c>
      <c r="B6" s="1734">
        <v>36</v>
      </c>
      <c r="C6" s="1734">
        <v>0</v>
      </c>
      <c r="D6" s="1734">
        <v>432</v>
      </c>
      <c r="E6" s="1735">
        <v>10140</v>
      </c>
      <c r="F6" s="1735">
        <v>82068</v>
      </c>
      <c r="G6" s="1254" t="s">
        <v>89</v>
      </c>
      <c r="H6" s="1032"/>
    </row>
    <row r="7" spans="1:9" ht="42.95" customHeight="1">
      <c r="A7" s="1254" t="s">
        <v>1007</v>
      </c>
      <c r="B7" s="1736">
        <v>9</v>
      </c>
      <c r="C7" s="1736">
        <v>0</v>
      </c>
      <c r="D7" s="1736">
        <v>189</v>
      </c>
      <c r="E7" s="1737">
        <v>3888</v>
      </c>
      <c r="F7" s="1737">
        <v>41418</v>
      </c>
      <c r="G7" s="1254" t="s">
        <v>91</v>
      </c>
      <c r="H7" s="1032"/>
    </row>
    <row r="8" spans="1:9" ht="42.95" customHeight="1">
      <c r="A8" s="1254" t="s">
        <v>1008</v>
      </c>
      <c r="B8" s="1734">
        <v>10</v>
      </c>
      <c r="C8" s="1734">
        <v>1</v>
      </c>
      <c r="D8" s="1734">
        <v>163</v>
      </c>
      <c r="E8" s="1735">
        <v>4731</v>
      </c>
      <c r="F8" s="1735">
        <v>44907</v>
      </c>
      <c r="G8" s="1254" t="s">
        <v>93</v>
      </c>
      <c r="H8" s="1032"/>
    </row>
    <row r="9" spans="1:9" ht="42.95" customHeight="1">
      <c r="A9" s="1254" t="s">
        <v>2044</v>
      </c>
      <c r="B9" s="1736">
        <v>11</v>
      </c>
      <c r="C9" s="1736">
        <v>0</v>
      </c>
      <c r="D9" s="1736">
        <v>130</v>
      </c>
      <c r="E9" s="1737">
        <v>4194</v>
      </c>
      <c r="F9" s="1737">
        <v>45591</v>
      </c>
      <c r="G9" s="1254" t="s">
        <v>95</v>
      </c>
      <c r="H9" s="1032"/>
    </row>
    <row r="10" spans="1:9" ht="42.95" customHeight="1">
      <c r="A10" s="1254" t="s">
        <v>820</v>
      </c>
      <c r="B10" s="1734">
        <v>16</v>
      </c>
      <c r="C10" s="1734">
        <v>1</v>
      </c>
      <c r="D10" s="1734">
        <v>196</v>
      </c>
      <c r="E10" s="1735">
        <v>5035</v>
      </c>
      <c r="F10" s="1735">
        <v>52091</v>
      </c>
      <c r="G10" s="1254" t="s">
        <v>97</v>
      </c>
      <c r="H10" s="1032"/>
    </row>
    <row r="11" spans="1:9" ht="42.95" customHeight="1">
      <c r="A11" s="1254" t="s">
        <v>2045</v>
      </c>
      <c r="B11" s="1736">
        <v>20</v>
      </c>
      <c r="C11" s="1736">
        <v>0</v>
      </c>
      <c r="D11" s="1736">
        <v>229</v>
      </c>
      <c r="E11" s="1737">
        <v>3561</v>
      </c>
      <c r="F11" s="1737">
        <v>31112</v>
      </c>
      <c r="G11" s="1254" t="s">
        <v>99</v>
      </c>
      <c r="H11" s="1032"/>
    </row>
    <row r="12" spans="1:9" ht="42.95" customHeight="1">
      <c r="A12" s="1254" t="s">
        <v>821</v>
      </c>
      <c r="B12" s="1734">
        <v>16</v>
      </c>
      <c r="C12" s="1734">
        <v>0</v>
      </c>
      <c r="D12" s="1734">
        <v>267</v>
      </c>
      <c r="E12" s="1735">
        <v>5609</v>
      </c>
      <c r="F12" s="1735">
        <v>56479</v>
      </c>
      <c r="G12" s="1254" t="s">
        <v>101</v>
      </c>
      <c r="H12" s="1032"/>
    </row>
    <row r="13" spans="1:9" ht="42.95" customHeight="1">
      <c r="A13" s="1254" t="s">
        <v>2046</v>
      </c>
      <c r="B13" s="1736">
        <v>8</v>
      </c>
      <c r="C13" s="1736">
        <v>0</v>
      </c>
      <c r="D13" s="1736">
        <v>95</v>
      </c>
      <c r="E13" s="1737">
        <v>2271</v>
      </c>
      <c r="F13" s="1737">
        <v>21741</v>
      </c>
      <c r="G13" s="1254" t="s">
        <v>103</v>
      </c>
      <c r="H13" s="1032"/>
    </row>
    <row r="14" spans="1:9" ht="42.95" customHeight="1">
      <c r="A14" s="1254" t="s">
        <v>2047</v>
      </c>
      <c r="B14" s="1734">
        <v>6</v>
      </c>
      <c r="C14" s="1734">
        <v>0</v>
      </c>
      <c r="D14" s="1734">
        <v>49</v>
      </c>
      <c r="E14" s="1735">
        <v>812</v>
      </c>
      <c r="F14" s="1735">
        <v>8593</v>
      </c>
      <c r="G14" s="1254" t="s">
        <v>105</v>
      </c>
      <c r="H14" s="1032"/>
    </row>
    <row r="15" spans="1:9" ht="42.95" customHeight="1">
      <c r="A15" s="1254" t="s">
        <v>106</v>
      </c>
      <c r="B15" s="1736">
        <v>21</v>
      </c>
      <c r="C15" s="1736">
        <v>1</v>
      </c>
      <c r="D15" s="1736">
        <v>173</v>
      </c>
      <c r="E15" s="1737">
        <v>5295</v>
      </c>
      <c r="F15" s="1737">
        <v>55007</v>
      </c>
      <c r="G15" s="1254" t="s">
        <v>107</v>
      </c>
      <c r="H15" s="1032"/>
    </row>
    <row r="16" spans="1:9" ht="42.95" customHeight="1">
      <c r="A16" s="1254" t="s">
        <v>259</v>
      </c>
      <c r="B16" s="1734">
        <v>7</v>
      </c>
      <c r="C16" s="1734">
        <v>0</v>
      </c>
      <c r="D16" s="1734">
        <v>57</v>
      </c>
      <c r="E16" s="1735">
        <v>1603</v>
      </c>
      <c r="F16" s="1735">
        <v>15917</v>
      </c>
      <c r="G16" s="1254" t="s">
        <v>109</v>
      </c>
      <c r="H16" s="1032"/>
    </row>
    <row r="17" spans="1:8" ht="42.95" customHeight="1">
      <c r="A17" s="1254" t="s">
        <v>1009</v>
      </c>
      <c r="B17" s="1736">
        <v>10</v>
      </c>
      <c r="C17" s="1736">
        <v>0</v>
      </c>
      <c r="D17" s="1736">
        <v>190</v>
      </c>
      <c r="E17" s="1737">
        <v>1857</v>
      </c>
      <c r="F17" s="1737">
        <v>20419</v>
      </c>
      <c r="G17" s="1254" t="s">
        <v>111</v>
      </c>
      <c r="H17" s="1032"/>
    </row>
    <row r="18" spans="1:8" ht="42.95" customHeight="1">
      <c r="A18" s="1254" t="s">
        <v>112</v>
      </c>
      <c r="B18" s="1734">
        <v>14</v>
      </c>
      <c r="C18" s="1734">
        <v>0</v>
      </c>
      <c r="D18" s="1734">
        <v>96</v>
      </c>
      <c r="E18" s="1735">
        <v>1768</v>
      </c>
      <c r="F18" s="1735">
        <v>18412</v>
      </c>
      <c r="G18" s="1254" t="s">
        <v>113</v>
      </c>
      <c r="H18" s="1032"/>
    </row>
    <row r="19" spans="1:8" ht="42.95" customHeight="1">
      <c r="A19" s="1254" t="s">
        <v>2049</v>
      </c>
      <c r="B19" s="1736">
        <v>9</v>
      </c>
      <c r="C19" s="1736">
        <v>0</v>
      </c>
      <c r="D19" s="1736">
        <v>65</v>
      </c>
      <c r="E19" s="1737">
        <v>1072</v>
      </c>
      <c r="F19" s="1737">
        <v>11195</v>
      </c>
      <c r="G19" s="1254" t="s">
        <v>261</v>
      </c>
      <c r="H19" s="1032"/>
    </row>
    <row r="20" spans="1:8" ht="42.95" customHeight="1">
      <c r="A20" s="1254" t="s">
        <v>116</v>
      </c>
      <c r="B20" s="1734">
        <v>19</v>
      </c>
      <c r="C20" s="1734">
        <v>0</v>
      </c>
      <c r="D20" s="1734">
        <v>190</v>
      </c>
      <c r="E20" s="1735">
        <v>2874</v>
      </c>
      <c r="F20" s="1735">
        <v>26966</v>
      </c>
      <c r="G20" s="1254" t="s">
        <v>117</v>
      </c>
      <c r="H20" s="1032"/>
    </row>
    <row r="21" spans="1:8" ht="42.95" customHeight="1">
      <c r="A21" s="1254" t="s">
        <v>2051</v>
      </c>
      <c r="B21" s="1736">
        <v>9</v>
      </c>
      <c r="C21" s="1736">
        <v>0</v>
      </c>
      <c r="D21" s="1736">
        <v>112</v>
      </c>
      <c r="E21" s="1737">
        <v>2495</v>
      </c>
      <c r="F21" s="1737">
        <v>20148</v>
      </c>
      <c r="G21" s="1254" t="s">
        <v>2096</v>
      </c>
      <c r="H21" s="1032"/>
    </row>
    <row r="22" spans="1:8" ht="42.95" customHeight="1">
      <c r="A22" s="1254" t="s">
        <v>2052</v>
      </c>
      <c r="B22" s="1734">
        <v>9</v>
      </c>
      <c r="C22" s="1734">
        <v>0</v>
      </c>
      <c r="D22" s="1734">
        <v>72</v>
      </c>
      <c r="E22" s="1735">
        <v>1651</v>
      </c>
      <c r="F22" s="1735">
        <v>17322</v>
      </c>
      <c r="G22" s="1254" t="s">
        <v>2663</v>
      </c>
      <c r="H22" s="1032"/>
    </row>
    <row r="23" spans="1:8" ht="42.95" customHeight="1">
      <c r="A23" s="1254" t="s">
        <v>2053</v>
      </c>
      <c r="B23" s="1736">
        <v>8</v>
      </c>
      <c r="C23" s="1736">
        <v>0</v>
      </c>
      <c r="D23" s="1736">
        <v>86</v>
      </c>
      <c r="E23" s="1737">
        <v>1444</v>
      </c>
      <c r="F23" s="1737">
        <v>15305</v>
      </c>
      <c r="G23" s="1254" t="s">
        <v>123</v>
      </c>
      <c r="H23" s="1032"/>
    </row>
    <row r="24" spans="1:8" ht="42.95" customHeight="1">
      <c r="A24" s="1254" t="s">
        <v>124</v>
      </c>
      <c r="B24" s="1734">
        <v>3</v>
      </c>
      <c r="C24" s="1734">
        <v>0</v>
      </c>
      <c r="D24" s="1734">
        <v>31</v>
      </c>
      <c r="E24" s="1735">
        <v>723</v>
      </c>
      <c r="F24" s="1735">
        <v>7437</v>
      </c>
      <c r="G24" s="1254" t="s">
        <v>2904</v>
      </c>
      <c r="H24" s="1032"/>
    </row>
    <row r="25" spans="1:8" ht="42.95" customHeight="1">
      <c r="A25" s="1254" t="s">
        <v>126</v>
      </c>
      <c r="B25" s="1736">
        <v>5</v>
      </c>
      <c r="C25" s="1736">
        <v>0</v>
      </c>
      <c r="D25" s="1736">
        <v>24</v>
      </c>
      <c r="E25" s="1737">
        <v>682</v>
      </c>
      <c r="F25" s="1737">
        <v>7508</v>
      </c>
      <c r="G25" s="1254" t="s">
        <v>127</v>
      </c>
      <c r="H25" s="1032"/>
    </row>
    <row r="26" spans="1:8" ht="42.95" customHeight="1">
      <c r="A26" s="1282" t="s">
        <v>533</v>
      </c>
      <c r="B26" s="1498">
        <f>SUM(B6:B25)</f>
        <v>246</v>
      </c>
      <c r="C26" s="1498">
        <f>SUM(C6:C25)</f>
        <v>3</v>
      </c>
      <c r="D26" s="1498">
        <f>SUM(D6:D25)</f>
        <v>2846</v>
      </c>
      <c r="E26" s="1498">
        <f>SUM(E6:E25)</f>
        <v>61705</v>
      </c>
      <c r="F26" s="1498">
        <f>SUM(F6:F25)</f>
        <v>599636</v>
      </c>
      <c r="G26" s="1282" t="s">
        <v>129</v>
      </c>
      <c r="H26" s="1032"/>
    </row>
    <row r="27" spans="1:8" ht="42.95" customHeight="1">
      <c r="A27" s="1535"/>
      <c r="B27" s="1536"/>
      <c r="C27" s="1536"/>
      <c r="D27" s="1536"/>
      <c r="E27" s="1536"/>
      <c r="F27" s="1536"/>
      <c r="G27" s="1537"/>
    </row>
  </sheetData>
  <mergeCells count="6">
    <mergeCell ref="A1:G1"/>
    <mergeCell ref="A2:G2"/>
    <mergeCell ref="A3:D3"/>
    <mergeCell ref="E3:G3"/>
    <mergeCell ref="A4:A5"/>
    <mergeCell ref="G4:G5"/>
  </mergeCells>
  <pageMargins left="0.7" right="0.7" top="0.75" bottom="0.75" header="0.3" footer="0.3"/>
  <pageSetup paperSize="9" scale="51"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6"/>
  <sheetViews>
    <sheetView rightToLeft="1" zoomScaleNormal="100" workbookViewId="0">
      <selection activeCell="G13" sqref="G13"/>
    </sheetView>
  </sheetViews>
  <sheetFormatPr defaultColWidth="8.85546875" defaultRowHeight="18.75"/>
  <cols>
    <col min="1" max="1" width="33.7109375" style="1739" customWidth="1"/>
    <col min="2" max="6" width="13.7109375" style="1739" customWidth="1"/>
    <col min="7" max="7" width="33.7109375" style="1739" customWidth="1"/>
    <col min="8" max="10" width="10.5703125" style="1739" bestFit="1" customWidth="1"/>
    <col min="11" max="246" width="8.85546875" style="1739"/>
    <col min="247" max="247" width="50.42578125" style="1739" customWidth="1"/>
    <col min="248" max="248" width="13.42578125" style="1739" customWidth="1"/>
    <col min="249" max="249" width="50.42578125" style="1739" customWidth="1"/>
    <col min="250" max="502" width="8.85546875" style="1739"/>
    <col min="503" max="503" width="50.42578125" style="1739" customWidth="1"/>
    <col min="504" max="504" width="13.42578125" style="1739" customWidth="1"/>
    <col min="505" max="505" width="50.42578125" style="1739" customWidth="1"/>
    <col min="506" max="758" width="8.85546875" style="1739"/>
    <col min="759" max="759" width="50.42578125" style="1739" customWidth="1"/>
    <col min="760" max="760" width="13.42578125" style="1739" customWidth="1"/>
    <col min="761" max="761" width="50.42578125" style="1739" customWidth="1"/>
    <col min="762" max="1014" width="8.85546875" style="1739"/>
    <col min="1015" max="1015" width="50.42578125" style="1739" customWidth="1"/>
    <col min="1016" max="1016" width="13.42578125" style="1739" customWidth="1"/>
    <col min="1017" max="1017" width="50.42578125" style="1739" customWidth="1"/>
    <col min="1018" max="1270" width="8.85546875" style="1739"/>
    <col min="1271" max="1271" width="50.42578125" style="1739" customWidth="1"/>
    <col min="1272" max="1272" width="13.42578125" style="1739" customWidth="1"/>
    <col min="1273" max="1273" width="50.42578125" style="1739" customWidth="1"/>
    <col min="1274" max="1526" width="8.85546875" style="1739"/>
    <col min="1527" max="1527" width="50.42578125" style="1739" customWidth="1"/>
    <col min="1528" max="1528" width="13.42578125" style="1739" customWidth="1"/>
    <col min="1529" max="1529" width="50.42578125" style="1739" customWidth="1"/>
    <col min="1530" max="1782" width="8.85546875" style="1739"/>
    <col min="1783" max="1783" width="50.42578125" style="1739" customWidth="1"/>
    <col min="1784" max="1784" width="13.42578125" style="1739" customWidth="1"/>
    <col min="1785" max="1785" width="50.42578125" style="1739" customWidth="1"/>
    <col min="1786" max="2038" width="8.85546875" style="1739"/>
    <col min="2039" max="2039" width="50.42578125" style="1739" customWidth="1"/>
    <col min="2040" max="2040" width="13.42578125" style="1739" customWidth="1"/>
    <col min="2041" max="2041" width="50.42578125" style="1739" customWidth="1"/>
    <col min="2042" max="2294" width="8.85546875" style="1739"/>
    <col min="2295" max="2295" width="50.42578125" style="1739" customWidth="1"/>
    <col min="2296" max="2296" width="13.42578125" style="1739" customWidth="1"/>
    <col min="2297" max="2297" width="50.42578125" style="1739" customWidth="1"/>
    <col min="2298" max="2550" width="8.85546875" style="1739"/>
    <col min="2551" max="2551" width="50.42578125" style="1739" customWidth="1"/>
    <col min="2552" max="2552" width="13.42578125" style="1739" customWidth="1"/>
    <col min="2553" max="2553" width="50.42578125" style="1739" customWidth="1"/>
    <col min="2554" max="2806" width="8.85546875" style="1739"/>
    <col min="2807" max="2807" width="50.42578125" style="1739" customWidth="1"/>
    <col min="2808" max="2808" width="13.42578125" style="1739" customWidth="1"/>
    <col min="2809" max="2809" width="50.42578125" style="1739" customWidth="1"/>
    <col min="2810" max="3062" width="8.85546875" style="1739"/>
    <col min="3063" max="3063" width="50.42578125" style="1739" customWidth="1"/>
    <col min="3064" max="3064" width="13.42578125" style="1739" customWidth="1"/>
    <col min="3065" max="3065" width="50.42578125" style="1739" customWidth="1"/>
    <col min="3066" max="3318" width="8.85546875" style="1739"/>
    <col min="3319" max="3319" width="50.42578125" style="1739" customWidth="1"/>
    <col min="3320" max="3320" width="13.42578125" style="1739" customWidth="1"/>
    <col min="3321" max="3321" width="50.42578125" style="1739" customWidth="1"/>
    <col min="3322" max="3574" width="8.85546875" style="1739"/>
    <col min="3575" max="3575" width="50.42578125" style="1739" customWidth="1"/>
    <col min="3576" max="3576" width="13.42578125" style="1739" customWidth="1"/>
    <col min="3577" max="3577" width="50.42578125" style="1739" customWidth="1"/>
    <col min="3578" max="3830" width="8.85546875" style="1739"/>
    <col min="3831" max="3831" width="50.42578125" style="1739" customWidth="1"/>
    <col min="3832" max="3832" width="13.42578125" style="1739" customWidth="1"/>
    <col min="3833" max="3833" width="50.42578125" style="1739" customWidth="1"/>
    <col min="3834" max="4086" width="8.85546875" style="1739"/>
    <col min="4087" max="4087" width="50.42578125" style="1739" customWidth="1"/>
    <col min="4088" max="4088" width="13.42578125" style="1739" customWidth="1"/>
    <col min="4089" max="4089" width="50.42578125" style="1739" customWidth="1"/>
    <col min="4090" max="4342" width="8.85546875" style="1739"/>
    <col min="4343" max="4343" width="50.42578125" style="1739" customWidth="1"/>
    <col min="4344" max="4344" width="13.42578125" style="1739" customWidth="1"/>
    <col min="4345" max="4345" width="50.42578125" style="1739" customWidth="1"/>
    <col min="4346" max="4598" width="8.85546875" style="1739"/>
    <col min="4599" max="4599" width="50.42578125" style="1739" customWidth="1"/>
    <col min="4600" max="4600" width="13.42578125" style="1739" customWidth="1"/>
    <col min="4601" max="4601" width="50.42578125" style="1739" customWidth="1"/>
    <col min="4602" max="4854" width="8.85546875" style="1739"/>
    <col min="4855" max="4855" width="50.42578125" style="1739" customWidth="1"/>
    <col min="4856" max="4856" width="13.42578125" style="1739" customWidth="1"/>
    <col min="4857" max="4857" width="50.42578125" style="1739" customWidth="1"/>
    <col min="4858" max="5110" width="8.85546875" style="1739"/>
    <col min="5111" max="5111" width="50.42578125" style="1739" customWidth="1"/>
    <col min="5112" max="5112" width="13.42578125" style="1739" customWidth="1"/>
    <col min="5113" max="5113" width="50.42578125" style="1739" customWidth="1"/>
    <col min="5114" max="5366" width="8.85546875" style="1739"/>
    <col min="5367" max="5367" width="50.42578125" style="1739" customWidth="1"/>
    <col min="5368" max="5368" width="13.42578125" style="1739" customWidth="1"/>
    <col min="5369" max="5369" width="50.42578125" style="1739" customWidth="1"/>
    <col min="5370" max="5622" width="8.85546875" style="1739"/>
    <col min="5623" max="5623" width="50.42578125" style="1739" customWidth="1"/>
    <col min="5624" max="5624" width="13.42578125" style="1739" customWidth="1"/>
    <col min="5625" max="5625" width="50.42578125" style="1739" customWidth="1"/>
    <col min="5626" max="5878" width="8.85546875" style="1739"/>
    <col min="5879" max="5879" width="50.42578125" style="1739" customWidth="1"/>
    <col min="5880" max="5880" width="13.42578125" style="1739" customWidth="1"/>
    <col min="5881" max="5881" width="50.42578125" style="1739" customWidth="1"/>
    <col min="5882" max="6134" width="8.85546875" style="1739"/>
    <col min="6135" max="6135" width="50.42578125" style="1739" customWidth="1"/>
    <col min="6136" max="6136" width="13.42578125" style="1739" customWidth="1"/>
    <col min="6137" max="6137" width="50.42578125" style="1739" customWidth="1"/>
    <col min="6138" max="6390" width="8.85546875" style="1739"/>
    <col min="6391" max="6391" width="50.42578125" style="1739" customWidth="1"/>
    <col min="6392" max="6392" width="13.42578125" style="1739" customWidth="1"/>
    <col min="6393" max="6393" width="50.42578125" style="1739" customWidth="1"/>
    <col min="6394" max="6646" width="8.85546875" style="1739"/>
    <col min="6647" max="6647" width="50.42578125" style="1739" customWidth="1"/>
    <col min="6648" max="6648" width="13.42578125" style="1739" customWidth="1"/>
    <col min="6649" max="6649" width="50.42578125" style="1739" customWidth="1"/>
    <col min="6650" max="6902" width="8.85546875" style="1739"/>
    <col min="6903" max="6903" width="50.42578125" style="1739" customWidth="1"/>
    <col min="6904" max="6904" width="13.42578125" style="1739" customWidth="1"/>
    <col min="6905" max="6905" width="50.42578125" style="1739" customWidth="1"/>
    <col min="6906" max="7158" width="8.85546875" style="1739"/>
    <col min="7159" max="7159" width="50.42578125" style="1739" customWidth="1"/>
    <col min="7160" max="7160" width="13.42578125" style="1739" customWidth="1"/>
    <col min="7161" max="7161" width="50.42578125" style="1739" customWidth="1"/>
    <col min="7162" max="7414" width="8.85546875" style="1739"/>
    <col min="7415" max="7415" width="50.42578125" style="1739" customWidth="1"/>
    <col min="7416" max="7416" width="13.42578125" style="1739" customWidth="1"/>
    <col min="7417" max="7417" width="50.42578125" style="1739" customWidth="1"/>
    <col min="7418" max="7670" width="8.85546875" style="1739"/>
    <col min="7671" max="7671" width="50.42578125" style="1739" customWidth="1"/>
    <col min="7672" max="7672" width="13.42578125" style="1739" customWidth="1"/>
    <col min="7673" max="7673" width="50.42578125" style="1739" customWidth="1"/>
    <col min="7674" max="7926" width="8.85546875" style="1739"/>
    <col min="7927" max="7927" width="50.42578125" style="1739" customWidth="1"/>
    <col min="7928" max="7928" width="13.42578125" style="1739" customWidth="1"/>
    <col min="7929" max="7929" width="50.42578125" style="1739" customWidth="1"/>
    <col min="7930" max="8182" width="8.85546875" style="1739"/>
    <col min="8183" max="8183" width="50.42578125" style="1739" customWidth="1"/>
    <col min="8184" max="8184" width="13.42578125" style="1739" customWidth="1"/>
    <col min="8185" max="8185" width="50.42578125" style="1739" customWidth="1"/>
    <col min="8186" max="8438" width="8.85546875" style="1739"/>
    <col min="8439" max="8439" width="50.42578125" style="1739" customWidth="1"/>
    <col min="8440" max="8440" width="13.42578125" style="1739" customWidth="1"/>
    <col min="8441" max="8441" width="50.42578125" style="1739" customWidth="1"/>
    <col min="8442" max="8694" width="8.85546875" style="1739"/>
    <col min="8695" max="8695" width="50.42578125" style="1739" customWidth="1"/>
    <col min="8696" max="8696" width="13.42578125" style="1739" customWidth="1"/>
    <col min="8697" max="8697" width="50.42578125" style="1739" customWidth="1"/>
    <col min="8698" max="8950" width="8.85546875" style="1739"/>
    <col min="8951" max="8951" width="50.42578125" style="1739" customWidth="1"/>
    <col min="8952" max="8952" width="13.42578125" style="1739" customWidth="1"/>
    <col min="8953" max="8953" width="50.42578125" style="1739" customWidth="1"/>
    <col min="8954" max="9206" width="8.85546875" style="1739"/>
    <col min="9207" max="9207" width="50.42578125" style="1739" customWidth="1"/>
    <col min="9208" max="9208" width="13.42578125" style="1739" customWidth="1"/>
    <col min="9209" max="9209" width="50.42578125" style="1739" customWidth="1"/>
    <col min="9210" max="9462" width="8.85546875" style="1739"/>
    <col min="9463" max="9463" width="50.42578125" style="1739" customWidth="1"/>
    <col min="9464" max="9464" width="13.42578125" style="1739" customWidth="1"/>
    <col min="9465" max="9465" width="50.42578125" style="1739" customWidth="1"/>
    <col min="9466" max="9718" width="8.85546875" style="1739"/>
    <col min="9719" max="9719" width="50.42578125" style="1739" customWidth="1"/>
    <col min="9720" max="9720" width="13.42578125" style="1739" customWidth="1"/>
    <col min="9721" max="9721" width="50.42578125" style="1739" customWidth="1"/>
    <col min="9722" max="9974" width="8.85546875" style="1739"/>
    <col min="9975" max="9975" width="50.42578125" style="1739" customWidth="1"/>
    <col min="9976" max="9976" width="13.42578125" style="1739" customWidth="1"/>
    <col min="9977" max="9977" width="50.42578125" style="1739" customWidth="1"/>
    <col min="9978" max="10230" width="8.85546875" style="1739"/>
    <col min="10231" max="10231" width="50.42578125" style="1739" customWidth="1"/>
    <col min="10232" max="10232" width="13.42578125" style="1739" customWidth="1"/>
    <col min="10233" max="10233" width="50.42578125" style="1739" customWidth="1"/>
    <col min="10234" max="10486" width="8.85546875" style="1739"/>
    <col min="10487" max="10487" width="50.42578125" style="1739" customWidth="1"/>
    <col min="10488" max="10488" width="13.42578125" style="1739" customWidth="1"/>
    <col min="10489" max="10489" width="50.42578125" style="1739" customWidth="1"/>
    <col min="10490" max="10742" width="8.85546875" style="1739"/>
    <col min="10743" max="10743" width="50.42578125" style="1739" customWidth="1"/>
    <col min="10744" max="10744" width="13.42578125" style="1739" customWidth="1"/>
    <col min="10745" max="10745" width="50.42578125" style="1739" customWidth="1"/>
    <col min="10746" max="10998" width="8.85546875" style="1739"/>
    <col min="10999" max="10999" width="50.42578125" style="1739" customWidth="1"/>
    <col min="11000" max="11000" width="13.42578125" style="1739" customWidth="1"/>
    <col min="11001" max="11001" width="50.42578125" style="1739" customWidth="1"/>
    <col min="11002" max="11254" width="8.85546875" style="1739"/>
    <col min="11255" max="11255" width="50.42578125" style="1739" customWidth="1"/>
    <col min="11256" max="11256" width="13.42578125" style="1739" customWidth="1"/>
    <col min="11257" max="11257" width="50.42578125" style="1739" customWidth="1"/>
    <col min="11258" max="11510" width="8.85546875" style="1739"/>
    <col min="11511" max="11511" width="50.42578125" style="1739" customWidth="1"/>
    <col min="11512" max="11512" width="13.42578125" style="1739" customWidth="1"/>
    <col min="11513" max="11513" width="50.42578125" style="1739" customWidth="1"/>
    <col min="11514" max="11766" width="8.85546875" style="1739"/>
    <col min="11767" max="11767" width="50.42578125" style="1739" customWidth="1"/>
    <col min="11768" max="11768" width="13.42578125" style="1739" customWidth="1"/>
    <col min="11769" max="11769" width="50.42578125" style="1739" customWidth="1"/>
    <col min="11770" max="12022" width="8.85546875" style="1739"/>
    <col min="12023" max="12023" width="50.42578125" style="1739" customWidth="1"/>
    <col min="12024" max="12024" width="13.42578125" style="1739" customWidth="1"/>
    <col min="12025" max="12025" width="50.42578125" style="1739" customWidth="1"/>
    <col min="12026" max="12278" width="8.85546875" style="1739"/>
    <col min="12279" max="12279" width="50.42578125" style="1739" customWidth="1"/>
    <col min="12280" max="12280" width="13.42578125" style="1739" customWidth="1"/>
    <col min="12281" max="12281" width="50.42578125" style="1739" customWidth="1"/>
    <col min="12282" max="12534" width="8.85546875" style="1739"/>
    <col min="12535" max="12535" width="50.42578125" style="1739" customWidth="1"/>
    <col min="12536" max="12536" width="13.42578125" style="1739" customWidth="1"/>
    <col min="12537" max="12537" width="50.42578125" style="1739" customWidth="1"/>
    <col min="12538" max="12790" width="8.85546875" style="1739"/>
    <col min="12791" max="12791" width="50.42578125" style="1739" customWidth="1"/>
    <col min="12792" max="12792" width="13.42578125" style="1739" customWidth="1"/>
    <col min="12793" max="12793" width="50.42578125" style="1739" customWidth="1"/>
    <col min="12794" max="13046" width="8.85546875" style="1739"/>
    <col min="13047" max="13047" width="50.42578125" style="1739" customWidth="1"/>
    <col min="13048" max="13048" width="13.42578125" style="1739" customWidth="1"/>
    <col min="13049" max="13049" width="50.42578125" style="1739" customWidth="1"/>
    <col min="13050" max="13302" width="8.85546875" style="1739"/>
    <col min="13303" max="13303" width="50.42578125" style="1739" customWidth="1"/>
    <col min="13304" max="13304" width="13.42578125" style="1739" customWidth="1"/>
    <col min="13305" max="13305" width="50.42578125" style="1739" customWidth="1"/>
    <col min="13306" max="13558" width="8.85546875" style="1739"/>
    <col min="13559" max="13559" width="50.42578125" style="1739" customWidth="1"/>
    <col min="13560" max="13560" width="13.42578125" style="1739" customWidth="1"/>
    <col min="13561" max="13561" width="50.42578125" style="1739" customWidth="1"/>
    <col min="13562" max="13814" width="8.85546875" style="1739"/>
    <col min="13815" max="13815" width="50.42578125" style="1739" customWidth="1"/>
    <col min="13816" max="13816" width="13.42578125" style="1739" customWidth="1"/>
    <col min="13817" max="13817" width="50.42578125" style="1739" customWidth="1"/>
    <col min="13818" max="14070" width="8.85546875" style="1739"/>
    <col min="14071" max="14071" width="50.42578125" style="1739" customWidth="1"/>
    <col min="14072" max="14072" width="13.42578125" style="1739" customWidth="1"/>
    <col min="14073" max="14073" width="50.42578125" style="1739" customWidth="1"/>
    <col min="14074" max="14326" width="8.85546875" style="1739"/>
    <col min="14327" max="14327" width="50.42578125" style="1739" customWidth="1"/>
    <col min="14328" max="14328" width="13.42578125" style="1739" customWidth="1"/>
    <col min="14329" max="14329" width="50.42578125" style="1739" customWidth="1"/>
    <col min="14330" max="14582" width="8.85546875" style="1739"/>
    <col min="14583" max="14583" width="50.42578125" style="1739" customWidth="1"/>
    <col min="14584" max="14584" width="13.42578125" style="1739" customWidth="1"/>
    <col min="14585" max="14585" width="50.42578125" style="1739" customWidth="1"/>
    <col min="14586" max="14838" width="8.85546875" style="1739"/>
    <col min="14839" max="14839" width="50.42578125" style="1739" customWidth="1"/>
    <col min="14840" max="14840" width="13.42578125" style="1739" customWidth="1"/>
    <col min="14841" max="14841" width="50.42578125" style="1739" customWidth="1"/>
    <col min="14842" max="15094" width="8.85546875" style="1739"/>
    <col min="15095" max="15095" width="50.42578125" style="1739" customWidth="1"/>
    <col min="15096" max="15096" width="13.42578125" style="1739" customWidth="1"/>
    <col min="15097" max="15097" width="50.42578125" style="1739" customWidth="1"/>
    <col min="15098" max="15350" width="8.85546875" style="1739"/>
    <col min="15351" max="15351" width="50.42578125" style="1739" customWidth="1"/>
    <col min="15352" max="15352" width="13.42578125" style="1739" customWidth="1"/>
    <col min="15353" max="15353" width="50.42578125" style="1739" customWidth="1"/>
    <col min="15354" max="15606" width="8.85546875" style="1739"/>
    <col min="15607" max="15607" width="50.42578125" style="1739" customWidth="1"/>
    <col min="15608" max="15608" width="13.42578125" style="1739" customWidth="1"/>
    <col min="15609" max="15609" width="50.42578125" style="1739" customWidth="1"/>
    <col min="15610" max="15862" width="8.85546875" style="1739"/>
    <col min="15863" max="15863" width="50.42578125" style="1739" customWidth="1"/>
    <col min="15864" max="15864" width="13.42578125" style="1739" customWidth="1"/>
    <col min="15865" max="15865" width="50.42578125" style="1739" customWidth="1"/>
    <col min="15866" max="16118" width="8.85546875" style="1739"/>
    <col min="16119" max="16119" width="50.42578125" style="1739" customWidth="1"/>
    <col min="16120" max="16120" width="13.42578125" style="1739" customWidth="1"/>
    <col min="16121" max="16121" width="50.42578125" style="1739" customWidth="1"/>
    <col min="16122" max="16372" width="8.85546875" style="1739"/>
    <col min="16373" max="16384" width="9" style="1739" customWidth="1"/>
  </cols>
  <sheetData>
    <row r="1" spans="1:10" ht="35.25" customHeight="1">
      <c r="A1" s="2459" t="s">
        <v>2621</v>
      </c>
      <c r="B1" s="2459"/>
      <c r="C1" s="2459"/>
      <c r="D1" s="2459"/>
      <c r="E1" s="2459"/>
      <c r="F1" s="2459"/>
      <c r="G1" s="2459"/>
      <c r="H1" s="1738"/>
    </row>
    <row r="2" spans="1:10" ht="31.5" customHeight="1">
      <c r="A2" s="2585" t="s">
        <v>2622</v>
      </c>
      <c r="B2" s="2585"/>
      <c r="C2" s="2585"/>
      <c r="D2" s="2585"/>
      <c r="E2" s="2585"/>
      <c r="F2" s="2585"/>
      <c r="G2" s="2585"/>
      <c r="H2" s="1738"/>
    </row>
    <row r="3" spans="1:10" s="1743" customFormat="1" ht="20.25" customHeight="1">
      <c r="A3" s="1740" t="s">
        <v>3495</v>
      </c>
      <c r="B3" s="1741"/>
      <c r="C3" s="1741"/>
      <c r="D3" s="1741"/>
      <c r="E3" s="2432" t="s">
        <v>3496</v>
      </c>
      <c r="F3" s="2432"/>
      <c r="G3" s="2433"/>
      <c r="H3" s="1742"/>
    </row>
    <row r="4" spans="1:10" s="1743" customFormat="1" ht="54.95" customHeight="1">
      <c r="A4" s="1034" t="s">
        <v>49</v>
      </c>
      <c r="B4" s="1034" t="s">
        <v>219</v>
      </c>
      <c r="C4" s="1034" t="s">
        <v>220</v>
      </c>
      <c r="D4" s="1034" t="s">
        <v>178</v>
      </c>
      <c r="E4" s="1034" t="s">
        <v>179</v>
      </c>
      <c r="F4" s="1034" t="s">
        <v>221</v>
      </c>
      <c r="G4" s="1034" t="s">
        <v>52</v>
      </c>
      <c r="H4" s="1742"/>
    </row>
    <row r="5" spans="1:10" s="1743" customFormat="1" ht="32.25" customHeight="1">
      <c r="A5" s="1744" t="s">
        <v>3497</v>
      </c>
      <c r="B5" s="1745"/>
      <c r="C5" s="1745"/>
      <c r="D5" s="1745"/>
      <c r="E5" s="1745"/>
      <c r="F5" s="1745"/>
      <c r="G5" s="1746" t="s">
        <v>3498</v>
      </c>
      <c r="H5" s="1742"/>
    </row>
    <row r="6" spans="1:10" ht="54.95" customHeight="1">
      <c r="A6" s="1061" t="s">
        <v>3499</v>
      </c>
      <c r="B6" s="1747">
        <v>2577570</v>
      </c>
      <c r="C6" s="1747">
        <v>7213897</v>
      </c>
      <c r="D6" s="1747">
        <v>8135616</v>
      </c>
      <c r="E6" s="1747">
        <v>5852187</v>
      </c>
      <c r="F6" s="1747">
        <v>3323876</v>
      </c>
      <c r="G6" s="1061" t="s">
        <v>3500</v>
      </c>
      <c r="H6" s="1748"/>
    </row>
    <row r="7" spans="1:10" ht="54.95" customHeight="1">
      <c r="A7" s="1061" t="s">
        <v>3501</v>
      </c>
      <c r="B7" s="1749">
        <v>0.96440000000000003</v>
      </c>
      <c r="C7" s="1749">
        <v>0.91690000000000005</v>
      </c>
      <c r="D7" s="1749">
        <v>0.87160000000000004</v>
      </c>
      <c r="E7" s="1749">
        <v>0.94399999999999995</v>
      </c>
      <c r="F7" s="1749">
        <v>0.98109999999999997</v>
      </c>
      <c r="G7" s="1061" t="s">
        <v>3502</v>
      </c>
      <c r="H7" s="1748"/>
    </row>
    <row r="8" spans="1:10" ht="54.95" customHeight="1">
      <c r="A8" s="1061" t="s">
        <v>3503</v>
      </c>
      <c r="B8" s="1749">
        <v>0.999</v>
      </c>
      <c r="C8" s="1749">
        <v>0.95209999999999995</v>
      </c>
      <c r="D8" s="1749">
        <v>0.71</v>
      </c>
      <c r="E8" s="1749">
        <v>0.97299999999999998</v>
      </c>
      <c r="F8" s="1749">
        <v>0.98980000000000001</v>
      </c>
      <c r="G8" s="1061" t="s">
        <v>3504</v>
      </c>
      <c r="H8" s="1748"/>
    </row>
    <row r="9" spans="1:10" s="1743" customFormat="1" ht="32.25" customHeight="1">
      <c r="A9" s="1745" t="s">
        <v>3505</v>
      </c>
      <c r="B9" s="1745"/>
      <c r="C9" s="1745"/>
      <c r="D9" s="1745"/>
      <c r="E9" s="1745"/>
      <c r="F9" s="1745"/>
      <c r="G9" s="1750" t="s">
        <v>3506</v>
      </c>
      <c r="H9" s="1742"/>
    </row>
    <row r="10" spans="1:10" ht="54.95" customHeight="1">
      <c r="A10" s="1061" t="s">
        <v>3499</v>
      </c>
      <c r="B10" s="1747">
        <v>559709</v>
      </c>
      <c r="C10" s="1747">
        <v>1284824</v>
      </c>
      <c r="D10" s="1747">
        <v>528835</v>
      </c>
      <c r="E10" s="1747">
        <v>501550</v>
      </c>
      <c r="F10" s="1747">
        <v>753996</v>
      </c>
      <c r="G10" s="1061" t="s">
        <v>3500</v>
      </c>
      <c r="H10" s="1738"/>
    </row>
    <row r="11" spans="1:10" ht="54.95" customHeight="1">
      <c r="A11" s="1061" t="s">
        <v>3501</v>
      </c>
      <c r="B11" s="1749">
        <v>0.91839999999999999</v>
      </c>
      <c r="C11" s="1749">
        <v>0.79200000000000004</v>
      </c>
      <c r="D11" s="1749">
        <v>0.82199999999999995</v>
      </c>
      <c r="E11" s="1749">
        <v>0.75700000000000001</v>
      </c>
      <c r="F11" s="1749">
        <v>0.78</v>
      </c>
      <c r="G11" s="1061" t="s">
        <v>3502</v>
      </c>
      <c r="H11" s="1738"/>
    </row>
    <row r="12" spans="1:10" s="1743" customFormat="1" ht="27.75" customHeight="1">
      <c r="A12" s="1745" t="s">
        <v>3507</v>
      </c>
      <c r="B12" s="1745"/>
      <c r="C12" s="1745"/>
      <c r="D12" s="1745"/>
      <c r="E12" s="1745"/>
      <c r="F12" s="1745"/>
      <c r="G12" s="1750" t="s">
        <v>3508</v>
      </c>
      <c r="H12" s="1742"/>
    </row>
    <row r="13" spans="1:10" ht="54.95" customHeight="1">
      <c r="A13" s="1061" t="s">
        <v>3509</v>
      </c>
      <c r="B13" s="1747">
        <v>20508</v>
      </c>
      <c r="C13" s="1747">
        <v>158956</v>
      </c>
      <c r="D13" s="1747">
        <v>70764</v>
      </c>
      <c r="E13" s="1747">
        <v>99025</v>
      </c>
      <c r="F13" s="1747">
        <v>236217</v>
      </c>
      <c r="G13" s="1061" t="s">
        <v>3510</v>
      </c>
      <c r="H13" s="1738"/>
      <c r="J13" s="1751"/>
    </row>
    <row r="14" spans="1:10" s="1743" customFormat="1" ht="30.75" customHeight="1">
      <c r="A14" s="1745" t="s">
        <v>3511</v>
      </c>
      <c r="B14" s="1745"/>
      <c r="C14" s="1745"/>
      <c r="D14" s="1745"/>
      <c r="E14" s="1745"/>
      <c r="F14" s="1745"/>
      <c r="G14" s="1750" t="s">
        <v>3512</v>
      </c>
      <c r="H14" s="1742"/>
    </row>
    <row r="15" spans="1:10" ht="54.95" customHeight="1">
      <c r="A15" s="1061" t="s">
        <v>3499</v>
      </c>
      <c r="B15" s="1747">
        <v>25664</v>
      </c>
      <c r="C15" s="1747">
        <v>41984</v>
      </c>
      <c r="D15" s="1747">
        <v>50085</v>
      </c>
      <c r="E15" s="1747">
        <v>27545</v>
      </c>
      <c r="F15" s="1747">
        <v>15387</v>
      </c>
      <c r="G15" s="1061" t="s">
        <v>3500</v>
      </c>
      <c r="H15" s="1738"/>
    </row>
    <row r="16" spans="1:10">
      <c r="A16" s="1752"/>
      <c r="B16" s="1752"/>
      <c r="C16" s="1752"/>
      <c r="D16" s="1752"/>
      <c r="E16" s="1752"/>
      <c r="F16" s="1752"/>
      <c r="G16" s="1752"/>
    </row>
  </sheetData>
  <mergeCells count="3">
    <mergeCell ref="A1:G1"/>
    <mergeCell ref="A2:G2"/>
    <mergeCell ref="E3:G3"/>
  </mergeCells>
  <pageMargins left="0.7" right="0.7" top="0.75" bottom="0.75" header="0.3" footer="0.3"/>
  <pageSetup paperSize="9" scale="64"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53"/>
  <sheetViews>
    <sheetView rightToLeft="1" zoomScale="110" zoomScaleNormal="110" workbookViewId="0">
      <selection activeCell="B10" sqref="B10"/>
    </sheetView>
  </sheetViews>
  <sheetFormatPr defaultColWidth="8.85546875" defaultRowHeight="15"/>
  <cols>
    <col min="1" max="1" width="45.28515625" style="1780" customWidth="1"/>
    <col min="2" max="4" width="15.85546875" style="1781" customWidth="1"/>
    <col min="5" max="6" width="15.85546875" style="1756" customWidth="1"/>
    <col min="7" max="7" width="58.7109375" style="1782" customWidth="1"/>
  </cols>
  <sheetData>
    <row r="1" spans="1:7" ht="23.25" customHeight="1">
      <c r="A1" s="1959" t="s">
        <v>3513</v>
      </c>
      <c r="B1" s="1959"/>
      <c r="C1" s="1959"/>
      <c r="D1" s="1959"/>
      <c r="E1" s="1959"/>
      <c r="F1" s="1959"/>
      <c r="G1" s="1959"/>
    </row>
    <row r="2" spans="1:7" ht="23.25" customHeight="1">
      <c r="A2" s="2539" t="s">
        <v>3514</v>
      </c>
      <c r="B2" s="2539"/>
      <c r="C2" s="2539"/>
      <c r="D2" s="2539"/>
      <c r="E2" s="2539"/>
      <c r="F2" s="2539"/>
      <c r="G2" s="2539"/>
    </row>
    <row r="3" spans="1:7" s="1756" customFormat="1" ht="19.5" customHeight="1">
      <c r="A3" s="1753" t="s">
        <v>3515</v>
      </c>
      <c r="B3" s="1993"/>
      <c r="C3" s="1993"/>
      <c r="D3" s="1754"/>
      <c r="E3" s="1754"/>
      <c r="F3" s="1754"/>
      <c r="G3" s="1755" t="s">
        <v>3516</v>
      </c>
    </row>
    <row r="4" spans="1:7" ht="36" customHeight="1">
      <c r="A4" s="1757" t="s">
        <v>3517</v>
      </c>
      <c r="B4" s="1757" t="s">
        <v>219</v>
      </c>
      <c r="C4" s="1757" t="s">
        <v>220</v>
      </c>
      <c r="D4" s="1757" t="s">
        <v>178</v>
      </c>
      <c r="E4" s="1757" t="s">
        <v>179</v>
      </c>
      <c r="F4" s="1757" t="s">
        <v>221</v>
      </c>
      <c r="G4" s="1757" t="s">
        <v>306</v>
      </c>
    </row>
    <row r="5" spans="1:7" ht="35.1" customHeight="1">
      <c r="A5" s="1758" t="s">
        <v>3518</v>
      </c>
      <c r="B5" s="1759"/>
      <c r="C5" s="1759"/>
      <c r="D5" s="1759"/>
      <c r="E5" s="1759"/>
      <c r="F5" s="1759"/>
      <c r="G5" s="1760" t="s">
        <v>3519</v>
      </c>
    </row>
    <row r="6" spans="1:7" ht="21" customHeight="1">
      <c r="A6" s="1061" t="s">
        <v>3520</v>
      </c>
      <c r="B6" s="1761" t="s">
        <v>3521</v>
      </c>
      <c r="C6" s="1761" t="s">
        <v>3522</v>
      </c>
      <c r="D6" s="1761" t="s">
        <v>3523</v>
      </c>
      <c r="E6" s="1761" t="s">
        <v>3524</v>
      </c>
      <c r="F6" s="1761" t="s">
        <v>3525</v>
      </c>
      <c r="G6" s="1061" t="s">
        <v>3526</v>
      </c>
    </row>
    <row r="7" spans="1:7" ht="21" customHeight="1">
      <c r="A7" s="1061" t="s">
        <v>3527</v>
      </c>
      <c r="B7" s="1761" t="s">
        <v>3528</v>
      </c>
      <c r="C7" s="1762" t="s">
        <v>3529</v>
      </c>
      <c r="D7" s="1762" t="s">
        <v>3530</v>
      </c>
      <c r="E7" s="1761" t="s">
        <v>3531</v>
      </c>
      <c r="F7" s="1761" t="s">
        <v>3532</v>
      </c>
      <c r="G7" s="1061" t="s">
        <v>3533</v>
      </c>
    </row>
    <row r="8" spans="1:7" ht="21" customHeight="1">
      <c r="A8" s="1061" t="s">
        <v>3534</v>
      </c>
      <c r="B8" s="1761" t="s">
        <v>3535</v>
      </c>
      <c r="C8" s="1762" t="s">
        <v>3536</v>
      </c>
      <c r="D8" s="1762" t="s">
        <v>3537</v>
      </c>
      <c r="E8" s="1761" t="s">
        <v>3538</v>
      </c>
      <c r="F8" s="1761" t="s">
        <v>3539</v>
      </c>
      <c r="G8" s="1061" t="s">
        <v>3540</v>
      </c>
    </row>
    <row r="9" spans="1:7" ht="21" customHeight="1">
      <c r="A9" s="1061" t="s">
        <v>3541</v>
      </c>
      <c r="B9" s="1761" t="s">
        <v>3542</v>
      </c>
      <c r="C9" s="1762" t="s">
        <v>3543</v>
      </c>
      <c r="D9" s="1762" t="s">
        <v>3544</v>
      </c>
      <c r="E9" s="1761" t="s">
        <v>3545</v>
      </c>
      <c r="F9" s="1761" t="s">
        <v>3546</v>
      </c>
      <c r="G9" s="1061" t="s">
        <v>3547</v>
      </c>
    </row>
    <row r="10" spans="1:7" ht="21" customHeight="1">
      <c r="A10" s="1061" t="s">
        <v>3548</v>
      </c>
      <c r="B10" s="1763">
        <v>0.88</v>
      </c>
      <c r="C10" s="1763">
        <v>0.92</v>
      </c>
      <c r="D10" s="1763">
        <v>0.87</v>
      </c>
      <c r="E10" s="1763">
        <v>0.92710000000000004</v>
      </c>
      <c r="F10" s="1763">
        <v>0.92710000000000004</v>
      </c>
      <c r="G10" s="1061" t="s">
        <v>3549</v>
      </c>
    </row>
    <row r="11" spans="1:7" ht="21" customHeight="1">
      <c r="A11" s="1061" t="s">
        <v>3550</v>
      </c>
      <c r="B11" s="1763">
        <v>0.87</v>
      </c>
      <c r="C11" s="1763">
        <v>0.88</v>
      </c>
      <c r="D11" s="1763">
        <v>0.89</v>
      </c>
      <c r="E11" s="1763">
        <v>0.89</v>
      </c>
      <c r="F11" s="1763">
        <v>0.85399999999999998</v>
      </c>
      <c r="G11" s="1061" t="s">
        <v>3551</v>
      </c>
    </row>
    <row r="12" spans="1:7" ht="21" customHeight="1">
      <c r="A12" s="1061" t="s">
        <v>3552</v>
      </c>
      <c r="B12" s="1763">
        <v>0.98</v>
      </c>
      <c r="C12" s="1763">
        <v>0.98</v>
      </c>
      <c r="D12" s="1763">
        <v>0.97</v>
      </c>
      <c r="E12" s="1763">
        <v>0.98</v>
      </c>
      <c r="F12" s="1763">
        <v>0.9</v>
      </c>
      <c r="G12" s="1061" t="s">
        <v>3553</v>
      </c>
    </row>
    <row r="13" spans="1:7" ht="21" customHeight="1">
      <c r="A13" s="1061" t="s">
        <v>3554</v>
      </c>
      <c r="B13" s="1764" t="s">
        <v>2257</v>
      </c>
      <c r="C13" s="1765" t="s">
        <v>3555</v>
      </c>
      <c r="D13" s="1765" t="s">
        <v>3556</v>
      </c>
      <c r="E13" s="1766" t="s">
        <v>3557</v>
      </c>
      <c r="F13" s="1766" t="s">
        <v>3558</v>
      </c>
      <c r="G13" s="1061" t="s">
        <v>3559</v>
      </c>
    </row>
    <row r="14" spans="1:7" ht="21" customHeight="1">
      <c r="A14" s="1061" t="s">
        <v>3560</v>
      </c>
      <c r="B14" s="1764" t="s">
        <v>2257</v>
      </c>
      <c r="C14" s="1767" t="s">
        <v>2257</v>
      </c>
      <c r="D14" s="1765" t="s">
        <v>3561</v>
      </c>
      <c r="E14" s="1766" t="s">
        <v>3562</v>
      </c>
      <c r="F14" s="1766" t="s">
        <v>3563</v>
      </c>
      <c r="G14" s="1061" t="s">
        <v>3564</v>
      </c>
    </row>
    <row r="15" spans="1:7" ht="21" customHeight="1">
      <c r="A15" s="1061" t="s">
        <v>3565</v>
      </c>
      <c r="B15" s="1764" t="s">
        <v>2257</v>
      </c>
      <c r="C15" s="1767" t="s">
        <v>2257</v>
      </c>
      <c r="D15" s="1765" t="s">
        <v>3556</v>
      </c>
      <c r="E15" s="1765" t="s">
        <v>3556</v>
      </c>
      <c r="F15" s="1765" t="s">
        <v>3566</v>
      </c>
      <c r="G15" s="1061" t="s">
        <v>3567</v>
      </c>
    </row>
    <row r="16" spans="1:7" ht="35.1" customHeight="1">
      <c r="A16" s="1758" t="s">
        <v>3568</v>
      </c>
      <c r="B16" s="1759"/>
      <c r="C16" s="1759"/>
      <c r="D16" s="1759"/>
      <c r="E16" s="1759"/>
      <c r="F16" s="1759"/>
      <c r="G16" s="1760" t="s">
        <v>3569</v>
      </c>
    </row>
    <row r="17" spans="1:7" ht="21" customHeight="1">
      <c r="A17" s="1061" t="s">
        <v>3570</v>
      </c>
      <c r="B17" s="1767" t="s">
        <v>3571</v>
      </c>
      <c r="C17" s="1767" t="s">
        <v>3572</v>
      </c>
      <c r="D17" s="1767" t="s">
        <v>3573</v>
      </c>
      <c r="E17" s="1768" t="s">
        <v>3574</v>
      </c>
      <c r="F17" s="1769" t="s">
        <v>3575</v>
      </c>
      <c r="G17" s="1770" t="s">
        <v>3576</v>
      </c>
    </row>
    <row r="18" spans="1:7" ht="21" customHeight="1">
      <c r="A18" s="1061" t="s">
        <v>3577</v>
      </c>
      <c r="B18" s="1763">
        <v>0.96</v>
      </c>
      <c r="C18" s="1763">
        <v>0.96</v>
      </c>
      <c r="D18" s="1763">
        <v>0.9</v>
      </c>
      <c r="E18" s="1763">
        <v>0.6048</v>
      </c>
      <c r="F18" s="1771">
        <v>0.86099999999999999</v>
      </c>
      <c r="G18" s="1770" t="s">
        <v>3578</v>
      </c>
    </row>
    <row r="19" spans="1:7" ht="21" customHeight="1">
      <c r="A19" s="1061" t="s">
        <v>3548</v>
      </c>
      <c r="B19" s="1763">
        <v>0.83</v>
      </c>
      <c r="C19" s="1763">
        <v>0.84</v>
      </c>
      <c r="D19" s="1763">
        <v>0.85</v>
      </c>
      <c r="E19" s="1763">
        <v>0.87</v>
      </c>
      <c r="F19" s="1763">
        <v>0.89700000000000002</v>
      </c>
      <c r="G19" s="1061" t="s">
        <v>3549</v>
      </c>
    </row>
    <row r="20" spans="1:7" ht="21" customHeight="1">
      <c r="A20" s="1061" t="s">
        <v>3579</v>
      </c>
      <c r="B20" s="1763">
        <v>0.89</v>
      </c>
      <c r="C20" s="1763">
        <v>0.92</v>
      </c>
      <c r="D20" s="1763">
        <v>0.96</v>
      </c>
      <c r="E20" s="1763">
        <v>0.8175</v>
      </c>
      <c r="F20" s="1763">
        <v>0.89200000000000002</v>
      </c>
      <c r="G20" s="1061" t="s">
        <v>3551</v>
      </c>
    </row>
    <row r="21" spans="1:7" ht="36" customHeight="1">
      <c r="A21" s="1772" t="s">
        <v>3580</v>
      </c>
      <c r="B21" s="1773"/>
      <c r="C21" s="1773"/>
      <c r="D21" s="1773"/>
      <c r="E21" s="1773"/>
      <c r="F21" s="1773"/>
      <c r="G21" s="1760" t="s">
        <v>3581</v>
      </c>
    </row>
    <row r="22" spans="1:7" ht="21" customHeight="1">
      <c r="A22" s="1061" t="s">
        <v>3570</v>
      </c>
      <c r="B22" s="1765" t="s">
        <v>3582</v>
      </c>
      <c r="C22" s="1765" t="s">
        <v>3583</v>
      </c>
      <c r="D22" s="1765" t="s">
        <v>3583</v>
      </c>
      <c r="E22" s="1765" t="s">
        <v>3584</v>
      </c>
      <c r="F22" s="1774" t="s">
        <v>3585</v>
      </c>
      <c r="G22" s="1770" t="s">
        <v>3576</v>
      </c>
    </row>
    <row r="23" spans="1:7" ht="21" customHeight="1">
      <c r="A23" s="1061" t="s">
        <v>3586</v>
      </c>
      <c r="B23" s="1763">
        <v>0.88</v>
      </c>
      <c r="C23" s="1763">
        <v>0.87</v>
      </c>
      <c r="D23" s="1763">
        <v>0.95</v>
      </c>
      <c r="E23" s="1763">
        <v>0.9304</v>
      </c>
      <c r="F23" s="1763">
        <v>0.98399999999999999</v>
      </c>
      <c r="G23" s="1061" t="s">
        <v>3551</v>
      </c>
    </row>
    <row r="24" spans="1:7" ht="21" customHeight="1">
      <c r="A24" s="1061" t="s">
        <v>3587</v>
      </c>
      <c r="B24" s="1763">
        <v>0.68</v>
      </c>
      <c r="C24" s="1763">
        <v>0.57999999999999996</v>
      </c>
      <c r="D24" s="1763">
        <v>0.72</v>
      </c>
      <c r="E24" s="1763">
        <v>0.73</v>
      </c>
      <c r="F24" s="1771">
        <v>0.52100000000000002</v>
      </c>
      <c r="G24" s="1770" t="s">
        <v>3578</v>
      </c>
    </row>
    <row r="25" spans="1:7" ht="21" customHeight="1">
      <c r="A25" s="1061" t="s">
        <v>3588</v>
      </c>
      <c r="B25" s="1763">
        <v>0.91</v>
      </c>
      <c r="C25" s="1763">
        <v>0.93</v>
      </c>
      <c r="D25" s="1763">
        <v>0.93</v>
      </c>
      <c r="E25" s="1775">
        <v>0.90259999999999996</v>
      </c>
      <c r="F25" s="1776">
        <v>0.93200000000000005</v>
      </c>
      <c r="G25" s="1770" t="s">
        <v>3589</v>
      </c>
    </row>
    <row r="26" spans="1:7" ht="20.25" customHeight="1">
      <c r="A26" s="1777" t="s">
        <v>3590</v>
      </c>
      <c r="B26" s="1778"/>
      <c r="C26" s="1778"/>
      <c r="D26" s="1778"/>
      <c r="E26" s="1778"/>
      <c r="F26" s="1778"/>
      <c r="G26" s="1779" t="s">
        <v>3591</v>
      </c>
    </row>
    <row r="27" spans="1:7">
      <c r="A27"/>
      <c r="B27"/>
      <c r="C27"/>
      <c r="D27"/>
      <c r="E27"/>
      <c r="F27"/>
      <c r="G27"/>
    </row>
    <row r="28" spans="1:7" ht="20.25" customHeight="1">
      <c r="A28"/>
      <c r="B28"/>
      <c r="C28"/>
      <c r="D28"/>
      <c r="E28"/>
      <c r="F28"/>
      <c r="G28"/>
    </row>
    <row r="29" spans="1:7">
      <c r="A29"/>
      <c r="B29"/>
      <c r="C29"/>
      <c r="D29"/>
      <c r="E29"/>
      <c r="F29"/>
      <c r="G29"/>
    </row>
    <row r="30" spans="1:7">
      <c r="A30"/>
      <c r="B30"/>
      <c r="C30"/>
      <c r="D30"/>
      <c r="E30"/>
      <c r="F30"/>
      <c r="G30"/>
    </row>
    <row r="31" spans="1:7">
      <c r="A31"/>
      <c r="B31"/>
      <c r="C31"/>
      <c r="D31"/>
      <c r="E31"/>
      <c r="F31"/>
      <c r="G31"/>
    </row>
    <row r="32" spans="1:7">
      <c r="A32"/>
      <c r="B32"/>
      <c r="C32"/>
      <c r="D32"/>
      <c r="E32"/>
      <c r="F32"/>
      <c r="G32"/>
    </row>
    <row r="33" spans="1:7">
      <c r="A33"/>
      <c r="B33"/>
      <c r="C33"/>
      <c r="D33"/>
      <c r="E33"/>
      <c r="F33"/>
      <c r="G33"/>
    </row>
    <row r="34" spans="1:7">
      <c r="A34"/>
      <c r="B34"/>
      <c r="C34"/>
      <c r="D34"/>
      <c r="E34"/>
      <c r="F34"/>
      <c r="G34"/>
    </row>
    <row r="35" spans="1:7">
      <c r="A35"/>
      <c r="B35"/>
      <c r="C35"/>
      <c r="D35"/>
      <c r="E35"/>
      <c r="F35"/>
      <c r="G35"/>
    </row>
    <row r="36" spans="1:7">
      <c r="A36"/>
      <c r="B36"/>
      <c r="C36"/>
      <c r="D36"/>
      <c r="E36"/>
      <c r="F36"/>
      <c r="G36"/>
    </row>
    <row r="37" spans="1:7">
      <c r="A37"/>
      <c r="B37"/>
      <c r="C37"/>
      <c r="D37"/>
      <c r="E37"/>
      <c r="F37"/>
      <c r="G37"/>
    </row>
    <row r="38" spans="1:7">
      <c r="A38"/>
      <c r="B38"/>
      <c r="C38"/>
      <c r="D38"/>
      <c r="E38"/>
      <c r="F38"/>
      <c r="G38"/>
    </row>
    <row r="39" spans="1:7">
      <c r="A39"/>
      <c r="B39"/>
      <c r="C39"/>
      <c r="D39"/>
      <c r="E39"/>
      <c r="F39"/>
      <c r="G39"/>
    </row>
    <row r="40" spans="1:7">
      <c r="A40"/>
      <c r="B40"/>
      <c r="C40"/>
      <c r="D40"/>
      <c r="E40"/>
      <c r="F40"/>
      <c r="G40"/>
    </row>
    <row r="41" spans="1:7">
      <c r="A41"/>
      <c r="B41"/>
      <c r="C41"/>
      <c r="D41"/>
      <c r="E41"/>
      <c r="F41"/>
      <c r="G41"/>
    </row>
    <row r="42" spans="1:7">
      <c r="A42"/>
      <c r="B42"/>
      <c r="C42"/>
      <c r="D42"/>
      <c r="E42"/>
      <c r="F42"/>
      <c r="G42"/>
    </row>
    <row r="43" spans="1:7">
      <c r="A43"/>
      <c r="B43"/>
      <c r="C43"/>
      <c r="D43"/>
      <c r="E43"/>
      <c r="F43"/>
      <c r="G43"/>
    </row>
    <row r="44" spans="1:7">
      <c r="A44"/>
      <c r="B44"/>
      <c r="C44"/>
      <c r="D44"/>
      <c r="E44"/>
      <c r="F44"/>
      <c r="G44"/>
    </row>
    <row r="45" spans="1:7">
      <c r="A45"/>
      <c r="B45"/>
      <c r="C45"/>
      <c r="D45"/>
      <c r="E45"/>
      <c r="F45"/>
      <c r="G45"/>
    </row>
    <row r="46" spans="1:7">
      <c r="A46"/>
      <c r="B46"/>
      <c r="C46"/>
      <c r="D46"/>
      <c r="E46"/>
      <c r="F46"/>
      <c r="G46"/>
    </row>
    <row r="47" spans="1:7">
      <c r="A47"/>
      <c r="B47"/>
      <c r="C47"/>
      <c r="D47"/>
      <c r="E47"/>
      <c r="F47"/>
      <c r="G47"/>
    </row>
    <row r="48" spans="1:7">
      <c r="A48"/>
      <c r="B48"/>
      <c r="C48"/>
      <c r="D48"/>
      <c r="E48"/>
      <c r="F48"/>
      <c r="G48"/>
    </row>
    <row r="49" spans="1:7">
      <c r="A49"/>
      <c r="B49"/>
      <c r="C49"/>
      <c r="D49"/>
      <c r="E49"/>
      <c r="F49"/>
      <c r="G49"/>
    </row>
    <row r="50" spans="1:7">
      <c r="A50"/>
      <c r="B50"/>
      <c r="C50"/>
      <c r="D50"/>
      <c r="E50"/>
      <c r="F50"/>
      <c r="G50"/>
    </row>
    <row r="51" spans="1:7">
      <c r="A51"/>
      <c r="B51"/>
      <c r="C51"/>
      <c r="D51"/>
      <c r="E51"/>
      <c r="F51"/>
      <c r="G51"/>
    </row>
    <row r="52" spans="1:7">
      <c r="A52"/>
      <c r="B52"/>
      <c r="C52"/>
      <c r="D52"/>
      <c r="E52"/>
      <c r="F52"/>
      <c r="G52"/>
    </row>
    <row r="53" spans="1:7">
      <c r="A53"/>
      <c r="B53"/>
      <c r="C53"/>
      <c r="D53"/>
      <c r="E53"/>
      <c r="F53"/>
      <c r="G53"/>
    </row>
  </sheetData>
  <mergeCells count="3">
    <mergeCell ref="A1:G1"/>
    <mergeCell ref="A2:G2"/>
    <mergeCell ref="B3:C3"/>
  </mergeCells>
  <pageMargins left="0.7" right="0.7" top="0.75" bottom="0.75" header="0.3" footer="0.3"/>
  <pageSetup paperSize="9" scale="78" orientation="landscape" horizontalDpi="300" verticalDpi="300"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8"/>
  <sheetViews>
    <sheetView rightToLeft="1" zoomScale="110" zoomScaleNormal="110" workbookViewId="0">
      <selection activeCell="C8" sqref="C8"/>
    </sheetView>
  </sheetViews>
  <sheetFormatPr defaultColWidth="8.85546875" defaultRowHeight="15"/>
  <cols>
    <col min="1" max="1" width="23.7109375" style="1522" customWidth="1"/>
    <col min="2" max="8" width="13.7109375" style="1522" customWidth="1"/>
    <col min="9" max="9" width="23.7109375" style="1522" customWidth="1"/>
    <col min="10" max="177" width="8.85546875" style="1522"/>
    <col min="178" max="178" width="16.140625" style="1522" customWidth="1"/>
    <col min="179" max="179" width="20" style="1522" customWidth="1"/>
    <col min="180" max="181" width="12.28515625" style="1522" customWidth="1"/>
    <col min="182" max="182" width="14.140625" style="1522" customWidth="1"/>
    <col min="183" max="183" width="11.28515625" style="1522" customWidth="1"/>
    <col min="184" max="189" width="8.85546875" style="1522"/>
    <col min="190" max="190" width="15.7109375" style="1522" customWidth="1"/>
    <col min="191" max="191" width="20.28515625" style="1522" customWidth="1"/>
    <col min="192" max="192" width="11.85546875" style="1522" customWidth="1"/>
    <col min="193" max="193" width="12.85546875" style="1522" customWidth="1"/>
    <col min="194" max="194" width="13.28515625" style="1522" customWidth="1"/>
    <col min="195" max="195" width="13" style="1522" customWidth="1"/>
    <col min="196" max="433" width="8.85546875" style="1522"/>
    <col min="434" max="434" width="16.140625" style="1522" customWidth="1"/>
    <col min="435" max="435" width="20" style="1522" customWidth="1"/>
    <col min="436" max="437" width="12.28515625" style="1522" customWidth="1"/>
    <col min="438" max="438" width="14.140625" style="1522" customWidth="1"/>
    <col min="439" max="439" width="11.28515625" style="1522" customWidth="1"/>
    <col min="440" max="445" width="8.85546875" style="1522"/>
    <col min="446" max="446" width="15.7109375" style="1522" customWidth="1"/>
    <col min="447" max="447" width="20.28515625" style="1522" customWidth="1"/>
    <col min="448" max="448" width="11.85546875" style="1522" customWidth="1"/>
    <col min="449" max="449" width="12.85546875" style="1522" customWidth="1"/>
    <col min="450" max="450" width="13.28515625" style="1522" customWidth="1"/>
    <col min="451" max="451" width="13" style="1522" customWidth="1"/>
    <col min="452" max="689" width="8.85546875" style="1522"/>
    <col min="690" max="690" width="16.140625" style="1522" customWidth="1"/>
    <col min="691" max="691" width="20" style="1522" customWidth="1"/>
    <col min="692" max="693" width="12.28515625" style="1522" customWidth="1"/>
    <col min="694" max="694" width="14.140625" style="1522" customWidth="1"/>
    <col min="695" max="695" width="11.28515625" style="1522" customWidth="1"/>
    <col min="696" max="701" width="8.85546875" style="1522"/>
    <col min="702" max="702" width="15.7109375" style="1522" customWidth="1"/>
    <col min="703" max="703" width="20.28515625" style="1522" customWidth="1"/>
    <col min="704" max="704" width="11.85546875" style="1522" customWidth="1"/>
    <col min="705" max="705" width="12.85546875" style="1522" customWidth="1"/>
    <col min="706" max="706" width="13.28515625" style="1522" customWidth="1"/>
    <col min="707" max="707" width="13" style="1522" customWidth="1"/>
    <col min="708" max="945" width="8.85546875" style="1522"/>
    <col min="946" max="946" width="16.140625" style="1522" customWidth="1"/>
    <col min="947" max="947" width="20" style="1522" customWidth="1"/>
    <col min="948" max="949" width="12.28515625" style="1522" customWidth="1"/>
    <col min="950" max="950" width="14.140625" style="1522" customWidth="1"/>
    <col min="951" max="951" width="11.28515625" style="1522" customWidth="1"/>
    <col min="952" max="957" width="8.85546875" style="1522"/>
    <col min="958" max="958" width="15.7109375" style="1522" customWidth="1"/>
    <col min="959" max="959" width="20.28515625" style="1522" customWidth="1"/>
    <col min="960" max="960" width="11.85546875" style="1522" customWidth="1"/>
    <col min="961" max="961" width="12.85546875" style="1522" customWidth="1"/>
    <col min="962" max="962" width="13.28515625" style="1522" customWidth="1"/>
    <col min="963" max="963" width="13" style="1522" customWidth="1"/>
    <col min="964" max="1201" width="8.85546875" style="1522"/>
    <col min="1202" max="1202" width="16.140625" style="1522" customWidth="1"/>
    <col min="1203" max="1203" width="20" style="1522" customWidth="1"/>
    <col min="1204" max="1205" width="12.28515625" style="1522" customWidth="1"/>
    <col min="1206" max="1206" width="14.140625" style="1522" customWidth="1"/>
    <col min="1207" max="1207" width="11.28515625" style="1522" customWidth="1"/>
    <col min="1208" max="1213" width="8.85546875" style="1522"/>
    <col min="1214" max="1214" width="15.7109375" style="1522" customWidth="1"/>
    <col min="1215" max="1215" width="20.28515625" style="1522" customWidth="1"/>
    <col min="1216" max="1216" width="11.85546875" style="1522" customWidth="1"/>
    <col min="1217" max="1217" width="12.85546875" style="1522" customWidth="1"/>
    <col min="1218" max="1218" width="13.28515625" style="1522" customWidth="1"/>
    <col min="1219" max="1219" width="13" style="1522" customWidth="1"/>
    <col min="1220" max="1457" width="8.85546875" style="1522"/>
    <col min="1458" max="1458" width="16.140625" style="1522" customWidth="1"/>
    <col min="1459" max="1459" width="20" style="1522" customWidth="1"/>
    <col min="1460" max="1461" width="12.28515625" style="1522" customWidth="1"/>
    <col min="1462" max="1462" width="14.140625" style="1522" customWidth="1"/>
    <col min="1463" max="1463" width="11.28515625" style="1522" customWidth="1"/>
    <col min="1464" max="1469" width="8.85546875" style="1522"/>
    <col min="1470" max="1470" width="15.7109375" style="1522" customWidth="1"/>
    <col min="1471" max="1471" width="20.28515625" style="1522" customWidth="1"/>
    <col min="1472" max="1472" width="11.85546875" style="1522" customWidth="1"/>
    <col min="1473" max="1473" width="12.85546875" style="1522" customWidth="1"/>
    <col min="1474" max="1474" width="13.28515625" style="1522" customWidth="1"/>
    <col min="1475" max="1475" width="13" style="1522" customWidth="1"/>
    <col min="1476" max="1713" width="8.85546875" style="1522"/>
    <col min="1714" max="1714" width="16.140625" style="1522" customWidth="1"/>
    <col min="1715" max="1715" width="20" style="1522" customWidth="1"/>
    <col min="1716" max="1717" width="12.28515625" style="1522" customWidth="1"/>
    <col min="1718" max="1718" width="14.140625" style="1522" customWidth="1"/>
    <col min="1719" max="1719" width="11.28515625" style="1522" customWidth="1"/>
    <col min="1720" max="1725" width="8.85546875" style="1522"/>
    <col min="1726" max="1726" width="15.7109375" style="1522" customWidth="1"/>
    <col min="1727" max="1727" width="20.28515625" style="1522" customWidth="1"/>
    <col min="1728" max="1728" width="11.85546875" style="1522" customWidth="1"/>
    <col min="1729" max="1729" width="12.85546875" style="1522" customWidth="1"/>
    <col min="1730" max="1730" width="13.28515625" style="1522" customWidth="1"/>
    <col min="1731" max="1731" width="13" style="1522" customWidth="1"/>
    <col min="1732" max="1969" width="8.85546875" style="1522"/>
    <col min="1970" max="1970" width="16.140625" style="1522" customWidth="1"/>
    <col min="1971" max="1971" width="20" style="1522" customWidth="1"/>
    <col min="1972" max="1973" width="12.28515625" style="1522" customWidth="1"/>
    <col min="1974" max="1974" width="14.140625" style="1522" customWidth="1"/>
    <col min="1975" max="1975" width="11.28515625" style="1522" customWidth="1"/>
    <col min="1976" max="1981" width="8.85546875" style="1522"/>
    <col min="1982" max="1982" width="15.7109375" style="1522" customWidth="1"/>
    <col min="1983" max="1983" width="20.28515625" style="1522" customWidth="1"/>
    <col min="1984" max="1984" width="11.85546875" style="1522" customWidth="1"/>
    <col min="1985" max="1985" width="12.85546875" style="1522" customWidth="1"/>
    <col min="1986" max="1986" width="13.28515625" style="1522" customWidth="1"/>
    <col min="1987" max="1987" width="13" style="1522" customWidth="1"/>
    <col min="1988" max="2225" width="8.85546875" style="1522"/>
    <col min="2226" max="2226" width="16.140625" style="1522" customWidth="1"/>
    <col min="2227" max="2227" width="20" style="1522" customWidth="1"/>
    <col min="2228" max="2229" width="12.28515625" style="1522" customWidth="1"/>
    <col min="2230" max="2230" width="14.140625" style="1522" customWidth="1"/>
    <col min="2231" max="2231" width="11.28515625" style="1522" customWidth="1"/>
    <col min="2232" max="2237" width="8.85546875" style="1522"/>
    <col min="2238" max="2238" width="15.7109375" style="1522" customWidth="1"/>
    <col min="2239" max="2239" width="20.28515625" style="1522" customWidth="1"/>
    <col min="2240" max="2240" width="11.85546875" style="1522" customWidth="1"/>
    <col min="2241" max="2241" width="12.85546875" style="1522" customWidth="1"/>
    <col min="2242" max="2242" width="13.28515625" style="1522" customWidth="1"/>
    <col min="2243" max="2243" width="13" style="1522" customWidth="1"/>
    <col min="2244" max="2481" width="8.85546875" style="1522"/>
    <col min="2482" max="2482" width="16.140625" style="1522" customWidth="1"/>
    <col min="2483" max="2483" width="20" style="1522" customWidth="1"/>
    <col min="2484" max="2485" width="12.28515625" style="1522" customWidth="1"/>
    <col min="2486" max="2486" width="14.140625" style="1522" customWidth="1"/>
    <col min="2487" max="2487" width="11.28515625" style="1522" customWidth="1"/>
    <col min="2488" max="2493" width="8.85546875" style="1522"/>
    <col min="2494" max="2494" width="15.7109375" style="1522" customWidth="1"/>
    <col min="2495" max="2495" width="20.28515625" style="1522" customWidth="1"/>
    <col min="2496" max="2496" width="11.85546875" style="1522" customWidth="1"/>
    <col min="2497" max="2497" width="12.85546875" style="1522" customWidth="1"/>
    <col min="2498" max="2498" width="13.28515625" style="1522" customWidth="1"/>
    <col min="2499" max="2499" width="13" style="1522" customWidth="1"/>
    <col min="2500" max="2737" width="8.85546875" style="1522"/>
    <col min="2738" max="2738" width="16.140625" style="1522" customWidth="1"/>
    <col min="2739" max="2739" width="20" style="1522" customWidth="1"/>
    <col min="2740" max="2741" width="12.28515625" style="1522" customWidth="1"/>
    <col min="2742" max="2742" width="14.140625" style="1522" customWidth="1"/>
    <col min="2743" max="2743" width="11.28515625" style="1522" customWidth="1"/>
    <col min="2744" max="2749" width="8.85546875" style="1522"/>
    <col min="2750" max="2750" width="15.7109375" style="1522" customWidth="1"/>
    <col min="2751" max="2751" width="20.28515625" style="1522" customWidth="1"/>
    <col min="2752" max="2752" width="11.85546875" style="1522" customWidth="1"/>
    <col min="2753" max="2753" width="12.85546875" style="1522" customWidth="1"/>
    <col min="2754" max="2754" width="13.28515625" style="1522" customWidth="1"/>
    <col min="2755" max="2755" width="13" style="1522" customWidth="1"/>
    <col min="2756" max="2993" width="8.85546875" style="1522"/>
    <col min="2994" max="2994" width="16.140625" style="1522" customWidth="1"/>
    <col min="2995" max="2995" width="20" style="1522" customWidth="1"/>
    <col min="2996" max="2997" width="12.28515625" style="1522" customWidth="1"/>
    <col min="2998" max="2998" width="14.140625" style="1522" customWidth="1"/>
    <col min="2999" max="2999" width="11.28515625" style="1522" customWidth="1"/>
    <col min="3000" max="3005" width="8.85546875" style="1522"/>
    <col min="3006" max="3006" width="15.7109375" style="1522" customWidth="1"/>
    <col min="3007" max="3007" width="20.28515625" style="1522" customWidth="1"/>
    <col min="3008" max="3008" width="11.85546875" style="1522" customWidth="1"/>
    <col min="3009" max="3009" width="12.85546875" style="1522" customWidth="1"/>
    <col min="3010" max="3010" width="13.28515625" style="1522" customWidth="1"/>
    <col min="3011" max="3011" width="13" style="1522" customWidth="1"/>
    <col min="3012" max="3249" width="8.85546875" style="1522"/>
    <col min="3250" max="3250" width="16.140625" style="1522" customWidth="1"/>
    <col min="3251" max="3251" width="20" style="1522" customWidth="1"/>
    <col min="3252" max="3253" width="12.28515625" style="1522" customWidth="1"/>
    <col min="3254" max="3254" width="14.140625" style="1522" customWidth="1"/>
    <col min="3255" max="3255" width="11.28515625" style="1522" customWidth="1"/>
    <col min="3256" max="3261" width="8.85546875" style="1522"/>
    <col min="3262" max="3262" width="15.7109375" style="1522" customWidth="1"/>
    <col min="3263" max="3263" width="20.28515625" style="1522" customWidth="1"/>
    <col min="3264" max="3264" width="11.85546875" style="1522" customWidth="1"/>
    <col min="3265" max="3265" width="12.85546875" style="1522" customWidth="1"/>
    <col min="3266" max="3266" width="13.28515625" style="1522" customWidth="1"/>
    <col min="3267" max="3267" width="13" style="1522" customWidth="1"/>
    <col min="3268" max="3505" width="8.85546875" style="1522"/>
    <col min="3506" max="3506" width="16.140625" style="1522" customWidth="1"/>
    <col min="3507" max="3507" width="20" style="1522" customWidth="1"/>
    <col min="3508" max="3509" width="12.28515625" style="1522" customWidth="1"/>
    <col min="3510" max="3510" width="14.140625" style="1522" customWidth="1"/>
    <col min="3511" max="3511" width="11.28515625" style="1522" customWidth="1"/>
    <col min="3512" max="3517" width="8.85546875" style="1522"/>
    <col min="3518" max="3518" width="15.7109375" style="1522" customWidth="1"/>
    <col min="3519" max="3519" width="20.28515625" style="1522" customWidth="1"/>
    <col min="3520" max="3520" width="11.85546875" style="1522" customWidth="1"/>
    <col min="3521" max="3521" width="12.85546875" style="1522" customWidth="1"/>
    <col min="3522" max="3522" width="13.28515625" style="1522" customWidth="1"/>
    <col min="3523" max="3523" width="13" style="1522" customWidth="1"/>
    <col min="3524" max="3761" width="8.85546875" style="1522"/>
    <col min="3762" max="3762" width="16.140625" style="1522" customWidth="1"/>
    <col min="3763" max="3763" width="20" style="1522" customWidth="1"/>
    <col min="3764" max="3765" width="12.28515625" style="1522" customWidth="1"/>
    <col min="3766" max="3766" width="14.140625" style="1522" customWidth="1"/>
    <col min="3767" max="3767" width="11.28515625" style="1522" customWidth="1"/>
    <col min="3768" max="3773" width="8.85546875" style="1522"/>
    <col min="3774" max="3774" width="15.7109375" style="1522" customWidth="1"/>
    <col min="3775" max="3775" width="20.28515625" style="1522" customWidth="1"/>
    <col min="3776" max="3776" width="11.85546875" style="1522" customWidth="1"/>
    <col min="3777" max="3777" width="12.85546875" style="1522" customWidth="1"/>
    <col min="3778" max="3778" width="13.28515625" style="1522" customWidth="1"/>
    <col min="3779" max="3779" width="13" style="1522" customWidth="1"/>
    <col min="3780" max="4017" width="8.85546875" style="1522"/>
    <col min="4018" max="4018" width="16.140625" style="1522" customWidth="1"/>
    <col min="4019" max="4019" width="20" style="1522" customWidth="1"/>
    <col min="4020" max="4021" width="12.28515625" style="1522" customWidth="1"/>
    <col min="4022" max="4022" width="14.140625" style="1522" customWidth="1"/>
    <col min="4023" max="4023" width="11.28515625" style="1522" customWidth="1"/>
    <col min="4024" max="4029" width="8.85546875" style="1522"/>
    <col min="4030" max="4030" width="15.7109375" style="1522" customWidth="1"/>
    <col min="4031" max="4031" width="20.28515625" style="1522" customWidth="1"/>
    <col min="4032" max="4032" width="11.85546875" style="1522" customWidth="1"/>
    <col min="4033" max="4033" width="12.85546875" style="1522" customWidth="1"/>
    <col min="4034" max="4034" width="13.28515625" style="1522" customWidth="1"/>
    <col min="4035" max="4035" width="13" style="1522" customWidth="1"/>
    <col min="4036" max="4273" width="8.85546875" style="1522"/>
    <col min="4274" max="4274" width="16.140625" style="1522" customWidth="1"/>
    <col min="4275" max="4275" width="20" style="1522" customWidth="1"/>
    <col min="4276" max="4277" width="12.28515625" style="1522" customWidth="1"/>
    <col min="4278" max="4278" width="14.140625" style="1522" customWidth="1"/>
    <col min="4279" max="4279" width="11.28515625" style="1522" customWidth="1"/>
    <col min="4280" max="4285" width="8.85546875" style="1522"/>
    <col min="4286" max="4286" width="15.7109375" style="1522" customWidth="1"/>
    <col min="4287" max="4287" width="20.28515625" style="1522" customWidth="1"/>
    <col min="4288" max="4288" width="11.85546875" style="1522" customWidth="1"/>
    <col min="4289" max="4289" width="12.85546875" style="1522" customWidth="1"/>
    <col min="4290" max="4290" width="13.28515625" style="1522" customWidth="1"/>
    <col min="4291" max="4291" width="13" style="1522" customWidth="1"/>
    <col min="4292" max="4529" width="8.85546875" style="1522"/>
    <col min="4530" max="4530" width="16.140625" style="1522" customWidth="1"/>
    <col min="4531" max="4531" width="20" style="1522" customWidth="1"/>
    <col min="4532" max="4533" width="12.28515625" style="1522" customWidth="1"/>
    <col min="4534" max="4534" width="14.140625" style="1522" customWidth="1"/>
    <col min="4535" max="4535" width="11.28515625" style="1522" customWidth="1"/>
    <col min="4536" max="4541" width="8.85546875" style="1522"/>
    <col min="4542" max="4542" width="15.7109375" style="1522" customWidth="1"/>
    <col min="4543" max="4543" width="20.28515625" style="1522" customWidth="1"/>
    <col min="4544" max="4544" width="11.85546875" style="1522" customWidth="1"/>
    <col min="4545" max="4545" width="12.85546875" style="1522" customWidth="1"/>
    <col min="4546" max="4546" width="13.28515625" style="1522" customWidth="1"/>
    <col min="4547" max="4547" width="13" style="1522" customWidth="1"/>
    <col min="4548" max="4785" width="8.85546875" style="1522"/>
    <col min="4786" max="4786" width="16.140625" style="1522" customWidth="1"/>
    <col min="4787" max="4787" width="20" style="1522" customWidth="1"/>
    <col min="4788" max="4789" width="12.28515625" style="1522" customWidth="1"/>
    <col min="4790" max="4790" width="14.140625" style="1522" customWidth="1"/>
    <col min="4791" max="4791" width="11.28515625" style="1522" customWidth="1"/>
    <col min="4792" max="4797" width="8.85546875" style="1522"/>
    <col min="4798" max="4798" width="15.7109375" style="1522" customWidth="1"/>
    <col min="4799" max="4799" width="20.28515625" style="1522" customWidth="1"/>
    <col min="4800" max="4800" width="11.85546875" style="1522" customWidth="1"/>
    <col min="4801" max="4801" width="12.85546875" style="1522" customWidth="1"/>
    <col min="4802" max="4802" width="13.28515625" style="1522" customWidth="1"/>
    <col min="4803" max="4803" width="13" style="1522" customWidth="1"/>
    <col min="4804" max="5041" width="8.85546875" style="1522"/>
    <col min="5042" max="5042" width="16.140625" style="1522" customWidth="1"/>
    <col min="5043" max="5043" width="20" style="1522" customWidth="1"/>
    <col min="5044" max="5045" width="12.28515625" style="1522" customWidth="1"/>
    <col min="5046" max="5046" width="14.140625" style="1522" customWidth="1"/>
    <col min="5047" max="5047" width="11.28515625" style="1522" customWidth="1"/>
    <col min="5048" max="5053" width="8.85546875" style="1522"/>
    <col min="5054" max="5054" width="15.7109375" style="1522" customWidth="1"/>
    <col min="5055" max="5055" width="20.28515625" style="1522" customWidth="1"/>
    <col min="5056" max="5056" width="11.85546875" style="1522" customWidth="1"/>
    <col min="5057" max="5057" width="12.85546875" style="1522" customWidth="1"/>
    <col min="5058" max="5058" width="13.28515625" style="1522" customWidth="1"/>
    <col min="5059" max="5059" width="13" style="1522" customWidth="1"/>
    <col min="5060" max="5297" width="8.85546875" style="1522"/>
    <col min="5298" max="5298" width="16.140625" style="1522" customWidth="1"/>
    <col min="5299" max="5299" width="20" style="1522" customWidth="1"/>
    <col min="5300" max="5301" width="12.28515625" style="1522" customWidth="1"/>
    <col min="5302" max="5302" width="14.140625" style="1522" customWidth="1"/>
    <col min="5303" max="5303" width="11.28515625" style="1522" customWidth="1"/>
    <col min="5304" max="5309" width="8.85546875" style="1522"/>
    <col min="5310" max="5310" width="15.7109375" style="1522" customWidth="1"/>
    <col min="5311" max="5311" width="20.28515625" style="1522" customWidth="1"/>
    <col min="5312" max="5312" width="11.85546875" style="1522" customWidth="1"/>
    <col min="5313" max="5313" width="12.85546875" style="1522" customWidth="1"/>
    <col min="5314" max="5314" width="13.28515625" style="1522" customWidth="1"/>
    <col min="5315" max="5315" width="13" style="1522" customWidth="1"/>
    <col min="5316" max="5553" width="8.85546875" style="1522"/>
    <col min="5554" max="5554" width="16.140625" style="1522" customWidth="1"/>
    <col min="5555" max="5555" width="20" style="1522" customWidth="1"/>
    <col min="5556" max="5557" width="12.28515625" style="1522" customWidth="1"/>
    <col min="5558" max="5558" width="14.140625" style="1522" customWidth="1"/>
    <col min="5559" max="5559" width="11.28515625" style="1522" customWidth="1"/>
    <col min="5560" max="5565" width="8.85546875" style="1522"/>
    <col min="5566" max="5566" width="15.7109375" style="1522" customWidth="1"/>
    <col min="5567" max="5567" width="20.28515625" style="1522" customWidth="1"/>
    <col min="5568" max="5568" width="11.85546875" style="1522" customWidth="1"/>
    <col min="5569" max="5569" width="12.85546875" style="1522" customWidth="1"/>
    <col min="5570" max="5570" width="13.28515625" style="1522" customWidth="1"/>
    <col min="5571" max="5571" width="13" style="1522" customWidth="1"/>
    <col min="5572" max="5809" width="8.85546875" style="1522"/>
    <col min="5810" max="5810" width="16.140625" style="1522" customWidth="1"/>
    <col min="5811" max="5811" width="20" style="1522" customWidth="1"/>
    <col min="5812" max="5813" width="12.28515625" style="1522" customWidth="1"/>
    <col min="5814" max="5814" width="14.140625" style="1522" customWidth="1"/>
    <col min="5815" max="5815" width="11.28515625" style="1522" customWidth="1"/>
    <col min="5816" max="5821" width="8.85546875" style="1522"/>
    <col min="5822" max="5822" width="15.7109375" style="1522" customWidth="1"/>
    <col min="5823" max="5823" width="20.28515625" style="1522" customWidth="1"/>
    <col min="5824" max="5824" width="11.85546875" style="1522" customWidth="1"/>
    <col min="5825" max="5825" width="12.85546875" style="1522" customWidth="1"/>
    <col min="5826" max="5826" width="13.28515625" style="1522" customWidth="1"/>
    <col min="5827" max="5827" width="13" style="1522" customWidth="1"/>
    <col min="5828" max="6065" width="8.85546875" style="1522"/>
    <col min="6066" max="6066" width="16.140625" style="1522" customWidth="1"/>
    <col min="6067" max="6067" width="20" style="1522" customWidth="1"/>
    <col min="6068" max="6069" width="12.28515625" style="1522" customWidth="1"/>
    <col min="6070" max="6070" width="14.140625" style="1522" customWidth="1"/>
    <col min="6071" max="6071" width="11.28515625" style="1522" customWidth="1"/>
    <col min="6072" max="6077" width="8.85546875" style="1522"/>
    <col min="6078" max="6078" width="15.7109375" style="1522" customWidth="1"/>
    <col min="6079" max="6079" width="20.28515625" style="1522" customWidth="1"/>
    <col min="6080" max="6080" width="11.85546875" style="1522" customWidth="1"/>
    <col min="6081" max="6081" width="12.85546875" style="1522" customWidth="1"/>
    <col min="6082" max="6082" width="13.28515625" style="1522" customWidth="1"/>
    <col min="6083" max="6083" width="13" style="1522" customWidth="1"/>
    <col min="6084" max="6321" width="8.85546875" style="1522"/>
    <col min="6322" max="6322" width="16.140625" style="1522" customWidth="1"/>
    <col min="6323" max="6323" width="20" style="1522" customWidth="1"/>
    <col min="6324" max="6325" width="12.28515625" style="1522" customWidth="1"/>
    <col min="6326" max="6326" width="14.140625" style="1522" customWidth="1"/>
    <col min="6327" max="6327" width="11.28515625" style="1522" customWidth="1"/>
    <col min="6328" max="6333" width="8.85546875" style="1522"/>
    <col min="6334" max="6334" width="15.7109375" style="1522" customWidth="1"/>
    <col min="6335" max="6335" width="20.28515625" style="1522" customWidth="1"/>
    <col min="6336" max="6336" width="11.85546875" style="1522" customWidth="1"/>
    <col min="6337" max="6337" width="12.85546875" style="1522" customWidth="1"/>
    <col min="6338" max="6338" width="13.28515625" style="1522" customWidth="1"/>
    <col min="6339" max="6339" width="13" style="1522" customWidth="1"/>
    <col min="6340" max="6577" width="8.85546875" style="1522"/>
    <col min="6578" max="6578" width="16.140625" style="1522" customWidth="1"/>
    <col min="6579" max="6579" width="20" style="1522" customWidth="1"/>
    <col min="6580" max="6581" width="12.28515625" style="1522" customWidth="1"/>
    <col min="6582" max="6582" width="14.140625" style="1522" customWidth="1"/>
    <col min="6583" max="6583" width="11.28515625" style="1522" customWidth="1"/>
    <col min="6584" max="6589" width="8.85546875" style="1522"/>
    <col min="6590" max="6590" width="15.7109375" style="1522" customWidth="1"/>
    <col min="6591" max="6591" width="20.28515625" style="1522" customWidth="1"/>
    <col min="6592" max="6592" width="11.85546875" style="1522" customWidth="1"/>
    <col min="6593" max="6593" width="12.85546875" style="1522" customWidth="1"/>
    <col min="6594" max="6594" width="13.28515625" style="1522" customWidth="1"/>
    <col min="6595" max="6595" width="13" style="1522" customWidth="1"/>
    <col min="6596" max="6833" width="8.85546875" style="1522"/>
    <col min="6834" max="6834" width="16.140625" style="1522" customWidth="1"/>
    <col min="6835" max="6835" width="20" style="1522" customWidth="1"/>
    <col min="6836" max="6837" width="12.28515625" style="1522" customWidth="1"/>
    <col min="6838" max="6838" width="14.140625" style="1522" customWidth="1"/>
    <col min="6839" max="6839" width="11.28515625" style="1522" customWidth="1"/>
    <col min="6840" max="6845" width="8.85546875" style="1522"/>
    <col min="6846" max="6846" width="15.7109375" style="1522" customWidth="1"/>
    <col min="6847" max="6847" width="20.28515625" style="1522" customWidth="1"/>
    <col min="6848" max="6848" width="11.85546875" style="1522" customWidth="1"/>
    <col min="6849" max="6849" width="12.85546875" style="1522" customWidth="1"/>
    <col min="6850" max="6850" width="13.28515625" style="1522" customWidth="1"/>
    <col min="6851" max="6851" width="13" style="1522" customWidth="1"/>
    <col min="6852" max="7089" width="8.85546875" style="1522"/>
    <col min="7090" max="7090" width="16.140625" style="1522" customWidth="1"/>
    <col min="7091" max="7091" width="20" style="1522" customWidth="1"/>
    <col min="7092" max="7093" width="12.28515625" style="1522" customWidth="1"/>
    <col min="7094" max="7094" width="14.140625" style="1522" customWidth="1"/>
    <col min="7095" max="7095" width="11.28515625" style="1522" customWidth="1"/>
    <col min="7096" max="7101" width="8.85546875" style="1522"/>
    <col min="7102" max="7102" width="15.7109375" style="1522" customWidth="1"/>
    <col min="7103" max="7103" width="20.28515625" style="1522" customWidth="1"/>
    <col min="7104" max="7104" width="11.85546875" style="1522" customWidth="1"/>
    <col min="7105" max="7105" width="12.85546875" style="1522" customWidth="1"/>
    <col min="7106" max="7106" width="13.28515625" style="1522" customWidth="1"/>
    <col min="7107" max="7107" width="13" style="1522" customWidth="1"/>
    <col min="7108" max="7345" width="8.85546875" style="1522"/>
    <col min="7346" max="7346" width="16.140625" style="1522" customWidth="1"/>
    <col min="7347" max="7347" width="20" style="1522" customWidth="1"/>
    <col min="7348" max="7349" width="12.28515625" style="1522" customWidth="1"/>
    <col min="7350" max="7350" width="14.140625" style="1522" customWidth="1"/>
    <col min="7351" max="7351" width="11.28515625" style="1522" customWidth="1"/>
    <col min="7352" max="7357" width="8.85546875" style="1522"/>
    <col min="7358" max="7358" width="15.7109375" style="1522" customWidth="1"/>
    <col min="7359" max="7359" width="20.28515625" style="1522" customWidth="1"/>
    <col min="7360" max="7360" width="11.85546875" style="1522" customWidth="1"/>
    <col min="7361" max="7361" width="12.85546875" style="1522" customWidth="1"/>
    <col min="7362" max="7362" width="13.28515625" style="1522" customWidth="1"/>
    <col min="7363" max="7363" width="13" style="1522" customWidth="1"/>
    <col min="7364" max="7601" width="8.85546875" style="1522"/>
    <col min="7602" max="7602" width="16.140625" style="1522" customWidth="1"/>
    <col min="7603" max="7603" width="20" style="1522" customWidth="1"/>
    <col min="7604" max="7605" width="12.28515625" style="1522" customWidth="1"/>
    <col min="7606" max="7606" width="14.140625" style="1522" customWidth="1"/>
    <col min="7607" max="7607" width="11.28515625" style="1522" customWidth="1"/>
    <col min="7608" max="7613" width="8.85546875" style="1522"/>
    <col min="7614" max="7614" width="15.7109375" style="1522" customWidth="1"/>
    <col min="7615" max="7615" width="20.28515625" style="1522" customWidth="1"/>
    <col min="7616" max="7616" width="11.85546875" style="1522" customWidth="1"/>
    <col min="7617" max="7617" width="12.85546875" style="1522" customWidth="1"/>
    <col min="7618" max="7618" width="13.28515625" style="1522" customWidth="1"/>
    <col min="7619" max="7619" width="13" style="1522" customWidth="1"/>
    <col min="7620" max="7857" width="8.85546875" style="1522"/>
    <col min="7858" max="7858" width="16.140625" style="1522" customWidth="1"/>
    <col min="7859" max="7859" width="20" style="1522" customWidth="1"/>
    <col min="7860" max="7861" width="12.28515625" style="1522" customWidth="1"/>
    <col min="7862" max="7862" width="14.140625" style="1522" customWidth="1"/>
    <col min="7863" max="7863" width="11.28515625" style="1522" customWidth="1"/>
    <col min="7864" max="7869" width="8.85546875" style="1522"/>
    <col min="7870" max="7870" width="15.7109375" style="1522" customWidth="1"/>
    <col min="7871" max="7871" width="20.28515625" style="1522" customWidth="1"/>
    <col min="7872" max="7872" width="11.85546875" style="1522" customWidth="1"/>
    <col min="7873" max="7873" width="12.85546875" style="1522" customWidth="1"/>
    <col min="7874" max="7874" width="13.28515625" style="1522" customWidth="1"/>
    <col min="7875" max="7875" width="13" style="1522" customWidth="1"/>
    <col min="7876" max="8113" width="8.85546875" style="1522"/>
    <col min="8114" max="8114" width="16.140625" style="1522" customWidth="1"/>
    <col min="8115" max="8115" width="20" style="1522" customWidth="1"/>
    <col min="8116" max="8117" width="12.28515625" style="1522" customWidth="1"/>
    <col min="8118" max="8118" width="14.140625" style="1522" customWidth="1"/>
    <col min="8119" max="8119" width="11.28515625" style="1522" customWidth="1"/>
    <col min="8120" max="8125" width="8.85546875" style="1522"/>
    <col min="8126" max="8126" width="15.7109375" style="1522" customWidth="1"/>
    <col min="8127" max="8127" width="20.28515625" style="1522" customWidth="1"/>
    <col min="8128" max="8128" width="11.85546875" style="1522" customWidth="1"/>
    <col min="8129" max="8129" width="12.85546875" style="1522" customWidth="1"/>
    <col min="8130" max="8130" width="13.28515625" style="1522" customWidth="1"/>
    <col min="8131" max="8131" width="13" style="1522" customWidth="1"/>
    <col min="8132" max="8369" width="8.85546875" style="1522"/>
    <col min="8370" max="8370" width="16.140625" style="1522" customWidth="1"/>
    <col min="8371" max="8371" width="20" style="1522" customWidth="1"/>
    <col min="8372" max="8373" width="12.28515625" style="1522" customWidth="1"/>
    <col min="8374" max="8374" width="14.140625" style="1522" customWidth="1"/>
    <col min="8375" max="8375" width="11.28515625" style="1522" customWidth="1"/>
    <col min="8376" max="8381" width="8.85546875" style="1522"/>
    <col min="8382" max="8382" width="15.7109375" style="1522" customWidth="1"/>
    <col min="8383" max="8383" width="20.28515625" style="1522" customWidth="1"/>
    <col min="8384" max="8384" width="11.85546875" style="1522" customWidth="1"/>
    <col min="8385" max="8385" width="12.85546875" style="1522" customWidth="1"/>
    <col min="8386" max="8386" width="13.28515625" style="1522" customWidth="1"/>
    <col min="8387" max="8387" width="13" style="1522" customWidth="1"/>
    <col min="8388" max="8625" width="8.85546875" style="1522"/>
    <col min="8626" max="8626" width="16.140625" style="1522" customWidth="1"/>
    <col min="8627" max="8627" width="20" style="1522" customWidth="1"/>
    <col min="8628" max="8629" width="12.28515625" style="1522" customWidth="1"/>
    <col min="8630" max="8630" width="14.140625" style="1522" customWidth="1"/>
    <col min="8631" max="8631" width="11.28515625" style="1522" customWidth="1"/>
    <col min="8632" max="8637" width="8.85546875" style="1522"/>
    <col min="8638" max="8638" width="15.7109375" style="1522" customWidth="1"/>
    <col min="8639" max="8639" width="20.28515625" style="1522" customWidth="1"/>
    <col min="8640" max="8640" width="11.85546875" style="1522" customWidth="1"/>
    <col min="8641" max="8641" width="12.85546875" style="1522" customWidth="1"/>
    <col min="8642" max="8642" width="13.28515625" style="1522" customWidth="1"/>
    <col min="8643" max="8643" width="13" style="1522" customWidth="1"/>
    <col min="8644" max="8881" width="8.85546875" style="1522"/>
    <col min="8882" max="8882" width="16.140625" style="1522" customWidth="1"/>
    <col min="8883" max="8883" width="20" style="1522" customWidth="1"/>
    <col min="8884" max="8885" width="12.28515625" style="1522" customWidth="1"/>
    <col min="8886" max="8886" width="14.140625" style="1522" customWidth="1"/>
    <col min="8887" max="8887" width="11.28515625" style="1522" customWidth="1"/>
    <col min="8888" max="8893" width="8.85546875" style="1522"/>
    <col min="8894" max="8894" width="15.7109375" style="1522" customWidth="1"/>
    <col min="8895" max="8895" width="20.28515625" style="1522" customWidth="1"/>
    <col min="8896" max="8896" width="11.85546875" style="1522" customWidth="1"/>
    <col min="8897" max="8897" width="12.85546875" style="1522" customWidth="1"/>
    <col min="8898" max="8898" width="13.28515625" style="1522" customWidth="1"/>
    <col min="8899" max="8899" width="13" style="1522" customWidth="1"/>
    <col min="8900" max="9137" width="8.85546875" style="1522"/>
    <col min="9138" max="9138" width="16.140625" style="1522" customWidth="1"/>
    <col min="9139" max="9139" width="20" style="1522" customWidth="1"/>
    <col min="9140" max="9141" width="12.28515625" style="1522" customWidth="1"/>
    <col min="9142" max="9142" width="14.140625" style="1522" customWidth="1"/>
    <col min="9143" max="9143" width="11.28515625" style="1522" customWidth="1"/>
    <col min="9144" max="9149" width="8.85546875" style="1522"/>
    <col min="9150" max="9150" width="15.7109375" style="1522" customWidth="1"/>
    <col min="9151" max="9151" width="20.28515625" style="1522" customWidth="1"/>
    <col min="9152" max="9152" width="11.85546875" style="1522" customWidth="1"/>
    <col min="9153" max="9153" width="12.85546875" style="1522" customWidth="1"/>
    <col min="9154" max="9154" width="13.28515625" style="1522" customWidth="1"/>
    <col min="9155" max="9155" width="13" style="1522" customWidth="1"/>
    <col min="9156" max="9393" width="8.85546875" style="1522"/>
    <col min="9394" max="9394" width="16.140625" style="1522" customWidth="1"/>
    <col min="9395" max="9395" width="20" style="1522" customWidth="1"/>
    <col min="9396" max="9397" width="12.28515625" style="1522" customWidth="1"/>
    <col min="9398" max="9398" width="14.140625" style="1522" customWidth="1"/>
    <col min="9399" max="9399" width="11.28515625" style="1522" customWidth="1"/>
    <col min="9400" max="9405" width="8.85546875" style="1522"/>
    <col min="9406" max="9406" width="15.7109375" style="1522" customWidth="1"/>
    <col min="9407" max="9407" width="20.28515625" style="1522" customWidth="1"/>
    <col min="9408" max="9408" width="11.85546875" style="1522" customWidth="1"/>
    <col min="9409" max="9409" width="12.85546875" style="1522" customWidth="1"/>
    <col min="9410" max="9410" width="13.28515625" style="1522" customWidth="1"/>
    <col min="9411" max="9411" width="13" style="1522" customWidth="1"/>
    <col min="9412" max="9649" width="8.85546875" style="1522"/>
    <col min="9650" max="9650" width="16.140625" style="1522" customWidth="1"/>
    <col min="9651" max="9651" width="20" style="1522" customWidth="1"/>
    <col min="9652" max="9653" width="12.28515625" style="1522" customWidth="1"/>
    <col min="9654" max="9654" width="14.140625" style="1522" customWidth="1"/>
    <col min="9655" max="9655" width="11.28515625" style="1522" customWidth="1"/>
    <col min="9656" max="9661" width="8.85546875" style="1522"/>
    <col min="9662" max="9662" width="15.7109375" style="1522" customWidth="1"/>
    <col min="9663" max="9663" width="20.28515625" style="1522" customWidth="1"/>
    <col min="9664" max="9664" width="11.85546875" style="1522" customWidth="1"/>
    <col min="9665" max="9665" width="12.85546875" style="1522" customWidth="1"/>
    <col min="9666" max="9666" width="13.28515625" style="1522" customWidth="1"/>
    <col min="9667" max="9667" width="13" style="1522" customWidth="1"/>
    <col min="9668" max="9905" width="8.85546875" style="1522"/>
    <col min="9906" max="9906" width="16.140625" style="1522" customWidth="1"/>
    <col min="9907" max="9907" width="20" style="1522" customWidth="1"/>
    <col min="9908" max="9909" width="12.28515625" style="1522" customWidth="1"/>
    <col min="9910" max="9910" width="14.140625" style="1522" customWidth="1"/>
    <col min="9911" max="9911" width="11.28515625" style="1522" customWidth="1"/>
    <col min="9912" max="9917" width="8.85546875" style="1522"/>
    <col min="9918" max="9918" width="15.7109375" style="1522" customWidth="1"/>
    <col min="9919" max="9919" width="20.28515625" style="1522" customWidth="1"/>
    <col min="9920" max="9920" width="11.85546875" style="1522" customWidth="1"/>
    <col min="9921" max="9921" width="12.85546875" style="1522" customWidth="1"/>
    <col min="9922" max="9922" width="13.28515625" style="1522" customWidth="1"/>
    <col min="9923" max="9923" width="13" style="1522" customWidth="1"/>
    <col min="9924" max="10161" width="8.85546875" style="1522"/>
    <col min="10162" max="10162" width="16.140625" style="1522" customWidth="1"/>
    <col min="10163" max="10163" width="20" style="1522" customWidth="1"/>
    <col min="10164" max="10165" width="12.28515625" style="1522" customWidth="1"/>
    <col min="10166" max="10166" width="14.140625" style="1522" customWidth="1"/>
    <col min="10167" max="10167" width="11.28515625" style="1522" customWidth="1"/>
    <col min="10168" max="10173" width="8.85546875" style="1522"/>
    <col min="10174" max="10174" width="15.7109375" style="1522" customWidth="1"/>
    <col min="10175" max="10175" width="20.28515625" style="1522" customWidth="1"/>
    <col min="10176" max="10176" width="11.85546875" style="1522" customWidth="1"/>
    <col min="10177" max="10177" width="12.85546875" style="1522" customWidth="1"/>
    <col min="10178" max="10178" width="13.28515625" style="1522" customWidth="1"/>
    <col min="10179" max="10179" width="13" style="1522" customWidth="1"/>
    <col min="10180" max="10417" width="8.85546875" style="1522"/>
    <col min="10418" max="10418" width="16.140625" style="1522" customWidth="1"/>
    <col min="10419" max="10419" width="20" style="1522" customWidth="1"/>
    <col min="10420" max="10421" width="12.28515625" style="1522" customWidth="1"/>
    <col min="10422" max="10422" width="14.140625" style="1522" customWidth="1"/>
    <col min="10423" max="10423" width="11.28515625" style="1522" customWidth="1"/>
    <col min="10424" max="10429" width="8.85546875" style="1522"/>
    <col min="10430" max="10430" width="15.7109375" style="1522" customWidth="1"/>
    <col min="10431" max="10431" width="20.28515625" style="1522" customWidth="1"/>
    <col min="10432" max="10432" width="11.85546875" style="1522" customWidth="1"/>
    <col min="10433" max="10433" width="12.85546875" style="1522" customWidth="1"/>
    <col min="10434" max="10434" width="13.28515625" style="1522" customWidth="1"/>
    <col min="10435" max="10435" width="13" style="1522" customWidth="1"/>
    <col min="10436" max="10673" width="8.85546875" style="1522"/>
    <col min="10674" max="10674" width="16.140625" style="1522" customWidth="1"/>
    <col min="10675" max="10675" width="20" style="1522" customWidth="1"/>
    <col min="10676" max="10677" width="12.28515625" style="1522" customWidth="1"/>
    <col min="10678" max="10678" width="14.140625" style="1522" customWidth="1"/>
    <col min="10679" max="10679" width="11.28515625" style="1522" customWidth="1"/>
    <col min="10680" max="10685" width="8.85546875" style="1522"/>
    <col min="10686" max="10686" width="15.7109375" style="1522" customWidth="1"/>
    <col min="10687" max="10687" width="20.28515625" style="1522" customWidth="1"/>
    <col min="10688" max="10688" width="11.85546875" style="1522" customWidth="1"/>
    <col min="10689" max="10689" width="12.85546875" style="1522" customWidth="1"/>
    <col min="10690" max="10690" width="13.28515625" style="1522" customWidth="1"/>
    <col min="10691" max="10691" width="13" style="1522" customWidth="1"/>
    <col min="10692" max="10929" width="8.85546875" style="1522"/>
    <col min="10930" max="10930" width="16.140625" style="1522" customWidth="1"/>
    <col min="10931" max="10931" width="20" style="1522" customWidth="1"/>
    <col min="10932" max="10933" width="12.28515625" style="1522" customWidth="1"/>
    <col min="10934" max="10934" width="14.140625" style="1522" customWidth="1"/>
    <col min="10935" max="10935" width="11.28515625" style="1522" customWidth="1"/>
    <col min="10936" max="10941" width="8.85546875" style="1522"/>
    <col min="10942" max="10942" width="15.7109375" style="1522" customWidth="1"/>
    <col min="10943" max="10943" width="20.28515625" style="1522" customWidth="1"/>
    <col min="10944" max="10944" width="11.85546875" style="1522" customWidth="1"/>
    <col min="10945" max="10945" width="12.85546875" style="1522" customWidth="1"/>
    <col min="10946" max="10946" width="13.28515625" style="1522" customWidth="1"/>
    <col min="10947" max="10947" width="13" style="1522" customWidth="1"/>
    <col min="10948" max="11185" width="8.85546875" style="1522"/>
    <col min="11186" max="11186" width="16.140625" style="1522" customWidth="1"/>
    <col min="11187" max="11187" width="20" style="1522" customWidth="1"/>
    <col min="11188" max="11189" width="12.28515625" style="1522" customWidth="1"/>
    <col min="11190" max="11190" width="14.140625" style="1522" customWidth="1"/>
    <col min="11191" max="11191" width="11.28515625" style="1522" customWidth="1"/>
    <col min="11192" max="11197" width="8.85546875" style="1522"/>
    <col min="11198" max="11198" width="15.7109375" style="1522" customWidth="1"/>
    <col min="11199" max="11199" width="20.28515625" style="1522" customWidth="1"/>
    <col min="11200" max="11200" width="11.85546875" style="1522" customWidth="1"/>
    <col min="11201" max="11201" width="12.85546875" style="1522" customWidth="1"/>
    <col min="11202" max="11202" width="13.28515625" style="1522" customWidth="1"/>
    <col min="11203" max="11203" width="13" style="1522" customWidth="1"/>
    <col min="11204" max="11441" width="8.85546875" style="1522"/>
    <col min="11442" max="11442" width="16.140625" style="1522" customWidth="1"/>
    <col min="11443" max="11443" width="20" style="1522" customWidth="1"/>
    <col min="11444" max="11445" width="12.28515625" style="1522" customWidth="1"/>
    <col min="11446" max="11446" width="14.140625" style="1522" customWidth="1"/>
    <col min="11447" max="11447" width="11.28515625" style="1522" customWidth="1"/>
    <col min="11448" max="11453" width="8.85546875" style="1522"/>
    <col min="11454" max="11454" width="15.7109375" style="1522" customWidth="1"/>
    <col min="11455" max="11455" width="20.28515625" style="1522" customWidth="1"/>
    <col min="11456" max="11456" width="11.85546875" style="1522" customWidth="1"/>
    <col min="11457" max="11457" width="12.85546875" style="1522" customWidth="1"/>
    <col min="11458" max="11458" width="13.28515625" style="1522" customWidth="1"/>
    <col min="11459" max="11459" width="13" style="1522" customWidth="1"/>
    <col min="11460" max="11697" width="8.85546875" style="1522"/>
    <col min="11698" max="11698" width="16.140625" style="1522" customWidth="1"/>
    <col min="11699" max="11699" width="20" style="1522" customWidth="1"/>
    <col min="11700" max="11701" width="12.28515625" style="1522" customWidth="1"/>
    <col min="11702" max="11702" width="14.140625" style="1522" customWidth="1"/>
    <col min="11703" max="11703" width="11.28515625" style="1522" customWidth="1"/>
    <col min="11704" max="11709" width="8.85546875" style="1522"/>
    <col min="11710" max="11710" width="15.7109375" style="1522" customWidth="1"/>
    <col min="11711" max="11711" width="20.28515625" style="1522" customWidth="1"/>
    <col min="11712" max="11712" width="11.85546875" style="1522" customWidth="1"/>
    <col min="11713" max="11713" width="12.85546875" style="1522" customWidth="1"/>
    <col min="11714" max="11714" width="13.28515625" style="1522" customWidth="1"/>
    <col min="11715" max="11715" width="13" style="1522" customWidth="1"/>
    <col min="11716" max="11953" width="8.85546875" style="1522"/>
    <col min="11954" max="11954" width="16.140625" style="1522" customWidth="1"/>
    <col min="11955" max="11955" width="20" style="1522" customWidth="1"/>
    <col min="11956" max="11957" width="12.28515625" style="1522" customWidth="1"/>
    <col min="11958" max="11958" width="14.140625" style="1522" customWidth="1"/>
    <col min="11959" max="11959" width="11.28515625" style="1522" customWidth="1"/>
    <col min="11960" max="11965" width="8.85546875" style="1522"/>
    <col min="11966" max="11966" width="15.7109375" style="1522" customWidth="1"/>
    <col min="11967" max="11967" width="20.28515625" style="1522" customWidth="1"/>
    <col min="11968" max="11968" width="11.85546875" style="1522" customWidth="1"/>
    <col min="11969" max="11969" width="12.85546875" style="1522" customWidth="1"/>
    <col min="11970" max="11970" width="13.28515625" style="1522" customWidth="1"/>
    <col min="11971" max="11971" width="13" style="1522" customWidth="1"/>
    <col min="11972" max="12209" width="8.85546875" style="1522"/>
    <col min="12210" max="12210" width="16.140625" style="1522" customWidth="1"/>
    <col min="12211" max="12211" width="20" style="1522" customWidth="1"/>
    <col min="12212" max="12213" width="12.28515625" style="1522" customWidth="1"/>
    <col min="12214" max="12214" width="14.140625" style="1522" customWidth="1"/>
    <col min="12215" max="12215" width="11.28515625" style="1522" customWidth="1"/>
    <col min="12216" max="12221" width="8.85546875" style="1522"/>
    <col min="12222" max="12222" width="15.7109375" style="1522" customWidth="1"/>
    <col min="12223" max="12223" width="20.28515625" style="1522" customWidth="1"/>
    <col min="12224" max="12224" width="11.85546875" style="1522" customWidth="1"/>
    <col min="12225" max="12225" width="12.85546875" style="1522" customWidth="1"/>
    <col min="12226" max="12226" width="13.28515625" style="1522" customWidth="1"/>
    <col min="12227" max="12227" width="13" style="1522" customWidth="1"/>
    <col min="12228" max="12465" width="8.85546875" style="1522"/>
    <col min="12466" max="12466" width="16.140625" style="1522" customWidth="1"/>
    <col min="12467" max="12467" width="20" style="1522" customWidth="1"/>
    <col min="12468" max="12469" width="12.28515625" style="1522" customWidth="1"/>
    <col min="12470" max="12470" width="14.140625" style="1522" customWidth="1"/>
    <col min="12471" max="12471" width="11.28515625" style="1522" customWidth="1"/>
    <col min="12472" max="12477" width="8.85546875" style="1522"/>
    <col min="12478" max="12478" width="15.7109375" style="1522" customWidth="1"/>
    <col min="12479" max="12479" width="20.28515625" style="1522" customWidth="1"/>
    <col min="12480" max="12480" width="11.85546875" style="1522" customWidth="1"/>
    <col min="12481" max="12481" width="12.85546875" style="1522" customWidth="1"/>
    <col min="12482" max="12482" width="13.28515625" style="1522" customWidth="1"/>
    <col min="12483" max="12483" width="13" style="1522" customWidth="1"/>
    <col min="12484" max="12721" width="8.85546875" style="1522"/>
    <col min="12722" max="12722" width="16.140625" style="1522" customWidth="1"/>
    <col min="12723" max="12723" width="20" style="1522" customWidth="1"/>
    <col min="12724" max="12725" width="12.28515625" style="1522" customWidth="1"/>
    <col min="12726" max="12726" width="14.140625" style="1522" customWidth="1"/>
    <col min="12727" max="12727" width="11.28515625" style="1522" customWidth="1"/>
    <col min="12728" max="12733" width="8.85546875" style="1522"/>
    <col min="12734" max="12734" width="15.7109375" style="1522" customWidth="1"/>
    <col min="12735" max="12735" width="20.28515625" style="1522" customWidth="1"/>
    <col min="12736" max="12736" width="11.85546875" style="1522" customWidth="1"/>
    <col min="12737" max="12737" width="12.85546875" style="1522" customWidth="1"/>
    <col min="12738" max="12738" width="13.28515625" style="1522" customWidth="1"/>
    <col min="12739" max="12739" width="13" style="1522" customWidth="1"/>
    <col min="12740" max="12977" width="8.85546875" style="1522"/>
    <col min="12978" max="12978" width="16.140625" style="1522" customWidth="1"/>
    <col min="12979" max="12979" width="20" style="1522" customWidth="1"/>
    <col min="12980" max="12981" width="12.28515625" style="1522" customWidth="1"/>
    <col min="12982" max="12982" width="14.140625" style="1522" customWidth="1"/>
    <col min="12983" max="12983" width="11.28515625" style="1522" customWidth="1"/>
    <col min="12984" max="12989" width="8.85546875" style="1522"/>
    <col min="12990" max="12990" width="15.7109375" style="1522" customWidth="1"/>
    <col min="12991" max="12991" width="20.28515625" style="1522" customWidth="1"/>
    <col min="12992" max="12992" width="11.85546875" style="1522" customWidth="1"/>
    <col min="12993" max="12993" width="12.85546875" style="1522" customWidth="1"/>
    <col min="12994" max="12994" width="13.28515625" style="1522" customWidth="1"/>
    <col min="12995" max="12995" width="13" style="1522" customWidth="1"/>
    <col min="12996" max="13233" width="8.85546875" style="1522"/>
    <col min="13234" max="13234" width="16.140625" style="1522" customWidth="1"/>
    <col min="13235" max="13235" width="20" style="1522" customWidth="1"/>
    <col min="13236" max="13237" width="12.28515625" style="1522" customWidth="1"/>
    <col min="13238" max="13238" width="14.140625" style="1522" customWidth="1"/>
    <col min="13239" max="13239" width="11.28515625" style="1522" customWidth="1"/>
    <col min="13240" max="13245" width="8.85546875" style="1522"/>
    <col min="13246" max="13246" width="15.7109375" style="1522" customWidth="1"/>
    <col min="13247" max="13247" width="20.28515625" style="1522" customWidth="1"/>
    <col min="13248" max="13248" width="11.85546875" style="1522" customWidth="1"/>
    <col min="13249" max="13249" width="12.85546875" style="1522" customWidth="1"/>
    <col min="13250" max="13250" width="13.28515625" style="1522" customWidth="1"/>
    <col min="13251" max="13251" width="13" style="1522" customWidth="1"/>
    <col min="13252" max="13489" width="8.85546875" style="1522"/>
    <col min="13490" max="13490" width="16.140625" style="1522" customWidth="1"/>
    <col min="13491" max="13491" width="20" style="1522" customWidth="1"/>
    <col min="13492" max="13493" width="12.28515625" style="1522" customWidth="1"/>
    <col min="13494" max="13494" width="14.140625" style="1522" customWidth="1"/>
    <col min="13495" max="13495" width="11.28515625" style="1522" customWidth="1"/>
    <col min="13496" max="13501" width="8.85546875" style="1522"/>
    <col min="13502" max="13502" width="15.7109375" style="1522" customWidth="1"/>
    <col min="13503" max="13503" width="20.28515625" style="1522" customWidth="1"/>
    <col min="13504" max="13504" width="11.85546875" style="1522" customWidth="1"/>
    <col min="13505" max="13505" width="12.85546875" style="1522" customWidth="1"/>
    <col min="13506" max="13506" width="13.28515625" style="1522" customWidth="1"/>
    <col min="13507" max="13507" width="13" style="1522" customWidth="1"/>
    <col min="13508" max="13745" width="8.85546875" style="1522"/>
    <col min="13746" max="13746" width="16.140625" style="1522" customWidth="1"/>
    <col min="13747" max="13747" width="20" style="1522" customWidth="1"/>
    <col min="13748" max="13749" width="12.28515625" style="1522" customWidth="1"/>
    <col min="13750" max="13750" width="14.140625" style="1522" customWidth="1"/>
    <col min="13751" max="13751" width="11.28515625" style="1522" customWidth="1"/>
    <col min="13752" max="13757" width="8.85546875" style="1522"/>
    <col min="13758" max="13758" width="15.7109375" style="1522" customWidth="1"/>
    <col min="13759" max="13759" width="20.28515625" style="1522" customWidth="1"/>
    <col min="13760" max="13760" width="11.85546875" style="1522" customWidth="1"/>
    <col min="13761" max="13761" width="12.85546875" style="1522" customWidth="1"/>
    <col min="13762" max="13762" width="13.28515625" style="1522" customWidth="1"/>
    <col min="13763" max="13763" width="13" style="1522" customWidth="1"/>
    <col min="13764" max="14001" width="8.85546875" style="1522"/>
    <col min="14002" max="14002" width="16.140625" style="1522" customWidth="1"/>
    <col min="14003" max="14003" width="20" style="1522" customWidth="1"/>
    <col min="14004" max="14005" width="12.28515625" style="1522" customWidth="1"/>
    <col min="14006" max="14006" width="14.140625" style="1522" customWidth="1"/>
    <col min="14007" max="14007" width="11.28515625" style="1522" customWidth="1"/>
    <col min="14008" max="14013" width="8.85546875" style="1522"/>
    <col min="14014" max="14014" width="15.7109375" style="1522" customWidth="1"/>
    <col min="14015" max="14015" width="20.28515625" style="1522" customWidth="1"/>
    <col min="14016" max="14016" width="11.85546875" style="1522" customWidth="1"/>
    <col min="14017" max="14017" width="12.85546875" style="1522" customWidth="1"/>
    <col min="14018" max="14018" width="13.28515625" style="1522" customWidth="1"/>
    <col min="14019" max="14019" width="13" style="1522" customWidth="1"/>
    <col min="14020" max="14257" width="8.85546875" style="1522"/>
    <col min="14258" max="14258" width="16.140625" style="1522" customWidth="1"/>
    <col min="14259" max="14259" width="20" style="1522" customWidth="1"/>
    <col min="14260" max="14261" width="12.28515625" style="1522" customWidth="1"/>
    <col min="14262" max="14262" width="14.140625" style="1522" customWidth="1"/>
    <col min="14263" max="14263" width="11.28515625" style="1522" customWidth="1"/>
    <col min="14264" max="14269" width="8.85546875" style="1522"/>
    <col min="14270" max="14270" width="15.7109375" style="1522" customWidth="1"/>
    <col min="14271" max="14271" width="20.28515625" style="1522" customWidth="1"/>
    <col min="14272" max="14272" width="11.85546875" style="1522" customWidth="1"/>
    <col min="14273" max="14273" width="12.85546875" style="1522" customWidth="1"/>
    <col min="14274" max="14274" width="13.28515625" style="1522" customWidth="1"/>
    <col min="14275" max="14275" width="13" style="1522" customWidth="1"/>
    <col min="14276" max="14513" width="8.85546875" style="1522"/>
    <col min="14514" max="14514" width="16.140625" style="1522" customWidth="1"/>
    <col min="14515" max="14515" width="20" style="1522" customWidth="1"/>
    <col min="14516" max="14517" width="12.28515625" style="1522" customWidth="1"/>
    <col min="14518" max="14518" width="14.140625" style="1522" customWidth="1"/>
    <col min="14519" max="14519" width="11.28515625" style="1522" customWidth="1"/>
    <col min="14520" max="14525" width="8.85546875" style="1522"/>
    <col min="14526" max="14526" width="15.7109375" style="1522" customWidth="1"/>
    <col min="14527" max="14527" width="20.28515625" style="1522" customWidth="1"/>
    <col min="14528" max="14528" width="11.85546875" style="1522" customWidth="1"/>
    <col min="14529" max="14529" width="12.85546875" style="1522" customWidth="1"/>
    <col min="14530" max="14530" width="13.28515625" style="1522" customWidth="1"/>
    <col min="14531" max="14531" width="13" style="1522" customWidth="1"/>
    <col min="14532" max="14769" width="8.85546875" style="1522"/>
    <col min="14770" max="14770" width="16.140625" style="1522" customWidth="1"/>
    <col min="14771" max="14771" width="20" style="1522" customWidth="1"/>
    <col min="14772" max="14773" width="12.28515625" style="1522" customWidth="1"/>
    <col min="14774" max="14774" width="14.140625" style="1522" customWidth="1"/>
    <col min="14775" max="14775" width="11.28515625" style="1522" customWidth="1"/>
    <col min="14776" max="14781" width="8.85546875" style="1522"/>
    <col min="14782" max="14782" width="15.7109375" style="1522" customWidth="1"/>
    <col min="14783" max="14783" width="20.28515625" style="1522" customWidth="1"/>
    <col min="14784" max="14784" width="11.85546875" style="1522" customWidth="1"/>
    <col min="14785" max="14785" width="12.85546875" style="1522" customWidth="1"/>
    <col min="14786" max="14786" width="13.28515625" style="1522" customWidth="1"/>
    <col min="14787" max="14787" width="13" style="1522" customWidth="1"/>
    <col min="14788" max="15025" width="8.85546875" style="1522"/>
    <col min="15026" max="15026" width="16.140625" style="1522" customWidth="1"/>
    <col min="15027" max="15027" width="20" style="1522" customWidth="1"/>
    <col min="15028" max="15029" width="12.28515625" style="1522" customWidth="1"/>
    <col min="15030" max="15030" width="14.140625" style="1522" customWidth="1"/>
    <col min="15031" max="15031" width="11.28515625" style="1522" customWidth="1"/>
    <col min="15032" max="15037" width="8.85546875" style="1522"/>
    <col min="15038" max="15038" width="15.7109375" style="1522" customWidth="1"/>
    <col min="15039" max="15039" width="20.28515625" style="1522" customWidth="1"/>
    <col min="15040" max="15040" width="11.85546875" style="1522" customWidth="1"/>
    <col min="15041" max="15041" width="12.85546875" style="1522" customWidth="1"/>
    <col min="15042" max="15042" width="13.28515625" style="1522" customWidth="1"/>
    <col min="15043" max="15043" width="13" style="1522" customWidth="1"/>
    <col min="15044" max="15281" width="8.85546875" style="1522"/>
    <col min="15282" max="15282" width="16.140625" style="1522" customWidth="1"/>
    <col min="15283" max="15283" width="20" style="1522" customWidth="1"/>
    <col min="15284" max="15285" width="12.28515625" style="1522" customWidth="1"/>
    <col min="15286" max="15286" width="14.140625" style="1522" customWidth="1"/>
    <col min="15287" max="15287" width="11.28515625" style="1522" customWidth="1"/>
    <col min="15288" max="15293" width="8.85546875" style="1522"/>
    <col min="15294" max="15294" width="15.7109375" style="1522" customWidth="1"/>
    <col min="15295" max="15295" width="20.28515625" style="1522" customWidth="1"/>
    <col min="15296" max="15296" width="11.85546875" style="1522" customWidth="1"/>
    <col min="15297" max="15297" width="12.85546875" style="1522" customWidth="1"/>
    <col min="15298" max="15298" width="13.28515625" style="1522" customWidth="1"/>
    <col min="15299" max="15299" width="13" style="1522" customWidth="1"/>
    <col min="15300" max="15537" width="8.85546875" style="1522"/>
    <col min="15538" max="15538" width="16.140625" style="1522" customWidth="1"/>
    <col min="15539" max="15539" width="20" style="1522" customWidth="1"/>
    <col min="15540" max="15541" width="12.28515625" style="1522" customWidth="1"/>
    <col min="15542" max="15542" width="14.140625" style="1522" customWidth="1"/>
    <col min="15543" max="15543" width="11.28515625" style="1522" customWidth="1"/>
    <col min="15544" max="15549" width="8.85546875" style="1522"/>
    <col min="15550" max="15550" width="15.7109375" style="1522" customWidth="1"/>
    <col min="15551" max="15551" width="20.28515625" style="1522" customWidth="1"/>
    <col min="15552" max="15552" width="11.85546875" style="1522" customWidth="1"/>
    <col min="15553" max="15553" width="12.85546875" style="1522" customWidth="1"/>
    <col min="15554" max="15554" width="13.28515625" style="1522" customWidth="1"/>
    <col min="15555" max="15555" width="13" style="1522" customWidth="1"/>
    <col min="15556" max="15793" width="8.85546875" style="1522"/>
    <col min="15794" max="15794" width="16.140625" style="1522" customWidth="1"/>
    <col min="15795" max="15795" width="20" style="1522" customWidth="1"/>
    <col min="15796" max="15797" width="12.28515625" style="1522" customWidth="1"/>
    <col min="15798" max="15798" width="14.140625" style="1522" customWidth="1"/>
    <col min="15799" max="15799" width="11.28515625" style="1522" customWidth="1"/>
    <col min="15800" max="15805" width="8.85546875" style="1522"/>
    <col min="15806" max="15806" width="15.7109375" style="1522" customWidth="1"/>
    <col min="15807" max="15807" width="20.28515625" style="1522" customWidth="1"/>
    <col min="15808" max="15808" width="11.85546875" style="1522" customWidth="1"/>
    <col min="15809" max="15809" width="12.85546875" style="1522" customWidth="1"/>
    <col min="15810" max="15810" width="13.28515625" style="1522" customWidth="1"/>
    <col min="15811" max="15811" width="13" style="1522" customWidth="1"/>
    <col min="15812" max="16049" width="8.85546875" style="1522"/>
    <col min="16050" max="16050" width="16.140625" style="1522" customWidth="1"/>
    <col min="16051" max="16051" width="20" style="1522" customWidth="1"/>
    <col min="16052" max="16053" width="12.28515625" style="1522" customWidth="1"/>
    <col min="16054" max="16054" width="14.140625" style="1522" customWidth="1"/>
    <col min="16055" max="16055" width="11.28515625" style="1522" customWidth="1"/>
    <col min="16056" max="16061" width="8.85546875" style="1522"/>
    <col min="16062" max="16062" width="15.7109375" style="1522" customWidth="1"/>
    <col min="16063" max="16063" width="20.28515625" style="1522" customWidth="1"/>
    <col min="16064" max="16064" width="11.85546875" style="1522" customWidth="1"/>
    <col min="16065" max="16065" width="12.85546875" style="1522" customWidth="1"/>
    <col min="16066" max="16066" width="13.28515625" style="1522" customWidth="1"/>
    <col min="16067" max="16067" width="13" style="1522" customWidth="1"/>
    <col min="16068" max="16305" width="8.85546875" style="1522"/>
    <col min="16306" max="16384" width="9" style="1522" customWidth="1"/>
  </cols>
  <sheetData>
    <row r="1" spans="1:10" ht="33" customHeight="1">
      <c r="A1" s="2459" t="s">
        <v>2627</v>
      </c>
      <c r="B1" s="2459"/>
      <c r="C1" s="2459"/>
      <c r="D1" s="2459"/>
      <c r="E1" s="2459"/>
      <c r="F1" s="2459"/>
      <c r="G1" s="2459"/>
      <c r="H1" s="2459"/>
      <c r="I1" s="2459"/>
    </row>
    <row r="2" spans="1:10" ht="33" customHeight="1">
      <c r="A2" s="2581" t="s">
        <v>2628</v>
      </c>
      <c r="B2" s="2581"/>
      <c r="C2" s="2581"/>
      <c r="D2" s="2581"/>
      <c r="E2" s="2581"/>
      <c r="F2" s="2581"/>
      <c r="G2" s="2581"/>
      <c r="H2" s="2581"/>
      <c r="I2" s="2581"/>
    </row>
    <row r="3" spans="1:10" ht="17.100000000000001" customHeight="1">
      <c r="A3" s="2599" t="s">
        <v>3592</v>
      </c>
      <c r="B3" s="2599"/>
      <c r="C3" s="2599"/>
      <c r="D3" s="2600"/>
      <c r="E3" s="2601" t="s">
        <v>3593</v>
      </c>
      <c r="F3" s="2601"/>
      <c r="G3" s="2601"/>
      <c r="H3" s="2601"/>
      <c r="I3" s="1963"/>
    </row>
    <row r="4" spans="1:10" ht="43.5" customHeight="1">
      <c r="A4" s="2492" t="s">
        <v>83</v>
      </c>
      <c r="B4" s="2453" t="s">
        <v>3594</v>
      </c>
      <c r="C4" s="2526"/>
      <c r="D4" s="2526"/>
      <c r="E4" s="2454"/>
      <c r="F4" s="2455" t="s">
        <v>3595</v>
      </c>
      <c r="G4" s="2522" t="s">
        <v>3596</v>
      </c>
      <c r="H4" s="2522" t="s">
        <v>3597</v>
      </c>
      <c r="I4" s="2421" t="s">
        <v>87</v>
      </c>
    </row>
    <row r="5" spans="1:10" ht="33" customHeight="1">
      <c r="A5" s="2492"/>
      <c r="B5" s="1291" t="s">
        <v>494</v>
      </c>
      <c r="C5" s="1291" t="s">
        <v>748</v>
      </c>
      <c r="D5" s="1291" t="s">
        <v>3598</v>
      </c>
      <c r="E5" s="1291" t="s">
        <v>3599</v>
      </c>
      <c r="F5" s="2456"/>
      <c r="G5" s="2522"/>
      <c r="H5" s="2522"/>
      <c r="I5" s="2492"/>
    </row>
    <row r="6" spans="1:10" ht="39" customHeight="1">
      <c r="A6" s="2492"/>
      <c r="B6" s="1291" t="s">
        <v>493</v>
      </c>
      <c r="C6" s="1291" t="s">
        <v>750</v>
      </c>
      <c r="D6" s="1291" t="s">
        <v>3600</v>
      </c>
      <c r="E6" s="1291" t="s">
        <v>3601</v>
      </c>
      <c r="F6" s="1291" t="s">
        <v>3602</v>
      </c>
      <c r="G6" s="1783" t="s">
        <v>3603</v>
      </c>
      <c r="H6" s="1291" t="s">
        <v>3604</v>
      </c>
      <c r="I6" s="2492"/>
    </row>
    <row r="7" spans="1:10" ht="21" customHeight="1">
      <c r="A7" s="1254" t="s">
        <v>3167</v>
      </c>
      <c r="B7" s="1524">
        <v>44</v>
      </c>
      <c r="C7" s="1524">
        <v>301</v>
      </c>
      <c r="D7" s="1524">
        <v>2</v>
      </c>
      <c r="E7" s="1289">
        <f t="shared" ref="E7:E25" si="0">SUM(B7:D7)</f>
        <v>347</v>
      </c>
      <c r="F7" s="1524">
        <v>3286</v>
      </c>
      <c r="G7" s="1524">
        <v>681398</v>
      </c>
      <c r="H7" s="1524">
        <v>321016</v>
      </c>
      <c r="I7" s="1061" t="s">
        <v>89</v>
      </c>
      <c r="J7" s="1526"/>
    </row>
    <row r="8" spans="1:10" ht="21" customHeight="1">
      <c r="A8" s="1254" t="s">
        <v>90</v>
      </c>
      <c r="B8" s="1527">
        <v>9</v>
      </c>
      <c r="C8" s="1527">
        <v>55</v>
      </c>
      <c r="D8" s="1527">
        <v>1</v>
      </c>
      <c r="E8" s="1289">
        <f t="shared" si="0"/>
        <v>65</v>
      </c>
      <c r="F8" s="1527">
        <v>636</v>
      </c>
      <c r="G8" s="1527">
        <v>83783</v>
      </c>
      <c r="H8" s="1527">
        <v>47625</v>
      </c>
      <c r="I8" s="1061" t="s">
        <v>91</v>
      </c>
    </row>
    <row r="9" spans="1:10" ht="21" customHeight="1">
      <c r="A9" s="1254" t="s">
        <v>3168</v>
      </c>
      <c r="B9" s="1524">
        <v>12</v>
      </c>
      <c r="C9" s="1524">
        <v>53</v>
      </c>
      <c r="D9" s="1524">
        <v>2</v>
      </c>
      <c r="E9" s="1289">
        <f t="shared" si="0"/>
        <v>67</v>
      </c>
      <c r="F9" s="1524">
        <v>1163</v>
      </c>
      <c r="G9" s="1524">
        <v>409075</v>
      </c>
      <c r="H9" s="1524">
        <v>179646</v>
      </c>
      <c r="I9" s="1061" t="s">
        <v>93</v>
      </c>
    </row>
    <row r="10" spans="1:10" ht="21" customHeight="1">
      <c r="A10" s="1254" t="s">
        <v>94</v>
      </c>
      <c r="B10" s="1527">
        <v>15</v>
      </c>
      <c r="C10" s="1527">
        <v>95</v>
      </c>
      <c r="D10" s="1527">
        <v>2</v>
      </c>
      <c r="E10" s="1289">
        <f t="shared" si="0"/>
        <v>112</v>
      </c>
      <c r="F10" s="1527">
        <v>706</v>
      </c>
      <c r="G10" s="1527">
        <v>272019</v>
      </c>
      <c r="H10" s="1527">
        <v>84524</v>
      </c>
      <c r="I10" s="1254" t="s">
        <v>95</v>
      </c>
    </row>
    <row r="11" spans="1:10" ht="21" customHeight="1">
      <c r="A11" s="1254" t="s">
        <v>3170</v>
      </c>
      <c r="B11" s="1524">
        <v>17</v>
      </c>
      <c r="C11" s="1524">
        <v>59</v>
      </c>
      <c r="D11" s="1524">
        <v>3</v>
      </c>
      <c r="E11" s="1289">
        <f t="shared" si="0"/>
        <v>79</v>
      </c>
      <c r="F11" s="1524">
        <v>627</v>
      </c>
      <c r="G11" s="1524">
        <v>90147</v>
      </c>
      <c r="H11" s="1524">
        <v>44098</v>
      </c>
      <c r="I11" s="1061" t="s">
        <v>97</v>
      </c>
    </row>
    <row r="12" spans="1:10" ht="21" customHeight="1">
      <c r="A12" s="1254" t="s">
        <v>98</v>
      </c>
      <c r="B12" s="1527">
        <v>20</v>
      </c>
      <c r="C12" s="1527">
        <v>148</v>
      </c>
      <c r="D12" s="1527">
        <v>2</v>
      </c>
      <c r="E12" s="1289">
        <f t="shared" si="0"/>
        <v>170</v>
      </c>
      <c r="F12" s="1527">
        <v>1478</v>
      </c>
      <c r="G12" s="1527">
        <v>354899</v>
      </c>
      <c r="H12" s="1527">
        <v>173197</v>
      </c>
      <c r="I12" s="1061" t="s">
        <v>99</v>
      </c>
    </row>
    <row r="13" spans="1:10" ht="21" customHeight="1">
      <c r="A13" s="1254" t="s">
        <v>821</v>
      </c>
      <c r="B13" s="1524">
        <v>21</v>
      </c>
      <c r="C13" s="1524">
        <v>124</v>
      </c>
      <c r="D13" s="1524">
        <v>1</v>
      </c>
      <c r="E13" s="1289">
        <f t="shared" si="0"/>
        <v>146</v>
      </c>
      <c r="F13" s="1524">
        <v>2928</v>
      </c>
      <c r="G13" s="1524">
        <v>696447</v>
      </c>
      <c r="H13" s="1524">
        <v>294304</v>
      </c>
      <c r="I13" s="1061" t="s">
        <v>101</v>
      </c>
    </row>
    <row r="14" spans="1:10" s="1784" customFormat="1" ht="21" customHeight="1">
      <c r="A14" s="1254" t="s">
        <v>843</v>
      </c>
      <c r="B14" s="1527">
        <v>11</v>
      </c>
      <c r="C14" s="1527">
        <v>50</v>
      </c>
      <c r="D14" s="1527">
        <v>2</v>
      </c>
      <c r="E14" s="1289">
        <f t="shared" si="0"/>
        <v>63</v>
      </c>
      <c r="F14" s="1527">
        <v>1123</v>
      </c>
      <c r="G14" s="1527">
        <v>386229</v>
      </c>
      <c r="H14" s="1527">
        <v>158254</v>
      </c>
      <c r="I14" s="1061" t="s">
        <v>3171</v>
      </c>
    </row>
    <row r="15" spans="1:10" ht="21" customHeight="1">
      <c r="A15" s="1254" t="s">
        <v>104</v>
      </c>
      <c r="B15" s="1524">
        <v>6</v>
      </c>
      <c r="C15" s="1524">
        <v>35</v>
      </c>
      <c r="D15" s="1524">
        <v>1</v>
      </c>
      <c r="E15" s="1289">
        <f t="shared" si="0"/>
        <v>42</v>
      </c>
      <c r="F15" s="1524">
        <v>281</v>
      </c>
      <c r="G15" s="1524">
        <v>67909</v>
      </c>
      <c r="H15" s="1524">
        <v>29775</v>
      </c>
      <c r="I15" s="1061" t="s">
        <v>3172</v>
      </c>
    </row>
    <row r="16" spans="1:10" ht="21" customHeight="1">
      <c r="A16" s="1254" t="s">
        <v>106</v>
      </c>
      <c r="B16" s="1527">
        <v>20</v>
      </c>
      <c r="C16" s="1527">
        <v>173</v>
      </c>
      <c r="D16" s="1527">
        <v>3</v>
      </c>
      <c r="E16" s="1289">
        <f t="shared" si="0"/>
        <v>196</v>
      </c>
      <c r="F16" s="1527">
        <v>887</v>
      </c>
      <c r="G16" s="1527">
        <v>330562</v>
      </c>
      <c r="H16" s="1527">
        <v>127768</v>
      </c>
      <c r="I16" s="1061" t="s">
        <v>107</v>
      </c>
    </row>
    <row r="17" spans="1:9" ht="21" customHeight="1">
      <c r="A17" s="1254" t="s">
        <v>3173</v>
      </c>
      <c r="B17" s="1524">
        <v>8</v>
      </c>
      <c r="C17" s="1524">
        <v>50</v>
      </c>
      <c r="D17" s="1524">
        <v>1</v>
      </c>
      <c r="E17" s="1289">
        <f t="shared" si="0"/>
        <v>59</v>
      </c>
      <c r="F17" s="1524">
        <v>391</v>
      </c>
      <c r="G17" s="1524">
        <v>125973</v>
      </c>
      <c r="H17" s="1524">
        <v>48312</v>
      </c>
      <c r="I17" s="1061" t="s">
        <v>109</v>
      </c>
    </row>
    <row r="18" spans="1:9" ht="21" customHeight="1">
      <c r="A18" s="1254" t="s">
        <v>110</v>
      </c>
      <c r="B18" s="1527">
        <v>11</v>
      </c>
      <c r="C18" s="1527">
        <v>44</v>
      </c>
      <c r="D18" s="1527">
        <v>2</v>
      </c>
      <c r="E18" s="1289">
        <f t="shared" si="0"/>
        <v>57</v>
      </c>
      <c r="F18" s="1527">
        <v>687</v>
      </c>
      <c r="G18" s="1527">
        <v>165007</v>
      </c>
      <c r="H18" s="1527">
        <v>85510</v>
      </c>
      <c r="I18" s="1061" t="s">
        <v>3174</v>
      </c>
    </row>
    <row r="19" spans="1:9" ht="21" customHeight="1">
      <c r="A19" s="1254" t="s">
        <v>112</v>
      </c>
      <c r="B19" s="1524">
        <v>13</v>
      </c>
      <c r="C19" s="1524">
        <v>96</v>
      </c>
      <c r="D19" s="1524">
        <v>1</v>
      </c>
      <c r="E19" s="1289">
        <f t="shared" si="0"/>
        <v>110</v>
      </c>
      <c r="F19" s="1524">
        <v>462</v>
      </c>
      <c r="G19" s="1524">
        <v>70390</v>
      </c>
      <c r="H19" s="1524">
        <v>35548</v>
      </c>
      <c r="I19" s="1061" t="s">
        <v>260</v>
      </c>
    </row>
    <row r="20" spans="1:9" ht="21" customHeight="1">
      <c r="A20" s="1254" t="s">
        <v>148</v>
      </c>
      <c r="B20" s="1527">
        <v>11</v>
      </c>
      <c r="C20" s="1527">
        <v>27</v>
      </c>
      <c r="D20" s="1527">
        <v>8</v>
      </c>
      <c r="E20" s="1289">
        <f t="shared" si="0"/>
        <v>46</v>
      </c>
      <c r="F20" s="1527">
        <v>401</v>
      </c>
      <c r="G20" s="1527">
        <v>82010</v>
      </c>
      <c r="H20" s="1527">
        <v>30586</v>
      </c>
      <c r="I20" s="1061" t="s">
        <v>3175</v>
      </c>
    </row>
    <row r="21" spans="1:9" ht="21" customHeight="1">
      <c r="A21" s="1254" t="s">
        <v>116</v>
      </c>
      <c r="B21" s="1524">
        <v>21</v>
      </c>
      <c r="C21" s="1524">
        <v>118</v>
      </c>
      <c r="D21" s="1524">
        <v>1</v>
      </c>
      <c r="E21" s="1289">
        <f t="shared" si="0"/>
        <v>140</v>
      </c>
      <c r="F21" s="1524">
        <v>1779</v>
      </c>
      <c r="G21" s="1524">
        <v>493292</v>
      </c>
      <c r="H21" s="1524">
        <v>211759</v>
      </c>
      <c r="I21" s="1061" t="s">
        <v>117</v>
      </c>
    </row>
    <row r="22" spans="1:9" ht="21" customHeight="1">
      <c r="A22" s="1254" t="s">
        <v>118</v>
      </c>
      <c r="B22" s="1527">
        <v>10</v>
      </c>
      <c r="C22" s="1527">
        <v>65</v>
      </c>
      <c r="D22" s="1527">
        <v>1</v>
      </c>
      <c r="E22" s="1289">
        <f t="shared" si="0"/>
        <v>76</v>
      </c>
      <c r="F22" s="1527">
        <v>476</v>
      </c>
      <c r="G22" s="1527">
        <v>152242</v>
      </c>
      <c r="H22" s="1527">
        <v>75138</v>
      </c>
      <c r="I22" s="1061" t="s">
        <v>119</v>
      </c>
    </row>
    <row r="23" spans="1:9" ht="21" customHeight="1">
      <c r="A23" s="1254" t="s">
        <v>149</v>
      </c>
      <c r="B23" s="1524">
        <v>10</v>
      </c>
      <c r="C23" s="1524">
        <v>42</v>
      </c>
      <c r="D23" s="1524">
        <v>2</v>
      </c>
      <c r="E23" s="1289">
        <f t="shared" si="0"/>
        <v>54</v>
      </c>
      <c r="F23" s="1524">
        <v>389</v>
      </c>
      <c r="G23" s="1524">
        <v>67997</v>
      </c>
      <c r="H23" s="1524">
        <v>29524</v>
      </c>
      <c r="I23" s="1061" t="s">
        <v>972</v>
      </c>
    </row>
    <row r="24" spans="1:9" ht="21" customHeight="1">
      <c r="A24" s="1254" t="s">
        <v>3400</v>
      </c>
      <c r="B24" s="1527">
        <v>13</v>
      </c>
      <c r="C24" s="1527">
        <v>55</v>
      </c>
      <c r="D24" s="1527">
        <v>4</v>
      </c>
      <c r="E24" s="1289">
        <f t="shared" si="0"/>
        <v>72</v>
      </c>
      <c r="F24" s="1527">
        <v>547</v>
      </c>
      <c r="G24" s="1527">
        <v>96889</v>
      </c>
      <c r="H24" s="1527">
        <v>46334</v>
      </c>
      <c r="I24" s="1061" t="s">
        <v>3605</v>
      </c>
    </row>
    <row r="25" spans="1:9" ht="21" customHeight="1">
      <c r="A25" s="1254" t="s">
        <v>126</v>
      </c>
      <c r="B25" s="1527">
        <v>5</v>
      </c>
      <c r="C25" s="1527">
        <v>34</v>
      </c>
      <c r="D25" s="1527">
        <v>0</v>
      </c>
      <c r="E25" s="1289">
        <f t="shared" si="0"/>
        <v>39</v>
      </c>
      <c r="F25" s="1527">
        <v>240</v>
      </c>
      <c r="G25" s="1527">
        <v>50435</v>
      </c>
      <c r="H25" s="1527">
        <v>31634</v>
      </c>
      <c r="I25" s="1061" t="s">
        <v>127</v>
      </c>
    </row>
    <row r="26" spans="1:9" ht="21" customHeight="1">
      <c r="A26" s="1282" t="s">
        <v>128</v>
      </c>
      <c r="B26" s="1283">
        <f t="shared" ref="B26:H26" si="1">SUM(B7:B25)</f>
        <v>277</v>
      </c>
      <c r="C26" s="1283">
        <f t="shared" si="1"/>
        <v>1624</v>
      </c>
      <c r="D26" s="1283">
        <f t="shared" si="1"/>
        <v>39</v>
      </c>
      <c r="E26" s="1283">
        <f t="shared" si="1"/>
        <v>1940</v>
      </c>
      <c r="F26" s="1283">
        <f t="shared" si="1"/>
        <v>18487</v>
      </c>
      <c r="G26" s="1283">
        <f t="shared" si="1"/>
        <v>4676703</v>
      </c>
      <c r="H26" s="1283">
        <f t="shared" si="1"/>
        <v>2054552</v>
      </c>
      <c r="I26" s="1498" t="s">
        <v>129</v>
      </c>
    </row>
    <row r="27" spans="1:9">
      <c r="A27" s="1785" t="s">
        <v>3410</v>
      </c>
      <c r="B27" s="1529"/>
      <c r="C27" s="1529"/>
      <c r="D27" s="1529"/>
      <c r="E27" s="1529"/>
      <c r="F27" s="1529"/>
      <c r="G27" s="1529"/>
      <c r="H27" s="1529"/>
      <c r="I27" s="1529" t="s">
        <v>3411</v>
      </c>
    </row>
    <row r="28" spans="1:9">
      <c r="A28" s="1529"/>
      <c r="B28" s="1529"/>
      <c r="C28" s="1529"/>
      <c r="D28" s="1529"/>
      <c r="E28" s="1529"/>
      <c r="F28" s="1786"/>
      <c r="G28" s="1786"/>
      <c r="H28" s="1786"/>
      <c r="I28" s="1529"/>
    </row>
  </sheetData>
  <mergeCells count="10">
    <mergeCell ref="A1:I1"/>
    <mergeCell ref="A2:I2"/>
    <mergeCell ref="A3:D3"/>
    <mergeCell ref="E3:I3"/>
    <mergeCell ref="A4:A6"/>
    <mergeCell ref="B4:E4"/>
    <mergeCell ref="F4:F5"/>
    <mergeCell ref="G4:G5"/>
    <mergeCell ref="H4:H5"/>
    <mergeCell ref="I4:I6"/>
  </mergeCells>
  <pageMargins left="0.7" right="0.7" top="0.75" bottom="0.75" header="0.3" footer="0.3"/>
  <pageSetup paperSize="9" scale="79" orientation="landscape"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F27"/>
  <sheetViews>
    <sheetView rightToLeft="1" workbookViewId="0">
      <selection activeCell="C10" sqref="C10"/>
    </sheetView>
  </sheetViews>
  <sheetFormatPr defaultRowHeight="15"/>
  <cols>
    <col min="1" max="1" width="25.7109375" customWidth="1"/>
    <col min="2" max="5" width="21.7109375" style="1789" customWidth="1"/>
    <col min="6" max="6" width="25.7109375" style="1789" customWidth="1"/>
  </cols>
  <sheetData>
    <row r="1" spans="1:6" s="1522" customFormat="1" ht="33" customHeight="1">
      <c r="A1" s="1923" t="s">
        <v>2630</v>
      </c>
      <c r="B1" s="1924"/>
      <c r="C1" s="1924"/>
      <c r="D1" s="1924"/>
      <c r="E1" s="1924"/>
      <c r="F1" s="1925"/>
    </row>
    <row r="2" spans="1:6" s="1522" customFormat="1" ht="33" customHeight="1">
      <c r="A2" s="2602" t="s">
        <v>2631</v>
      </c>
      <c r="B2" s="2603"/>
      <c r="C2" s="2603"/>
      <c r="D2" s="2603"/>
      <c r="E2" s="2603"/>
      <c r="F2" s="2604"/>
    </row>
    <row r="3" spans="1:6" s="1522" customFormat="1" ht="21" customHeight="1">
      <c r="A3" s="2600" t="s">
        <v>3606</v>
      </c>
      <c r="B3" s="2605"/>
      <c r="C3" s="2605"/>
      <c r="D3" s="2601" t="s">
        <v>3607</v>
      </c>
      <c r="E3" s="2601"/>
      <c r="F3" s="1963"/>
    </row>
    <row r="4" spans="1:6" ht="42" customHeight="1">
      <c r="A4" s="2436" t="s">
        <v>83</v>
      </c>
      <c r="B4" s="2490" t="s">
        <v>3608</v>
      </c>
      <c r="C4" s="2536" t="s">
        <v>3609</v>
      </c>
      <c r="D4" s="2537"/>
      <c r="E4" s="2537"/>
      <c r="F4" s="2492" t="s">
        <v>87</v>
      </c>
    </row>
    <row r="5" spans="1:6" ht="59.25" customHeight="1">
      <c r="A5" s="2450"/>
      <c r="B5" s="2606"/>
      <c r="C5" s="1304" t="s">
        <v>3610</v>
      </c>
      <c r="D5" s="1304" t="s">
        <v>3611</v>
      </c>
      <c r="E5" s="1304" t="s">
        <v>3612</v>
      </c>
      <c r="F5" s="2492"/>
    </row>
    <row r="6" spans="1:6" ht="53.25" customHeight="1">
      <c r="A6" s="2437"/>
      <c r="B6" s="1212" t="s">
        <v>3604</v>
      </c>
      <c r="C6" s="1787" t="s">
        <v>3613</v>
      </c>
      <c r="D6" s="1788" t="s">
        <v>3614</v>
      </c>
      <c r="E6" s="1358" t="s">
        <v>3615</v>
      </c>
      <c r="F6" s="2492"/>
    </row>
    <row r="7" spans="1:6" ht="21" customHeight="1">
      <c r="A7" s="1061" t="s">
        <v>818</v>
      </c>
      <c r="B7" s="1102">
        <v>409762</v>
      </c>
      <c r="C7" s="1102">
        <v>88049</v>
      </c>
      <c r="D7" s="1102">
        <v>321713</v>
      </c>
      <c r="E7" s="1102">
        <v>110429</v>
      </c>
      <c r="F7" s="1061" t="s">
        <v>89</v>
      </c>
    </row>
    <row r="8" spans="1:6" ht="21" customHeight="1">
      <c r="A8" s="1061" t="s">
        <v>1007</v>
      </c>
      <c r="B8" s="1105">
        <v>96802</v>
      </c>
      <c r="C8" s="1105">
        <v>27991</v>
      </c>
      <c r="D8" s="1105">
        <v>68811</v>
      </c>
      <c r="E8" s="1105">
        <v>6533</v>
      </c>
      <c r="F8" s="1061" t="s">
        <v>91</v>
      </c>
    </row>
    <row r="9" spans="1:6" ht="21" customHeight="1">
      <c r="A9" s="1061" t="s">
        <v>1008</v>
      </c>
      <c r="B9" s="1102">
        <v>189897</v>
      </c>
      <c r="C9" s="1102">
        <v>39790</v>
      </c>
      <c r="D9" s="1102">
        <v>150107</v>
      </c>
      <c r="E9" s="1102">
        <v>2485</v>
      </c>
      <c r="F9" s="1061" t="s">
        <v>93</v>
      </c>
    </row>
    <row r="10" spans="1:6" ht="21" customHeight="1">
      <c r="A10" s="1061" t="s">
        <v>2044</v>
      </c>
      <c r="B10" s="1105">
        <v>64327</v>
      </c>
      <c r="C10" s="1105">
        <v>19448</v>
      </c>
      <c r="D10" s="1105">
        <v>44879</v>
      </c>
      <c r="E10" s="1105">
        <v>4136</v>
      </c>
      <c r="F10" s="1254" t="s">
        <v>95</v>
      </c>
    </row>
    <row r="11" spans="1:6" ht="21" customHeight="1">
      <c r="A11" s="1061" t="s">
        <v>820</v>
      </c>
      <c r="B11" s="1102">
        <v>116729</v>
      </c>
      <c r="C11" s="1102">
        <v>28937</v>
      </c>
      <c r="D11" s="1102">
        <v>87792</v>
      </c>
      <c r="E11" s="1102">
        <v>12074</v>
      </c>
      <c r="F11" s="1061" t="s">
        <v>97</v>
      </c>
    </row>
    <row r="12" spans="1:6" ht="21" customHeight="1">
      <c r="A12" s="1061" t="s">
        <v>2045</v>
      </c>
      <c r="B12" s="1105">
        <v>70348</v>
      </c>
      <c r="C12" s="1105">
        <v>23111</v>
      </c>
      <c r="D12" s="1105">
        <v>47237</v>
      </c>
      <c r="E12" s="1105">
        <v>10515</v>
      </c>
      <c r="F12" s="1061" t="s">
        <v>99</v>
      </c>
    </row>
    <row r="13" spans="1:6" ht="21" customHeight="1">
      <c r="A13" s="1061" t="s">
        <v>821</v>
      </c>
      <c r="B13" s="1102">
        <v>112346</v>
      </c>
      <c r="C13" s="1102">
        <v>34266</v>
      </c>
      <c r="D13" s="1102">
        <v>78080</v>
      </c>
      <c r="E13" s="1102">
        <v>40343</v>
      </c>
      <c r="F13" s="1061" t="s">
        <v>101</v>
      </c>
    </row>
    <row r="14" spans="1:6" ht="21" customHeight="1">
      <c r="A14" s="1061" t="s">
        <v>2046</v>
      </c>
      <c r="B14" s="1105">
        <v>79596</v>
      </c>
      <c r="C14" s="1105">
        <v>18950</v>
      </c>
      <c r="D14" s="1105">
        <v>60646</v>
      </c>
      <c r="E14" s="1105">
        <v>26573</v>
      </c>
      <c r="F14" s="1061" t="s">
        <v>3171</v>
      </c>
    </row>
    <row r="15" spans="1:6" ht="21" customHeight="1">
      <c r="A15" s="1061" t="s">
        <v>2047</v>
      </c>
      <c r="B15" s="1102">
        <v>34934</v>
      </c>
      <c r="C15" s="1102">
        <v>8403</v>
      </c>
      <c r="D15" s="1102">
        <v>26531</v>
      </c>
      <c r="E15" s="1102">
        <v>1742</v>
      </c>
      <c r="F15" s="1061" t="s">
        <v>3172</v>
      </c>
    </row>
    <row r="16" spans="1:6" ht="21" customHeight="1">
      <c r="A16" s="1061" t="s">
        <v>2048</v>
      </c>
      <c r="B16" s="1105">
        <v>140853</v>
      </c>
      <c r="C16" s="1105">
        <v>30826</v>
      </c>
      <c r="D16" s="1105">
        <v>110027</v>
      </c>
      <c r="E16" s="1105">
        <v>4172</v>
      </c>
      <c r="F16" s="1061" t="s">
        <v>107</v>
      </c>
    </row>
    <row r="17" spans="1:6" ht="21" customHeight="1">
      <c r="A17" s="1061" t="s">
        <v>259</v>
      </c>
      <c r="B17" s="1102">
        <v>20419</v>
      </c>
      <c r="C17" s="1102">
        <v>6990</v>
      </c>
      <c r="D17" s="1102">
        <v>13429</v>
      </c>
      <c r="E17" s="1102">
        <v>427</v>
      </c>
      <c r="F17" s="1061" t="s">
        <v>109</v>
      </c>
    </row>
    <row r="18" spans="1:6" ht="21" customHeight="1">
      <c r="A18" s="1061" t="s">
        <v>1009</v>
      </c>
      <c r="B18" s="1105">
        <v>48209</v>
      </c>
      <c r="C18" s="1105">
        <v>16429</v>
      </c>
      <c r="D18" s="1105">
        <v>31780</v>
      </c>
      <c r="E18" s="1105">
        <v>5838</v>
      </c>
      <c r="F18" s="1061" t="s">
        <v>3174</v>
      </c>
    </row>
    <row r="19" spans="1:6" ht="21" customHeight="1">
      <c r="A19" s="1061" t="s">
        <v>112</v>
      </c>
      <c r="B19" s="1102">
        <v>47310</v>
      </c>
      <c r="C19" s="1102">
        <v>12259</v>
      </c>
      <c r="D19" s="1102">
        <v>35051</v>
      </c>
      <c r="E19" s="1102">
        <v>2100</v>
      </c>
      <c r="F19" s="1061" t="s">
        <v>260</v>
      </c>
    </row>
    <row r="20" spans="1:6" ht="21" customHeight="1">
      <c r="A20" s="1061" t="s">
        <v>2049</v>
      </c>
      <c r="B20" s="1105">
        <v>26946</v>
      </c>
      <c r="C20" s="1105">
        <v>6699</v>
      </c>
      <c r="D20" s="1105">
        <v>20247</v>
      </c>
      <c r="E20" s="1105">
        <v>756</v>
      </c>
      <c r="F20" s="1061" t="s">
        <v>3175</v>
      </c>
    </row>
    <row r="21" spans="1:6" ht="21" customHeight="1">
      <c r="A21" s="1061" t="s">
        <v>116</v>
      </c>
      <c r="B21" s="1102">
        <v>77265</v>
      </c>
      <c r="C21" s="1102">
        <v>25323</v>
      </c>
      <c r="D21" s="1102">
        <v>51942</v>
      </c>
      <c r="E21" s="1102">
        <v>3163</v>
      </c>
      <c r="F21" s="1061" t="s">
        <v>117</v>
      </c>
    </row>
    <row r="22" spans="1:6" ht="21" customHeight="1">
      <c r="A22" s="1061" t="s">
        <v>2051</v>
      </c>
      <c r="B22" s="1105">
        <v>37889</v>
      </c>
      <c r="C22" s="1105">
        <v>8902</v>
      </c>
      <c r="D22" s="1105">
        <v>28987</v>
      </c>
      <c r="E22" s="1105">
        <v>867</v>
      </c>
      <c r="F22" s="1061" t="s">
        <v>119</v>
      </c>
    </row>
    <row r="23" spans="1:6" ht="21" customHeight="1">
      <c r="A23" s="1061" t="s">
        <v>2052</v>
      </c>
      <c r="B23" s="1102">
        <v>24137</v>
      </c>
      <c r="C23" s="1102">
        <v>6227</v>
      </c>
      <c r="D23" s="1102">
        <v>17910</v>
      </c>
      <c r="E23" s="1102">
        <v>1787</v>
      </c>
      <c r="F23" s="1061" t="s">
        <v>972</v>
      </c>
    </row>
    <row r="24" spans="1:6" ht="21" customHeight="1">
      <c r="A24" s="1061" t="s">
        <v>2053</v>
      </c>
      <c r="B24" s="1105">
        <v>27340</v>
      </c>
      <c r="C24" s="1105">
        <v>9455</v>
      </c>
      <c r="D24" s="1105">
        <v>17885</v>
      </c>
      <c r="E24" s="1105">
        <v>1946</v>
      </c>
      <c r="F24" s="1061" t="s">
        <v>3176</v>
      </c>
    </row>
    <row r="25" spans="1:6" ht="21" customHeight="1">
      <c r="A25" s="1061" t="s">
        <v>2054</v>
      </c>
      <c r="B25" s="1102">
        <v>12296</v>
      </c>
      <c r="C25" s="1102">
        <v>4224</v>
      </c>
      <c r="D25" s="1102">
        <v>8072</v>
      </c>
      <c r="E25" s="1102">
        <v>668</v>
      </c>
      <c r="F25" s="1061" t="s">
        <v>3177</v>
      </c>
    </row>
    <row r="26" spans="1:6" ht="21" customHeight="1">
      <c r="A26" s="1061" t="s">
        <v>2670</v>
      </c>
      <c r="B26" s="1105">
        <v>15073</v>
      </c>
      <c r="C26" s="1105">
        <v>3480</v>
      </c>
      <c r="D26" s="1105">
        <v>11593</v>
      </c>
      <c r="E26" s="1105">
        <v>701</v>
      </c>
      <c r="F26" s="1061" t="s">
        <v>127</v>
      </c>
    </row>
    <row r="27" spans="1:6" ht="21" customHeight="1">
      <c r="A27" s="1498" t="s">
        <v>533</v>
      </c>
      <c r="B27" s="1271">
        <f>SUM(B7:B26)</f>
        <v>1652478</v>
      </c>
      <c r="C27" s="1271">
        <f>SUM(C7:C26)</f>
        <v>419759</v>
      </c>
      <c r="D27" s="1271">
        <f>SUM(D7:D26)</f>
        <v>1232719</v>
      </c>
      <c r="E27" s="1271">
        <f>SUM(E7:E26)</f>
        <v>237255</v>
      </c>
      <c r="F27" s="1498" t="s">
        <v>129</v>
      </c>
    </row>
  </sheetData>
  <mergeCells count="8">
    <mergeCell ref="A1:F1"/>
    <mergeCell ref="A2:F2"/>
    <mergeCell ref="A3:C3"/>
    <mergeCell ref="D3:F3"/>
    <mergeCell ref="A4:A6"/>
    <mergeCell ref="B4:B5"/>
    <mergeCell ref="C4:E4"/>
    <mergeCell ref="F4:F6"/>
  </mergeCells>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
  <sheetViews>
    <sheetView rightToLeft="1" zoomScale="180" zoomScaleNormal="180" workbookViewId="0">
      <selection activeCell="G13" sqref="G13"/>
    </sheetView>
  </sheetViews>
  <sheetFormatPr defaultColWidth="9.140625" defaultRowHeight="15"/>
  <cols>
    <col min="1" max="16384" width="9.140625" style="46"/>
  </cols>
  <sheetData/>
  <pageMargins left="0.7" right="0.7" top="0.75" bottom="0.75" header="0.3" footer="0.3"/>
  <drawing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5"/>
  <sheetViews>
    <sheetView rightToLeft="1" zoomScale="70" zoomScaleNormal="70" workbookViewId="0">
      <selection activeCell="G13" sqref="G13"/>
    </sheetView>
  </sheetViews>
  <sheetFormatPr defaultColWidth="9" defaultRowHeight="15"/>
  <cols>
    <col min="1" max="1" width="9" style="46"/>
    <col min="2" max="2" width="9.42578125" style="46" customWidth="1"/>
    <col min="3" max="3" width="26.5703125" style="46" customWidth="1"/>
    <col min="4" max="22" width="9" style="46"/>
    <col min="23" max="23" width="37.85546875" style="46" bestFit="1" customWidth="1"/>
    <col min="24" max="16384" width="9" style="46"/>
  </cols>
  <sheetData>
    <row r="1" spans="1:26" ht="33" customHeight="1">
      <c r="A1" s="2607" t="s">
        <v>3616</v>
      </c>
      <c r="B1" s="2608"/>
      <c r="C1" s="2608"/>
      <c r="D1" s="2608"/>
      <c r="E1" s="2608"/>
      <c r="F1" s="2608"/>
      <c r="G1" s="2608"/>
      <c r="H1" s="2608"/>
      <c r="I1" s="2608"/>
      <c r="J1" s="2608"/>
      <c r="K1" s="2608"/>
      <c r="L1" s="2608"/>
      <c r="M1" s="2608"/>
      <c r="N1" s="2608"/>
      <c r="O1" s="2608"/>
      <c r="P1" s="2608"/>
      <c r="Q1" s="2608"/>
      <c r="R1" s="2608"/>
      <c r="S1" s="2608"/>
      <c r="T1" s="2609"/>
    </row>
    <row r="2" spans="1:26" ht="33" customHeight="1">
      <c r="A2" s="2610" t="s">
        <v>3617</v>
      </c>
      <c r="B2" s="2611"/>
      <c r="C2" s="2611"/>
      <c r="D2" s="2611"/>
      <c r="E2" s="2611"/>
      <c r="F2" s="2611"/>
      <c r="G2" s="2611"/>
      <c r="H2" s="2611"/>
      <c r="I2" s="2611"/>
      <c r="J2" s="2611"/>
      <c r="K2" s="2611"/>
      <c r="L2" s="2611"/>
      <c r="M2" s="2611"/>
      <c r="N2" s="2611"/>
      <c r="O2" s="2611"/>
      <c r="P2" s="2611"/>
      <c r="Q2" s="2611"/>
      <c r="R2" s="2611"/>
      <c r="S2" s="2611"/>
      <c r="T2" s="2612"/>
    </row>
    <row r="8" spans="1:26">
      <c r="Y8" s="1632" t="s">
        <v>662</v>
      </c>
      <c r="Z8" s="1790" t="s">
        <v>3618</v>
      </c>
    </row>
    <row r="9" spans="1:26">
      <c r="X9" s="1632"/>
      <c r="Y9" t="s">
        <v>3619</v>
      </c>
      <c r="Z9" s="1791">
        <v>11.440906230333541</v>
      </c>
    </row>
    <row r="10" spans="1:26">
      <c r="X10"/>
      <c r="Y10" t="s">
        <v>3620</v>
      </c>
      <c r="Z10" s="1791">
        <v>12.05799332820118</v>
      </c>
    </row>
    <row r="11" spans="1:26">
      <c r="X11"/>
      <c r="Y11" t="s">
        <v>3621</v>
      </c>
      <c r="Z11" s="1791">
        <v>12.12529488859764</v>
      </c>
    </row>
    <row r="12" spans="1:26">
      <c r="X12"/>
      <c r="Y12" t="s">
        <v>3622</v>
      </c>
      <c r="Z12" s="1791">
        <v>11.966178428761649</v>
      </c>
    </row>
    <row r="13" spans="1:26">
      <c r="X13"/>
      <c r="Y13" t="s">
        <v>3623</v>
      </c>
      <c r="Z13" s="1791">
        <v>10.871407760561519</v>
      </c>
    </row>
    <row r="14" spans="1:26">
      <c r="X14"/>
      <c r="Y14" t="s">
        <v>3624</v>
      </c>
      <c r="Z14" s="1791">
        <v>12.592597488433579</v>
      </c>
    </row>
    <row r="15" spans="1:26">
      <c r="X15"/>
      <c r="Y15" t="s">
        <v>3625</v>
      </c>
      <c r="Z15" s="1791">
        <v>11.24457488438278</v>
      </c>
    </row>
    <row r="16" spans="1:26">
      <c r="X16"/>
      <c r="Y16" t="s">
        <v>3626</v>
      </c>
      <c r="Z16" s="1791">
        <v>11.43880398671096</v>
      </c>
    </row>
    <row r="17" spans="24:26">
      <c r="X17"/>
      <c r="Y17" t="s">
        <v>3627</v>
      </c>
      <c r="Z17" s="1791">
        <v>11.69965044366765</v>
      </c>
    </row>
    <row r="18" spans="24:26">
      <c r="X18"/>
      <c r="Y18" t="s">
        <v>3628</v>
      </c>
      <c r="Z18" s="1791">
        <v>12.188645197112709</v>
      </c>
    </row>
    <row r="19" spans="24:26">
      <c r="X19"/>
      <c r="Y19" s="1791" t="s">
        <v>3629</v>
      </c>
      <c r="Z19" s="46">
        <v>12.9</v>
      </c>
    </row>
    <row r="20" spans="24:26">
      <c r="Y20" s="46" t="s">
        <v>3630</v>
      </c>
      <c r="Z20" s="46">
        <v>13.1</v>
      </c>
    </row>
    <row r="38" spans="1:4">
      <c r="B38" s="1792"/>
      <c r="C38" s="1792"/>
    </row>
    <row r="39" spans="1:4">
      <c r="A39" s="1793"/>
      <c r="B39" s="1794" t="s">
        <v>160</v>
      </c>
      <c r="C39" s="1794" t="s">
        <v>3631</v>
      </c>
      <c r="D39" s="1795"/>
    </row>
    <row r="40" spans="1:4">
      <c r="A40" s="1793"/>
      <c r="B40" s="1794">
        <v>2017</v>
      </c>
      <c r="C40" s="1794">
        <v>35.01</v>
      </c>
      <c r="D40" s="1795"/>
    </row>
    <row r="41" spans="1:4">
      <c r="A41" s="1793"/>
      <c r="B41" s="1794">
        <v>2018</v>
      </c>
      <c r="C41" s="1794">
        <v>28.31</v>
      </c>
      <c r="D41" s="1795"/>
    </row>
    <row r="42" spans="1:4">
      <c r="A42" s="1793"/>
      <c r="B42" s="1794">
        <v>2019</v>
      </c>
      <c r="C42" s="1794">
        <v>18.46</v>
      </c>
      <c r="D42" s="1795"/>
    </row>
    <row r="43" spans="1:4">
      <c r="A43" s="1793"/>
      <c r="B43" s="1794">
        <v>2020</v>
      </c>
      <c r="C43" s="1794">
        <v>13.4</v>
      </c>
      <c r="D43" s="1795"/>
    </row>
    <row r="44" spans="1:4">
      <c r="A44" s="1793"/>
      <c r="B44" s="1794">
        <v>2021</v>
      </c>
      <c r="C44" s="1794">
        <v>13.7</v>
      </c>
      <c r="D44" s="1795"/>
    </row>
    <row r="45" spans="1:4">
      <c r="B45" s="1796">
        <v>2022</v>
      </c>
      <c r="C45" s="1796">
        <v>11.8</v>
      </c>
    </row>
  </sheetData>
  <mergeCells count="2">
    <mergeCell ref="A1:T1"/>
    <mergeCell ref="A2:T2"/>
  </mergeCells>
  <pageMargins left="0.7" right="0.7" top="0.75" bottom="0.75" header="0.3" footer="0.3"/>
  <drawing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2"/>
  <sheetViews>
    <sheetView rightToLeft="1" zoomScale="75" zoomScaleNormal="75" workbookViewId="0">
      <selection activeCell="G13" sqref="G13"/>
    </sheetView>
  </sheetViews>
  <sheetFormatPr defaultColWidth="9" defaultRowHeight="15"/>
  <cols>
    <col min="1" max="2" width="9" style="46"/>
    <col min="3" max="3" width="27.140625" style="46" customWidth="1"/>
    <col min="4" max="22" width="9" style="46"/>
    <col min="23" max="23" width="1.140625" style="46" customWidth="1"/>
    <col min="24" max="24" width="29" style="46" customWidth="1"/>
    <col min="25" max="25" width="12.42578125" style="46" customWidth="1"/>
    <col min="26" max="16384" width="9" style="46"/>
  </cols>
  <sheetData>
    <row r="1" spans="1:26" ht="33" customHeight="1">
      <c r="A1" s="2613" t="s">
        <v>3632</v>
      </c>
      <c r="B1" s="2614"/>
      <c r="C1" s="2614"/>
      <c r="D1" s="2614"/>
      <c r="E1" s="2614"/>
      <c r="F1" s="2614"/>
      <c r="G1" s="2614"/>
      <c r="H1" s="2614"/>
      <c r="I1" s="2614"/>
      <c r="J1" s="2614"/>
      <c r="K1" s="2614"/>
      <c r="L1" s="2614"/>
      <c r="M1" s="2614"/>
      <c r="N1" s="2614"/>
      <c r="O1" s="2614"/>
      <c r="P1" s="2614"/>
      <c r="Q1" s="2614"/>
      <c r="R1" s="2614"/>
      <c r="S1" s="2614"/>
      <c r="T1" s="2615"/>
    </row>
    <row r="2" spans="1:26" ht="33" customHeight="1">
      <c r="A2" s="2616" t="s">
        <v>3633</v>
      </c>
      <c r="B2" s="2617"/>
      <c r="C2" s="2617"/>
      <c r="D2" s="2617"/>
      <c r="E2" s="2617"/>
      <c r="F2" s="2617"/>
      <c r="G2" s="2617"/>
      <c r="H2" s="2617"/>
      <c r="I2" s="2617"/>
      <c r="J2" s="2617"/>
      <c r="K2" s="2617"/>
      <c r="L2" s="2617"/>
      <c r="M2" s="2617"/>
      <c r="N2" s="2617"/>
      <c r="O2" s="2617"/>
      <c r="P2" s="2617"/>
      <c r="Q2" s="2617"/>
      <c r="R2" s="2617"/>
      <c r="S2" s="2617"/>
      <c r="T2" s="2618"/>
    </row>
    <row r="8" spans="1:26">
      <c r="Y8" t="s">
        <v>3634</v>
      </c>
      <c r="Z8" s="1797" t="s">
        <v>3635</v>
      </c>
    </row>
    <row r="9" spans="1:26">
      <c r="Y9" t="s">
        <v>3619</v>
      </c>
      <c r="Z9" s="1797">
        <v>0.92067874052111154</v>
      </c>
    </row>
    <row r="10" spans="1:26">
      <c r="Y10" t="s">
        <v>3620</v>
      </c>
      <c r="Z10" s="1797">
        <v>0.93025698436458315</v>
      </c>
    </row>
    <row r="11" spans="1:26">
      <c r="Y11" t="s">
        <v>3621</v>
      </c>
      <c r="Z11" s="1797">
        <v>0.92759067411820439</v>
      </c>
    </row>
    <row r="12" spans="1:26">
      <c r="Y12" t="s">
        <v>3622</v>
      </c>
      <c r="Z12" s="1797">
        <v>0.93525835722686967</v>
      </c>
    </row>
    <row r="13" spans="1:26">
      <c r="Y13" t="s">
        <v>3623</v>
      </c>
      <c r="Z13" s="1797">
        <v>0.92819852665794533</v>
      </c>
    </row>
    <row r="14" spans="1:26">
      <c r="Y14" t="s">
        <v>3624</v>
      </c>
      <c r="Z14" s="1797">
        <v>0.91389664257060965</v>
      </c>
    </row>
    <row r="15" spans="1:26">
      <c r="Y15" t="s">
        <v>3625</v>
      </c>
      <c r="Z15" s="1797">
        <v>0.91572855924095176</v>
      </c>
    </row>
    <row r="16" spans="1:26">
      <c r="Y16" t="s">
        <v>3626</v>
      </c>
      <c r="Z16" s="1797">
        <v>0.92062069406078018</v>
      </c>
    </row>
    <row r="17" spans="25:26">
      <c r="Y17" t="s">
        <v>3627</v>
      </c>
      <c r="Z17" s="1797">
        <v>0.92225589105557737</v>
      </c>
    </row>
    <row r="18" spans="25:26">
      <c r="Y18" t="s">
        <v>3628</v>
      </c>
      <c r="Z18" s="1797">
        <v>0.91567084477930749</v>
      </c>
    </row>
    <row r="19" spans="25:26">
      <c r="Y19" t="s">
        <v>3629</v>
      </c>
      <c r="Z19" s="1797">
        <v>0.91412548194882581</v>
      </c>
    </row>
    <row r="20" spans="25:26">
      <c r="Y20" t="s">
        <v>3630</v>
      </c>
      <c r="Z20" s="1798">
        <v>0.91200000000000003</v>
      </c>
    </row>
    <row r="21" spans="25:26">
      <c r="Y21" s="1632"/>
      <c r="Z21" s="1799"/>
    </row>
    <row r="36" spans="2:3">
      <c r="B36" s="1794" t="s">
        <v>160</v>
      </c>
      <c r="C36" s="1794" t="s">
        <v>3636</v>
      </c>
    </row>
    <row r="37" spans="2:3">
      <c r="B37" s="1794">
        <v>2017</v>
      </c>
      <c r="C37" s="1800">
        <v>0.84599999999999997</v>
      </c>
    </row>
    <row r="38" spans="2:3">
      <c r="B38" s="1794">
        <v>2018</v>
      </c>
      <c r="C38" s="1800">
        <v>0.86099999999999999</v>
      </c>
    </row>
    <row r="39" spans="2:3">
      <c r="B39" s="1794">
        <v>2019</v>
      </c>
      <c r="C39" s="1800">
        <v>0.85599999999999998</v>
      </c>
    </row>
    <row r="40" spans="2:3">
      <c r="B40" s="1794">
        <v>2020</v>
      </c>
      <c r="C40" s="1800">
        <v>0.876</v>
      </c>
    </row>
    <row r="41" spans="2:3">
      <c r="B41" s="1794">
        <v>2021</v>
      </c>
      <c r="C41" s="1800">
        <v>0.92300000000000004</v>
      </c>
    </row>
    <row r="42" spans="2:3">
      <c r="B42" s="46">
        <v>2022</v>
      </c>
      <c r="C42" s="1801">
        <v>0.92200000000000004</v>
      </c>
    </row>
  </sheetData>
  <mergeCells count="2">
    <mergeCell ref="A1:T1"/>
    <mergeCell ref="A2:T2"/>
  </mergeCells>
  <pageMargins left="0.7" right="0.7" top="0.75" bottom="0.75" header="0.3" footer="0.3"/>
  <pageSetup orientation="portrait" horizontalDpi="4294967295" verticalDpi="4294967295" r:id="rId1"/>
  <drawing r:id="rId2"/>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A46"/>
  <sheetViews>
    <sheetView rightToLeft="1" zoomScale="90" zoomScaleNormal="90" workbookViewId="0">
      <selection activeCell="G13" sqref="G13"/>
    </sheetView>
  </sheetViews>
  <sheetFormatPr defaultColWidth="9" defaultRowHeight="15"/>
  <cols>
    <col min="1" max="2" width="9" style="46"/>
    <col min="3" max="3" width="34.140625" style="46" customWidth="1"/>
    <col min="4" max="4" width="19.42578125" style="46" customWidth="1"/>
    <col min="5" max="23" width="9" style="46"/>
    <col min="24" max="24" width="29.85546875" style="46" bestFit="1" customWidth="1"/>
    <col min="25" max="25" width="14.5703125" style="46" bestFit="1" customWidth="1"/>
    <col min="26" max="16384" width="9" style="46"/>
  </cols>
  <sheetData>
    <row r="1" spans="1:27" ht="33" customHeight="1">
      <c r="A1" s="2619" t="s">
        <v>3637</v>
      </c>
      <c r="B1" s="2620"/>
      <c r="C1" s="2620"/>
      <c r="D1" s="2620"/>
      <c r="E1" s="2620"/>
      <c r="F1" s="2620"/>
      <c r="G1" s="2620"/>
      <c r="H1" s="2620"/>
      <c r="I1" s="2620"/>
      <c r="J1" s="2620"/>
      <c r="K1" s="2620"/>
      <c r="L1" s="2620"/>
      <c r="M1" s="2620"/>
      <c r="N1" s="2620"/>
      <c r="O1" s="2620"/>
      <c r="P1" s="2620"/>
      <c r="Q1" s="2620"/>
      <c r="R1" s="2620"/>
      <c r="S1" s="2620"/>
      <c r="T1" s="2621"/>
    </row>
    <row r="2" spans="1:27" ht="33" customHeight="1">
      <c r="A2" s="2610" t="s">
        <v>3638</v>
      </c>
      <c r="B2" s="2611"/>
      <c r="C2" s="2611"/>
      <c r="D2" s="2611"/>
      <c r="E2" s="2611"/>
      <c r="F2" s="2611"/>
      <c r="G2" s="2611"/>
      <c r="H2" s="2611"/>
      <c r="I2" s="2611"/>
      <c r="J2" s="2611"/>
      <c r="K2" s="2611"/>
      <c r="L2" s="2611"/>
      <c r="M2" s="2611"/>
      <c r="N2" s="2611"/>
      <c r="O2" s="2611"/>
      <c r="P2" s="2611"/>
      <c r="Q2" s="2611"/>
      <c r="R2" s="2611"/>
      <c r="S2" s="2611"/>
      <c r="T2" s="2612"/>
    </row>
    <row r="7" spans="1:27">
      <c r="Z7" t="s">
        <v>3639</v>
      </c>
      <c r="AA7" s="1802" t="s">
        <v>3640</v>
      </c>
    </row>
    <row r="8" spans="1:27">
      <c r="Z8" t="s">
        <v>3619</v>
      </c>
      <c r="AA8" s="1802">
        <v>3.694652033797325</v>
      </c>
    </row>
    <row r="9" spans="1:27">
      <c r="Z9" t="s">
        <v>3620</v>
      </c>
      <c r="AA9" s="1802">
        <v>3.6614443882716441</v>
      </c>
    </row>
    <row r="10" spans="1:27">
      <c r="Z10" t="s">
        <v>3621</v>
      </c>
      <c r="AA10" s="1802">
        <v>3.5992594204946409</v>
      </c>
    </row>
    <row r="11" spans="1:27">
      <c r="Z11" t="s">
        <v>3622</v>
      </c>
      <c r="AA11" s="1802">
        <v>3.911029572740953</v>
      </c>
    </row>
    <row r="12" spans="1:27">
      <c r="Z12" t="s">
        <v>3623</v>
      </c>
      <c r="AA12" s="1802">
        <v>3.6093142741758841</v>
      </c>
    </row>
    <row r="13" spans="1:27">
      <c r="Z13" t="s">
        <v>3624</v>
      </c>
      <c r="AA13" s="1802">
        <v>3.6481764143837432</v>
      </c>
    </row>
    <row r="14" spans="1:27">
      <c r="Z14" t="s">
        <v>3625</v>
      </c>
      <c r="AA14" s="1802">
        <v>3.488087384422387</v>
      </c>
    </row>
    <row r="15" spans="1:27">
      <c r="Z15" t="s">
        <v>3626</v>
      </c>
      <c r="AA15" s="1802">
        <v>3.6374867939482809</v>
      </c>
    </row>
    <row r="16" spans="1:27">
      <c r="Z16" t="s">
        <v>3627</v>
      </c>
      <c r="AA16" s="1802">
        <v>3.6495816576609452</v>
      </c>
    </row>
    <row r="17" spans="25:27">
      <c r="Z17" t="s">
        <v>3628</v>
      </c>
      <c r="AA17" s="1802">
        <v>4.5135319148936173</v>
      </c>
    </row>
    <row r="18" spans="25:27">
      <c r="Z18" s="1802" t="s">
        <v>3629</v>
      </c>
      <c r="AA18" s="46">
        <v>4.46</v>
      </c>
    </row>
    <row r="19" spans="25:27">
      <c r="Z19" s="46" t="s">
        <v>3630</v>
      </c>
      <c r="AA19" s="46">
        <v>4.5</v>
      </c>
    </row>
    <row r="20" spans="25:27">
      <c r="Y20" s="1632"/>
      <c r="Z20" s="1803"/>
    </row>
    <row r="39" spans="2:4">
      <c r="B39" s="2622" t="s">
        <v>3641</v>
      </c>
      <c r="C39" s="2623"/>
      <c r="D39" s="2624"/>
    </row>
    <row r="40" spans="2:4">
      <c r="B40" s="1804" t="s">
        <v>160</v>
      </c>
      <c r="C40" s="1805" t="s">
        <v>3642</v>
      </c>
      <c r="D40" s="1806" t="s">
        <v>3643</v>
      </c>
    </row>
    <row r="41" spans="2:4">
      <c r="B41" s="1794">
        <v>2017</v>
      </c>
      <c r="C41" s="1807">
        <v>4.96</v>
      </c>
      <c r="D41" s="563"/>
    </row>
    <row r="42" spans="2:4">
      <c r="B42" s="1794">
        <v>2018</v>
      </c>
      <c r="C42" s="1807">
        <v>4.8499999999999996</v>
      </c>
      <c r="D42" s="563"/>
    </row>
    <row r="43" spans="2:4">
      <c r="B43" s="1794">
        <v>2019</v>
      </c>
      <c r="C43" s="1807">
        <v>4.4400000000000004</v>
      </c>
      <c r="D43" s="563"/>
    </row>
    <row r="44" spans="2:4">
      <c r="B44" s="1794">
        <v>2020</v>
      </c>
      <c r="C44" s="1807">
        <v>5.47</v>
      </c>
      <c r="D44" s="563"/>
    </row>
    <row r="45" spans="2:4">
      <c r="B45" s="1794">
        <v>2021</v>
      </c>
      <c r="C45" s="1807">
        <v>3.81</v>
      </c>
      <c r="D45" s="563"/>
    </row>
    <row r="46" spans="2:4">
      <c r="B46" s="1808">
        <v>2022</v>
      </c>
      <c r="C46" s="1808">
        <v>3.66</v>
      </c>
    </row>
  </sheetData>
  <mergeCells count="3">
    <mergeCell ref="A1:T1"/>
    <mergeCell ref="A2:T2"/>
    <mergeCell ref="B39:D39"/>
  </mergeCells>
  <pageMargins left="0.7" right="0.7" top="0.75" bottom="0.75" header="0.3" footer="0.3"/>
  <pageSetup orientation="portrait" r:id="rId1"/>
  <drawing r:id="rId2"/>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4"/>
  <sheetViews>
    <sheetView rightToLeft="1" zoomScale="93" zoomScaleNormal="55" workbookViewId="0">
      <selection activeCell="G13" sqref="G13"/>
    </sheetView>
  </sheetViews>
  <sheetFormatPr defaultColWidth="9" defaultRowHeight="15"/>
  <cols>
    <col min="1" max="2" width="9" style="46"/>
    <col min="3" max="3" width="29" style="46" customWidth="1"/>
    <col min="4" max="21" width="9" style="46"/>
    <col min="22" max="22" width="11.7109375" style="46" customWidth="1"/>
    <col min="23" max="23" width="12.140625" style="46" customWidth="1"/>
    <col min="24" max="24" width="9" style="46" customWidth="1"/>
    <col min="25" max="16384" width="9" style="46"/>
  </cols>
  <sheetData>
    <row r="1" spans="1:26" ht="33" customHeight="1">
      <c r="A1" s="2619" t="s">
        <v>3644</v>
      </c>
      <c r="B1" s="2620"/>
      <c r="C1" s="2620"/>
      <c r="D1" s="2620"/>
      <c r="E1" s="2620"/>
      <c r="F1" s="2620"/>
      <c r="G1" s="2620"/>
      <c r="H1" s="2620"/>
      <c r="I1" s="2620"/>
      <c r="J1" s="2620"/>
      <c r="K1" s="2620"/>
      <c r="L1" s="2620"/>
      <c r="M1" s="2620"/>
      <c r="N1" s="2620"/>
      <c r="O1" s="2620"/>
      <c r="P1" s="2620"/>
      <c r="Q1" s="2620"/>
      <c r="R1" s="2620"/>
      <c r="S1" s="2620"/>
      <c r="T1" s="2621"/>
    </row>
    <row r="2" spans="1:26" ht="33" customHeight="1">
      <c r="A2" s="2610" t="s">
        <v>3645</v>
      </c>
      <c r="B2" s="2611"/>
      <c r="C2" s="2611"/>
      <c r="D2" s="2611"/>
      <c r="E2" s="2611"/>
      <c r="F2" s="2611"/>
      <c r="G2" s="2611"/>
      <c r="H2" s="2611"/>
      <c r="I2" s="2611"/>
      <c r="J2" s="2611"/>
      <c r="K2" s="2611"/>
      <c r="L2" s="2611"/>
      <c r="M2" s="2611"/>
      <c r="N2" s="2611"/>
      <c r="O2" s="2611"/>
      <c r="P2" s="2611"/>
      <c r="Q2" s="2611"/>
      <c r="R2" s="2611"/>
      <c r="S2" s="2611"/>
      <c r="T2" s="2612"/>
    </row>
    <row r="5" spans="1:26">
      <c r="Y5" s="1632" t="s">
        <v>3639</v>
      </c>
      <c r="Z5" s="1794" t="s">
        <v>3641</v>
      </c>
    </row>
    <row r="6" spans="1:26">
      <c r="Y6" t="s">
        <v>3619</v>
      </c>
      <c r="Z6" s="1802">
        <v>6.5452525252524882</v>
      </c>
    </row>
    <row r="7" spans="1:26">
      <c r="Y7" t="s">
        <v>3620</v>
      </c>
      <c r="Z7" s="1802">
        <v>6.0470588235294107</v>
      </c>
    </row>
    <row r="8" spans="1:26">
      <c r="Y8" t="s">
        <v>3621</v>
      </c>
      <c r="Z8" s="1802">
        <v>7.8631578947368439</v>
      </c>
    </row>
    <row r="9" spans="1:26">
      <c r="Y9" t="s">
        <v>3622</v>
      </c>
      <c r="Z9" s="1802">
        <v>3.7176470588235291</v>
      </c>
    </row>
    <row r="10" spans="1:26">
      <c r="Y10" t="s">
        <v>3623</v>
      </c>
      <c r="Z10" s="1802">
        <v>4.2937499999999993</v>
      </c>
    </row>
    <row r="11" spans="1:26">
      <c r="Y11" t="s">
        <v>3624</v>
      </c>
      <c r="Z11" s="1802">
        <v>3.7599999999999993</v>
      </c>
    </row>
    <row r="12" spans="1:26">
      <c r="Y12" t="s">
        <v>3625</v>
      </c>
      <c r="Z12" s="1802">
        <v>3.7905882352941176</v>
      </c>
    </row>
    <row r="13" spans="1:26">
      <c r="Y13" t="s">
        <v>3626</v>
      </c>
      <c r="Z13" s="1802">
        <v>2.5127858060377353</v>
      </c>
    </row>
    <row r="14" spans="1:26">
      <c r="Y14" t="s">
        <v>3627</v>
      </c>
      <c r="Z14" s="1802">
        <v>3.4050000000000002</v>
      </c>
    </row>
    <row r="15" spans="1:26">
      <c r="Y15" t="s">
        <v>3628</v>
      </c>
      <c r="Z15" s="1802">
        <v>4</v>
      </c>
    </row>
    <row r="16" spans="1:26">
      <c r="Y16" s="1632" t="s">
        <v>3629</v>
      </c>
      <c r="Z16" s="1809">
        <v>4.3</v>
      </c>
    </row>
    <row r="17" spans="25:26">
      <c r="Y17" t="s">
        <v>3630</v>
      </c>
      <c r="Z17" s="1802">
        <v>4.0999999999999996</v>
      </c>
    </row>
    <row r="37" spans="1:4">
      <c r="B37" s="1794" t="s">
        <v>160</v>
      </c>
      <c r="C37" s="1794" t="s">
        <v>3641</v>
      </c>
    </row>
    <row r="38" spans="1:4">
      <c r="B38" s="1794">
        <v>2017</v>
      </c>
      <c r="C38" s="1807">
        <v>8.0399999999999991</v>
      </c>
    </row>
    <row r="39" spans="1:4">
      <c r="B39" s="1794">
        <v>2018</v>
      </c>
      <c r="C39" s="1807">
        <v>6.96</v>
      </c>
    </row>
    <row r="40" spans="1:4">
      <c r="B40" s="1794">
        <v>2019</v>
      </c>
      <c r="C40" s="1807">
        <v>8.3699999999999992</v>
      </c>
    </row>
    <row r="41" spans="1:4">
      <c r="B41" s="1794">
        <v>2020</v>
      </c>
      <c r="C41" s="1807">
        <v>7.28</v>
      </c>
    </row>
    <row r="42" spans="1:4">
      <c r="B42" s="1794">
        <v>2021</v>
      </c>
      <c r="C42" s="1810">
        <v>6.2</v>
      </c>
    </row>
    <row r="43" spans="1:4">
      <c r="A43" s="1793"/>
      <c r="B43" s="1811">
        <v>2022</v>
      </c>
      <c r="C43" s="1811">
        <v>3.6</v>
      </c>
      <c r="D43" s="1795"/>
    </row>
    <row r="44" spans="1:4">
      <c r="B44" s="1812"/>
      <c r="C44" s="1812"/>
    </row>
  </sheetData>
  <mergeCells count="2">
    <mergeCell ref="A1:T1"/>
    <mergeCell ref="A2:T2"/>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21"/>
  <sheetViews>
    <sheetView rightToLeft="1" zoomScale="90" zoomScaleNormal="90" workbookViewId="0">
      <selection activeCell="C21" sqref="C21"/>
    </sheetView>
  </sheetViews>
  <sheetFormatPr defaultColWidth="33.7109375" defaultRowHeight="12.75"/>
  <cols>
    <col min="1" max="16384" width="33.7109375" style="231"/>
  </cols>
  <sheetData>
    <row r="1" spans="1:4" ht="36.75" customHeight="1">
      <c r="A1" s="1959" t="s">
        <v>317</v>
      </c>
      <c r="B1" s="1959"/>
      <c r="C1" s="1959"/>
      <c r="D1" s="1959"/>
    </row>
    <row r="2" spans="1:4" ht="30" customHeight="1">
      <c r="A2" s="1960" t="s">
        <v>475</v>
      </c>
      <c r="B2" s="1960"/>
      <c r="C2" s="1960"/>
      <c r="D2" s="1960"/>
    </row>
    <row r="3" spans="1:4" ht="26.25" customHeight="1">
      <c r="A3" s="1903" t="s">
        <v>476</v>
      </c>
      <c r="B3" s="1903"/>
      <c r="C3" s="1906"/>
      <c r="D3" s="1906"/>
    </row>
    <row r="4" spans="1:4" ht="33" customHeight="1">
      <c r="A4" s="232" t="s">
        <v>477</v>
      </c>
      <c r="B4" s="233" t="s">
        <v>478</v>
      </c>
      <c r="C4" s="233" t="s">
        <v>479</v>
      </c>
      <c r="D4" s="234" t="s">
        <v>480</v>
      </c>
    </row>
    <row r="5" spans="1:4" ht="33" customHeight="1">
      <c r="A5" s="235" t="s">
        <v>481</v>
      </c>
      <c r="B5" s="236" t="s">
        <v>482</v>
      </c>
      <c r="C5" s="236" t="s">
        <v>483</v>
      </c>
      <c r="D5" s="237" t="s">
        <v>484</v>
      </c>
    </row>
    <row r="6" spans="1:4" ht="33" hidden="1" customHeight="1">
      <c r="A6" s="238">
        <v>2018</v>
      </c>
      <c r="B6" s="239">
        <v>978</v>
      </c>
      <c r="C6" s="240">
        <v>90</v>
      </c>
      <c r="D6" s="241">
        <f t="shared" ref="D6:D11" si="0">C6/B6</f>
        <v>9.202453987730061E-2</v>
      </c>
    </row>
    <row r="7" spans="1:4" ht="33" customHeight="1">
      <c r="A7" s="238">
        <v>2019</v>
      </c>
      <c r="B7" s="242">
        <v>1106</v>
      </c>
      <c r="C7" s="243">
        <v>93.7</v>
      </c>
      <c r="D7" s="244">
        <f t="shared" si="0"/>
        <v>8.4719710669077755E-2</v>
      </c>
    </row>
    <row r="8" spans="1:4" ht="33" customHeight="1">
      <c r="A8" s="238">
        <v>2020</v>
      </c>
      <c r="B8" s="239">
        <v>1020</v>
      </c>
      <c r="C8" s="240">
        <v>101</v>
      </c>
      <c r="D8" s="245">
        <f t="shared" si="0"/>
        <v>9.901960784313725E-2</v>
      </c>
    </row>
    <row r="9" spans="1:4" ht="33" customHeight="1">
      <c r="A9" s="238">
        <v>2021</v>
      </c>
      <c r="B9" s="242">
        <v>990</v>
      </c>
      <c r="C9" s="243">
        <v>102.5</v>
      </c>
      <c r="D9" s="244">
        <f t="shared" si="0"/>
        <v>0.10353535353535354</v>
      </c>
    </row>
    <row r="10" spans="1:4" ht="33" customHeight="1">
      <c r="A10" s="238">
        <v>2022</v>
      </c>
      <c r="B10" s="239">
        <v>995</v>
      </c>
      <c r="C10" s="240">
        <v>111.7</v>
      </c>
      <c r="D10" s="245">
        <f t="shared" si="0"/>
        <v>0.11226130653266332</v>
      </c>
    </row>
    <row r="11" spans="1:4" ht="33" customHeight="1">
      <c r="A11" s="238">
        <v>2023</v>
      </c>
      <c r="B11" s="242">
        <v>1114</v>
      </c>
      <c r="C11" s="243">
        <v>105</v>
      </c>
      <c r="D11" s="244">
        <f t="shared" si="0"/>
        <v>9.4254937163375227E-2</v>
      </c>
    </row>
    <row r="12" spans="1:4" s="246" customFormat="1" ht="33" customHeight="1">
      <c r="A12" s="1991" t="s">
        <v>485</v>
      </c>
      <c r="B12" s="1992"/>
      <c r="C12" s="1993" t="s">
        <v>486</v>
      </c>
      <c r="D12" s="1994"/>
    </row>
    <row r="13" spans="1:4" s="246" customFormat="1" ht="33" customHeight="1">
      <c r="A13" s="1991" t="s">
        <v>487</v>
      </c>
      <c r="B13" s="1992"/>
      <c r="C13" s="1993" t="s">
        <v>488</v>
      </c>
      <c r="D13" s="1994"/>
    </row>
    <row r="14" spans="1:4" ht="20.25" customHeight="1"/>
    <row r="16" spans="1:4">
      <c r="B16" s="247"/>
      <c r="C16" s="248"/>
    </row>
    <row r="21" ht="63.75" customHeight="1"/>
  </sheetData>
  <mergeCells count="8">
    <mergeCell ref="A13:B13"/>
    <mergeCell ref="C13:D13"/>
    <mergeCell ref="A1:D1"/>
    <mergeCell ref="A2:D2"/>
    <mergeCell ref="A3:B3"/>
    <mergeCell ref="C3:D3"/>
    <mergeCell ref="A12:B12"/>
    <mergeCell ref="C12:D12"/>
  </mergeCells>
  <printOptions horizontalCentered="1" verticalCentered="1"/>
  <pageMargins left="0.7" right="0.7" top="0.75" bottom="0.75" header="0.3" footer="0.3"/>
  <pageSetup paperSize="9"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48"/>
  <sheetViews>
    <sheetView rightToLeft="1" zoomScale="109" zoomScaleNormal="70" workbookViewId="0">
      <selection activeCell="G13" sqref="G13"/>
    </sheetView>
  </sheetViews>
  <sheetFormatPr defaultColWidth="9" defaultRowHeight="15"/>
  <cols>
    <col min="1" max="2" width="9" style="46"/>
    <col min="3" max="3" width="27.140625" style="46" customWidth="1"/>
    <col min="4" max="16384" width="9" style="46"/>
  </cols>
  <sheetData>
    <row r="1" spans="1:26" ht="33" customHeight="1">
      <c r="A1" s="2619" t="s">
        <v>3646</v>
      </c>
      <c r="B1" s="2620"/>
      <c r="C1" s="2620"/>
      <c r="D1" s="2620"/>
      <c r="E1" s="2620"/>
      <c r="F1" s="2620"/>
      <c r="G1" s="2620"/>
      <c r="H1" s="2620"/>
      <c r="I1" s="2620"/>
      <c r="J1" s="2620"/>
      <c r="K1" s="2620"/>
      <c r="L1" s="2620"/>
      <c r="M1" s="2620"/>
      <c r="N1" s="2620"/>
      <c r="O1" s="2620"/>
      <c r="P1" s="2620"/>
      <c r="Q1" s="2620"/>
      <c r="R1" s="2620"/>
      <c r="S1" s="2620"/>
      <c r="T1" s="2621"/>
    </row>
    <row r="2" spans="1:26" ht="33" customHeight="1">
      <c r="A2" s="2610" t="s">
        <v>3647</v>
      </c>
      <c r="B2" s="2611"/>
      <c r="C2" s="2611"/>
      <c r="D2" s="2611"/>
      <c r="E2" s="2611"/>
      <c r="F2" s="2611"/>
      <c r="G2" s="2611"/>
      <c r="H2" s="2611"/>
      <c r="I2" s="2611"/>
      <c r="J2" s="2611"/>
      <c r="K2" s="2611"/>
      <c r="L2" s="2611"/>
      <c r="M2" s="2611"/>
      <c r="N2" s="2611"/>
      <c r="O2" s="2611"/>
      <c r="P2" s="2611"/>
      <c r="Q2" s="2611"/>
      <c r="R2" s="2611"/>
      <c r="S2" s="2611"/>
      <c r="T2" s="2612"/>
    </row>
    <row r="6" spans="1:26">
      <c r="Y6" s="1813" t="s">
        <v>3639</v>
      </c>
      <c r="Z6" s="1794" t="s">
        <v>3648</v>
      </c>
    </row>
    <row r="7" spans="1:26">
      <c r="Y7" s="563" t="s">
        <v>3649</v>
      </c>
      <c r="Z7" s="1814">
        <v>9.9469273726119098</v>
      </c>
    </row>
    <row r="8" spans="1:26">
      <c r="Y8" s="563" t="s">
        <v>3650</v>
      </c>
      <c r="Z8" s="1814">
        <v>11.736878426808003</v>
      </c>
    </row>
    <row r="9" spans="1:26">
      <c r="Y9" s="563" t="s">
        <v>3651</v>
      </c>
      <c r="Z9" s="1814">
        <v>11.503671934284288</v>
      </c>
    </row>
    <row r="10" spans="1:26">
      <c r="Y10" s="563" t="s">
        <v>3652</v>
      </c>
      <c r="Z10" s="1814">
        <v>14.252055884899498</v>
      </c>
    </row>
    <row r="11" spans="1:26">
      <c r="Y11" s="563" t="s">
        <v>3653</v>
      </c>
      <c r="Z11" s="1814">
        <v>7.2109348518995304</v>
      </c>
    </row>
    <row r="12" spans="1:26">
      <c r="Y12" s="563" t="s">
        <v>3654</v>
      </c>
      <c r="Z12" s="1814">
        <v>5.5760711636830402</v>
      </c>
    </row>
    <row r="13" spans="1:26">
      <c r="Y13" s="563" t="s">
        <v>3655</v>
      </c>
      <c r="Z13" s="1814">
        <v>5.4119642994745467</v>
      </c>
    </row>
    <row r="14" spans="1:26">
      <c r="Y14" s="563" t="s">
        <v>3656</v>
      </c>
      <c r="Z14" s="1814">
        <v>4.5065678303254764</v>
      </c>
    </row>
    <row r="15" spans="1:26">
      <c r="Y15" s="563" t="s">
        <v>3657</v>
      </c>
      <c r="Z15" s="1814">
        <v>4.2310968995640081</v>
      </c>
    </row>
    <row r="16" spans="1:26">
      <c r="Y16" s="563" t="s">
        <v>3658</v>
      </c>
      <c r="Z16" s="1814">
        <v>3.9995318274521008</v>
      </c>
    </row>
    <row r="17" spans="25:26">
      <c r="Y17" s="563" t="s">
        <v>3659</v>
      </c>
      <c r="Z17" s="1814">
        <v>3.7482970430147771</v>
      </c>
    </row>
    <row r="18" spans="25:26">
      <c r="Y18" s="563" t="s">
        <v>3660</v>
      </c>
      <c r="Z18" s="1814">
        <v>3.9009772410701311</v>
      </c>
    </row>
    <row r="19" spans="25:26">
      <c r="Y19" s="1815"/>
      <c r="Z19" s="1816"/>
    </row>
    <row r="42" spans="1:4">
      <c r="B42" s="1794" t="s">
        <v>160</v>
      </c>
      <c r="C42" s="1794" t="s">
        <v>3648</v>
      </c>
    </row>
    <row r="43" spans="1:4">
      <c r="B43" s="1794">
        <v>2018</v>
      </c>
      <c r="C43" s="1807">
        <v>35.93</v>
      </c>
    </row>
    <row r="44" spans="1:4">
      <c r="B44" s="1794">
        <v>2019</v>
      </c>
      <c r="C44" s="1807">
        <v>31.96</v>
      </c>
    </row>
    <row r="45" spans="1:4">
      <c r="B45" s="1794">
        <v>2020</v>
      </c>
      <c r="C45" s="1807">
        <v>17.18</v>
      </c>
    </row>
    <row r="46" spans="1:4">
      <c r="A46" s="1793"/>
      <c r="B46" s="1794">
        <v>2021</v>
      </c>
      <c r="C46" s="1810">
        <v>14</v>
      </c>
      <c r="D46" s="1795"/>
    </row>
    <row r="47" spans="1:4">
      <c r="A47" s="1793"/>
      <c r="B47" s="1811">
        <v>2022</v>
      </c>
      <c r="C47" s="1811">
        <v>6.78</v>
      </c>
      <c r="D47" s="1795"/>
    </row>
    <row r="48" spans="1:4">
      <c r="B48" s="1812"/>
      <c r="C48" s="1812"/>
    </row>
  </sheetData>
  <mergeCells count="2">
    <mergeCell ref="A1:T1"/>
    <mergeCell ref="A2:T2"/>
  </mergeCells>
  <pageMargins left="0.7" right="0.7" top="0.75" bottom="0.75" header="0.3" footer="0.3"/>
  <drawing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C45"/>
  <sheetViews>
    <sheetView rightToLeft="1" zoomScaleNormal="100" workbookViewId="0">
      <selection activeCell="G13" sqref="G13"/>
    </sheetView>
  </sheetViews>
  <sheetFormatPr defaultColWidth="9" defaultRowHeight="15"/>
  <cols>
    <col min="1" max="16384" width="9" style="46"/>
  </cols>
  <sheetData>
    <row r="1" spans="1:29" ht="33" customHeight="1">
      <c r="A1" s="2625" t="s">
        <v>3661</v>
      </c>
      <c r="B1" s="2626"/>
      <c r="C1" s="2626"/>
      <c r="D1" s="2626"/>
      <c r="E1" s="2626"/>
      <c r="F1" s="2626"/>
      <c r="G1" s="2626"/>
      <c r="H1" s="2626"/>
      <c r="I1" s="2626"/>
      <c r="J1" s="2626"/>
      <c r="K1" s="2626"/>
      <c r="L1" s="2626"/>
      <c r="M1" s="2626"/>
      <c r="N1" s="2626"/>
      <c r="O1" s="2626"/>
      <c r="P1" s="2626"/>
      <c r="Q1" s="2626"/>
      <c r="R1" s="2626"/>
      <c r="S1" s="2626"/>
      <c r="T1" s="2627"/>
    </row>
    <row r="2" spans="1:29" ht="33" customHeight="1">
      <c r="A2" s="2610" t="s">
        <v>3662</v>
      </c>
      <c r="B2" s="2611"/>
      <c r="C2" s="2611"/>
      <c r="D2" s="2611"/>
      <c r="E2" s="2611"/>
      <c r="F2" s="2611"/>
      <c r="G2" s="2611"/>
      <c r="H2" s="2611"/>
      <c r="I2" s="2611"/>
      <c r="J2" s="2611"/>
      <c r="K2" s="2611"/>
      <c r="L2" s="2611"/>
      <c r="M2" s="2611"/>
      <c r="N2" s="2611"/>
      <c r="O2" s="2611"/>
      <c r="P2" s="2611"/>
      <c r="Q2" s="2611"/>
      <c r="R2" s="2611"/>
      <c r="S2" s="2611"/>
      <c r="T2" s="2612"/>
    </row>
    <row r="7" spans="1:29">
      <c r="Z7" s="1817"/>
    </row>
    <row r="8" spans="1:29">
      <c r="Z8" s="1817"/>
      <c r="AB8" s="1632" t="s">
        <v>3634</v>
      </c>
      <c r="AC8" s="1818" t="s">
        <v>3663</v>
      </c>
    </row>
    <row r="9" spans="1:29">
      <c r="Z9" s="1817"/>
      <c r="AB9" t="s">
        <v>3619</v>
      </c>
      <c r="AC9" s="1797">
        <v>0.71233016811955163</v>
      </c>
    </row>
    <row r="10" spans="1:29">
      <c r="Z10" s="1817"/>
      <c r="AB10" t="s">
        <v>3620</v>
      </c>
      <c r="AC10" s="1797">
        <v>0.73513169902348263</v>
      </c>
    </row>
    <row r="11" spans="1:29">
      <c r="Z11" s="1817"/>
      <c r="AB11" t="s">
        <v>3621</v>
      </c>
      <c r="AC11" s="1797">
        <v>0.75825399999999954</v>
      </c>
    </row>
    <row r="12" spans="1:29">
      <c r="Z12" s="1817"/>
      <c r="AB12" t="s">
        <v>3622</v>
      </c>
      <c r="AC12" s="1797">
        <v>0.69534060181990642</v>
      </c>
    </row>
    <row r="13" spans="1:29">
      <c r="Z13" s="1817"/>
      <c r="AB13" t="s">
        <v>3623</v>
      </c>
      <c r="AC13" s="1797">
        <v>0.81696892841458069</v>
      </c>
    </row>
    <row r="14" spans="1:29">
      <c r="Z14" s="1817"/>
      <c r="AB14" t="s">
        <v>3624</v>
      </c>
      <c r="AC14" s="1797">
        <v>0.7660872532293439</v>
      </c>
    </row>
    <row r="15" spans="1:29">
      <c r="Z15" s="1817"/>
      <c r="AB15" t="s">
        <v>3625</v>
      </c>
      <c r="AC15" s="1797">
        <v>0.86926359043101642</v>
      </c>
    </row>
    <row r="16" spans="1:29">
      <c r="Z16" s="1817"/>
      <c r="AB16" t="s">
        <v>3626</v>
      </c>
      <c r="AC16" s="1797">
        <v>0.71764931290831258</v>
      </c>
    </row>
    <row r="17" spans="25:29">
      <c r="Z17" s="1817"/>
      <c r="AB17" t="s">
        <v>3627</v>
      </c>
      <c r="AC17" s="1797">
        <v>0.78485789808655659</v>
      </c>
    </row>
    <row r="18" spans="25:29">
      <c r="Z18" s="1817"/>
      <c r="AB18" t="s">
        <v>3628</v>
      </c>
      <c r="AC18" s="1797">
        <v>0.84638669391462318</v>
      </c>
    </row>
    <row r="19" spans="25:29">
      <c r="Z19" s="1817"/>
      <c r="AB19" t="s">
        <v>3629</v>
      </c>
      <c r="AC19" s="1797">
        <v>0.84518669391462298</v>
      </c>
    </row>
    <row r="20" spans="25:29">
      <c r="Y20" s="1803"/>
      <c r="Z20" s="1819"/>
      <c r="AB20" t="s">
        <v>3630</v>
      </c>
      <c r="AC20" s="1797">
        <v>0.84743293914622997</v>
      </c>
    </row>
    <row r="39" spans="2:3">
      <c r="B39" s="1794" t="s">
        <v>160</v>
      </c>
      <c r="C39" s="1794" t="s">
        <v>3664</v>
      </c>
    </row>
    <row r="40" spans="2:3">
      <c r="B40" s="1794">
        <v>2017</v>
      </c>
      <c r="C40" s="1820">
        <v>0.32</v>
      </c>
    </row>
    <row r="41" spans="2:3">
      <c r="B41" s="1794">
        <v>2018</v>
      </c>
      <c r="C41" s="1821">
        <v>0.36399999999999999</v>
      </c>
    </row>
    <row r="42" spans="2:3">
      <c r="B42" s="1794">
        <v>2019</v>
      </c>
      <c r="C42" s="1821">
        <v>0.626</v>
      </c>
    </row>
    <row r="43" spans="2:3">
      <c r="B43" s="1794">
        <v>2020</v>
      </c>
      <c r="C43" s="1821">
        <v>0.44400000000000001</v>
      </c>
    </row>
    <row r="44" spans="2:3">
      <c r="B44" s="1794">
        <v>2021</v>
      </c>
      <c r="C44" s="1821">
        <v>0.63700000000000001</v>
      </c>
    </row>
    <row r="45" spans="2:3">
      <c r="B45" s="46">
        <v>2022</v>
      </c>
      <c r="C45" s="1822">
        <v>0.77</v>
      </c>
    </row>
  </sheetData>
  <mergeCells count="2">
    <mergeCell ref="A1:T1"/>
    <mergeCell ref="A2:T2"/>
  </mergeCells>
  <pageMargins left="0.7" right="0.7" top="0.75" bottom="0.75" header="0.3" footer="0.3"/>
  <pageSetup orientation="portrait" r:id="rId1"/>
  <drawing r:id="rId2"/>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Z54"/>
  <sheetViews>
    <sheetView rightToLeft="1" zoomScale="102" zoomScaleNormal="70" workbookViewId="0">
      <selection activeCell="G13" sqref="G13"/>
    </sheetView>
  </sheetViews>
  <sheetFormatPr defaultColWidth="9" defaultRowHeight="15"/>
  <cols>
    <col min="1" max="2" width="9" style="46"/>
    <col min="3" max="3" width="24.42578125" style="46" customWidth="1"/>
    <col min="4" max="4" width="13.85546875" style="46" bestFit="1" customWidth="1"/>
    <col min="5" max="24" width="9" style="46"/>
    <col min="25" max="25" width="13.5703125" style="46" customWidth="1"/>
    <col min="26" max="26" width="24" style="46" bestFit="1" customWidth="1"/>
    <col min="27" max="16384" width="9" style="46"/>
  </cols>
  <sheetData>
    <row r="1" spans="1:26" ht="33" customHeight="1">
      <c r="A1" s="2619" t="s">
        <v>3665</v>
      </c>
      <c r="B1" s="2620"/>
      <c r="C1" s="2620"/>
      <c r="D1" s="2620"/>
      <c r="E1" s="2620"/>
      <c r="F1" s="2620"/>
      <c r="G1" s="2620"/>
      <c r="H1" s="2620"/>
      <c r="I1" s="2620"/>
      <c r="J1" s="2620"/>
      <c r="K1" s="2620"/>
      <c r="L1" s="2620"/>
      <c r="M1" s="2620"/>
      <c r="N1" s="2620"/>
      <c r="O1" s="2620"/>
      <c r="P1" s="2620"/>
      <c r="Q1" s="2620"/>
      <c r="R1" s="2620"/>
      <c r="S1" s="2620"/>
      <c r="T1" s="2621"/>
    </row>
    <row r="2" spans="1:26" ht="33" customHeight="1">
      <c r="A2" s="2610" t="s">
        <v>3666</v>
      </c>
      <c r="B2" s="2611"/>
      <c r="C2" s="2611"/>
      <c r="D2" s="2611"/>
      <c r="E2" s="2611"/>
      <c r="F2" s="2611"/>
      <c r="G2" s="2611"/>
      <c r="H2" s="2611"/>
      <c r="I2" s="2611"/>
      <c r="J2" s="2611"/>
      <c r="K2" s="2611"/>
      <c r="L2" s="2611"/>
      <c r="M2" s="2611"/>
      <c r="N2" s="2611"/>
      <c r="O2" s="2611"/>
      <c r="P2" s="2611"/>
      <c r="Q2" s="2611"/>
      <c r="R2" s="2611"/>
      <c r="S2" s="2611"/>
      <c r="T2" s="2612"/>
    </row>
    <row r="5" spans="1:26">
      <c r="Y5" s="2628" t="s">
        <v>3667</v>
      </c>
      <c r="Z5" s="2629"/>
    </row>
    <row r="7" spans="1:26">
      <c r="Y7" s="1823"/>
      <c r="Z7" s="1823"/>
    </row>
    <row r="8" spans="1:26">
      <c r="X8" s="1632" t="s">
        <v>3634</v>
      </c>
      <c r="Y8" s="1789" t="s">
        <v>3287</v>
      </c>
      <c r="Z8" s="1789" t="s">
        <v>3668</v>
      </c>
    </row>
    <row r="9" spans="1:26">
      <c r="X9" t="s">
        <v>3619</v>
      </c>
      <c r="Y9" s="1824">
        <v>8.9944444444444454</v>
      </c>
      <c r="Z9" s="1824">
        <v>1.9458333333333335</v>
      </c>
    </row>
    <row r="10" spans="1:26">
      <c r="X10" t="s">
        <v>3620</v>
      </c>
      <c r="Y10" s="1824">
        <v>9.5798611111111107</v>
      </c>
      <c r="Z10" s="1824">
        <v>1.9770833333333335</v>
      </c>
    </row>
    <row r="11" spans="1:26">
      <c r="X11" t="s">
        <v>3621</v>
      </c>
      <c r="Y11" s="1824">
        <v>7.1652777777777779</v>
      </c>
      <c r="Z11" s="1824">
        <v>1.3527777777777779</v>
      </c>
    </row>
    <row r="12" spans="1:26">
      <c r="X12" t="s">
        <v>3622</v>
      </c>
      <c r="Y12" s="1824">
        <v>7.6472222222222221</v>
      </c>
      <c r="Z12" s="1824">
        <v>1.4486111111111111</v>
      </c>
    </row>
    <row r="13" spans="1:26">
      <c r="X13" t="s">
        <v>3623</v>
      </c>
      <c r="Y13" s="1824">
        <v>8.188194444444445</v>
      </c>
      <c r="Z13" s="1824">
        <v>1.7131944444444445</v>
      </c>
    </row>
    <row r="14" spans="1:26">
      <c r="X14" t="s">
        <v>3624</v>
      </c>
      <c r="Y14" s="1824">
        <v>9.1062500000000011</v>
      </c>
      <c r="Z14" s="1824">
        <v>1.7826388888888889</v>
      </c>
    </row>
    <row r="15" spans="1:26">
      <c r="X15" t="s">
        <v>3625</v>
      </c>
      <c r="Y15" s="1824">
        <v>7.209027777777778</v>
      </c>
      <c r="Z15" s="1824">
        <v>1.6604166666666667</v>
      </c>
    </row>
    <row r="16" spans="1:26">
      <c r="X16" t="s">
        <v>3626</v>
      </c>
      <c r="Y16" s="1824">
        <v>11.953472222222222</v>
      </c>
      <c r="Z16" s="1824">
        <v>2.2881944444444442</v>
      </c>
    </row>
    <row r="17" spans="24:26">
      <c r="X17" t="s">
        <v>3627</v>
      </c>
      <c r="Y17" s="1824">
        <v>9.5326388888888882</v>
      </c>
      <c r="Z17" s="1824">
        <v>2.0548611111111112</v>
      </c>
    </row>
    <row r="18" spans="24:26">
      <c r="X18" t="s">
        <v>3628</v>
      </c>
      <c r="Y18" s="1824">
        <v>7.957638888888888</v>
      </c>
      <c r="Z18" s="1824">
        <v>1.8770833333333332</v>
      </c>
    </row>
    <row r="19" spans="24:26">
      <c r="X19" t="s">
        <v>3629</v>
      </c>
      <c r="Y19" s="1824">
        <v>8.2833333333333332</v>
      </c>
      <c r="Z19" s="1825">
        <v>1.8923611111111109</v>
      </c>
    </row>
    <row r="20" spans="24:26">
      <c r="X20" t="s">
        <v>3630</v>
      </c>
      <c r="Y20" s="1824">
        <v>8.15</v>
      </c>
      <c r="Z20" s="1826">
        <v>1.8840277777777779</v>
      </c>
    </row>
    <row r="21" spans="24:26">
      <c r="X21"/>
    </row>
    <row r="24" spans="24:26">
      <c r="Y24" s="1827"/>
    </row>
    <row r="47" spans="2:5">
      <c r="B47" s="2630" t="s">
        <v>3669</v>
      </c>
      <c r="C47" s="2631"/>
      <c r="D47" s="2632"/>
    </row>
    <row r="48" spans="2:5">
      <c r="B48" s="1794"/>
      <c r="C48" s="1794" t="s">
        <v>3668</v>
      </c>
      <c r="D48" s="1794" t="s">
        <v>3287</v>
      </c>
      <c r="E48" s="1795"/>
    </row>
    <row r="49" spans="2:5">
      <c r="B49" s="1794">
        <v>2017</v>
      </c>
      <c r="C49" s="1828">
        <v>4.4763888888888888</v>
      </c>
      <c r="D49" s="1828">
        <v>10.609722222222222</v>
      </c>
      <c r="E49" s="1795"/>
    </row>
    <row r="50" spans="2:5">
      <c r="B50" s="1794">
        <v>2018</v>
      </c>
      <c r="C50" s="1828">
        <v>3.3972222222222221</v>
      </c>
      <c r="D50" s="1828">
        <v>8.1944444444444446</v>
      </c>
      <c r="E50" s="1795"/>
    </row>
    <row r="51" spans="2:5">
      <c r="B51" s="1794">
        <v>2019</v>
      </c>
      <c r="C51" s="1828">
        <v>2.4069444444444446</v>
      </c>
      <c r="D51" s="1828">
        <v>6.8694444444444445</v>
      </c>
      <c r="E51" s="1795"/>
    </row>
    <row r="52" spans="2:5">
      <c r="B52" s="1794">
        <v>2020</v>
      </c>
      <c r="C52" s="1828">
        <v>1.6263888888888889</v>
      </c>
      <c r="D52" s="1828">
        <v>6.1236111111111109</v>
      </c>
      <c r="E52" s="1795"/>
    </row>
    <row r="53" spans="2:5">
      <c r="B53" s="1794">
        <v>2021</v>
      </c>
      <c r="C53" s="1828">
        <v>1.4965277777777777</v>
      </c>
      <c r="D53" s="1828">
        <v>5.2444444444444445</v>
      </c>
      <c r="E53" s="1795"/>
    </row>
    <row r="54" spans="2:5">
      <c r="B54" s="1796">
        <v>2022</v>
      </c>
      <c r="C54" s="1828">
        <v>1.8125</v>
      </c>
      <c r="D54" s="1828">
        <v>8.7833333333333332</v>
      </c>
    </row>
  </sheetData>
  <mergeCells count="4">
    <mergeCell ref="A1:T1"/>
    <mergeCell ref="A2:T2"/>
    <mergeCell ref="Y5:Z5"/>
    <mergeCell ref="B47:D47"/>
  </mergeCells>
  <pageMargins left="0.7" right="0.7" top="0.75" bottom="0.75" header="0.3" footer="0.3"/>
  <pageSetup orientation="portrait" horizontalDpi="4294967295" verticalDpi="4294967295" r:id="rId1"/>
  <drawing r:id="rId2"/>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38"/>
  <sheetViews>
    <sheetView rightToLeft="1" zoomScaleNormal="100" workbookViewId="0">
      <selection activeCell="G13" sqref="G13"/>
    </sheetView>
  </sheetViews>
  <sheetFormatPr defaultColWidth="9" defaultRowHeight="15"/>
  <cols>
    <col min="1" max="1" width="15.7109375" style="28" customWidth="1"/>
    <col min="2" max="2" width="76.7109375" style="1031" customWidth="1"/>
    <col min="3" max="3" width="15.7109375" style="29" customWidth="1"/>
    <col min="4" max="6" width="9" style="996"/>
    <col min="7" max="7" width="11.42578125" style="996" bestFit="1" customWidth="1"/>
    <col min="8" max="16" width="9" style="996"/>
    <col min="17" max="17" width="11.42578125" style="996" bestFit="1" customWidth="1"/>
    <col min="18" max="16384" width="9" style="996"/>
  </cols>
  <sheetData>
    <row r="1" spans="1:38" ht="48" customHeight="1">
      <c r="A1" s="995" t="s">
        <v>0</v>
      </c>
      <c r="B1" s="995" t="s">
        <v>3670</v>
      </c>
      <c r="C1" s="995" t="s">
        <v>2</v>
      </c>
      <c r="G1" s="3"/>
      <c r="H1" s="4"/>
      <c r="I1" s="4"/>
      <c r="J1" s="4"/>
      <c r="K1" s="4"/>
      <c r="L1" s="4"/>
      <c r="M1" s="4"/>
      <c r="N1" s="4"/>
      <c r="O1" s="997"/>
      <c r="P1" s="997"/>
      <c r="Q1" s="997"/>
      <c r="R1" s="997"/>
    </row>
    <row r="2" spans="1:38" ht="33" customHeight="1">
      <c r="A2" s="998" t="s">
        <v>3</v>
      </c>
      <c r="B2" s="998" t="s">
        <v>3671</v>
      </c>
      <c r="C2" s="998" t="s">
        <v>5</v>
      </c>
      <c r="G2" s="7"/>
      <c r="H2" s="8"/>
      <c r="I2" s="8"/>
      <c r="J2" s="8"/>
      <c r="K2" s="8"/>
      <c r="L2" s="8"/>
      <c r="M2" s="8"/>
      <c r="N2" s="8"/>
      <c r="O2" s="999"/>
      <c r="P2" s="999"/>
      <c r="Q2" s="999"/>
      <c r="R2" s="999"/>
    </row>
    <row r="3" spans="1:38" ht="33" customHeight="1">
      <c r="A3" s="2423" t="s">
        <v>3672</v>
      </c>
      <c r="B3" s="10" t="s">
        <v>3673</v>
      </c>
      <c r="C3" s="2633"/>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row>
    <row r="4" spans="1:38" ht="33" customHeight="1">
      <c r="A4" s="2423"/>
      <c r="B4" s="13" t="s">
        <v>3674</v>
      </c>
      <c r="C4" s="2634"/>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row>
    <row r="5" spans="1:38" ht="33" customHeight="1">
      <c r="A5" s="2423" t="s">
        <v>3675</v>
      </c>
      <c r="B5" s="10" t="s">
        <v>3676</v>
      </c>
      <c r="C5" s="2424"/>
      <c r="G5" s="16"/>
      <c r="H5" s="16"/>
      <c r="I5" s="16"/>
      <c r="J5" s="16"/>
      <c r="K5" s="16"/>
      <c r="L5" s="16"/>
      <c r="M5" s="16"/>
      <c r="N5" s="16"/>
      <c r="O5" s="16"/>
      <c r="P5" s="16"/>
      <c r="Q5" s="16"/>
      <c r="R5" s="16"/>
      <c r="S5" s="16"/>
      <c r="T5" s="16"/>
      <c r="U5" s="16"/>
    </row>
    <row r="6" spans="1:38" ht="33" customHeight="1">
      <c r="A6" s="2423"/>
      <c r="B6" s="13" t="s">
        <v>3677</v>
      </c>
      <c r="C6" s="2424"/>
      <c r="G6" s="18"/>
      <c r="H6" s="18"/>
      <c r="I6" s="18"/>
      <c r="J6" s="18"/>
      <c r="K6" s="18"/>
      <c r="L6" s="18"/>
      <c r="M6" s="18"/>
      <c r="N6" s="18"/>
      <c r="O6" s="18"/>
      <c r="P6" s="18"/>
      <c r="Q6" s="18"/>
      <c r="R6" s="18"/>
      <c r="S6" s="18"/>
      <c r="T6" s="18"/>
      <c r="U6" s="18"/>
    </row>
    <row r="7" spans="1:38" ht="33" customHeight="1">
      <c r="A7" s="2423" t="s">
        <v>3678</v>
      </c>
      <c r="B7" s="10" t="s">
        <v>3679</v>
      </c>
      <c r="C7" s="2424"/>
      <c r="G7" s="18"/>
      <c r="H7" s="18"/>
      <c r="I7" s="18"/>
      <c r="J7" s="18"/>
      <c r="K7" s="18"/>
      <c r="L7" s="18"/>
      <c r="M7" s="18"/>
      <c r="N7" s="18"/>
      <c r="O7" s="18"/>
      <c r="P7" s="18"/>
      <c r="Q7" s="18"/>
      <c r="R7" s="18"/>
      <c r="S7" s="18"/>
      <c r="T7" s="18"/>
      <c r="U7" s="18"/>
    </row>
    <row r="8" spans="1:38" ht="33" customHeight="1">
      <c r="A8" s="2423"/>
      <c r="B8" s="13" t="s">
        <v>3680</v>
      </c>
      <c r="C8" s="2424"/>
      <c r="G8" s="18"/>
      <c r="H8" s="18"/>
      <c r="I8" s="18"/>
      <c r="J8" s="18"/>
      <c r="K8" s="18"/>
      <c r="L8" s="18"/>
      <c r="M8" s="18"/>
      <c r="N8" s="18"/>
      <c r="O8" s="18"/>
      <c r="P8" s="18"/>
      <c r="Q8" s="18"/>
      <c r="R8" s="18"/>
      <c r="S8" s="18"/>
      <c r="T8" s="18"/>
      <c r="U8" s="18"/>
    </row>
    <row r="9" spans="1:38" ht="33" customHeight="1">
      <c r="A9" s="2423" t="s">
        <v>3681</v>
      </c>
      <c r="B9" s="10" t="s">
        <v>3682</v>
      </c>
      <c r="C9" s="2424"/>
      <c r="G9" s="21"/>
      <c r="H9" s="21"/>
      <c r="I9" s="21"/>
      <c r="J9" s="21"/>
      <c r="K9" s="21"/>
      <c r="L9" s="21"/>
      <c r="M9" s="21"/>
      <c r="N9" s="21"/>
      <c r="O9" s="1000"/>
      <c r="P9" s="1000"/>
      <c r="Q9" s="1000"/>
      <c r="R9" s="1000"/>
      <c r="S9" s="1000"/>
      <c r="T9" s="1000"/>
      <c r="U9" s="1000"/>
      <c r="V9" s="1000"/>
    </row>
    <row r="10" spans="1:38" ht="33" customHeight="1">
      <c r="A10" s="2423"/>
      <c r="B10" s="13" t="s">
        <v>3683</v>
      </c>
      <c r="C10" s="2424"/>
      <c r="G10" s="18"/>
      <c r="H10" s="18"/>
      <c r="I10" s="18"/>
      <c r="J10" s="18"/>
      <c r="K10" s="18"/>
      <c r="L10" s="18"/>
      <c r="M10" s="18"/>
      <c r="N10" s="18"/>
      <c r="O10" s="1001"/>
      <c r="P10" s="1001"/>
      <c r="Q10" s="1001"/>
      <c r="R10" s="1001"/>
      <c r="S10" s="1001"/>
      <c r="T10" s="1001"/>
      <c r="U10" s="1001"/>
      <c r="V10" s="1001"/>
    </row>
    <row r="11" spans="1:38" ht="33" customHeight="1">
      <c r="A11" s="2423" t="s">
        <v>3684</v>
      </c>
      <c r="B11" s="10" t="s">
        <v>3685</v>
      </c>
      <c r="C11" s="2424"/>
      <c r="G11" s="21"/>
      <c r="H11" s="21"/>
      <c r="I11" s="21"/>
      <c r="J11" s="21"/>
      <c r="K11" s="21"/>
      <c r="L11" s="21"/>
      <c r="M11" s="21"/>
      <c r="N11" s="21"/>
      <c r="O11" s="21"/>
      <c r="P11" s="21"/>
      <c r="Q11" s="21"/>
      <c r="R11" s="22"/>
      <c r="S11" s="22"/>
      <c r="T11" s="22"/>
      <c r="U11" s="22"/>
      <c r="V11" s="22"/>
      <c r="W11" s="22"/>
      <c r="X11" s="22"/>
      <c r="Y11" s="22"/>
      <c r="Z11" s="22"/>
      <c r="AA11" s="22"/>
    </row>
    <row r="12" spans="1:38" ht="33" customHeight="1">
      <c r="A12" s="2423"/>
      <c r="B12" s="13" t="s">
        <v>3686</v>
      </c>
      <c r="C12" s="2424"/>
      <c r="F12" s="1002"/>
      <c r="G12" s="18"/>
      <c r="H12" s="18"/>
      <c r="I12" s="18"/>
      <c r="J12" s="18"/>
      <c r="K12" s="18"/>
      <c r="L12" s="18"/>
      <c r="M12" s="18"/>
      <c r="N12" s="18"/>
      <c r="O12" s="18"/>
      <c r="P12" s="18"/>
      <c r="Q12" s="18"/>
      <c r="R12" s="23"/>
      <c r="S12" s="23"/>
      <c r="T12" s="23"/>
      <c r="U12" s="23"/>
      <c r="V12" s="23"/>
      <c r="W12" s="23"/>
      <c r="X12" s="23"/>
      <c r="Y12" s="23"/>
      <c r="Z12" s="23"/>
      <c r="AA12" s="23"/>
    </row>
    <row r="13" spans="1:38" ht="33" customHeight="1">
      <c r="A13" s="2423" t="s">
        <v>3687</v>
      </c>
      <c r="B13" s="10" t="s">
        <v>3688</v>
      </c>
      <c r="C13" s="2424"/>
      <c r="F13" s="1002"/>
      <c r="G13" s="189"/>
      <c r="H13" s="189"/>
      <c r="I13" s="189"/>
      <c r="J13" s="189"/>
      <c r="K13" s="189"/>
      <c r="L13" s="189"/>
      <c r="M13" s="189"/>
      <c r="N13" s="189"/>
      <c r="O13" s="189"/>
      <c r="P13" s="189"/>
      <c r="Q13" s="189"/>
      <c r="R13" s="189"/>
      <c r="S13" s="1003"/>
      <c r="T13" s="1003"/>
      <c r="U13" s="1003"/>
      <c r="V13" s="1003"/>
      <c r="W13" s="1003"/>
    </row>
    <row r="14" spans="1:38" ht="33" customHeight="1">
      <c r="A14" s="2423"/>
      <c r="B14" s="13" t="s">
        <v>3689</v>
      </c>
      <c r="C14" s="2424"/>
      <c r="F14" s="1002"/>
      <c r="G14" s="690"/>
      <c r="H14" s="690"/>
      <c r="I14" s="690"/>
      <c r="J14" s="690"/>
      <c r="K14" s="690"/>
      <c r="L14" s="690"/>
      <c r="M14" s="690"/>
      <c r="N14" s="690"/>
      <c r="O14" s="690"/>
      <c r="P14" s="690"/>
      <c r="Q14" s="690"/>
      <c r="R14" s="690"/>
      <c r="S14" s="1003"/>
      <c r="T14" s="1003"/>
      <c r="U14" s="1003"/>
      <c r="V14" s="1003"/>
      <c r="W14" s="1003"/>
    </row>
    <row r="15" spans="1:38" ht="33" customHeight="1">
      <c r="A15" s="2423" t="s">
        <v>3690</v>
      </c>
      <c r="B15" s="10" t="s">
        <v>3691</v>
      </c>
      <c r="C15" s="2424"/>
      <c r="F15" s="1002"/>
      <c r="G15" s="12"/>
      <c r="H15" s="12"/>
      <c r="I15" s="12"/>
      <c r="J15" s="12"/>
      <c r="K15" s="12"/>
      <c r="L15" s="12"/>
      <c r="M15" s="12"/>
      <c r="N15" s="12"/>
      <c r="O15" s="12"/>
      <c r="P15" s="12"/>
      <c r="Q15" s="12"/>
      <c r="R15" s="12"/>
      <c r="S15" s="12"/>
      <c r="T15" s="12"/>
      <c r="U15" s="12"/>
      <c r="V15" s="12"/>
      <c r="W15" s="12"/>
      <c r="X15" s="12"/>
    </row>
    <row r="16" spans="1:38" ht="33" customHeight="1">
      <c r="A16" s="2423"/>
      <c r="B16" s="13" t="s">
        <v>3692</v>
      </c>
      <c r="C16" s="2424"/>
      <c r="F16" s="1004"/>
      <c r="G16" s="15"/>
      <c r="H16" s="15"/>
      <c r="I16" s="15"/>
      <c r="J16" s="15"/>
      <c r="K16" s="15"/>
      <c r="L16" s="15"/>
      <c r="M16" s="15"/>
      <c r="N16" s="15"/>
      <c r="O16" s="15"/>
      <c r="P16" s="15"/>
      <c r="Q16" s="15"/>
      <c r="R16" s="15"/>
      <c r="S16" s="15"/>
      <c r="T16" s="15"/>
      <c r="U16" s="15"/>
      <c r="V16" s="15"/>
      <c r="W16" s="15"/>
      <c r="X16" s="15"/>
    </row>
    <row r="17" spans="1:31" ht="33" customHeight="1">
      <c r="A17" s="2423" t="s">
        <v>3693</v>
      </c>
      <c r="B17" s="10" t="s">
        <v>3694</v>
      </c>
      <c r="C17" s="2424"/>
      <c r="F17" s="1005"/>
      <c r="G17" s="12"/>
      <c r="H17" s="12"/>
      <c r="I17" s="12"/>
      <c r="J17" s="12"/>
      <c r="K17" s="12"/>
      <c r="L17" s="12"/>
      <c r="M17" s="12"/>
      <c r="N17" s="12"/>
      <c r="O17" s="12"/>
      <c r="P17" s="12"/>
      <c r="Q17" s="12"/>
      <c r="R17" s="12"/>
      <c r="S17" s="12"/>
      <c r="T17" s="12"/>
      <c r="U17" s="12"/>
      <c r="V17" s="12"/>
      <c r="W17" s="12"/>
      <c r="X17" s="12"/>
    </row>
    <row r="18" spans="1:31" ht="33" customHeight="1">
      <c r="A18" s="2423"/>
      <c r="B18" s="13" t="s">
        <v>3695</v>
      </c>
      <c r="C18" s="2424"/>
      <c r="F18" s="1002"/>
      <c r="G18" s="15"/>
      <c r="H18" s="15"/>
      <c r="I18" s="15"/>
      <c r="J18" s="15"/>
      <c r="K18" s="15"/>
      <c r="L18" s="15"/>
      <c r="M18" s="15"/>
      <c r="N18" s="15"/>
      <c r="O18" s="15"/>
      <c r="P18" s="15"/>
      <c r="Q18" s="15"/>
      <c r="R18" s="15"/>
      <c r="S18" s="15"/>
      <c r="T18" s="15"/>
      <c r="U18" s="15"/>
      <c r="V18" s="15"/>
      <c r="W18" s="15"/>
      <c r="X18" s="15"/>
    </row>
    <row r="19" spans="1:31" ht="33" customHeight="1">
      <c r="A19" s="2423" t="s">
        <v>3696</v>
      </c>
      <c r="B19" s="10" t="s">
        <v>3697</v>
      </c>
      <c r="C19" s="2424"/>
      <c r="F19" s="1002"/>
      <c r="G19" s="16"/>
      <c r="H19" s="16"/>
      <c r="I19" s="16"/>
      <c r="J19" s="16"/>
      <c r="K19" s="16"/>
      <c r="L19" s="16"/>
      <c r="M19" s="16"/>
      <c r="N19" s="1006"/>
      <c r="O19" s="1006"/>
      <c r="P19" s="1006"/>
    </row>
    <row r="20" spans="1:31" ht="33" customHeight="1">
      <c r="A20" s="2423"/>
      <c r="B20" s="13" t="s">
        <v>3698</v>
      </c>
      <c r="C20" s="2424"/>
      <c r="F20" s="1002"/>
      <c r="G20" s="18"/>
      <c r="H20" s="18"/>
      <c r="I20" s="18"/>
      <c r="J20" s="18"/>
      <c r="K20" s="18"/>
      <c r="L20" s="18"/>
      <c r="M20" s="18"/>
      <c r="N20" s="1007"/>
      <c r="O20" s="1007"/>
      <c r="P20" s="1007"/>
    </row>
    <row r="21" spans="1:31" ht="33" customHeight="1">
      <c r="A21" s="2423" t="s">
        <v>3699</v>
      </c>
      <c r="B21" s="10" t="s">
        <v>3700</v>
      </c>
      <c r="C21" s="2424"/>
      <c r="F21" s="1002"/>
      <c r="G21" s="1008"/>
      <c r="H21" s="1002"/>
      <c r="I21" s="1002"/>
      <c r="J21" s="1009"/>
      <c r="K21" s="1009"/>
      <c r="L21" s="1009"/>
      <c r="M21" s="1009"/>
      <c r="N21" s="1009"/>
      <c r="O21" s="1009"/>
      <c r="P21" s="1009"/>
    </row>
    <row r="22" spans="1:31" ht="33" customHeight="1">
      <c r="A22" s="2423"/>
      <c r="B22" s="13" t="s">
        <v>3701</v>
      </c>
      <c r="C22" s="2424"/>
      <c r="F22" s="1010"/>
      <c r="G22" s="1011"/>
      <c r="H22" s="1002"/>
      <c r="I22" s="1002"/>
      <c r="J22" s="1012"/>
      <c r="K22" s="1012"/>
      <c r="L22" s="1012"/>
      <c r="M22" s="1012"/>
      <c r="N22" s="1012"/>
      <c r="O22" s="1012"/>
      <c r="P22" s="1012"/>
    </row>
    <row r="23" spans="1:31" ht="33" hidden="1" customHeight="1">
      <c r="A23" s="2423"/>
      <c r="B23" s="1829"/>
      <c r="C23" s="2424"/>
      <c r="F23" s="1010"/>
      <c r="G23" s="198"/>
      <c r="H23" s="198"/>
      <c r="I23" s="198"/>
      <c r="J23" s="198"/>
      <c r="K23" s="198"/>
      <c r="L23" s="198"/>
      <c r="M23" s="198"/>
      <c r="N23" s="198"/>
      <c r="O23" s="198"/>
      <c r="P23" s="198"/>
      <c r="Q23" s="198"/>
      <c r="R23" s="198"/>
      <c r="S23" s="198"/>
      <c r="T23" s="1013"/>
      <c r="U23" s="1013"/>
      <c r="V23" s="1013"/>
      <c r="W23" s="1013"/>
    </row>
    <row r="24" spans="1:31" ht="33" hidden="1" customHeight="1">
      <c r="A24" s="2423"/>
      <c r="B24" s="1830"/>
      <c r="C24" s="2424"/>
      <c r="F24" s="1014"/>
      <c r="G24" s="198"/>
      <c r="H24" s="198"/>
      <c r="I24" s="198"/>
      <c r="J24" s="198"/>
      <c r="K24" s="198"/>
      <c r="L24" s="198"/>
      <c r="M24" s="198"/>
      <c r="N24" s="198"/>
      <c r="O24" s="198"/>
      <c r="P24" s="198"/>
      <c r="Q24" s="198"/>
      <c r="R24" s="198"/>
      <c r="S24" s="198"/>
      <c r="T24" s="1015"/>
      <c r="U24" s="1015"/>
      <c r="V24" s="1015"/>
      <c r="W24" s="1015"/>
    </row>
    <row r="25" spans="1:31" ht="33" hidden="1" customHeight="1">
      <c r="A25" s="2423"/>
      <c r="B25" s="1829"/>
      <c r="C25" s="2424"/>
      <c r="F25" s="1014"/>
      <c r="G25" s="198"/>
      <c r="H25" s="198"/>
      <c r="I25" s="198"/>
      <c r="J25" s="198"/>
      <c r="K25" s="198"/>
      <c r="L25" s="198"/>
      <c r="M25" s="198"/>
      <c r="N25" s="198"/>
      <c r="O25" s="198"/>
      <c r="P25" s="198"/>
      <c r="Q25" s="198"/>
      <c r="R25" s="198"/>
      <c r="S25" s="198"/>
      <c r="T25" s="198"/>
      <c r="U25" s="198"/>
    </row>
    <row r="26" spans="1:31" ht="33" hidden="1" customHeight="1">
      <c r="A26" s="2423"/>
      <c r="B26" s="1830"/>
      <c r="C26" s="2424"/>
      <c r="F26" s="1014"/>
      <c r="G26" s="198"/>
      <c r="H26" s="198"/>
      <c r="I26" s="198"/>
      <c r="J26" s="198"/>
      <c r="K26" s="198"/>
      <c r="L26" s="198"/>
      <c r="M26" s="198"/>
      <c r="N26" s="198"/>
      <c r="O26" s="198"/>
      <c r="P26" s="198"/>
      <c r="Q26" s="198"/>
      <c r="R26" s="198"/>
      <c r="S26" s="198"/>
      <c r="T26" s="198"/>
      <c r="U26" s="198"/>
    </row>
    <row r="27" spans="1:31" ht="33" customHeight="1">
      <c r="A27" s="2423" t="s">
        <v>3702</v>
      </c>
      <c r="B27" s="10" t="s">
        <v>3703</v>
      </c>
      <c r="C27" s="2424"/>
      <c r="F27" s="1014"/>
      <c r="G27" s="16"/>
      <c r="H27" s="16"/>
      <c r="I27" s="16"/>
      <c r="J27" s="16"/>
      <c r="K27" s="16"/>
      <c r="L27" s="16"/>
      <c r="M27" s="16"/>
      <c r="N27" s="16"/>
      <c r="O27" s="16"/>
      <c r="P27" s="16"/>
      <c r="Q27" s="16"/>
      <c r="R27" s="16"/>
      <c r="S27" s="16"/>
      <c r="T27" s="16"/>
      <c r="U27" s="16"/>
      <c r="V27" s="16"/>
      <c r="W27" s="16"/>
      <c r="X27" s="16"/>
      <c r="Y27" s="1016"/>
      <c r="Z27" s="1017"/>
      <c r="AA27" s="1017"/>
      <c r="AB27" s="1017"/>
      <c r="AC27" s="1017"/>
      <c r="AD27" s="1017"/>
      <c r="AE27" s="1017"/>
    </row>
    <row r="28" spans="1:31" ht="33" customHeight="1">
      <c r="A28" s="2423"/>
      <c r="B28" s="13" t="s">
        <v>3704</v>
      </c>
      <c r="C28" s="2424"/>
      <c r="F28" s="1018"/>
      <c r="G28" s="18"/>
      <c r="H28" s="18"/>
      <c r="I28" s="18"/>
      <c r="J28" s="18"/>
      <c r="K28" s="18"/>
      <c r="L28" s="18"/>
      <c r="M28" s="18"/>
      <c r="N28" s="18"/>
      <c r="O28" s="18"/>
      <c r="P28" s="18"/>
      <c r="Q28" s="18"/>
      <c r="R28" s="18"/>
      <c r="S28" s="18"/>
      <c r="T28" s="18"/>
      <c r="U28" s="18"/>
      <c r="V28" s="18"/>
      <c r="W28" s="18"/>
      <c r="X28" s="18"/>
      <c r="Y28" s="18"/>
      <c r="Z28" s="1019"/>
      <c r="AA28" s="1019"/>
      <c r="AB28" s="1019"/>
      <c r="AC28" s="1019"/>
      <c r="AD28" s="1019"/>
      <c r="AE28" s="1019"/>
    </row>
    <row r="29" spans="1:31" ht="33" customHeight="1">
      <c r="A29" s="2423" t="s">
        <v>3705</v>
      </c>
      <c r="B29" s="10" t="s">
        <v>3706</v>
      </c>
      <c r="C29" s="2424"/>
      <c r="F29" s="1020"/>
      <c r="G29" s="206"/>
      <c r="H29" s="206"/>
      <c r="I29" s="206"/>
      <c r="J29" s="206"/>
      <c r="K29" s="206"/>
      <c r="L29" s="206"/>
      <c r="M29" s="206"/>
    </row>
    <row r="30" spans="1:31" ht="33" customHeight="1">
      <c r="A30" s="2423"/>
      <c r="B30" s="13" t="s">
        <v>3707</v>
      </c>
      <c r="C30" s="2424"/>
      <c r="F30" s="1018"/>
      <c r="G30" s="206"/>
      <c r="H30" s="206"/>
      <c r="I30" s="206"/>
      <c r="J30" s="206"/>
      <c r="K30" s="206"/>
      <c r="L30" s="206"/>
      <c r="M30" s="206"/>
    </row>
    <row r="31" spans="1:31" ht="33" customHeight="1">
      <c r="A31" s="2423" t="s">
        <v>3708</v>
      </c>
      <c r="B31" s="10" t="s">
        <v>3709</v>
      </c>
      <c r="C31" s="2424"/>
      <c r="F31" s="1020"/>
      <c r="G31" s="699"/>
      <c r="H31" s="699"/>
      <c r="I31" s="699"/>
      <c r="J31" s="699"/>
      <c r="K31" s="699"/>
      <c r="L31" s="699"/>
      <c r="M31" s="699"/>
      <c r="N31" s="699"/>
      <c r="O31" s="699"/>
      <c r="P31" s="699"/>
      <c r="Q31" s="699"/>
      <c r="R31" s="699"/>
      <c r="S31" s="699"/>
      <c r="T31" s="699"/>
      <c r="U31" s="699"/>
      <c r="V31" s="699"/>
    </row>
    <row r="32" spans="1:31" ht="33" customHeight="1">
      <c r="A32" s="2423"/>
      <c r="B32" s="13" t="s">
        <v>3710</v>
      </c>
      <c r="C32" s="2424"/>
      <c r="F32" s="1002"/>
      <c r="G32" s="700"/>
      <c r="H32" s="700"/>
      <c r="I32" s="700"/>
      <c r="J32" s="700"/>
      <c r="K32" s="700"/>
      <c r="L32" s="700"/>
      <c r="M32" s="700"/>
      <c r="N32" s="700"/>
      <c r="O32" s="700"/>
      <c r="P32" s="700"/>
      <c r="Q32" s="700"/>
      <c r="R32" s="700"/>
      <c r="S32" s="700"/>
      <c r="T32" s="700"/>
      <c r="U32" s="700"/>
      <c r="V32" s="700"/>
    </row>
    <row r="33" spans="1:23" ht="33" customHeight="1">
      <c r="A33" s="2423" t="s">
        <v>3711</v>
      </c>
      <c r="B33" s="10" t="s">
        <v>3712</v>
      </c>
      <c r="C33" s="2424"/>
      <c r="F33" s="1002"/>
      <c r="G33" s="209"/>
      <c r="H33" s="209"/>
      <c r="I33" s="209"/>
      <c r="J33" s="209"/>
      <c r="K33" s="209"/>
      <c r="L33" s="209"/>
      <c r="M33" s="209"/>
      <c r="N33" s="209"/>
      <c r="O33" s="209"/>
      <c r="P33" s="209"/>
      <c r="Q33" s="209"/>
      <c r="R33" s="209"/>
      <c r="S33" s="209"/>
      <c r="T33" s="209"/>
      <c r="U33" s="209"/>
      <c r="V33" s="1021"/>
      <c r="W33" s="1021"/>
    </row>
    <row r="34" spans="1:23" ht="33" customHeight="1">
      <c r="A34" s="2423"/>
      <c r="B34" s="13" t="s">
        <v>3713</v>
      </c>
      <c r="C34" s="2424"/>
      <c r="G34" s="211"/>
      <c r="H34" s="211"/>
      <c r="I34" s="211"/>
      <c r="J34" s="211"/>
      <c r="K34" s="211"/>
      <c r="L34" s="211"/>
      <c r="M34" s="211"/>
      <c r="N34" s="211"/>
      <c r="O34" s="211"/>
      <c r="P34" s="211"/>
      <c r="Q34" s="211"/>
      <c r="R34" s="211"/>
      <c r="S34" s="211"/>
      <c r="T34" s="211"/>
      <c r="U34" s="211"/>
      <c r="V34" s="1021"/>
      <c r="W34" s="1021"/>
    </row>
    <row r="35" spans="1:23" ht="33" customHeight="1">
      <c r="A35" s="2423" t="s">
        <v>3714</v>
      </c>
      <c r="B35" s="10" t="s">
        <v>3715</v>
      </c>
      <c r="C35" s="2424"/>
      <c r="F35" s="1002"/>
      <c r="G35" s="209"/>
      <c r="H35" s="209"/>
      <c r="I35" s="209"/>
      <c r="J35" s="209"/>
      <c r="K35" s="209"/>
      <c r="L35" s="209"/>
      <c r="M35" s="209"/>
      <c r="N35" s="209"/>
      <c r="O35" s="209"/>
      <c r="P35" s="209"/>
      <c r="Q35" s="209"/>
      <c r="R35" s="209"/>
      <c r="S35" s="209"/>
      <c r="T35" s="209"/>
      <c r="U35" s="209"/>
      <c r="V35" s="1021"/>
      <c r="W35" s="1021"/>
    </row>
    <row r="36" spans="1:23" ht="33" customHeight="1">
      <c r="A36" s="2423"/>
      <c r="B36" s="13" t="s">
        <v>3716</v>
      </c>
      <c r="C36" s="2424"/>
      <c r="G36" s="211"/>
      <c r="H36" s="211"/>
      <c r="I36" s="211"/>
      <c r="J36" s="211"/>
      <c r="K36" s="211"/>
      <c r="L36" s="211"/>
      <c r="M36" s="211"/>
      <c r="N36" s="211"/>
      <c r="O36" s="211"/>
      <c r="P36" s="211"/>
      <c r="Q36" s="211"/>
      <c r="R36" s="211"/>
      <c r="S36" s="211"/>
      <c r="T36" s="211"/>
      <c r="U36" s="211"/>
      <c r="V36" s="1021"/>
      <c r="W36" s="1021"/>
    </row>
    <row r="37" spans="1:23" ht="33" customHeight="1">
      <c r="A37" s="2423" t="s">
        <v>3717</v>
      </c>
      <c r="B37" s="10" t="s">
        <v>3718</v>
      </c>
      <c r="C37" s="2424"/>
      <c r="F37" s="1002"/>
      <c r="G37" s="209"/>
      <c r="H37" s="209"/>
      <c r="I37" s="209"/>
      <c r="J37" s="209"/>
      <c r="K37" s="209"/>
      <c r="L37" s="209"/>
      <c r="M37" s="209"/>
      <c r="N37" s="209"/>
      <c r="O37" s="209"/>
      <c r="P37" s="209"/>
      <c r="Q37" s="209"/>
      <c r="R37" s="209"/>
      <c r="S37" s="209"/>
      <c r="T37" s="209"/>
      <c r="U37" s="209"/>
      <c r="V37" s="1021"/>
      <c r="W37" s="1021"/>
    </row>
    <row r="38" spans="1:23" ht="33" customHeight="1">
      <c r="A38" s="2423"/>
      <c r="B38" s="13" t="s">
        <v>3719</v>
      </c>
      <c r="C38" s="2424"/>
      <c r="G38" s="211"/>
      <c r="H38" s="211"/>
      <c r="I38" s="211"/>
      <c r="J38" s="211"/>
      <c r="K38" s="211"/>
      <c r="L38" s="211"/>
      <c r="M38" s="211"/>
      <c r="N38" s="211"/>
      <c r="O38" s="211"/>
      <c r="P38" s="211"/>
      <c r="Q38" s="211"/>
      <c r="R38" s="211"/>
      <c r="S38" s="211"/>
      <c r="T38" s="211"/>
      <c r="U38" s="211"/>
      <c r="V38" s="1021"/>
      <c r="W38" s="1021"/>
    </row>
  </sheetData>
  <mergeCells count="36">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1:A22"/>
    <mergeCell ref="C21:C22"/>
    <mergeCell ref="A23:A24"/>
    <mergeCell ref="C23:C24"/>
    <mergeCell ref="A25:A26"/>
    <mergeCell ref="C25:C26"/>
    <mergeCell ref="A27:A28"/>
    <mergeCell ref="C27:C28"/>
    <mergeCell ref="A29:A30"/>
    <mergeCell ref="C29:C30"/>
    <mergeCell ref="A31:A32"/>
    <mergeCell ref="C31:C32"/>
    <mergeCell ref="A33:A34"/>
    <mergeCell ref="C33:C34"/>
    <mergeCell ref="A35:A36"/>
    <mergeCell ref="C35:C36"/>
    <mergeCell ref="A37:A38"/>
    <mergeCell ref="C37:C38"/>
  </mergeCells>
  <hyperlinks>
    <hyperlink ref="B3" location="'5-1'!A1" display="الحجاج من داخل المملكة وخارجها في الأعوام العشرة الأخيرة"/>
    <hyperlink ref="B4" location="'5-1'!Print_Area" display="Pilgrims From Inside and Outside the Kingdom in the last Ten Years"/>
    <hyperlink ref="B5:B6" location="'5-2'!Print_Area" display="المرافق الصحية الدائمة والموسمية خلال موسم حج 1442هـ (2021م)."/>
    <hyperlink ref="B7:B8" location="'5-3'!Print_Area" display="العاملون بوزارة الصحة والمخصصون للعمل خلال موسم حج 1442هـ (2021م)."/>
    <hyperlink ref="B9:B10" location="'5-4'!Print_Area" display="أنشطة  مراكز المراقبة الصحية الوقائية بمنافذ الدخول خلال موسم حج 1442هـ (2021م)."/>
    <hyperlink ref="B11:B12" location="'5-5'!A1" display="زيارات الحجاج لمراكز الرعاية الصحية الأولية في الأعوام الخمسة الأخيرة"/>
    <hyperlink ref="B13:B14" location="'5-6'!A1" display="زيارات الحجاج لأقسام الطوارئ بالمستشفيات في الأعوام الخمسة الأخيرة"/>
    <hyperlink ref="B15:B16" location="'5-7'!A1" display="زيارات الحجاج للعيادات الخارجية بالمستشفيات في الأعوام الخمسة الأخيرة"/>
    <hyperlink ref="B17:B18" location="'5-8'!A1" display="حالات التنويم من الحجاج  بأقسام المستشفيات في الأعوام الخمسة الأخيرة"/>
    <hyperlink ref="B19:B20" location="'5-9'!A1" display="حالات الإرهاق الحراري بين الحجاج في الأعوام الخمسة الأخيرة"/>
    <hyperlink ref="B21:B22" location="'5-10'!A1" display="حالات  ضربات الحرارة بين الحجاج في الأعوام الخمسة الأخيرة"/>
    <hyperlink ref="B27:B28" location="'5-11'!A1" display=" القساطر القلبية التي أجريت  للحجاج في الأعوام الخمسة الأخيرة"/>
    <hyperlink ref="B29:B30" location="'5-12'!A1" display=" جراحات القلب المفتوح التي أجريت للحجاج في الأعوام الخمسة الأخيرة"/>
    <hyperlink ref="B31:B32" location="'5-13'!A1" display="جلسات غسيل الكلى للحجاج في الأعوام الخمسة الأخيرة"/>
    <hyperlink ref="B33:B34" location="'5-14'!A1" display=" المناظير  التي أجريت للحجاج في الأعوام الخمسة الأخيرة"/>
    <hyperlink ref="B35:B36" location="'5-15'!A1" display="الولادات بين الحاجات في الأعوام الخمسة الأخيرة"/>
    <hyperlink ref="B37:B38" location="'5-16'!A1" display="الوفيات بين الحجاج في الأعوام الخمسة الأخيرة"/>
  </hyperlinks>
  <pageMargins left="0.7" right="0.7" top="0.75" bottom="0.75" header="0.3" footer="0.3"/>
  <pageSetup paperSize="9" scale="72" orientation="portrait" r:id="rId1"/>
  <rowBreaks count="1" manualBreakCount="1">
    <brk id="26" max="2" man="1"/>
  </rowBreaks>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8"/>
  <sheetViews>
    <sheetView showGridLines="0" rightToLeft="1" zoomScale="110" zoomScaleNormal="110" zoomScaleSheetLayoutView="110" workbookViewId="0">
      <selection activeCell="G13" sqref="G13"/>
    </sheetView>
  </sheetViews>
  <sheetFormatPr defaultColWidth="10.140625" defaultRowHeight="15.75"/>
  <cols>
    <col min="1" max="1" width="16" style="1831" customWidth="1"/>
    <col min="2" max="6" width="13.7109375" style="1831" customWidth="1"/>
    <col min="7" max="7" width="16" style="1831" customWidth="1"/>
    <col min="8" max="257" width="10.140625" style="1831"/>
    <col min="258" max="258" width="16" style="1831" customWidth="1"/>
    <col min="259" max="260" width="12.28515625" style="1831" customWidth="1"/>
    <col min="261" max="261" width="6.28515625" style="1831" customWidth="1"/>
    <col min="262" max="262" width="12.28515625" style="1831" customWidth="1"/>
    <col min="263" max="263" width="6.28515625" style="1831" customWidth="1"/>
    <col min="264" max="513" width="10.140625" style="1831"/>
    <col min="514" max="514" width="16" style="1831" customWidth="1"/>
    <col min="515" max="516" width="12.28515625" style="1831" customWidth="1"/>
    <col min="517" max="517" width="6.28515625" style="1831" customWidth="1"/>
    <col min="518" max="518" width="12.28515625" style="1831" customWidth="1"/>
    <col min="519" max="519" width="6.28515625" style="1831" customWidth="1"/>
    <col min="520" max="769" width="10.140625" style="1831"/>
    <col min="770" max="770" width="16" style="1831" customWidth="1"/>
    <col min="771" max="772" width="12.28515625" style="1831" customWidth="1"/>
    <col min="773" max="773" width="6.28515625" style="1831" customWidth="1"/>
    <col min="774" max="774" width="12.28515625" style="1831" customWidth="1"/>
    <col min="775" max="775" width="6.28515625" style="1831" customWidth="1"/>
    <col min="776" max="1025" width="10.140625" style="1831"/>
    <col min="1026" max="1026" width="16" style="1831" customWidth="1"/>
    <col min="1027" max="1028" width="12.28515625" style="1831" customWidth="1"/>
    <col min="1029" max="1029" width="6.28515625" style="1831" customWidth="1"/>
    <col min="1030" max="1030" width="12.28515625" style="1831" customWidth="1"/>
    <col min="1031" max="1031" width="6.28515625" style="1831" customWidth="1"/>
    <col min="1032" max="1281" width="10.140625" style="1831"/>
    <col min="1282" max="1282" width="16" style="1831" customWidth="1"/>
    <col min="1283" max="1284" width="12.28515625" style="1831" customWidth="1"/>
    <col min="1285" max="1285" width="6.28515625" style="1831" customWidth="1"/>
    <col min="1286" max="1286" width="12.28515625" style="1831" customWidth="1"/>
    <col min="1287" max="1287" width="6.28515625" style="1831" customWidth="1"/>
    <col min="1288" max="1537" width="10.140625" style="1831"/>
    <col min="1538" max="1538" width="16" style="1831" customWidth="1"/>
    <col min="1539" max="1540" width="12.28515625" style="1831" customWidth="1"/>
    <col min="1541" max="1541" width="6.28515625" style="1831" customWidth="1"/>
    <col min="1542" max="1542" width="12.28515625" style="1831" customWidth="1"/>
    <col min="1543" max="1543" width="6.28515625" style="1831" customWidth="1"/>
    <col min="1544" max="1793" width="10.140625" style="1831"/>
    <col min="1794" max="1794" width="16" style="1831" customWidth="1"/>
    <col min="1795" max="1796" width="12.28515625" style="1831" customWidth="1"/>
    <col min="1797" max="1797" width="6.28515625" style="1831" customWidth="1"/>
    <col min="1798" max="1798" width="12.28515625" style="1831" customWidth="1"/>
    <col min="1799" max="1799" width="6.28515625" style="1831" customWidth="1"/>
    <col min="1800" max="2049" width="10.140625" style="1831"/>
    <col min="2050" max="2050" width="16" style="1831" customWidth="1"/>
    <col min="2051" max="2052" width="12.28515625" style="1831" customWidth="1"/>
    <col min="2053" max="2053" width="6.28515625" style="1831" customWidth="1"/>
    <col min="2054" max="2054" width="12.28515625" style="1831" customWidth="1"/>
    <col min="2055" max="2055" width="6.28515625" style="1831" customWidth="1"/>
    <col min="2056" max="2305" width="10.140625" style="1831"/>
    <col min="2306" max="2306" width="16" style="1831" customWidth="1"/>
    <col min="2307" max="2308" width="12.28515625" style="1831" customWidth="1"/>
    <col min="2309" max="2309" width="6.28515625" style="1831" customWidth="1"/>
    <col min="2310" max="2310" width="12.28515625" style="1831" customWidth="1"/>
    <col min="2311" max="2311" width="6.28515625" style="1831" customWidth="1"/>
    <col min="2312" max="2561" width="10.140625" style="1831"/>
    <col min="2562" max="2562" width="16" style="1831" customWidth="1"/>
    <col min="2563" max="2564" width="12.28515625" style="1831" customWidth="1"/>
    <col min="2565" max="2565" width="6.28515625" style="1831" customWidth="1"/>
    <col min="2566" max="2566" width="12.28515625" style="1831" customWidth="1"/>
    <col min="2567" max="2567" width="6.28515625" style="1831" customWidth="1"/>
    <col min="2568" max="2817" width="10.140625" style="1831"/>
    <col min="2818" max="2818" width="16" style="1831" customWidth="1"/>
    <col min="2819" max="2820" width="12.28515625" style="1831" customWidth="1"/>
    <col min="2821" max="2821" width="6.28515625" style="1831" customWidth="1"/>
    <col min="2822" max="2822" width="12.28515625" style="1831" customWidth="1"/>
    <col min="2823" max="2823" width="6.28515625" style="1831" customWidth="1"/>
    <col min="2824" max="3073" width="10.140625" style="1831"/>
    <col min="3074" max="3074" width="16" style="1831" customWidth="1"/>
    <col min="3075" max="3076" width="12.28515625" style="1831" customWidth="1"/>
    <col min="3077" max="3077" width="6.28515625" style="1831" customWidth="1"/>
    <col min="3078" max="3078" width="12.28515625" style="1831" customWidth="1"/>
    <col min="3079" max="3079" width="6.28515625" style="1831" customWidth="1"/>
    <col min="3080" max="3329" width="10.140625" style="1831"/>
    <col min="3330" max="3330" width="16" style="1831" customWidth="1"/>
    <col min="3331" max="3332" width="12.28515625" style="1831" customWidth="1"/>
    <col min="3333" max="3333" width="6.28515625" style="1831" customWidth="1"/>
    <col min="3334" max="3334" width="12.28515625" style="1831" customWidth="1"/>
    <col min="3335" max="3335" width="6.28515625" style="1831" customWidth="1"/>
    <col min="3336" max="3585" width="10.140625" style="1831"/>
    <col min="3586" max="3586" width="16" style="1831" customWidth="1"/>
    <col min="3587" max="3588" width="12.28515625" style="1831" customWidth="1"/>
    <col min="3589" max="3589" width="6.28515625" style="1831" customWidth="1"/>
    <col min="3590" max="3590" width="12.28515625" style="1831" customWidth="1"/>
    <col min="3591" max="3591" width="6.28515625" style="1831" customWidth="1"/>
    <col min="3592" max="3841" width="10.140625" style="1831"/>
    <col min="3842" max="3842" width="16" style="1831" customWidth="1"/>
    <col min="3843" max="3844" width="12.28515625" style="1831" customWidth="1"/>
    <col min="3845" max="3845" width="6.28515625" style="1831" customWidth="1"/>
    <col min="3846" max="3846" width="12.28515625" style="1831" customWidth="1"/>
    <col min="3847" max="3847" width="6.28515625" style="1831" customWidth="1"/>
    <col min="3848" max="4097" width="10.140625" style="1831"/>
    <col min="4098" max="4098" width="16" style="1831" customWidth="1"/>
    <col min="4099" max="4100" width="12.28515625" style="1831" customWidth="1"/>
    <col min="4101" max="4101" width="6.28515625" style="1831" customWidth="1"/>
    <col min="4102" max="4102" width="12.28515625" style="1831" customWidth="1"/>
    <col min="4103" max="4103" width="6.28515625" style="1831" customWidth="1"/>
    <col min="4104" max="4353" width="10.140625" style="1831"/>
    <col min="4354" max="4354" width="16" style="1831" customWidth="1"/>
    <col min="4355" max="4356" width="12.28515625" style="1831" customWidth="1"/>
    <col min="4357" max="4357" width="6.28515625" style="1831" customWidth="1"/>
    <col min="4358" max="4358" width="12.28515625" style="1831" customWidth="1"/>
    <col min="4359" max="4359" width="6.28515625" style="1831" customWidth="1"/>
    <col min="4360" max="4609" width="10.140625" style="1831"/>
    <col min="4610" max="4610" width="16" style="1831" customWidth="1"/>
    <col min="4611" max="4612" width="12.28515625" style="1831" customWidth="1"/>
    <col min="4613" max="4613" width="6.28515625" style="1831" customWidth="1"/>
    <col min="4614" max="4614" width="12.28515625" style="1831" customWidth="1"/>
    <col min="4615" max="4615" width="6.28515625" style="1831" customWidth="1"/>
    <col min="4616" max="4865" width="10.140625" style="1831"/>
    <col min="4866" max="4866" width="16" style="1831" customWidth="1"/>
    <col min="4867" max="4868" width="12.28515625" style="1831" customWidth="1"/>
    <col min="4869" max="4869" width="6.28515625" style="1831" customWidth="1"/>
    <col min="4870" max="4870" width="12.28515625" style="1831" customWidth="1"/>
    <col min="4871" max="4871" width="6.28515625" style="1831" customWidth="1"/>
    <col min="4872" max="5121" width="10.140625" style="1831"/>
    <col min="5122" max="5122" width="16" style="1831" customWidth="1"/>
    <col min="5123" max="5124" width="12.28515625" style="1831" customWidth="1"/>
    <col min="5125" max="5125" width="6.28515625" style="1831" customWidth="1"/>
    <col min="5126" max="5126" width="12.28515625" style="1831" customWidth="1"/>
    <col min="5127" max="5127" width="6.28515625" style="1831" customWidth="1"/>
    <col min="5128" max="5377" width="10.140625" style="1831"/>
    <col min="5378" max="5378" width="16" style="1831" customWidth="1"/>
    <col min="5379" max="5380" width="12.28515625" style="1831" customWidth="1"/>
    <col min="5381" max="5381" width="6.28515625" style="1831" customWidth="1"/>
    <col min="5382" max="5382" width="12.28515625" style="1831" customWidth="1"/>
    <col min="5383" max="5383" width="6.28515625" style="1831" customWidth="1"/>
    <col min="5384" max="5633" width="10.140625" style="1831"/>
    <col min="5634" max="5634" width="16" style="1831" customWidth="1"/>
    <col min="5635" max="5636" width="12.28515625" style="1831" customWidth="1"/>
    <col min="5637" max="5637" width="6.28515625" style="1831" customWidth="1"/>
    <col min="5638" max="5638" width="12.28515625" style="1831" customWidth="1"/>
    <col min="5639" max="5639" width="6.28515625" style="1831" customWidth="1"/>
    <col min="5640" max="5889" width="10.140625" style="1831"/>
    <col min="5890" max="5890" width="16" style="1831" customWidth="1"/>
    <col min="5891" max="5892" width="12.28515625" style="1831" customWidth="1"/>
    <col min="5893" max="5893" width="6.28515625" style="1831" customWidth="1"/>
    <col min="5894" max="5894" width="12.28515625" style="1831" customWidth="1"/>
    <col min="5895" max="5895" width="6.28515625" style="1831" customWidth="1"/>
    <col min="5896" max="6145" width="10.140625" style="1831"/>
    <col min="6146" max="6146" width="16" style="1831" customWidth="1"/>
    <col min="6147" max="6148" width="12.28515625" style="1831" customWidth="1"/>
    <col min="6149" max="6149" width="6.28515625" style="1831" customWidth="1"/>
    <col min="6150" max="6150" width="12.28515625" style="1831" customWidth="1"/>
    <col min="6151" max="6151" width="6.28515625" style="1831" customWidth="1"/>
    <col min="6152" max="6401" width="10.140625" style="1831"/>
    <col min="6402" max="6402" width="16" style="1831" customWidth="1"/>
    <col min="6403" max="6404" width="12.28515625" style="1831" customWidth="1"/>
    <col min="6405" max="6405" width="6.28515625" style="1831" customWidth="1"/>
    <col min="6406" max="6406" width="12.28515625" style="1831" customWidth="1"/>
    <col min="6407" max="6407" width="6.28515625" style="1831" customWidth="1"/>
    <col min="6408" max="6657" width="10.140625" style="1831"/>
    <col min="6658" max="6658" width="16" style="1831" customWidth="1"/>
    <col min="6659" max="6660" width="12.28515625" style="1831" customWidth="1"/>
    <col min="6661" max="6661" width="6.28515625" style="1831" customWidth="1"/>
    <col min="6662" max="6662" width="12.28515625" style="1831" customWidth="1"/>
    <col min="6663" max="6663" width="6.28515625" style="1831" customWidth="1"/>
    <col min="6664" max="6913" width="10.140625" style="1831"/>
    <col min="6914" max="6914" width="16" style="1831" customWidth="1"/>
    <col min="6915" max="6916" width="12.28515625" style="1831" customWidth="1"/>
    <col min="6917" max="6917" width="6.28515625" style="1831" customWidth="1"/>
    <col min="6918" max="6918" width="12.28515625" style="1831" customWidth="1"/>
    <col min="6919" max="6919" width="6.28515625" style="1831" customWidth="1"/>
    <col min="6920" max="7169" width="10.140625" style="1831"/>
    <col min="7170" max="7170" width="16" style="1831" customWidth="1"/>
    <col min="7171" max="7172" width="12.28515625" style="1831" customWidth="1"/>
    <col min="7173" max="7173" width="6.28515625" style="1831" customWidth="1"/>
    <col min="7174" max="7174" width="12.28515625" style="1831" customWidth="1"/>
    <col min="7175" max="7175" width="6.28515625" style="1831" customWidth="1"/>
    <col min="7176" max="7425" width="10.140625" style="1831"/>
    <col min="7426" max="7426" width="16" style="1831" customWidth="1"/>
    <col min="7427" max="7428" width="12.28515625" style="1831" customWidth="1"/>
    <col min="7429" max="7429" width="6.28515625" style="1831" customWidth="1"/>
    <col min="7430" max="7430" width="12.28515625" style="1831" customWidth="1"/>
    <col min="7431" max="7431" width="6.28515625" style="1831" customWidth="1"/>
    <col min="7432" max="7681" width="10.140625" style="1831"/>
    <col min="7682" max="7682" width="16" style="1831" customWidth="1"/>
    <col min="7683" max="7684" width="12.28515625" style="1831" customWidth="1"/>
    <col min="7685" max="7685" width="6.28515625" style="1831" customWidth="1"/>
    <col min="7686" max="7686" width="12.28515625" style="1831" customWidth="1"/>
    <col min="7687" max="7687" width="6.28515625" style="1831" customWidth="1"/>
    <col min="7688" max="7937" width="10.140625" style="1831"/>
    <col min="7938" max="7938" width="16" style="1831" customWidth="1"/>
    <col min="7939" max="7940" width="12.28515625" style="1831" customWidth="1"/>
    <col min="7941" max="7941" width="6.28515625" style="1831" customWidth="1"/>
    <col min="7942" max="7942" width="12.28515625" style="1831" customWidth="1"/>
    <col min="7943" max="7943" width="6.28515625" style="1831" customWidth="1"/>
    <col min="7944" max="8193" width="10.140625" style="1831"/>
    <col min="8194" max="8194" width="16" style="1831" customWidth="1"/>
    <col min="8195" max="8196" width="12.28515625" style="1831" customWidth="1"/>
    <col min="8197" max="8197" width="6.28515625" style="1831" customWidth="1"/>
    <col min="8198" max="8198" width="12.28515625" style="1831" customWidth="1"/>
    <col min="8199" max="8199" width="6.28515625" style="1831" customWidth="1"/>
    <col min="8200" max="8449" width="10.140625" style="1831"/>
    <col min="8450" max="8450" width="16" style="1831" customWidth="1"/>
    <col min="8451" max="8452" width="12.28515625" style="1831" customWidth="1"/>
    <col min="8453" max="8453" width="6.28515625" style="1831" customWidth="1"/>
    <col min="8454" max="8454" width="12.28515625" style="1831" customWidth="1"/>
    <col min="8455" max="8455" width="6.28515625" style="1831" customWidth="1"/>
    <col min="8456" max="8705" width="10.140625" style="1831"/>
    <col min="8706" max="8706" width="16" style="1831" customWidth="1"/>
    <col min="8707" max="8708" width="12.28515625" style="1831" customWidth="1"/>
    <col min="8709" max="8709" width="6.28515625" style="1831" customWidth="1"/>
    <col min="8710" max="8710" width="12.28515625" style="1831" customWidth="1"/>
    <col min="8711" max="8711" width="6.28515625" style="1831" customWidth="1"/>
    <col min="8712" max="8961" width="10.140625" style="1831"/>
    <col min="8962" max="8962" width="16" style="1831" customWidth="1"/>
    <col min="8963" max="8964" width="12.28515625" style="1831" customWidth="1"/>
    <col min="8965" max="8965" width="6.28515625" style="1831" customWidth="1"/>
    <col min="8966" max="8966" width="12.28515625" style="1831" customWidth="1"/>
    <col min="8967" max="8967" width="6.28515625" style="1831" customWidth="1"/>
    <col min="8968" max="9217" width="10.140625" style="1831"/>
    <col min="9218" max="9218" width="16" style="1831" customWidth="1"/>
    <col min="9219" max="9220" width="12.28515625" style="1831" customWidth="1"/>
    <col min="9221" max="9221" width="6.28515625" style="1831" customWidth="1"/>
    <col min="9222" max="9222" width="12.28515625" style="1831" customWidth="1"/>
    <col min="9223" max="9223" width="6.28515625" style="1831" customWidth="1"/>
    <col min="9224" max="9473" width="10.140625" style="1831"/>
    <col min="9474" max="9474" width="16" style="1831" customWidth="1"/>
    <col min="9475" max="9476" width="12.28515625" style="1831" customWidth="1"/>
    <col min="9477" max="9477" width="6.28515625" style="1831" customWidth="1"/>
    <col min="9478" max="9478" width="12.28515625" style="1831" customWidth="1"/>
    <col min="9479" max="9479" width="6.28515625" style="1831" customWidth="1"/>
    <col min="9480" max="9729" width="10.140625" style="1831"/>
    <col min="9730" max="9730" width="16" style="1831" customWidth="1"/>
    <col min="9731" max="9732" width="12.28515625" style="1831" customWidth="1"/>
    <col min="9733" max="9733" width="6.28515625" style="1831" customWidth="1"/>
    <col min="9734" max="9734" width="12.28515625" style="1831" customWidth="1"/>
    <col min="9735" max="9735" width="6.28515625" style="1831" customWidth="1"/>
    <col min="9736" max="9985" width="10.140625" style="1831"/>
    <col min="9986" max="9986" width="16" style="1831" customWidth="1"/>
    <col min="9987" max="9988" width="12.28515625" style="1831" customWidth="1"/>
    <col min="9989" max="9989" width="6.28515625" style="1831" customWidth="1"/>
    <col min="9990" max="9990" width="12.28515625" style="1831" customWidth="1"/>
    <col min="9991" max="9991" width="6.28515625" style="1831" customWidth="1"/>
    <col min="9992" max="10241" width="10.140625" style="1831"/>
    <col min="10242" max="10242" width="16" style="1831" customWidth="1"/>
    <col min="10243" max="10244" width="12.28515625" style="1831" customWidth="1"/>
    <col min="10245" max="10245" width="6.28515625" style="1831" customWidth="1"/>
    <col min="10246" max="10246" width="12.28515625" style="1831" customWidth="1"/>
    <col min="10247" max="10247" width="6.28515625" style="1831" customWidth="1"/>
    <col min="10248" max="10497" width="10.140625" style="1831"/>
    <col min="10498" max="10498" width="16" style="1831" customWidth="1"/>
    <col min="10499" max="10500" width="12.28515625" style="1831" customWidth="1"/>
    <col min="10501" max="10501" width="6.28515625" style="1831" customWidth="1"/>
    <col min="10502" max="10502" width="12.28515625" style="1831" customWidth="1"/>
    <col min="10503" max="10503" width="6.28515625" style="1831" customWidth="1"/>
    <col min="10504" max="10753" width="10.140625" style="1831"/>
    <col min="10754" max="10754" width="16" style="1831" customWidth="1"/>
    <col min="10755" max="10756" width="12.28515625" style="1831" customWidth="1"/>
    <col min="10757" max="10757" width="6.28515625" style="1831" customWidth="1"/>
    <col min="10758" max="10758" width="12.28515625" style="1831" customWidth="1"/>
    <col min="10759" max="10759" width="6.28515625" style="1831" customWidth="1"/>
    <col min="10760" max="11009" width="10.140625" style="1831"/>
    <col min="11010" max="11010" width="16" style="1831" customWidth="1"/>
    <col min="11011" max="11012" width="12.28515625" style="1831" customWidth="1"/>
    <col min="11013" max="11013" width="6.28515625" style="1831" customWidth="1"/>
    <col min="11014" max="11014" width="12.28515625" style="1831" customWidth="1"/>
    <col min="11015" max="11015" width="6.28515625" style="1831" customWidth="1"/>
    <col min="11016" max="11265" width="10.140625" style="1831"/>
    <col min="11266" max="11266" width="16" style="1831" customWidth="1"/>
    <col min="11267" max="11268" width="12.28515625" style="1831" customWidth="1"/>
    <col min="11269" max="11269" width="6.28515625" style="1831" customWidth="1"/>
    <col min="11270" max="11270" width="12.28515625" style="1831" customWidth="1"/>
    <col min="11271" max="11271" width="6.28515625" style="1831" customWidth="1"/>
    <col min="11272" max="11521" width="10.140625" style="1831"/>
    <col min="11522" max="11522" width="16" style="1831" customWidth="1"/>
    <col min="11523" max="11524" width="12.28515625" style="1831" customWidth="1"/>
    <col min="11525" max="11525" width="6.28515625" style="1831" customWidth="1"/>
    <col min="11526" max="11526" width="12.28515625" style="1831" customWidth="1"/>
    <col min="11527" max="11527" width="6.28515625" style="1831" customWidth="1"/>
    <col min="11528" max="11777" width="10.140625" style="1831"/>
    <col min="11778" max="11778" width="16" style="1831" customWidth="1"/>
    <col min="11779" max="11780" width="12.28515625" style="1831" customWidth="1"/>
    <col min="11781" max="11781" width="6.28515625" style="1831" customWidth="1"/>
    <col min="11782" max="11782" width="12.28515625" style="1831" customWidth="1"/>
    <col min="11783" max="11783" width="6.28515625" style="1831" customWidth="1"/>
    <col min="11784" max="12033" width="10.140625" style="1831"/>
    <col min="12034" max="12034" width="16" style="1831" customWidth="1"/>
    <col min="12035" max="12036" width="12.28515625" style="1831" customWidth="1"/>
    <col min="12037" max="12037" width="6.28515625" style="1831" customWidth="1"/>
    <col min="12038" max="12038" width="12.28515625" style="1831" customWidth="1"/>
    <col min="12039" max="12039" width="6.28515625" style="1831" customWidth="1"/>
    <col min="12040" max="12289" width="10.140625" style="1831"/>
    <col min="12290" max="12290" width="16" style="1831" customWidth="1"/>
    <col min="12291" max="12292" width="12.28515625" style="1831" customWidth="1"/>
    <col min="12293" max="12293" width="6.28515625" style="1831" customWidth="1"/>
    <col min="12294" max="12294" width="12.28515625" style="1831" customWidth="1"/>
    <col min="12295" max="12295" width="6.28515625" style="1831" customWidth="1"/>
    <col min="12296" max="12545" width="10.140625" style="1831"/>
    <col min="12546" max="12546" width="16" style="1831" customWidth="1"/>
    <col min="12547" max="12548" width="12.28515625" style="1831" customWidth="1"/>
    <col min="12549" max="12549" width="6.28515625" style="1831" customWidth="1"/>
    <col min="12550" max="12550" width="12.28515625" style="1831" customWidth="1"/>
    <col min="12551" max="12551" width="6.28515625" style="1831" customWidth="1"/>
    <col min="12552" max="12801" width="10.140625" style="1831"/>
    <col min="12802" max="12802" width="16" style="1831" customWidth="1"/>
    <col min="12803" max="12804" width="12.28515625" style="1831" customWidth="1"/>
    <col min="12805" max="12805" width="6.28515625" style="1831" customWidth="1"/>
    <col min="12806" max="12806" width="12.28515625" style="1831" customWidth="1"/>
    <col min="12807" max="12807" width="6.28515625" style="1831" customWidth="1"/>
    <col min="12808" max="13057" width="10.140625" style="1831"/>
    <col min="13058" max="13058" width="16" style="1831" customWidth="1"/>
    <col min="13059" max="13060" width="12.28515625" style="1831" customWidth="1"/>
    <col min="13061" max="13061" width="6.28515625" style="1831" customWidth="1"/>
    <col min="13062" max="13062" width="12.28515625" style="1831" customWidth="1"/>
    <col min="13063" max="13063" width="6.28515625" style="1831" customWidth="1"/>
    <col min="13064" max="13313" width="10.140625" style="1831"/>
    <col min="13314" max="13314" width="16" style="1831" customWidth="1"/>
    <col min="13315" max="13316" width="12.28515625" style="1831" customWidth="1"/>
    <col min="13317" max="13317" width="6.28515625" style="1831" customWidth="1"/>
    <col min="13318" max="13318" width="12.28515625" style="1831" customWidth="1"/>
    <col min="13319" max="13319" width="6.28515625" style="1831" customWidth="1"/>
    <col min="13320" max="13569" width="10.140625" style="1831"/>
    <col min="13570" max="13570" width="16" style="1831" customWidth="1"/>
    <col min="13571" max="13572" width="12.28515625" style="1831" customWidth="1"/>
    <col min="13573" max="13573" width="6.28515625" style="1831" customWidth="1"/>
    <col min="13574" max="13574" width="12.28515625" style="1831" customWidth="1"/>
    <col min="13575" max="13575" width="6.28515625" style="1831" customWidth="1"/>
    <col min="13576" max="13825" width="10.140625" style="1831"/>
    <col min="13826" max="13826" width="16" style="1831" customWidth="1"/>
    <col min="13827" max="13828" width="12.28515625" style="1831" customWidth="1"/>
    <col min="13829" max="13829" width="6.28515625" style="1831" customWidth="1"/>
    <col min="13830" max="13830" width="12.28515625" style="1831" customWidth="1"/>
    <col min="13831" max="13831" width="6.28515625" style="1831" customWidth="1"/>
    <col min="13832" max="14081" width="10.140625" style="1831"/>
    <col min="14082" max="14082" width="16" style="1831" customWidth="1"/>
    <col min="14083" max="14084" width="12.28515625" style="1831" customWidth="1"/>
    <col min="14085" max="14085" width="6.28515625" style="1831" customWidth="1"/>
    <col min="14086" max="14086" width="12.28515625" style="1831" customWidth="1"/>
    <col min="14087" max="14087" width="6.28515625" style="1831" customWidth="1"/>
    <col min="14088" max="14337" width="10.140625" style="1831"/>
    <col min="14338" max="14338" width="16" style="1831" customWidth="1"/>
    <col min="14339" max="14340" width="12.28515625" style="1831" customWidth="1"/>
    <col min="14341" max="14341" width="6.28515625" style="1831" customWidth="1"/>
    <col min="14342" max="14342" width="12.28515625" style="1831" customWidth="1"/>
    <col min="14343" max="14343" width="6.28515625" style="1831" customWidth="1"/>
    <col min="14344" max="14593" width="10.140625" style="1831"/>
    <col min="14594" max="14594" width="16" style="1831" customWidth="1"/>
    <col min="14595" max="14596" width="12.28515625" style="1831" customWidth="1"/>
    <col min="14597" max="14597" width="6.28515625" style="1831" customWidth="1"/>
    <col min="14598" max="14598" width="12.28515625" style="1831" customWidth="1"/>
    <col min="14599" max="14599" width="6.28515625" style="1831" customWidth="1"/>
    <col min="14600" max="14849" width="10.140625" style="1831"/>
    <col min="14850" max="14850" width="16" style="1831" customWidth="1"/>
    <col min="14851" max="14852" width="12.28515625" style="1831" customWidth="1"/>
    <col min="14853" max="14853" width="6.28515625" style="1831" customWidth="1"/>
    <col min="14854" max="14854" width="12.28515625" style="1831" customWidth="1"/>
    <col min="14855" max="14855" width="6.28515625" style="1831" customWidth="1"/>
    <col min="14856" max="15105" width="10.140625" style="1831"/>
    <col min="15106" max="15106" width="16" style="1831" customWidth="1"/>
    <col min="15107" max="15108" width="12.28515625" style="1831" customWidth="1"/>
    <col min="15109" max="15109" width="6.28515625" style="1831" customWidth="1"/>
    <col min="15110" max="15110" width="12.28515625" style="1831" customWidth="1"/>
    <col min="15111" max="15111" width="6.28515625" style="1831" customWidth="1"/>
    <col min="15112" max="15361" width="10.140625" style="1831"/>
    <col min="15362" max="15362" width="16" style="1831" customWidth="1"/>
    <col min="15363" max="15364" width="12.28515625" style="1831" customWidth="1"/>
    <col min="15365" max="15365" width="6.28515625" style="1831" customWidth="1"/>
    <col min="15366" max="15366" width="12.28515625" style="1831" customWidth="1"/>
    <col min="15367" max="15367" width="6.28515625" style="1831" customWidth="1"/>
    <col min="15368" max="15617" width="10.140625" style="1831"/>
    <col min="15618" max="15618" width="16" style="1831" customWidth="1"/>
    <col min="15619" max="15620" width="12.28515625" style="1831" customWidth="1"/>
    <col min="15621" max="15621" width="6.28515625" style="1831" customWidth="1"/>
    <col min="15622" max="15622" width="12.28515625" style="1831" customWidth="1"/>
    <col min="15623" max="15623" width="6.28515625" style="1831" customWidth="1"/>
    <col min="15624" max="15873" width="10.140625" style="1831"/>
    <col min="15874" max="15874" width="16" style="1831" customWidth="1"/>
    <col min="15875" max="15876" width="12.28515625" style="1831" customWidth="1"/>
    <col min="15877" max="15877" width="6.28515625" style="1831" customWidth="1"/>
    <col min="15878" max="15878" width="12.28515625" style="1831" customWidth="1"/>
    <col min="15879" max="15879" width="6.28515625" style="1831" customWidth="1"/>
    <col min="15880" max="16129" width="10.140625" style="1831"/>
    <col min="16130" max="16130" width="16" style="1831" customWidth="1"/>
    <col min="16131" max="16132" width="12.28515625" style="1831" customWidth="1"/>
    <col min="16133" max="16133" width="6.28515625" style="1831" customWidth="1"/>
    <col min="16134" max="16134" width="12.28515625" style="1831" customWidth="1"/>
    <col min="16135" max="16135" width="6.28515625" style="1831" customWidth="1"/>
    <col min="16136" max="16384" width="10.140625" style="1831"/>
  </cols>
  <sheetData>
    <row r="1" spans="1:11" ht="24.75" customHeight="1">
      <c r="A1" s="2459" t="s">
        <v>3673</v>
      </c>
      <c r="B1" s="2459"/>
      <c r="C1" s="2459"/>
      <c r="D1" s="2459"/>
      <c r="E1" s="2459"/>
      <c r="F1" s="2459"/>
      <c r="G1" s="2459"/>
    </row>
    <row r="2" spans="1:11" ht="20.25" customHeight="1">
      <c r="A2" s="1973" t="s">
        <v>3674</v>
      </c>
      <c r="B2" s="1973"/>
      <c r="C2" s="1973"/>
      <c r="D2" s="1973"/>
      <c r="E2" s="1973"/>
      <c r="F2" s="1973"/>
      <c r="G2" s="1973"/>
    </row>
    <row r="3" spans="1:11" ht="20.25" customHeight="1">
      <c r="A3" s="2073" t="s">
        <v>3720</v>
      </c>
      <c r="B3" s="2073"/>
      <c r="C3" s="2073"/>
      <c r="D3" s="2074"/>
      <c r="E3" s="2433" t="s">
        <v>3721</v>
      </c>
      <c r="F3" s="2643"/>
      <c r="G3" s="2643"/>
    </row>
    <row r="4" spans="1:11" ht="30" customHeight="1">
      <c r="A4" s="1078" t="s">
        <v>3722</v>
      </c>
      <c r="B4" s="1078" t="s">
        <v>3723</v>
      </c>
      <c r="C4" s="1078" t="s">
        <v>3724</v>
      </c>
      <c r="D4" s="2172" t="s">
        <v>484</v>
      </c>
      <c r="E4" s="1078" t="s">
        <v>3725</v>
      </c>
      <c r="F4" s="2172" t="s">
        <v>484</v>
      </c>
      <c r="G4" s="1078" t="s">
        <v>3726</v>
      </c>
    </row>
    <row r="5" spans="1:11" ht="45.75" customHeight="1">
      <c r="A5" s="1078" t="s">
        <v>3727</v>
      </c>
      <c r="B5" s="1082" t="s">
        <v>3728</v>
      </c>
      <c r="C5" s="1034" t="s">
        <v>3729</v>
      </c>
      <c r="D5" s="2172"/>
      <c r="E5" s="1034" t="s">
        <v>3730</v>
      </c>
      <c r="F5" s="2172"/>
      <c r="G5" s="1078" t="s">
        <v>481</v>
      </c>
    </row>
    <row r="6" spans="1:11" s="1835" customFormat="1" ht="20.100000000000001" hidden="1" customHeight="1">
      <c r="A6" s="1832">
        <v>1434</v>
      </c>
      <c r="B6" s="1833">
        <f t="shared" ref="B6:B10" si="0">C6+E6</f>
        <v>1980249</v>
      </c>
      <c r="C6" s="1833">
        <v>600718</v>
      </c>
      <c r="D6" s="1834">
        <f t="shared" ref="D6:D10" si="1">C6/B6</f>
        <v>0.3033547801311855</v>
      </c>
      <c r="E6" s="1833">
        <v>1379531</v>
      </c>
      <c r="F6" s="1834">
        <f t="shared" ref="F6:F10" si="2">E6/B6</f>
        <v>0.69664521986881445</v>
      </c>
      <c r="G6" s="1832">
        <v>2013</v>
      </c>
    </row>
    <row r="7" spans="1:11" ht="21.75" customHeight="1">
      <c r="A7" s="1832">
        <v>1435</v>
      </c>
      <c r="B7" s="1833">
        <f t="shared" si="0"/>
        <v>2085238</v>
      </c>
      <c r="C7" s="1833">
        <v>696185</v>
      </c>
      <c r="D7" s="1834">
        <f t="shared" si="1"/>
        <v>0.33386356857106958</v>
      </c>
      <c r="E7" s="1833">
        <v>1389053</v>
      </c>
      <c r="F7" s="1834">
        <f t="shared" si="2"/>
        <v>0.66613643142893042</v>
      </c>
      <c r="G7" s="1832">
        <v>2014</v>
      </c>
    </row>
    <row r="8" spans="1:11" ht="21.75" customHeight="1">
      <c r="A8" s="1832">
        <v>1436</v>
      </c>
      <c r="B8" s="1836">
        <f t="shared" si="0"/>
        <v>1952817</v>
      </c>
      <c r="C8" s="1836">
        <v>567876</v>
      </c>
      <c r="D8" s="1837">
        <f t="shared" si="1"/>
        <v>0.29079836973971446</v>
      </c>
      <c r="E8" s="1836">
        <v>1384941</v>
      </c>
      <c r="F8" s="1837">
        <f t="shared" si="2"/>
        <v>0.70920163026028549</v>
      </c>
      <c r="G8" s="1832">
        <v>2015</v>
      </c>
      <c r="H8" s="1838"/>
    </row>
    <row r="9" spans="1:11" ht="21.75" customHeight="1">
      <c r="A9" s="1832">
        <v>1437</v>
      </c>
      <c r="B9" s="1833">
        <f t="shared" si="0"/>
        <v>1862909</v>
      </c>
      <c r="C9" s="1833">
        <v>537537</v>
      </c>
      <c r="D9" s="1834">
        <f t="shared" si="1"/>
        <v>0.28854710562888469</v>
      </c>
      <c r="E9" s="1833">
        <v>1325372</v>
      </c>
      <c r="F9" s="1834">
        <f t="shared" si="2"/>
        <v>0.71145289437111525</v>
      </c>
      <c r="G9" s="1832">
        <v>2016</v>
      </c>
      <c r="H9" s="1838"/>
    </row>
    <row r="10" spans="1:11" s="1835" customFormat="1" ht="20.100000000000001" customHeight="1">
      <c r="A10" s="1832">
        <v>1438</v>
      </c>
      <c r="B10" s="1836">
        <f t="shared" si="0"/>
        <v>2352122</v>
      </c>
      <c r="C10" s="1836">
        <v>600108</v>
      </c>
      <c r="D10" s="1837">
        <f t="shared" si="1"/>
        <v>0.25513472515456254</v>
      </c>
      <c r="E10" s="1836">
        <v>1752014</v>
      </c>
      <c r="F10" s="1837">
        <f t="shared" si="2"/>
        <v>0.74486527484543741</v>
      </c>
      <c r="G10" s="1832">
        <v>2017</v>
      </c>
    </row>
    <row r="11" spans="1:11" s="1835" customFormat="1" ht="20.100000000000001" customHeight="1">
      <c r="A11" s="1832">
        <v>1439</v>
      </c>
      <c r="B11" s="1833">
        <f>C11+E11</f>
        <v>2371675</v>
      </c>
      <c r="C11" s="1833">
        <v>612953</v>
      </c>
      <c r="D11" s="1834">
        <f>C11/B11</f>
        <v>0.25844729990407622</v>
      </c>
      <c r="E11" s="1833">
        <v>1758722</v>
      </c>
      <c r="F11" s="1834">
        <f>E11/B11</f>
        <v>0.74155270009592378</v>
      </c>
      <c r="G11" s="1832">
        <v>2018</v>
      </c>
    </row>
    <row r="12" spans="1:11" s="1835" customFormat="1" ht="20.100000000000001" customHeight="1">
      <c r="A12" s="1832">
        <v>1440</v>
      </c>
      <c r="B12" s="1836">
        <v>2489406</v>
      </c>
      <c r="C12" s="1836">
        <v>634379</v>
      </c>
      <c r="D12" s="1837">
        <v>0.254831473853602</v>
      </c>
      <c r="E12" s="1836">
        <v>1855027</v>
      </c>
      <c r="F12" s="1837">
        <v>0.74516852614639795</v>
      </c>
      <c r="G12" s="1832">
        <v>2019</v>
      </c>
    </row>
    <row r="13" spans="1:11" s="1835" customFormat="1" ht="20.100000000000001" customHeight="1">
      <c r="A13" s="1832" t="s">
        <v>3731</v>
      </c>
      <c r="B13" s="1833" t="s">
        <v>2734</v>
      </c>
      <c r="C13" s="1833" t="s">
        <v>2734</v>
      </c>
      <c r="D13" s="1834" t="s">
        <v>2734</v>
      </c>
      <c r="E13" s="1833" t="s">
        <v>2734</v>
      </c>
      <c r="F13" s="1834" t="s">
        <v>2734</v>
      </c>
      <c r="G13" s="1832" t="s">
        <v>3732</v>
      </c>
    </row>
    <row r="14" spans="1:11" s="1835" customFormat="1" ht="20.25">
      <c r="A14" s="1832">
        <v>1442</v>
      </c>
      <c r="B14" s="1836">
        <v>58745</v>
      </c>
      <c r="C14" s="1836">
        <v>58745</v>
      </c>
      <c r="D14" s="1837">
        <v>1</v>
      </c>
      <c r="E14" s="1836">
        <v>0</v>
      </c>
      <c r="F14" s="1837">
        <v>0</v>
      </c>
      <c r="G14" s="1832">
        <v>2021</v>
      </c>
    </row>
    <row r="15" spans="1:11" s="1835" customFormat="1" ht="20.100000000000001" customHeight="1">
      <c r="A15" s="1832">
        <v>1443</v>
      </c>
      <c r="B15" s="1833">
        <f>C15+E15</f>
        <v>926062</v>
      </c>
      <c r="C15" s="1833">
        <v>144653</v>
      </c>
      <c r="D15" s="1834">
        <f>C15/B15</f>
        <v>0.15620228451226809</v>
      </c>
      <c r="E15" s="1833">
        <v>781409</v>
      </c>
      <c r="F15" s="1834">
        <f>E15/B15</f>
        <v>0.84379771548773197</v>
      </c>
      <c r="G15" s="1832">
        <v>2022</v>
      </c>
      <c r="K15" s="1839"/>
    </row>
    <row r="16" spans="1:11" s="1835" customFormat="1" ht="20.100000000000001" customHeight="1">
      <c r="A16" s="1840">
        <v>1444</v>
      </c>
      <c r="B16" s="1836">
        <f>C16+E16</f>
        <v>1814811</v>
      </c>
      <c r="C16" s="1836">
        <v>162652</v>
      </c>
      <c r="D16" s="1837">
        <f>C16/B16</f>
        <v>8.9624759823474731E-2</v>
      </c>
      <c r="E16" s="1836">
        <v>1652159</v>
      </c>
      <c r="F16" s="1837">
        <f>E16/B16</f>
        <v>0.91037524017652527</v>
      </c>
      <c r="G16" s="1832">
        <v>2023</v>
      </c>
      <c r="K16" s="1839"/>
    </row>
    <row r="17" spans="1:16" ht="15.75" customHeight="1">
      <c r="A17" s="2635" t="s">
        <v>79</v>
      </c>
      <c r="B17" s="2636"/>
      <c r="C17" s="2636"/>
      <c r="D17" s="2636"/>
      <c r="E17" s="2637" t="s">
        <v>3733</v>
      </c>
      <c r="F17" s="2638"/>
      <c r="G17" s="2638"/>
    </row>
    <row r="18" spans="1:16" ht="20.25" customHeight="1">
      <c r="A18" s="2639" t="s">
        <v>3734</v>
      </c>
      <c r="B18" s="2640"/>
      <c r="C18" s="2640"/>
      <c r="D18" s="2641" t="s">
        <v>3735</v>
      </c>
      <c r="E18" s="2641"/>
      <c r="F18" s="2641"/>
      <c r="G18" s="2642"/>
      <c r="P18" s="1841"/>
    </row>
  </sheetData>
  <mergeCells count="10">
    <mergeCell ref="A17:D17"/>
    <mergeCell ref="E17:G17"/>
    <mergeCell ref="A18:C18"/>
    <mergeCell ref="D18:G18"/>
    <mergeCell ref="A1:G1"/>
    <mergeCell ref="A2:G2"/>
    <mergeCell ref="A3:D3"/>
    <mergeCell ref="E3:G3"/>
    <mergeCell ref="D4:D5"/>
    <mergeCell ref="F4:F5"/>
  </mergeCells>
  <printOptions horizontalCentered="1" verticalCentered="1"/>
  <pageMargins left="0.70866141732283472" right="0.70866141732283472" top="0.98425196850393704" bottom="0.98425196850393704" header="0.51181102362204722" footer="0.51181102362204722"/>
  <pageSetup paperSize="9" scale="119"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37"/>
  <sheetViews>
    <sheetView showGridLines="0" rightToLeft="1" view="pageBreakPreview" zoomScale="60" zoomScaleNormal="100" workbookViewId="0">
      <selection activeCell="G13" sqref="G13"/>
    </sheetView>
  </sheetViews>
  <sheetFormatPr defaultRowHeight="12.75"/>
  <cols>
    <col min="1" max="1" width="25.7109375" style="1853" customWidth="1"/>
    <col min="2" max="5" width="17.7109375" style="1853" customWidth="1"/>
    <col min="6" max="6" width="25.7109375" style="1853" customWidth="1"/>
    <col min="7" max="247" width="9.140625" style="1853"/>
    <col min="248" max="248" width="18.140625" style="1853" customWidth="1"/>
    <col min="249" max="250" width="11.140625" style="1853" customWidth="1"/>
    <col min="251" max="251" width="12.85546875" style="1853" customWidth="1"/>
    <col min="252" max="253" width="11.140625" style="1853" customWidth="1"/>
    <col min="254" max="503" width="9.140625" style="1853"/>
    <col min="504" max="504" width="18.140625" style="1853" customWidth="1"/>
    <col min="505" max="506" width="11.140625" style="1853" customWidth="1"/>
    <col min="507" max="507" width="12.85546875" style="1853" customWidth="1"/>
    <col min="508" max="509" width="11.140625" style="1853" customWidth="1"/>
    <col min="510" max="759" width="9.140625" style="1853"/>
    <col min="760" max="760" width="18.140625" style="1853" customWidth="1"/>
    <col min="761" max="762" width="11.140625" style="1853" customWidth="1"/>
    <col min="763" max="763" width="12.85546875" style="1853" customWidth="1"/>
    <col min="764" max="765" width="11.140625" style="1853" customWidth="1"/>
    <col min="766" max="1015" width="9.140625" style="1853"/>
    <col min="1016" max="1016" width="18.140625" style="1853" customWidth="1"/>
    <col min="1017" max="1018" width="11.140625" style="1853" customWidth="1"/>
    <col min="1019" max="1019" width="12.85546875" style="1853" customWidth="1"/>
    <col min="1020" max="1021" width="11.140625" style="1853" customWidth="1"/>
    <col min="1022" max="1271" width="9.140625" style="1853"/>
    <col min="1272" max="1272" width="18.140625" style="1853" customWidth="1"/>
    <col min="1273" max="1274" width="11.140625" style="1853" customWidth="1"/>
    <col min="1275" max="1275" width="12.85546875" style="1853" customWidth="1"/>
    <col min="1276" max="1277" width="11.140625" style="1853" customWidth="1"/>
    <col min="1278" max="1527" width="9.140625" style="1853"/>
    <col min="1528" max="1528" width="18.140625" style="1853" customWidth="1"/>
    <col min="1529" max="1530" width="11.140625" style="1853" customWidth="1"/>
    <col min="1531" max="1531" width="12.85546875" style="1853" customWidth="1"/>
    <col min="1532" max="1533" width="11.140625" style="1853" customWidth="1"/>
    <col min="1534" max="1783" width="9.140625" style="1853"/>
    <col min="1784" max="1784" width="18.140625" style="1853" customWidth="1"/>
    <col min="1785" max="1786" width="11.140625" style="1853" customWidth="1"/>
    <col min="1787" max="1787" width="12.85546875" style="1853" customWidth="1"/>
    <col min="1788" max="1789" width="11.140625" style="1853" customWidth="1"/>
    <col min="1790" max="2039" width="9.140625" style="1853"/>
    <col min="2040" max="2040" width="18.140625" style="1853" customWidth="1"/>
    <col min="2041" max="2042" width="11.140625" style="1853" customWidth="1"/>
    <col min="2043" max="2043" width="12.85546875" style="1853" customWidth="1"/>
    <col min="2044" max="2045" width="11.140625" style="1853" customWidth="1"/>
    <col min="2046" max="2295" width="9.140625" style="1853"/>
    <col min="2296" max="2296" width="18.140625" style="1853" customWidth="1"/>
    <col min="2297" max="2298" width="11.140625" style="1853" customWidth="1"/>
    <col min="2299" max="2299" width="12.85546875" style="1853" customWidth="1"/>
    <col min="2300" max="2301" width="11.140625" style="1853" customWidth="1"/>
    <col min="2302" max="2551" width="9.140625" style="1853"/>
    <col min="2552" max="2552" width="18.140625" style="1853" customWidth="1"/>
    <col min="2553" max="2554" width="11.140625" style="1853" customWidth="1"/>
    <col min="2555" max="2555" width="12.85546875" style="1853" customWidth="1"/>
    <col min="2556" max="2557" width="11.140625" style="1853" customWidth="1"/>
    <col min="2558" max="2807" width="9.140625" style="1853"/>
    <col min="2808" max="2808" width="18.140625" style="1853" customWidth="1"/>
    <col min="2809" max="2810" width="11.140625" style="1853" customWidth="1"/>
    <col min="2811" max="2811" width="12.85546875" style="1853" customWidth="1"/>
    <col min="2812" max="2813" width="11.140625" style="1853" customWidth="1"/>
    <col min="2814" max="3063" width="9.140625" style="1853"/>
    <col min="3064" max="3064" width="18.140625" style="1853" customWidth="1"/>
    <col min="3065" max="3066" width="11.140625" style="1853" customWidth="1"/>
    <col min="3067" max="3067" width="12.85546875" style="1853" customWidth="1"/>
    <col min="3068" max="3069" width="11.140625" style="1853" customWidth="1"/>
    <col min="3070" max="3319" width="9.140625" style="1853"/>
    <col min="3320" max="3320" width="18.140625" style="1853" customWidth="1"/>
    <col min="3321" max="3322" width="11.140625" style="1853" customWidth="1"/>
    <col min="3323" max="3323" width="12.85546875" style="1853" customWidth="1"/>
    <col min="3324" max="3325" width="11.140625" style="1853" customWidth="1"/>
    <col min="3326" max="3575" width="9.140625" style="1853"/>
    <col min="3576" max="3576" width="18.140625" style="1853" customWidth="1"/>
    <col min="3577" max="3578" width="11.140625" style="1853" customWidth="1"/>
    <col min="3579" max="3579" width="12.85546875" style="1853" customWidth="1"/>
    <col min="3580" max="3581" width="11.140625" style="1853" customWidth="1"/>
    <col min="3582" max="3831" width="9.140625" style="1853"/>
    <col min="3832" max="3832" width="18.140625" style="1853" customWidth="1"/>
    <col min="3833" max="3834" width="11.140625" style="1853" customWidth="1"/>
    <col min="3835" max="3835" width="12.85546875" style="1853" customWidth="1"/>
    <col min="3836" max="3837" width="11.140625" style="1853" customWidth="1"/>
    <col min="3838" max="4087" width="9.140625" style="1853"/>
    <col min="4088" max="4088" width="18.140625" style="1853" customWidth="1"/>
    <col min="4089" max="4090" width="11.140625" style="1853" customWidth="1"/>
    <col min="4091" max="4091" width="12.85546875" style="1853" customWidth="1"/>
    <col min="4092" max="4093" width="11.140625" style="1853" customWidth="1"/>
    <col min="4094" max="4343" width="9.140625" style="1853"/>
    <col min="4344" max="4344" width="18.140625" style="1853" customWidth="1"/>
    <col min="4345" max="4346" width="11.140625" style="1853" customWidth="1"/>
    <col min="4347" max="4347" width="12.85546875" style="1853" customWidth="1"/>
    <col min="4348" max="4349" width="11.140625" style="1853" customWidth="1"/>
    <col min="4350" max="4599" width="9.140625" style="1853"/>
    <col min="4600" max="4600" width="18.140625" style="1853" customWidth="1"/>
    <col min="4601" max="4602" width="11.140625" style="1853" customWidth="1"/>
    <col min="4603" max="4603" width="12.85546875" style="1853" customWidth="1"/>
    <col min="4604" max="4605" width="11.140625" style="1853" customWidth="1"/>
    <col min="4606" max="4855" width="9.140625" style="1853"/>
    <col min="4856" max="4856" width="18.140625" style="1853" customWidth="1"/>
    <col min="4857" max="4858" width="11.140625" style="1853" customWidth="1"/>
    <col min="4859" max="4859" width="12.85546875" style="1853" customWidth="1"/>
    <col min="4860" max="4861" width="11.140625" style="1853" customWidth="1"/>
    <col min="4862" max="5111" width="9.140625" style="1853"/>
    <col min="5112" max="5112" width="18.140625" style="1853" customWidth="1"/>
    <col min="5113" max="5114" width="11.140625" style="1853" customWidth="1"/>
    <col min="5115" max="5115" width="12.85546875" style="1853" customWidth="1"/>
    <col min="5116" max="5117" width="11.140625" style="1853" customWidth="1"/>
    <col min="5118" max="5367" width="9.140625" style="1853"/>
    <col min="5368" max="5368" width="18.140625" style="1853" customWidth="1"/>
    <col min="5369" max="5370" width="11.140625" style="1853" customWidth="1"/>
    <col min="5371" max="5371" width="12.85546875" style="1853" customWidth="1"/>
    <col min="5372" max="5373" width="11.140625" style="1853" customWidth="1"/>
    <col min="5374" max="5623" width="9.140625" style="1853"/>
    <col min="5624" max="5624" width="18.140625" style="1853" customWidth="1"/>
    <col min="5625" max="5626" width="11.140625" style="1853" customWidth="1"/>
    <col min="5627" max="5627" width="12.85546875" style="1853" customWidth="1"/>
    <col min="5628" max="5629" width="11.140625" style="1853" customWidth="1"/>
    <col min="5630" max="5879" width="9.140625" style="1853"/>
    <col min="5880" max="5880" width="18.140625" style="1853" customWidth="1"/>
    <col min="5881" max="5882" width="11.140625" style="1853" customWidth="1"/>
    <col min="5883" max="5883" width="12.85546875" style="1853" customWidth="1"/>
    <col min="5884" max="5885" width="11.140625" style="1853" customWidth="1"/>
    <col min="5886" max="6135" width="9.140625" style="1853"/>
    <col min="6136" max="6136" width="18.140625" style="1853" customWidth="1"/>
    <col min="6137" max="6138" width="11.140625" style="1853" customWidth="1"/>
    <col min="6139" max="6139" width="12.85546875" style="1853" customWidth="1"/>
    <col min="6140" max="6141" width="11.140625" style="1853" customWidth="1"/>
    <col min="6142" max="6391" width="9.140625" style="1853"/>
    <col min="6392" max="6392" width="18.140625" style="1853" customWidth="1"/>
    <col min="6393" max="6394" width="11.140625" style="1853" customWidth="1"/>
    <col min="6395" max="6395" width="12.85546875" style="1853" customWidth="1"/>
    <col min="6396" max="6397" width="11.140625" style="1853" customWidth="1"/>
    <col min="6398" max="6647" width="9.140625" style="1853"/>
    <col min="6648" max="6648" width="18.140625" style="1853" customWidth="1"/>
    <col min="6649" max="6650" width="11.140625" style="1853" customWidth="1"/>
    <col min="6651" max="6651" width="12.85546875" style="1853" customWidth="1"/>
    <col min="6652" max="6653" width="11.140625" style="1853" customWidth="1"/>
    <col min="6654" max="6903" width="9.140625" style="1853"/>
    <col min="6904" max="6904" width="18.140625" style="1853" customWidth="1"/>
    <col min="6905" max="6906" width="11.140625" style="1853" customWidth="1"/>
    <col min="6907" max="6907" width="12.85546875" style="1853" customWidth="1"/>
    <col min="6908" max="6909" width="11.140625" style="1853" customWidth="1"/>
    <col min="6910" max="7159" width="9.140625" style="1853"/>
    <col min="7160" max="7160" width="18.140625" style="1853" customWidth="1"/>
    <col min="7161" max="7162" width="11.140625" style="1853" customWidth="1"/>
    <col min="7163" max="7163" width="12.85546875" style="1853" customWidth="1"/>
    <col min="7164" max="7165" width="11.140625" style="1853" customWidth="1"/>
    <col min="7166" max="7415" width="9.140625" style="1853"/>
    <col min="7416" max="7416" width="18.140625" style="1853" customWidth="1"/>
    <col min="7417" max="7418" width="11.140625" style="1853" customWidth="1"/>
    <col min="7419" max="7419" width="12.85546875" style="1853" customWidth="1"/>
    <col min="7420" max="7421" width="11.140625" style="1853" customWidth="1"/>
    <col min="7422" max="7671" width="9.140625" style="1853"/>
    <col min="7672" max="7672" width="18.140625" style="1853" customWidth="1"/>
    <col min="7673" max="7674" width="11.140625" style="1853" customWidth="1"/>
    <col min="7675" max="7675" width="12.85546875" style="1853" customWidth="1"/>
    <col min="7676" max="7677" width="11.140625" style="1853" customWidth="1"/>
    <col min="7678" max="7927" width="9.140625" style="1853"/>
    <col min="7928" max="7928" width="18.140625" style="1853" customWidth="1"/>
    <col min="7929" max="7930" width="11.140625" style="1853" customWidth="1"/>
    <col min="7931" max="7931" width="12.85546875" style="1853" customWidth="1"/>
    <col min="7932" max="7933" width="11.140625" style="1853" customWidth="1"/>
    <col min="7934" max="8183" width="9.140625" style="1853"/>
    <col min="8184" max="8184" width="18.140625" style="1853" customWidth="1"/>
    <col min="8185" max="8186" width="11.140625" style="1853" customWidth="1"/>
    <col min="8187" max="8187" width="12.85546875" style="1853" customWidth="1"/>
    <col min="8188" max="8189" width="11.140625" style="1853" customWidth="1"/>
    <col min="8190" max="8439" width="9.140625" style="1853"/>
    <col min="8440" max="8440" width="18.140625" style="1853" customWidth="1"/>
    <col min="8441" max="8442" width="11.140625" style="1853" customWidth="1"/>
    <col min="8443" max="8443" width="12.85546875" style="1853" customWidth="1"/>
    <col min="8444" max="8445" width="11.140625" style="1853" customWidth="1"/>
    <col min="8446" max="8695" width="9.140625" style="1853"/>
    <col min="8696" max="8696" width="18.140625" style="1853" customWidth="1"/>
    <col min="8697" max="8698" width="11.140625" style="1853" customWidth="1"/>
    <col min="8699" max="8699" width="12.85546875" style="1853" customWidth="1"/>
    <col min="8700" max="8701" width="11.140625" style="1853" customWidth="1"/>
    <col min="8702" max="8951" width="9.140625" style="1853"/>
    <col min="8952" max="8952" width="18.140625" style="1853" customWidth="1"/>
    <col min="8953" max="8954" width="11.140625" style="1853" customWidth="1"/>
    <col min="8955" max="8955" width="12.85546875" style="1853" customWidth="1"/>
    <col min="8956" max="8957" width="11.140625" style="1853" customWidth="1"/>
    <col min="8958" max="9207" width="9.140625" style="1853"/>
    <col min="9208" max="9208" width="18.140625" style="1853" customWidth="1"/>
    <col min="9209" max="9210" width="11.140625" style="1853" customWidth="1"/>
    <col min="9211" max="9211" width="12.85546875" style="1853" customWidth="1"/>
    <col min="9212" max="9213" width="11.140625" style="1853" customWidth="1"/>
    <col min="9214" max="9463" width="9.140625" style="1853"/>
    <col min="9464" max="9464" width="18.140625" style="1853" customWidth="1"/>
    <col min="9465" max="9466" width="11.140625" style="1853" customWidth="1"/>
    <col min="9467" max="9467" width="12.85546875" style="1853" customWidth="1"/>
    <col min="9468" max="9469" width="11.140625" style="1853" customWidth="1"/>
    <col min="9470" max="9719" width="9.140625" style="1853"/>
    <col min="9720" max="9720" width="18.140625" style="1853" customWidth="1"/>
    <col min="9721" max="9722" width="11.140625" style="1853" customWidth="1"/>
    <col min="9723" max="9723" width="12.85546875" style="1853" customWidth="1"/>
    <col min="9724" max="9725" width="11.140625" style="1853" customWidth="1"/>
    <col min="9726" max="9975" width="9.140625" style="1853"/>
    <col min="9976" max="9976" width="18.140625" style="1853" customWidth="1"/>
    <col min="9977" max="9978" width="11.140625" style="1853" customWidth="1"/>
    <col min="9979" max="9979" width="12.85546875" style="1853" customWidth="1"/>
    <col min="9980" max="9981" width="11.140625" style="1853" customWidth="1"/>
    <col min="9982" max="10231" width="9.140625" style="1853"/>
    <col min="10232" max="10232" width="18.140625" style="1853" customWidth="1"/>
    <col min="10233" max="10234" width="11.140625" style="1853" customWidth="1"/>
    <col min="10235" max="10235" width="12.85546875" style="1853" customWidth="1"/>
    <col min="10236" max="10237" width="11.140625" style="1853" customWidth="1"/>
    <col min="10238" max="10487" width="9.140625" style="1853"/>
    <col min="10488" max="10488" width="18.140625" style="1853" customWidth="1"/>
    <col min="10489" max="10490" width="11.140625" style="1853" customWidth="1"/>
    <col min="10491" max="10491" width="12.85546875" style="1853" customWidth="1"/>
    <col min="10492" max="10493" width="11.140625" style="1853" customWidth="1"/>
    <col min="10494" max="10743" width="9.140625" style="1853"/>
    <col min="10744" max="10744" width="18.140625" style="1853" customWidth="1"/>
    <col min="10745" max="10746" width="11.140625" style="1853" customWidth="1"/>
    <col min="10747" max="10747" width="12.85546875" style="1853" customWidth="1"/>
    <col min="10748" max="10749" width="11.140625" style="1853" customWidth="1"/>
    <col min="10750" max="10999" width="9.140625" style="1853"/>
    <col min="11000" max="11000" width="18.140625" style="1853" customWidth="1"/>
    <col min="11001" max="11002" width="11.140625" style="1853" customWidth="1"/>
    <col min="11003" max="11003" width="12.85546875" style="1853" customWidth="1"/>
    <col min="11004" max="11005" width="11.140625" style="1853" customWidth="1"/>
    <col min="11006" max="11255" width="9.140625" style="1853"/>
    <col min="11256" max="11256" width="18.140625" style="1853" customWidth="1"/>
    <col min="11257" max="11258" width="11.140625" style="1853" customWidth="1"/>
    <col min="11259" max="11259" width="12.85546875" style="1853" customWidth="1"/>
    <col min="11260" max="11261" width="11.140625" style="1853" customWidth="1"/>
    <col min="11262" max="11511" width="9.140625" style="1853"/>
    <col min="11512" max="11512" width="18.140625" style="1853" customWidth="1"/>
    <col min="11513" max="11514" width="11.140625" style="1853" customWidth="1"/>
    <col min="11515" max="11515" width="12.85546875" style="1853" customWidth="1"/>
    <col min="11516" max="11517" width="11.140625" style="1853" customWidth="1"/>
    <col min="11518" max="11767" width="9.140625" style="1853"/>
    <col min="11768" max="11768" width="18.140625" style="1853" customWidth="1"/>
    <col min="11769" max="11770" width="11.140625" style="1853" customWidth="1"/>
    <col min="11771" max="11771" width="12.85546875" style="1853" customWidth="1"/>
    <col min="11772" max="11773" width="11.140625" style="1853" customWidth="1"/>
    <col min="11774" max="12023" width="9.140625" style="1853"/>
    <col min="12024" max="12024" width="18.140625" style="1853" customWidth="1"/>
    <col min="12025" max="12026" width="11.140625" style="1853" customWidth="1"/>
    <col min="12027" max="12027" width="12.85546875" style="1853" customWidth="1"/>
    <col min="12028" max="12029" width="11.140625" style="1853" customWidth="1"/>
    <col min="12030" max="12279" width="9.140625" style="1853"/>
    <col min="12280" max="12280" width="18.140625" style="1853" customWidth="1"/>
    <col min="12281" max="12282" width="11.140625" style="1853" customWidth="1"/>
    <col min="12283" max="12283" width="12.85546875" style="1853" customWidth="1"/>
    <col min="12284" max="12285" width="11.140625" style="1853" customWidth="1"/>
    <col min="12286" max="12535" width="9.140625" style="1853"/>
    <col min="12536" max="12536" width="18.140625" style="1853" customWidth="1"/>
    <col min="12537" max="12538" width="11.140625" style="1853" customWidth="1"/>
    <col min="12539" max="12539" width="12.85546875" style="1853" customWidth="1"/>
    <col min="12540" max="12541" width="11.140625" style="1853" customWidth="1"/>
    <col min="12542" max="12791" width="9.140625" style="1853"/>
    <col min="12792" max="12792" width="18.140625" style="1853" customWidth="1"/>
    <col min="12793" max="12794" width="11.140625" style="1853" customWidth="1"/>
    <col min="12795" max="12795" width="12.85546875" style="1853" customWidth="1"/>
    <col min="12796" max="12797" width="11.140625" style="1853" customWidth="1"/>
    <col min="12798" max="13047" width="9.140625" style="1853"/>
    <col min="13048" max="13048" width="18.140625" style="1853" customWidth="1"/>
    <col min="13049" max="13050" width="11.140625" style="1853" customWidth="1"/>
    <col min="13051" max="13051" width="12.85546875" style="1853" customWidth="1"/>
    <col min="13052" max="13053" width="11.140625" style="1853" customWidth="1"/>
    <col min="13054" max="13303" width="9.140625" style="1853"/>
    <col min="13304" max="13304" width="18.140625" style="1853" customWidth="1"/>
    <col min="13305" max="13306" width="11.140625" style="1853" customWidth="1"/>
    <col min="13307" max="13307" width="12.85546875" style="1853" customWidth="1"/>
    <col min="13308" max="13309" width="11.140625" style="1853" customWidth="1"/>
    <col min="13310" max="13559" width="9.140625" style="1853"/>
    <col min="13560" max="13560" width="18.140625" style="1853" customWidth="1"/>
    <col min="13561" max="13562" width="11.140625" style="1853" customWidth="1"/>
    <col min="13563" max="13563" width="12.85546875" style="1853" customWidth="1"/>
    <col min="13564" max="13565" width="11.140625" style="1853" customWidth="1"/>
    <col min="13566" max="13815" width="9.140625" style="1853"/>
    <col min="13816" max="13816" width="18.140625" style="1853" customWidth="1"/>
    <col min="13817" max="13818" width="11.140625" style="1853" customWidth="1"/>
    <col min="13819" max="13819" width="12.85546875" style="1853" customWidth="1"/>
    <col min="13820" max="13821" width="11.140625" style="1853" customWidth="1"/>
    <col min="13822" max="14071" width="9.140625" style="1853"/>
    <col min="14072" max="14072" width="18.140625" style="1853" customWidth="1"/>
    <col min="14073" max="14074" width="11.140625" style="1853" customWidth="1"/>
    <col min="14075" max="14075" width="12.85546875" style="1853" customWidth="1"/>
    <col min="14076" max="14077" width="11.140625" style="1853" customWidth="1"/>
    <col min="14078" max="14327" width="9.140625" style="1853"/>
    <col min="14328" max="14328" width="18.140625" style="1853" customWidth="1"/>
    <col min="14329" max="14330" width="11.140625" style="1853" customWidth="1"/>
    <col min="14331" max="14331" width="12.85546875" style="1853" customWidth="1"/>
    <col min="14332" max="14333" width="11.140625" style="1853" customWidth="1"/>
    <col min="14334" max="14583" width="9.140625" style="1853"/>
    <col min="14584" max="14584" width="18.140625" style="1853" customWidth="1"/>
    <col min="14585" max="14586" width="11.140625" style="1853" customWidth="1"/>
    <col min="14587" max="14587" width="12.85546875" style="1853" customWidth="1"/>
    <col min="14588" max="14589" width="11.140625" style="1853" customWidth="1"/>
    <col min="14590" max="14839" width="9.140625" style="1853"/>
    <col min="14840" max="14840" width="18.140625" style="1853" customWidth="1"/>
    <col min="14841" max="14842" width="11.140625" style="1853" customWidth="1"/>
    <col min="14843" max="14843" width="12.85546875" style="1853" customWidth="1"/>
    <col min="14844" max="14845" width="11.140625" style="1853" customWidth="1"/>
    <col min="14846" max="15095" width="9.140625" style="1853"/>
    <col min="15096" max="15096" width="18.140625" style="1853" customWidth="1"/>
    <col min="15097" max="15098" width="11.140625" style="1853" customWidth="1"/>
    <col min="15099" max="15099" width="12.85546875" style="1853" customWidth="1"/>
    <col min="15100" max="15101" width="11.140625" style="1853" customWidth="1"/>
    <col min="15102" max="15351" width="9.140625" style="1853"/>
    <col min="15352" max="15352" width="18.140625" style="1853" customWidth="1"/>
    <col min="15353" max="15354" width="11.140625" style="1853" customWidth="1"/>
    <col min="15355" max="15355" width="12.85546875" style="1853" customWidth="1"/>
    <col min="15356" max="15357" width="11.140625" style="1853" customWidth="1"/>
    <col min="15358" max="15607" width="9.140625" style="1853"/>
    <col min="15608" max="15608" width="18.140625" style="1853" customWidth="1"/>
    <col min="15609" max="15610" width="11.140625" style="1853" customWidth="1"/>
    <col min="15611" max="15611" width="12.85546875" style="1853" customWidth="1"/>
    <col min="15612" max="15613" width="11.140625" style="1853" customWidth="1"/>
    <col min="15614" max="15863" width="9.140625" style="1853"/>
    <col min="15864" max="15864" width="18.140625" style="1853" customWidth="1"/>
    <col min="15865" max="15866" width="11.140625" style="1853" customWidth="1"/>
    <col min="15867" max="15867" width="12.85546875" style="1853" customWidth="1"/>
    <col min="15868" max="15869" width="11.140625" style="1853" customWidth="1"/>
    <col min="15870" max="16119" width="9.140625" style="1853"/>
    <col min="16120" max="16120" width="18.140625" style="1853" customWidth="1"/>
    <col min="16121" max="16122" width="11.140625" style="1853" customWidth="1"/>
    <col min="16123" max="16123" width="12.85546875" style="1853" customWidth="1"/>
    <col min="16124" max="16125" width="11.140625" style="1853" customWidth="1"/>
    <col min="16126" max="16375" width="9.140625" style="1853"/>
    <col min="16376" max="16381" width="9.140625" style="1853" customWidth="1"/>
    <col min="16382" max="16384" width="9.140625" style="1853"/>
  </cols>
  <sheetData>
    <row r="1" spans="1:7" s="1842" customFormat="1" ht="33" customHeight="1">
      <c r="A1" s="1959" t="s">
        <v>3676</v>
      </c>
      <c r="B1" s="1959"/>
      <c r="C1" s="1959"/>
      <c r="D1" s="1959"/>
      <c r="E1" s="1959"/>
      <c r="F1" s="1959"/>
    </row>
    <row r="2" spans="1:7" s="1843" customFormat="1" ht="33" customHeight="1">
      <c r="A2" s="1960" t="s">
        <v>3677</v>
      </c>
      <c r="B2" s="1960"/>
      <c r="C2" s="1960"/>
      <c r="D2" s="1960"/>
      <c r="E2" s="1960"/>
      <c r="F2" s="1960"/>
    </row>
    <row r="3" spans="1:7" s="1843" customFormat="1" ht="20.25" customHeight="1">
      <c r="A3" s="2073" t="s">
        <v>3736</v>
      </c>
      <c r="B3" s="2073"/>
      <c r="C3" s="2074"/>
      <c r="D3" s="2433" t="s">
        <v>3737</v>
      </c>
      <c r="E3" s="2643"/>
      <c r="F3" s="2643"/>
    </row>
    <row r="4" spans="1:7" s="1846" customFormat="1" ht="39.950000000000003" customHeight="1">
      <c r="A4" s="2355" t="s">
        <v>3738</v>
      </c>
      <c r="B4" s="1844" t="s">
        <v>145</v>
      </c>
      <c r="C4" s="1209" t="s">
        <v>3739</v>
      </c>
      <c r="D4" s="1209" t="s">
        <v>820</v>
      </c>
      <c r="E4" s="1845" t="s">
        <v>533</v>
      </c>
      <c r="F4" s="2647" t="s">
        <v>3740</v>
      </c>
    </row>
    <row r="5" spans="1:7" s="1846" customFormat="1" ht="51.75" customHeight="1">
      <c r="A5" s="2355"/>
      <c r="B5" s="1847" t="s">
        <v>146</v>
      </c>
      <c r="C5" s="1211" t="s">
        <v>3741</v>
      </c>
      <c r="D5" s="1211" t="s">
        <v>97</v>
      </c>
      <c r="E5" s="1211" t="s">
        <v>129</v>
      </c>
      <c r="F5" s="2648"/>
    </row>
    <row r="6" spans="1:7" s="1846" customFormat="1" ht="42.95" customHeight="1">
      <c r="A6" s="482" t="s">
        <v>3742</v>
      </c>
      <c r="B6" s="239">
        <v>12</v>
      </c>
      <c r="C6" s="239">
        <v>0</v>
      </c>
      <c r="D6" s="239">
        <v>9</v>
      </c>
      <c r="E6" s="239">
        <f>SUM(B6:D6)</f>
        <v>21</v>
      </c>
      <c r="F6" s="482" t="s">
        <v>3743</v>
      </c>
    </row>
    <row r="7" spans="1:7" s="1846" customFormat="1" ht="42.95" customHeight="1">
      <c r="A7" s="482" t="s">
        <v>3744</v>
      </c>
      <c r="B7" s="242">
        <v>0</v>
      </c>
      <c r="C7" s="242">
        <v>7</v>
      </c>
      <c r="D7" s="242">
        <v>0</v>
      </c>
      <c r="E7" s="242">
        <f>SUM(B7:D7)</f>
        <v>7</v>
      </c>
      <c r="F7" s="482" t="s">
        <v>3745</v>
      </c>
    </row>
    <row r="8" spans="1:7" s="1846" customFormat="1" ht="42.95" customHeight="1">
      <c r="A8" s="482" t="s">
        <v>3746</v>
      </c>
      <c r="B8" s="239">
        <v>0</v>
      </c>
      <c r="C8" s="239">
        <v>3</v>
      </c>
      <c r="D8" s="239">
        <v>0</v>
      </c>
      <c r="E8" s="239">
        <f>SUM(B8:D8)</f>
        <v>3</v>
      </c>
      <c r="F8" s="482" t="s">
        <v>3747</v>
      </c>
    </row>
    <row r="9" spans="1:7" s="1846" customFormat="1" ht="42.95" customHeight="1">
      <c r="A9" s="482" t="s">
        <v>3748</v>
      </c>
      <c r="B9" s="1848"/>
      <c r="C9" s="1849"/>
      <c r="D9" s="1850"/>
      <c r="E9" s="242">
        <v>1</v>
      </c>
      <c r="F9" s="482" t="s">
        <v>3749</v>
      </c>
    </row>
    <row r="10" spans="1:7" s="1846" customFormat="1" ht="42.95" customHeight="1">
      <c r="A10" s="482" t="s">
        <v>3750</v>
      </c>
      <c r="B10" s="239">
        <v>3558</v>
      </c>
      <c r="C10" s="239">
        <v>1043</v>
      </c>
      <c r="D10" s="239">
        <v>1558</v>
      </c>
      <c r="E10" s="239">
        <f>SUM(B10:D10)</f>
        <v>6159</v>
      </c>
      <c r="F10" s="482" t="s">
        <v>3751</v>
      </c>
    </row>
    <row r="11" spans="1:7" s="1846" customFormat="1" ht="42.95" customHeight="1">
      <c r="A11" s="482" t="s">
        <v>3752</v>
      </c>
      <c r="B11" s="242">
        <v>433</v>
      </c>
      <c r="C11" s="242">
        <v>211</v>
      </c>
      <c r="D11" s="242">
        <v>117</v>
      </c>
      <c r="E11" s="242">
        <f>SUM(B11:D11)</f>
        <v>761</v>
      </c>
      <c r="F11" s="482" t="s">
        <v>3753</v>
      </c>
    </row>
    <row r="12" spans="1:7" s="1846" customFormat="1" ht="42.95" customHeight="1">
      <c r="A12" s="482" t="s">
        <v>3754</v>
      </c>
      <c r="B12" s="239">
        <v>31</v>
      </c>
      <c r="C12" s="239">
        <v>0</v>
      </c>
      <c r="D12" s="239">
        <v>16</v>
      </c>
      <c r="E12" s="239">
        <f>SUM(B12:D12)</f>
        <v>47</v>
      </c>
      <c r="F12" s="482" t="s">
        <v>3755</v>
      </c>
      <c r="G12" s="1851"/>
    </row>
    <row r="13" spans="1:7" s="1846" customFormat="1" ht="42.95" customHeight="1">
      <c r="A13" s="482" t="s">
        <v>3756</v>
      </c>
      <c r="B13" s="242">
        <v>0</v>
      </c>
      <c r="C13" s="242">
        <v>93</v>
      </c>
      <c r="D13" s="242">
        <v>0</v>
      </c>
      <c r="E13" s="242">
        <f>SUM(B13:D13)</f>
        <v>93</v>
      </c>
      <c r="F13" s="482" t="s">
        <v>3757</v>
      </c>
      <c r="G13" s="1851"/>
    </row>
    <row r="14" spans="1:7" s="1842" customFormat="1" ht="23.25" customHeight="1">
      <c r="A14" s="2644"/>
      <c r="B14" s="2645"/>
      <c r="C14" s="2645"/>
      <c r="D14" s="2646"/>
      <c r="E14" s="2646"/>
      <c r="F14" s="2646"/>
    </row>
    <row r="15" spans="1:7" s="1846" customFormat="1" ht="15.75">
      <c r="A15" s="1852"/>
      <c r="B15" s="1852"/>
      <c r="C15" s="1852"/>
      <c r="D15" s="1852"/>
      <c r="E15" s="1852"/>
      <c r="F15" s="1852"/>
    </row>
    <row r="16" spans="1:7" s="1846" customFormat="1" ht="15.75">
      <c r="A16" s="1852"/>
      <c r="B16" s="1852"/>
      <c r="C16" s="1852"/>
      <c r="D16" s="1852"/>
      <c r="E16" s="1852"/>
      <c r="F16" s="1852"/>
    </row>
    <row r="17" spans="1:6" s="1846" customFormat="1" ht="15.75">
      <c r="A17" s="1852"/>
      <c r="B17" s="1852"/>
      <c r="C17" s="1852"/>
      <c r="D17" s="1852"/>
      <c r="E17" s="1852"/>
      <c r="F17" s="1852"/>
    </row>
    <row r="18" spans="1:6" s="1846" customFormat="1" ht="15.75">
      <c r="A18" s="1852"/>
      <c r="B18" s="1852"/>
      <c r="C18" s="1852"/>
      <c r="D18" s="1852"/>
      <c r="E18" s="1852"/>
      <c r="F18" s="1852"/>
    </row>
    <row r="19" spans="1:6" s="1846" customFormat="1" ht="15.75">
      <c r="A19" s="1852"/>
      <c r="B19" s="1852"/>
      <c r="C19" s="1852"/>
      <c r="D19" s="1852"/>
      <c r="E19" s="1852"/>
      <c r="F19" s="1852"/>
    </row>
    <row r="20" spans="1:6" s="1846" customFormat="1" ht="15.75">
      <c r="A20" s="1852"/>
      <c r="B20" s="1852"/>
      <c r="C20" s="1852"/>
      <c r="D20" s="1852"/>
      <c r="E20" s="1852"/>
      <c r="F20" s="1852"/>
    </row>
    <row r="21" spans="1:6" s="1846" customFormat="1" ht="15.75"/>
    <row r="22" spans="1:6" s="1846" customFormat="1" ht="15.75"/>
    <row r="23" spans="1:6" s="1846" customFormat="1" ht="15.75"/>
    <row r="24" spans="1:6" s="1846" customFormat="1" ht="15.75"/>
    <row r="25" spans="1:6" s="1846" customFormat="1" ht="15.75"/>
    <row r="26" spans="1:6" s="1846" customFormat="1" ht="15.75"/>
    <row r="27" spans="1:6" s="1846" customFormat="1" ht="15.75"/>
    <row r="28" spans="1:6" s="1846" customFormat="1" ht="15.75"/>
    <row r="29" spans="1:6" s="1846" customFormat="1" ht="15.75"/>
    <row r="30" spans="1:6" s="1846" customFormat="1" ht="15.75"/>
    <row r="31" spans="1:6" s="1846" customFormat="1" ht="15.75"/>
    <row r="32" spans="1:6" s="1846" customFormat="1" ht="15.75"/>
    <row r="33" s="1846" customFormat="1" ht="15.75"/>
    <row r="34" s="1846" customFormat="1" ht="15.75"/>
    <row r="35" s="1846" customFormat="1" ht="15.75"/>
    <row r="36" s="1846" customFormat="1" ht="15.75"/>
    <row r="37" s="1846" customFormat="1" ht="15.75"/>
  </sheetData>
  <mergeCells count="8">
    <mergeCell ref="A14:C14"/>
    <mergeCell ref="D14:F14"/>
    <mergeCell ref="A1:F1"/>
    <mergeCell ref="A2:F2"/>
    <mergeCell ref="A3:C3"/>
    <mergeCell ref="D3:F3"/>
    <mergeCell ref="A4:A5"/>
    <mergeCell ref="F4:F5"/>
  </mergeCells>
  <printOptions horizontalCentered="1" verticalCentered="1"/>
  <pageMargins left="0.75" right="0.75" top="1" bottom="1" header="0.5" footer="0.5"/>
  <pageSetup paperSize="9" scale="70" orientation="portrait"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15"/>
  <sheetViews>
    <sheetView showGridLines="0" rightToLeft="1" zoomScaleNormal="100" zoomScaleSheetLayoutView="100" workbookViewId="0">
      <selection activeCell="G13" sqref="G13"/>
    </sheetView>
  </sheetViews>
  <sheetFormatPr defaultColWidth="8.7109375" defaultRowHeight="18.75"/>
  <cols>
    <col min="1" max="1" width="29.42578125" style="1855" customWidth="1"/>
    <col min="2" max="8" width="13.28515625" style="1855" customWidth="1"/>
    <col min="9" max="9" width="33.7109375" style="1862" customWidth="1"/>
    <col min="10" max="237" width="8.7109375" style="1855"/>
    <col min="238" max="238" width="27" style="1855" customWidth="1"/>
    <col min="239" max="245" width="13.28515625" style="1855" customWidth="1"/>
    <col min="246" max="493" width="8.7109375" style="1855"/>
    <col min="494" max="494" width="27" style="1855" customWidth="1"/>
    <col min="495" max="501" width="13.28515625" style="1855" customWidth="1"/>
    <col min="502" max="749" width="8.7109375" style="1855"/>
    <col min="750" max="750" width="27" style="1855" customWidth="1"/>
    <col min="751" max="757" width="13.28515625" style="1855" customWidth="1"/>
    <col min="758" max="1005" width="8.7109375" style="1855"/>
    <col min="1006" max="1006" width="27" style="1855" customWidth="1"/>
    <col min="1007" max="1013" width="13.28515625" style="1855" customWidth="1"/>
    <col min="1014" max="1261" width="8.7109375" style="1855"/>
    <col min="1262" max="1262" width="27" style="1855" customWidth="1"/>
    <col min="1263" max="1269" width="13.28515625" style="1855" customWidth="1"/>
    <col min="1270" max="1517" width="8.7109375" style="1855"/>
    <col min="1518" max="1518" width="27" style="1855" customWidth="1"/>
    <col min="1519" max="1525" width="13.28515625" style="1855" customWidth="1"/>
    <col min="1526" max="1773" width="8.7109375" style="1855"/>
    <col min="1774" max="1774" width="27" style="1855" customWidth="1"/>
    <col min="1775" max="1781" width="13.28515625" style="1855" customWidth="1"/>
    <col min="1782" max="2029" width="8.7109375" style="1855"/>
    <col min="2030" max="2030" width="27" style="1855" customWidth="1"/>
    <col min="2031" max="2037" width="13.28515625" style="1855" customWidth="1"/>
    <col min="2038" max="2285" width="8.7109375" style="1855"/>
    <col min="2286" max="2286" width="27" style="1855" customWidth="1"/>
    <col min="2287" max="2293" width="13.28515625" style="1855" customWidth="1"/>
    <col min="2294" max="2541" width="8.7109375" style="1855"/>
    <col min="2542" max="2542" width="27" style="1855" customWidth="1"/>
    <col min="2543" max="2549" width="13.28515625" style="1855" customWidth="1"/>
    <col min="2550" max="2797" width="8.7109375" style="1855"/>
    <col min="2798" max="2798" width="27" style="1855" customWidth="1"/>
    <col min="2799" max="2805" width="13.28515625" style="1855" customWidth="1"/>
    <col min="2806" max="3053" width="8.7109375" style="1855"/>
    <col min="3054" max="3054" width="27" style="1855" customWidth="1"/>
    <col min="3055" max="3061" width="13.28515625" style="1855" customWidth="1"/>
    <col min="3062" max="3309" width="8.7109375" style="1855"/>
    <col min="3310" max="3310" width="27" style="1855" customWidth="1"/>
    <col min="3311" max="3317" width="13.28515625" style="1855" customWidth="1"/>
    <col min="3318" max="3565" width="8.7109375" style="1855"/>
    <col min="3566" max="3566" width="27" style="1855" customWidth="1"/>
    <col min="3567" max="3573" width="13.28515625" style="1855" customWidth="1"/>
    <col min="3574" max="3821" width="8.7109375" style="1855"/>
    <col min="3822" max="3822" width="27" style="1855" customWidth="1"/>
    <col min="3823" max="3829" width="13.28515625" style="1855" customWidth="1"/>
    <col min="3830" max="4077" width="8.7109375" style="1855"/>
    <col min="4078" max="4078" width="27" style="1855" customWidth="1"/>
    <col min="4079" max="4085" width="13.28515625" style="1855" customWidth="1"/>
    <col min="4086" max="4333" width="8.7109375" style="1855"/>
    <col min="4334" max="4334" width="27" style="1855" customWidth="1"/>
    <col min="4335" max="4341" width="13.28515625" style="1855" customWidth="1"/>
    <col min="4342" max="4589" width="8.7109375" style="1855"/>
    <col min="4590" max="4590" width="27" style="1855" customWidth="1"/>
    <col min="4591" max="4597" width="13.28515625" style="1855" customWidth="1"/>
    <col min="4598" max="4845" width="8.7109375" style="1855"/>
    <col min="4846" max="4846" width="27" style="1855" customWidth="1"/>
    <col min="4847" max="4853" width="13.28515625" style="1855" customWidth="1"/>
    <col min="4854" max="5101" width="8.7109375" style="1855"/>
    <col min="5102" max="5102" width="27" style="1855" customWidth="1"/>
    <col min="5103" max="5109" width="13.28515625" style="1855" customWidth="1"/>
    <col min="5110" max="5357" width="8.7109375" style="1855"/>
    <col min="5358" max="5358" width="27" style="1855" customWidth="1"/>
    <col min="5359" max="5365" width="13.28515625" style="1855" customWidth="1"/>
    <col min="5366" max="5613" width="8.7109375" style="1855"/>
    <col min="5614" max="5614" width="27" style="1855" customWidth="1"/>
    <col min="5615" max="5621" width="13.28515625" style="1855" customWidth="1"/>
    <col min="5622" max="5869" width="8.7109375" style="1855"/>
    <col min="5870" max="5870" width="27" style="1855" customWidth="1"/>
    <col min="5871" max="5877" width="13.28515625" style="1855" customWidth="1"/>
    <col min="5878" max="6125" width="8.7109375" style="1855"/>
    <col min="6126" max="6126" width="27" style="1855" customWidth="1"/>
    <col min="6127" max="6133" width="13.28515625" style="1855" customWidth="1"/>
    <col min="6134" max="6381" width="8.7109375" style="1855"/>
    <col min="6382" max="6382" width="27" style="1855" customWidth="1"/>
    <col min="6383" max="6389" width="13.28515625" style="1855" customWidth="1"/>
    <col min="6390" max="6637" width="8.7109375" style="1855"/>
    <col min="6638" max="6638" width="27" style="1855" customWidth="1"/>
    <col min="6639" max="6645" width="13.28515625" style="1855" customWidth="1"/>
    <col min="6646" max="6893" width="8.7109375" style="1855"/>
    <col min="6894" max="6894" width="27" style="1855" customWidth="1"/>
    <col min="6895" max="6901" width="13.28515625" style="1855" customWidth="1"/>
    <col min="6902" max="7149" width="8.7109375" style="1855"/>
    <col min="7150" max="7150" width="27" style="1855" customWidth="1"/>
    <col min="7151" max="7157" width="13.28515625" style="1855" customWidth="1"/>
    <col min="7158" max="7405" width="8.7109375" style="1855"/>
    <col min="7406" max="7406" width="27" style="1855" customWidth="1"/>
    <col min="7407" max="7413" width="13.28515625" style="1855" customWidth="1"/>
    <col min="7414" max="7661" width="8.7109375" style="1855"/>
    <col min="7662" max="7662" width="27" style="1855" customWidth="1"/>
    <col min="7663" max="7669" width="13.28515625" style="1855" customWidth="1"/>
    <col min="7670" max="7917" width="8.7109375" style="1855"/>
    <col min="7918" max="7918" width="27" style="1855" customWidth="1"/>
    <col min="7919" max="7925" width="13.28515625" style="1855" customWidth="1"/>
    <col min="7926" max="8173" width="8.7109375" style="1855"/>
    <col min="8174" max="8174" width="27" style="1855" customWidth="1"/>
    <col min="8175" max="8181" width="13.28515625" style="1855" customWidth="1"/>
    <col min="8182" max="8429" width="8.7109375" style="1855"/>
    <col min="8430" max="8430" width="27" style="1855" customWidth="1"/>
    <col min="8431" max="8437" width="13.28515625" style="1855" customWidth="1"/>
    <col min="8438" max="8685" width="8.7109375" style="1855"/>
    <col min="8686" max="8686" width="27" style="1855" customWidth="1"/>
    <col min="8687" max="8693" width="13.28515625" style="1855" customWidth="1"/>
    <col min="8694" max="8941" width="8.7109375" style="1855"/>
    <col min="8942" max="8942" width="27" style="1855" customWidth="1"/>
    <col min="8943" max="8949" width="13.28515625" style="1855" customWidth="1"/>
    <col min="8950" max="9197" width="8.7109375" style="1855"/>
    <col min="9198" max="9198" width="27" style="1855" customWidth="1"/>
    <col min="9199" max="9205" width="13.28515625" style="1855" customWidth="1"/>
    <col min="9206" max="9453" width="8.7109375" style="1855"/>
    <col min="9454" max="9454" width="27" style="1855" customWidth="1"/>
    <col min="9455" max="9461" width="13.28515625" style="1855" customWidth="1"/>
    <col min="9462" max="9709" width="8.7109375" style="1855"/>
    <col min="9710" max="9710" width="27" style="1855" customWidth="1"/>
    <col min="9711" max="9717" width="13.28515625" style="1855" customWidth="1"/>
    <col min="9718" max="9965" width="8.7109375" style="1855"/>
    <col min="9966" max="9966" width="27" style="1855" customWidth="1"/>
    <col min="9967" max="9973" width="13.28515625" style="1855" customWidth="1"/>
    <col min="9974" max="10221" width="8.7109375" style="1855"/>
    <col min="10222" max="10222" width="27" style="1855" customWidth="1"/>
    <col min="10223" max="10229" width="13.28515625" style="1855" customWidth="1"/>
    <col min="10230" max="10477" width="8.7109375" style="1855"/>
    <col min="10478" max="10478" width="27" style="1855" customWidth="1"/>
    <col min="10479" max="10485" width="13.28515625" style="1855" customWidth="1"/>
    <col min="10486" max="10733" width="8.7109375" style="1855"/>
    <col min="10734" max="10734" width="27" style="1855" customWidth="1"/>
    <col min="10735" max="10741" width="13.28515625" style="1855" customWidth="1"/>
    <col min="10742" max="10989" width="8.7109375" style="1855"/>
    <col min="10990" max="10990" width="27" style="1855" customWidth="1"/>
    <col min="10991" max="10997" width="13.28515625" style="1855" customWidth="1"/>
    <col min="10998" max="11245" width="8.7109375" style="1855"/>
    <col min="11246" max="11246" width="27" style="1855" customWidth="1"/>
    <col min="11247" max="11253" width="13.28515625" style="1855" customWidth="1"/>
    <col min="11254" max="11501" width="8.7109375" style="1855"/>
    <col min="11502" max="11502" width="27" style="1855" customWidth="1"/>
    <col min="11503" max="11509" width="13.28515625" style="1855" customWidth="1"/>
    <col min="11510" max="11757" width="8.7109375" style="1855"/>
    <col min="11758" max="11758" width="27" style="1855" customWidth="1"/>
    <col min="11759" max="11765" width="13.28515625" style="1855" customWidth="1"/>
    <col min="11766" max="12013" width="8.7109375" style="1855"/>
    <col min="12014" max="12014" width="27" style="1855" customWidth="1"/>
    <col min="12015" max="12021" width="13.28515625" style="1855" customWidth="1"/>
    <col min="12022" max="12269" width="8.7109375" style="1855"/>
    <col min="12270" max="12270" width="27" style="1855" customWidth="1"/>
    <col min="12271" max="12277" width="13.28515625" style="1855" customWidth="1"/>
    <col min="12278" max="12525" width="8.7109375" style="1855"/>
    <col min="12526" max="12526" width="27" style="1855" customWidth="1"/>
    <col min="12527" max="12533" width="13.28515625" style="1855" customWidth="1"/>
    <col min="12534" max="12781" width="8.7109375" style="1855"/>
    <col min="12782" max="12782" width="27" style="1855" customWidth="1"/>
    <col min="12783" max="12789" width="13.28515625" style="1855" customWidth="1"/>
    <col min="12790" max="13037" width="8.7109375" style="1855"/>
    <col min="13038" max="13038" width="27" style="1855" customWidth="1"/>
    <col min="13039" max="13045" width="13.28515625" style="1855" customWidth="1"/>
    <col min="13046" max="13293" width="8.7109375" style="1855"/>
    <col min="13294" max="13294" width="27" style="1855" customWidth="1"/>
    <col min="13295" max="13301" width="13.28515625" style="1855" customWidth="1"/>
    <col min="13302" max="13549" width="8.7109375" style="1855"/>
    <col min="13550" max="13550" width="27" style="1855" customWidth="1"/>
    <col min="13551" max="13557" width="13.28515625" style="1855" customWidth="1"/>
    <col min="13558" max="13805" width="8.7109375" style="1855"/>
    <col min="13806" max="13806" width="27" style="1855" customWidth="1"/>
    <col min="13807" max="13813" width="13.28515625" style="1855" customWidth="1"/>
    <col min="13814" max="14061" width="8.7109375" style="1855"/>
    <col min="14062" max="14062" width="27" style="1855" customWidth="1"/>
    <col min="14063" max="14069" width="13.28515625" style="1855" customWidth="1"/>
    <col min="14070" max="14317" width="8.7109375" style="1855"/>
    <col min="14318" max="14318" width="27" style="1855" customWidth="1"/>
    <col min="14319" max="14325" width="13.28515625" style="1855" customWidth="1"/>
    <col min="14326" max="14573" width="8.7109375" style="1855"/>
    <col min="14574" max="14574" width="27" style="1855" customWidth="1"/>
    <col min="14575" max="14581" width="13.28515625" style="1855" customWidth="1"/>
    <col min="14582" max="14829" width="8.7109375" style="1855"/>
    <col min="14830" max="14830" width="27" style="1855" customWidth="1"/>
    <col min="14831" max="14837" width="13.28515625" style="1855" customWidth="1"/>
    <col min="14838" max="15085" width="8.7109375" style="1855"/>
    <col min="15086" max="15086" width="27" style="1855" customWidth="1"/>
    <col min="15087" max="15093" width="13.28515625" style="1855" customWidth="1"/>
    <col min="15094" max="15341" width="8.7109375" style="1855"/>
    <col min="15342" max="15342" width="27" style="1855" customWidth="1"/>
    <col min="15343" max="15349" width="13.28515625" style="1855" customWidth="1"/>
    <col min="15350" max="15597" width="8.7109375" style="1855"/>
    <col min="15598" max="15598" width="27" style="1855" customWidth="1"/>
    <col min="15599" max="15605" width="13.28515625" style="1855" customWidth="1"/>
    <col min="15606" max="15853" width="8.7109375" style="1855"/>
    <col min="15854" max="15854" width="27" style="1855" customWidth="1"/>
    <col min="15855" max="15861" width="13.28515625" style="1855" customWidth="1"/>
    <col min="15862" max="16109" width="8.7109375" style="1855"/>
    <col min="16110" max="16110" width="27" style="1855" customWidth="1"/>
    <col min="16111" max="16117" width="13.28515625" style="1855" customWidth="1"/>
    <col min="16118" max="16384" width="8.7109375" style="1855"/>
  </cols>
  <sheetData>
    <row r="1" spans="1:16" s="1842" customFormat="1" ht="33" customHeight="1">
      <c r="A1" s="1959" t="s">
        <v>3679</v>
      </c>
      <c r="B1" s="1959"/>
      <c r="C1" s="1959"/>
      <c r="D1" s="1959"/>
      <c r="E1" s="1959"/>
      <c r="F1" s="1959"/>
      <c r="G1" s="1959"/>
      <c r="H1" s="1959"/>
      <c r="I1" s="1959"/>
    </row>
    <row r="2" spans="1:16" s="1843" customFormat="1" ht="33" customHeight="1">
      <c r="A2" s="1960" t="s">
        <v>3758</v>
      </c>
      <c r="B2" s="1960"/>
      <c r="C2" s="1960"/>
      <c r="D2" s="1960"/>
      <c r="E2" s="1960"/>
      <c r="F2" s="1960"/>
      <c r="G2" s="1960"/>
      <c r="H2" s="1960"/>
      <c r="I2" s="1960"/>
    </row>
    <row r="3" spans="1:16" s="1843" customFormat="1" ht="18.75" customHeight="1">
      <c r="A3" s="1903" t="s">
        <v>3759</v>
      </c>
      <c r="B3" s="1903"/>
      <c r="C3" s="1903"/>
      <c r="D3" s="1903"/>
      <c r="E3" s="1904"/>
      <c r="F3" s="1905" t="s">
        <v>3760</v>
      </c>
      <c r="G3" s="1906"/>
      <c r="H3" s="1906"/>
      <c r="I3" s="1906"/>
    </row>
    <row r="4" spans="1:16" ht="43.5" customHeight="1">
      <c r="A4" s="2335" t="s">
        <v>3761</v>
      </c>
      <c r="B4" s="2552" t="s">
        <v>3762</v>
      </c>
      <c r="C4" s="2553"/>
      <c r="D4" s="2553"/>
      <c r="E4" s="2172" t="s">
        <v>3763</v>
      </c>
      <c r="F4" s="2172"/>
      <c r="G4" s="2172"/>
      <c r="H4" s="1854" t="s">
        <v>150</v>
      </c>
      <c r="I4" s="2335" t="s">
        <v>3764</v>
      </c>
    </row>
    <row r="5" spans="1:16" ht="48" customHeight="1">
      <c r="A5" s="2336"/>
      <c r="B5" s="1078" t="s">
        <v>642</v>
      </c>
      <c r="C5" s="1078" t="s">
        <v>643</v>
      </c>
      <c r="D5" s="1078" t="s">
        <v>3271</v>
      </c>
      <c r="E5" s="1078" t="s">
        <v>642</v>
      </c>
      <c r="F5" s="1078" t="s">
        <v>643</v>
      </c>
      <c r="G5" s="1078" t="s">
        <v>3271</v>
      </c>
      <c r="H5" s="1856" t="s">
        <v>129</v>
      </c>
      <c r="I5" s="2336"/>
    </row>
    <row r="6" spans="1:16" ht="33" customHeight="1">
      <c r="A6" s="1857" t="s">
        <v>3765</v>
      </c>
      <c r="B6" s="1858">
        <v>191</v>
      </c>
      <c r="C6" s="1858">
        <v>94</v>
      </c>
      <c r="D6" s="1858">
        <f>B6+C6</f>
        <v>285</v>
      </c>
      <c r="E6" s="1858">
        <v>810</v>
      </c>
      <c r="F6" s="1858">
        <v>88</v>
      </c>
      <c r="G6" s="1858">
        <f>E6+F6</f>
        <v>898</v>
      </c>
      <c r="H6" s="1858">
        <f>D6+G6</f>
        <v>1183</v>
      </c>
      <c r="I6" s="1859" t="s">
        <v>3766</v>
      </c>
      <c r="P6" s="1860"/>
    </row>
    <row r="7" spans="1:16" ht="33" customHeight="1">
      <c r="A7" s="1857" t="s">
        <v>3767</v>
      </c>
      <c r="B7" s="1861">
        <v>511</v>
      </c>
      <c r="C7" s="1861">
        <v>220</v>
      </c>
      <c r="D7" s="1861">
        <f>B7+C7</f>
        <v>731</v>
      </c>
      <c r="E7" s="1861">
        <v>653</v>
      </c>
      <c r="F7" s="1861">
        <v>157</v>
      </c>
      <c r="G7" s="1861">
        <f>E7+F7</f>
        <v>810</v>
      </c>
      <c r="H7" s="1861">
        <f>D7+G7</f>
        <v>1541</v>
      </c>
      <c r="I7" s="1859" t="s">
        <v>3768</v>
      </c>
      <c r="P7" s="1860"/>
    </row>
    <row r="8" spans="1:16" ht="33" customHeight="1">
      <c r="A8" s="1857" t="s">
        <v>3769</v>
      </c>
      <c r="B8" s="1858">
        <v>1199</v>
      </c>
      <c r="C8" s="1858">
        <v>528</v>
      </c>
      <c r="D8" s="1858">
        <f t="shared" ref="D8:D14" si="0">B8+C8</f>
        <v>1727</v>
      </c>
      <c r="E8" s="1858">
        <v>709</v>
      </c>
      <c r="F8" s="1858">
        <v>443</v>
      </c>
      <c r="G8" s="1858">
        <f t="shared" ref="G8:G14" si="1">E8+F8</f>
        <v>1152</v>
      </c>
      <c r="H8" s="1858">
        <f t="shared" ref="H8:H14" si="2">D8+G8</f>
        <v>2879</v>
      </c>
      <c r="I8" s="1859" t="s">
        <v>884</v>
      </c>
      <c r="P8" s="1860"/>
    </row>
    <row r="9" spans="1:16" ht="33" customHeight="1">
      <c r="A9" s="1857" t="s">
        <v>3770</v>
      </c>
      <c r="B9" s="1861">
        <v>1193</v>
      </c>
      <c r="C9" s="1861">
        <v>260</v>
      </c>
      <c r="D9" s="1861">
        <f t="shared" si="0"/>
        <v>1453</v>
      </c>
      <c r="E9" s="1861">
        <v>3</v>
      </c>
      <c r="F9" s="1861">
        <v>25</v>
      </c>
      <c r="G9" s="1861">
        <f t="shared" si="1"/>
        <v>28</v>
      </c>
      <c r="H9" s="1861">
        <f t="shared" si="2"/>
        <v>1481</v>
      </c>
      <c r="I9" s="1859" t="s">
        <v>3771</v>
      </c>
      <c r="P9" s="1860"/>
    </row>
    <row r="10" spans="1:16" ht="33" customHeight="1">
      <c r="A10" s="1857" t="s">
        <v>3772</v>
      </c>
      <c r="B10" s="1858">
        <v>3017</v>
      </c>
      <c r="C10" s="1858">
        <v>3382</v>
      </c>
      <c r="D10" s="1858">
        <f t="shared" si="0"/>
        <v>6399</v>
      </c>
      <c r="E10" s="1858">
        <v>986</v>
      </c>
      <c r="F10" s="1858">
        <v>2715</v>
      </c>
      <c r="G10" s="1858">
        <f t="shared" si="1"/>
        <v>3701</v>
      </c>
      <c r="H10" s="1858">
        <f t="shared" si="2"/>
        <v>10100</v>
      </c>
      <c r="I10" s="1859" t="s">
        <v>3773</v>
      </c>
      <c r="P10" s="1860"/>
    </row>
    <row r="11" spans="1:16" ht="33" customHeight="1">
      <c r="A11" s="1857" t="s">
        <v>532</v>
      </c>
      <c r="B11" s="1861">
        <v>3852</v>
      </c>
      <c r="C11" s="1861">
        <v>1438</v>
      </c>
      <c r="D11" s="1861">
        <f t="shared" si="0"/>
        <v>5290</v>
      </c>
      <c r="E11" s="1861">
        <v>489</v>
      </c>
      <c r="F11" s="1861">
        <v>306</v>
      </c>
      <c r="G11" s="1861">
        <f t="shared" si="1"/>
        <v>795</v>
      </c>
      <c r="H11" s="1861">
        <f t="shared" si="2"/>
        <v>6085</v>
      </c>
      <c r="I11" s="1859" t="s">
        <v>237</v>
      </c>
      <c r="P11" s="1860"/>
    </row>
    <row r="12" spans="1:16" ht="33" customHeight="1">
      <c r="A12" s="1857" t="s">
        <v>3774</v>
      </c>
      <c r="B12" s="1858">
        <v>5842</v>
      </c>
      <c r="C12" s="1858">
        <v>1197</v>
      </c>
      <c r="D12" s="1858">
        <f t="shared" si="0"/>
        <v>7039</v>
      </c>
      <c r="E12" s="1858">
        <v>116</v>
      </c>
      <c r="F12" s="1858">
        <v>189</v>
      </c>
      <c r="G12" s="1858">
        <f t="shared" si="1"/>
        <v>305</v>
      </c>
      <c r="H12" s="1858">
        <f t="shared" si="2"/>
        <v>7344</v>
      </c>
      <c r="I12" s="1859" t="s">
        <v>1111</v>
      </c>
    </row>
    <row r="13" spans="1:16" ht="33" customHeight="1">
      <c r="A13" s="1857" t="s">
        <v>3775</v>
      </c>
      <c r="B13" s="1861">
        <v>130</v>
      </c>
      <c r="C13" s="1861">
        <v>7</v>
      </c>
      <c r="D13" s="1861">
        <f t="shared" si="0"/>
        <v>137</v>
      </c>
      <c r="E13" s="1861">
        <v>0</v>
      </c>
      <c r="F13" s="1861">
        <v>0</v>
      </c>
      <c r="G13" s="1861">
        <f t="shared" si="1"/>
        <v>0</v>
      </c>
      <c r="H13" s="1861">
        <f t="shared" si="2"/>
        <v>137</v>
      </c>
      <c r="I13" s="1859" t="s">
        <v>3776</v>
      </c>
    </row>
    <row r="14" spans="1:16" ht="33" customHeight="1">
      <c r="A14" s="1857" t="s">
        <v>3777</v>
      </c>
      <c r="B14" s="1858">
        <v>822</v>
      </c>
      <c r="C14" s="1858">
        <v>82</v>
      </c>
      <c r="D14" s="1858">
        <f t="shared" si="0"/>
        <v>904</v>
      </c>
      <c r="E14" s="1858">
        <v>519</v>
      </c>
      <c r="F14" s="1858">
        <v>15</v>
      </c>
      <c r="G14" s="1858">
        <f t="shared" si="1"/>
        <v>534</v>
      </c>
      <c r="H14" s="1858">
        <f t="shared" si="2"/>
        <v>1438</v>
      </c>
      <c r="I14" s="1859" t="s">
        <v>3778</v>
      </c>
    </row>
    <row r="15" spans="1:16" ht="33" customHeight="1">
      <c r="A15" s="1757" t="s">
        <v>150</v>
      </c>
      <c r="B15" s="1277">
        <f>SUM(B6:B14)</f>
        <v>16757</v>
      </c>
      <c r="C15" s="1277">
        <f>SUM(C6:C14)</f>
        <v>7208</v>
      </c>
      <c r="D15" s="1277">
        <f>SUM(B15:C15)</f>
        <v>23965</v>
      </c>
      <c r="E15" s="1277">
        <f>SUM(E6:E14)</f>
        <v>4285</v>
      </c>
      <c r="F15" s="1277">
        <f>SUM(F6:F14)</f>
        <v>3938</v>
      </c>
      <c r="G15" s="1277">
        <f>SUM(E15:F15)</f>
        <v>8223</v>
      </c>
      <c r="H15" s="1034">
        <f>SUM(G15,D15)</f>
        <v>32188</v>
      </c>
      <c r="I15" s="1757" t="s">
        <v>129</v>
      </c>
    </row>
  </sheetData>
  <mergeCells count="8">
    <mergeCell ref="A1:I1"/>
    <mergeCell ref="A2:I2"/>
    <mergeCell ref="A3:E3"/>
    <mergeCell ref="F3:I3"/>
    <mergeCell ref="A4:A5"/>
    <mergeCell ref="B4:D4"/>
    <mergeCell ref="E4:G4"/>
    <mergeCell ref="I4:I5"/>
  </mergeCells>
  <printOptions horizontalCentered="1" verticalCentered="1"/>
  <pageMargins left="0.70866141732283472" right="0.70866141732283472" top="0.98425196850393704" bottom="0.98425196850393704" header="0.51181102362204722" footer="0.51181102362204722"/>
  <pageSetup paperSize="9" scale="83"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31"/>
  <sheetViews>
    <sheetView showGridLines="0" rightToLeft="1" zoomScaleNormal="100" zoomScaleSheetLayoutView="90" workbookViewId="0">
      <selection activeCell="G13" sqref="G13"/>
    </sheetView>
  </sheetViews>
  <sheetFormatPr defaultColWidth="9.140625" defaultRowHeight="33" customHeight="1"/>
  <cols>
    <col min="1" max="1" width="25.7109375" style="1842" customWidth="1"/>
    <col min="2" max="7" width="21.7109375" style="1842" customWidth="1"/>
    <col min="8" max="8" width="30.42578125" style="1842" customWidth="1"/>
    <col min="9" max="237" width="9.140625" style="1842"/>
    <col min="238" max="238" width="28.140625" style="1842" customWidth="1"/>
    <col min="239" max="493" width="9.140625" style="1842"/>
    <col min="494" max="494" width="28.140625" style="1842" customWidth="1"/>
    <col min="495" max="749" width="9.140625" style="1842"/>
    <col min="750" max="750" width="28.140625" style="1842" customWidth="1"/>
    <col min="751" max="1005" width="9.140625" style="1842"/>
    <col min="1006" max="1006" width="28.140625" style="1842" customWidth="1"/>
    <col min="1007" max="1261" width="9.140625" style="1842"/>
    <col min="1262" max="1262" width="28.140625" style="1842" customWidth="1"/>
    <col min="1263" max="1517" width="9.140625" style="1842"/>
    <col min="1518" max="1518" width="28.140625" style="1842" customWidth="1"/>
    <col min="1519" max="1773" width="9.140625" style="1842"/>
    <col min="1774" max="1774" width="28.140625" style="1842" customWidth="1"/>
    <col min="1775" max="2029" width="9.140625" style="1842"/>
    <col min="2030" max="2030" width="28.140625" style="1842" customWidth="1"/>
    <col min="2031" max="2285" width="9.140625" style="1842"/>
    <col min="2286" max="2286" width="28.140625" style="1842" customWidth="1"/>
    <col min="2287" max="2541" width="9.140625" style="1842"/>
    <col min="2542" max="2542" width="28.140625" style="1842" customWidth="1"/>
    <col min="2543" max="2797" width="9.140625" style="1842"/>
    <col min="2798" max="2798" width="28.140625" style="1842" customWidth="1"/>
    <col min="2799" max="3053" width="9.140625" style="1842"/>
    <col min="3054" max="3054" width="28.140625" style="1842" customWidth="1"/>
    <col min="3055" max="3309" width="9.140625" style="1842"/>
    <col min="3310" max="3310" width="28.140625" style="1842" customWidth="1"/>
    <col min="3311" max="3565" width="9.140625" style="1842"/>
    <col min="3566" max="3566" width="28.140625" style="1842" customWidth="1"/>
    <col min="3567" max="3821" width="9.140625" style="1842"/>
    <col min="3822" max="3822" width="28.140625" style="1842" customWidth="1"/>
    <col min="3823" max="4077" width="9.140625" style="1842"/>
    <col min="4078" max="4078" width="28.140625" style="1842" customWidth="1"/>
    <col min="4079" max="4333" width="9.140625" style="1842"/>
    <col min="4334" max="4334" width="28.140625" style="1842" customWidth="1"/>
    <col min="4335" max="4589" width="9.140625" style="1842"/>
    <col min="4590" max="4590" width="28.140625" style="1842" customWidth="1"/>
    <col min="4591" max="4845" width="9.140625" style="1842"/>
    <col min="4846" max="4846" width="28.140625" style="1842" customWidth="1"/>
    <col min="4847" max="5101" width="9.140625" style="1842"/>
    <col min="5102" max="5102" width="28.140625" style="1842" customWidth="1"/>
    <col min="5103" max="5357" width="9.140625" style="1842"/>
    <col min="5358" max="5358" width="28.140625" style="1842" customWidth="1"/>
    <col min="5359" max="5613" width="9.140625" style="1842"/>
    <col min="5614" max="5614" width="28.140625" style="1842" customWidth="1"/>
    <col min="5615" max="5869" width="9.140625" style="1842"/>
    <col min="5870" max="5870" width="28.140625" style="1842" customWidth="1"/>
    <col min="5871" max="6125" width="9.140625" style="1842"/>
    <col min="6126" max="6126" width="28.140625" style="1842" customWidth="1"/>
    <col min="6127" max="6381" width="9.140625" style="1842"/>
    <col min="6382" max="6382" width="28.140625" style="1842" customWidth="1"/>
    <col min="6383" max="6637" width="9.140625" style="1842"/>
    <col min="6638" max="6638" width="28.140625" style="1842" customWidth="1"/>
    <col min="6639" max="6893" width="9.140625" style="1842"/>
    <col min="6894" max="6894" width="28.140625" style="1842" customWidth="1"/>
    <col min="6895" max="7149" width="9.140625" style="1842"/>
    <col min="7150" max="7150" width="28.140625" style="1842" customWidth="1"/>
    <col min="7151" max="7405" width="9.140625" style="1842"/>
    <col min="7406" max="7406" width="28.140625" style="1842" customWidth="1"/>
    <col min="7407" max="7661" width="9.140625" style="1842"/>
    <col min="7662" max="7662" width="28.140625" style="1842" customWidth="1"/>
    <col min="7663" max="7917" width="9.140625" style="1842"/>
    <col min="7918" max="7918" width="28.140625" style="1842" customWidth="1"/>
    <col min="7919" max="8173" width="9.140625" style="1842"/>
    <col min="8174" max="8174" width="28.140625" style="1842" customWidth="1"/>
    <col min="8175" max="8429" width="9.140625" style="1842"/>
    <col min="8430" max="8430" width="28.140625" style="1842" customWidth="1"/>
    <col min="8431" max="8685" width="9.140625" style="1842"/>
    <col min="8686" max="8686" width="28.140625" style="1842" customWidth="1"/>
    <col min="8687" max="8941" width="9.140625" style="1842"/>
    <col min="8942" max="8942" width="28.140625" style="1842" customWidth="1"/>
    <col min="8943" max="9197" width="9.140625" style="1842"/>
    <col min="9198" max="9198" width="28.140625" style="1842" customWidth="1"/>
    <col min="9199" max="9453" width="9.140625" style="1842"/>
    <col min="9454" max="9454" width="28.140625" style="1842" customWidth="1"/>
    <col min="9455" max="9709" width="9.140625" style="1842"/>
    <col min="9710" max="9710" width="28.140625" style="1842" customWidth="1"/>
    <col min="9711" max="9965" width="9.140625" style="1842"/>
    <col min="9966" max="9966" width="28.140625" style="1842" customWidth="1"/>
    <col min="9967" max="10221" width="9.140625" style="1842"/>
    <col min="10222" max="10222" width="28.140625" style="1842" customWidth="1"/>
    <col min="10223" max="10477" width="9.140625" style="1842"/>
    <col min="10478" max="10478" width="28.140625" style="1842" customWidth="1"/>
    <col min="10479" max="10733" width="9.140625" style="1842"/>
    <col min="10734" max="10734" width="28.140625" style="1842" customWidth="1"/>
    <col min="10735" max="10989" width="9.140625" style="1842"/>
    <col min="10990" max="10990" width="28.140625" style="1842" customWidth="1"/>
    <col min="10991" max="11245" width="9.140625" style="1842"/>
    <col min="11246" max="11246" width="28.140625" style="1842" customWidth="1"/>
    <col min="11247" max="11501" width="9.140625" style="1842"/>
    <col min="11502" max="11502" width="28.140625" style="1842" customWidth="1"/>
    <col min="11503" max="11757" width="9.140625" style="1842"/>
    <col min="11758" max="11758" width="28.140625" style="1842" customWidth="1"/>
    <col min="11759" max="12013" width="9.140625" style="1842"/>
    <col min="12014" max="12014" width="28.140625" style="1842" customWidth="1"/>
    <col min="12015" max="12269" width="9.140625" style="1842"/>
    <col min="12270" max="12270" width="28.140625" style="1842" customWidth="1"/>
    <col min="12271" max="12525" width="9.140625" style="1842"/>
    <col min="12526" max="12526" width="28.140625" style="1842" customWidth="1"/>
    <col min="12527" max="12781" width="9.140625" style="1842"/>
    <col min="12782" max="12782" width="28.140625" style="1842" customWidth="1"/>
    <col min="12783" max="13037" width="9.140625" style="1842"/>
    <col min="13038" max="13038" width="28.140625" style="1842" customWidth="1"/>
    <col min="13039" max="13293" width="9.140625" style="1842"/>
    <col min="13294" max="13294" width="28.140625" style="1842" customWidth="1"/>
    <col min="13295" max="13549" width="9.140625" style="1842"/>
    <col min="13550" max="13550" width="28.140625" style="1842" customWidth="1"/>
    <col min="13551" max="13805" width="9.140625" style="1842"/>
    <col min="13806" max="13806" width="28.140625" style="1842" customWidth="1"/>
    <col min="13807" max="14061" width="9.140625" style="1842"/>
    <col min="14062" max="14062" width="28.140625" style="1842" customWidth="1"/>
    <col min="14063" max="14317" width="9.140625" style="1842"/>
    <col min="14318" max="14318" width="28.140625" style="1842" customWidth="1"/>
    <col min="14319" max="14573" width="9.140625" style="1842"/>
    <col min="14574" max="14574" width="28.140625" style="1842" customWidth="1"/>
    <col min="14575" max="14829" width="9.140625" style="1842"/>
    <col min="14830" max="14830" width="28.140625" style="1842" customWidth="1"/>
    <col min="14831" max="15085" width="9.140625" style="1842"/>
    <col min="15086" max="15086" width="28.140625" style="1842" customWidth="1"/>
    <col min="15087" max="15341" width="9.140625" style="1842"/>
    <col min="15342" max="15342" width="28.140625" style="1842" customWidth="1"/>
    <col min="15343" max="15597" width="9.140625" style="1842"/>
    <col min="15598" max="15598" width="28.140625" style="1842" customWidth="1"/>
    <col min="15599" max="15853" width="9.140625" style="1842"/>
    <col min="15854" max="15854" width="28.140625" style="1842" customWidth="1"/>
    <col min="15855" max="16109" width="9.140625" style="1842"/>
    <col min="16110" max="16110" width="28.140625" style="1842" customWidth="1"/>
    <col min="16111" max="16384" width="9.140625" style="1842"/>
  </cols>
  <sheetData>
    <row r="1" spans="1:8" ht="33" customHeight="1">
      <c r="A1" s="2534" t="s">
        <v>3682</v>
      </c>
      <c r="B1" s="2535"/>
      <c r="C1" s="2535"/>
      <c r="D1" s="2535"/>
      <c r="E1" s="2535"/>
      <c r="F1" s="2535"/>
      <c r="G1" s="2535"/>
      <c r="H1" s="2535"/>
    </row>
    <row r="2" spans="1:8" s="1843" customFormat="1" ht="33" customHeight="1">
      <c r="A2" s="2653" t="s">
        <v>3683</v>
      </c>
      <c r="B2" s="2654"/>
      <c r="C2" s="2654"/>
      <c r="D2" s="2654"/>
      <c r="E2" s="2654"/>
      <c r="F2" s="2654"/>
      <c r="G2" s="2654"/>
      <c r="H2" s="2654"/>
    </row>
    <row r="3" spans="1:8" s="1843" customFormat="1" ht="18.75" customHeight="1">
      <c r="A3" s="2073" t="s">
        <v>3779</v>
      </c>
      <c r="B3" s="2073"/>
      <c r="C3" s="2074"/>
      <c r="D3" s="2074"/>
      <c r="E3" s="2074"/>
      <c r="F3" s="2074"/>
      <c r="G3" s="1993" t="s">
        <v>3780</v>
      </c>
      <c r="H3" s="1993"/>
    </row>
    <row r="4" spans="1:8" ht="75" customHeight="1">
      <c r="A4" s="2367" t="s">
        <v>3781</v>
      </c>
      <c r="B4" s="1863" t="s">
        <v>3782</v>
      </c>
      <c r="C4" s="1864" t="s">
        <v>3783</v>
      </c>
      <c r="D4" s="1864" t="s">
        <v>3784</v>
      </c>
      <c r="E4" s="1864" t="s">
        <v>3785</v>
      </c>
      <c r="F4" s="1864" t="s">
        <v>3786</v>
      </c>
      <c r="G4" s="1864" t="s">
        <v>3787</v>
      </c>
      <c r="H4" s="2367" t="s">
        <v>3788</v>
      </c>
    </row>
    <row r="5" spans="1:8" ht="75" customHeight="1">
      <c r="A5" s="2336"/>
      <c r="B5" s="1212" t="s">
        <v>3789</v>
      </c>
      <c r="C5" s="1212" t="s">
        <v>3790</v>
      </c>
      <c r="D5" s="1212" t="s">
        <v>3791</v>
      </c>
      <c r="E5" s="1212" t="s">
        <v>3792</v>
      </c>
      <c r="F5" s="1212" t="s">
        <v>3793</v>
      </c>
      <c r="G5" s="1212" t="s">
        <v>3794</v>
      </c>
      <c r="H5" s="2336"/>
    </row>
    <row r="6" spans="1:8" ht="45" customHeight="1">
      <c r="A6" s="482" t="s">
        <v>3795</v>
      </c>
      <c r="B6" s="239">
        <v>1584156</v>
      </c>
      <c r="C6" s="1865">
        <v>91</v>
      </c>
      <c r="D6" s="1865">
        <v>94</v>
      </c>
      <c r="E6" s="1865">
        <v>62.2</v>
      </c>
      <c r="F6" s="239">
        <v>258445</v>
      </c>
      <c r="G6" s="239">
        <v>184482</v>
      </c>
      <c r="H6" s="482" t="s">
        <v>3796</v>
      </c>
    </row>
    <row r="7" spans="1:8" ht="45" customHeight="1">
      <c r="A7" s="482" t="s">
        <v>3797</v>
      </c>
      <c r="B7" s="242">
        <v>6835</v>
      </c>
      <c r="C7" s="1866">
        <v>94</v>
      </c>
      <c r="D7" s="1866">
        <v>99.7</v>
      </c>
      <c r="E7" s="1866">
        <v>0</v>
      </c>
      <c r="F7" s="242">
        <v>6835</v>
      </c>
      <c r="G7" s="242">
        <v>0</v>
      </c>
      <c r="H7" s="482" t="s">
        <v>3798</v>
      </c>
    </row>
    <row r="8" spans="1:8" ht="45" customHeight="1">
      <c r="A8" s="482" t="s">
        <v>3799</v>
      </c>
      <c r="B8" s="239">
        <v>63755</v>
      </c>
      <c r="C8" s="1865">
        <v>90</v>
      </c>
      <c r="D8" s="1865" t="s">
        <v>3800</v>
      </c>
      <c r="E8" s="1865">
        <v>0</v>
      </c>
      <c r="F8" s="239">
        <v>19092</v>
      </c>
      <c r="G8" s="239">
        <v>19092</v>
      </c>
      <c r="H8" s="482" t="s">
        <v>3801</v>
      </c>
    </row>
    <row r="9" spans="1:8" ht="45" customHeight="1">
      <c r="A9" s="1757" t="s">
        <v>128</v>
      </c>
      <c r="B9" s="1867">
        <f>SUM(B6:B8)</f>
        <v>1654746</v>
      </c>
      <c r="C9" s="1868">
        <v>91.3</v>
      </c>
      <c r="D9" s="1868">
        <v>94.4</v>
      </c>
      <c r="E9" s="1868">
        <v>60</v>
      </c>
      <c r="F9" s="1867">
        <f>SUM(F6:F8)</f>
        <v>284372</v>
      </c>
      <c r="G9" s="1867">
        <f>SUM(G6:G8)</f>
        <v>203574</v>
      </c>
      <c r="H9" s="1757" t="s">
        <v>129</v>
      </c>
    </row>
    <row r="10" spans="1:8" ht="33" customHeight="1">
      <c r="A10" s="2649" t="s">
        <v>3802</v>
      </c>
      <c r="B10" s="2650"/>
      <c r="C10" s="1869"/>
      <c r="D10" s="1869"/>
      <c r="E10" s="1869"/>
      <c r="F10" s="2651" t="s">
        <v>3803</v>
      </c>
      <c r="G10" s="2651"/>
      <c r="H10" s="2652"/>
    </row>
    <row r="30" ht="15"/>
    <row r="31" ht="15"/>
  </sheetData>
  <mergeCells count="8">
    <mergeCell ref="A10:B10"/>
    <mergeCell ref="F10:H10"/>
    <mergeCell ref="A1:H1"/>
    <mergeCell ref="A2:H2"/>
    <mergeCell ref="A3:F3"/>
    <mergeCell ref="G3:H3"/>
    <mergeCell ref="A4:A5"/>
    <mergeCell ref="H4:H5"/>
  </mergeCells>
  <printOptions horizontalCentered="1" verticalCentered="1"/>
  <pageMargins left="0.59055118110236227" right="0.59055118110236227" top="0.98425196850393704" bottom="0.98425196850393704" header="0.51181102362204722" footer="0.51181102362204722"/>
  <pageSetup paperSize="9" scale="71"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5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3685</v>
      </c>
      <c r="B1" s="1979"/>
      <c r="C1" s="1979"/>
      <c r="D1" s="1979"/>
      <c r="E1" s="1979"/>
      <c r="F1" s="1979"/>
      <c r="G1" s="1980"/>
    </row>
    <row r="2" spans="1:16" ht="33" customHeight="1">
      <c r="A2" s="2104" t="s">
        <v>3804</v>
      </c>
      <c r="B2" s="2105"/>
      <c r="C2" s="2105"/>
      <c r="D2" s="2105"/>
      <c r="E2" s="2105"/>
      <c r="F2" s="2105"/>
      <c r="G2" s="2221"/>
    </row>
    <row r="3" spans="1:16" ht="21" customHeight="1">
      <c r="A3" s="1870" t="s">
        <v>3805</v>
      </c>
      <c r="B3" s="1993" t="s">
        <v>3806</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104370</v>
      </c>
      <c r="C5" s="1858">
        <v>0</v>
      </c>
      <c r="D5" s="1858">
        <v>60</v>
      </c>
      <c r="E5" s="1858">
        <v>31191</v>
      </c>
      <c r="F5" s="1858">
        <v>30053</v>
      </c>
      <c r="G5" s="482" t="s">
        <v>146</v>
      </c>
    </row>
    <row r="6" spans="1:16" s="1842" customFormat="1" ht="45" customHeight="1">
      <c r="A6" s="482" t="s">
        <v>96</v>
      </c>
      <c r="B6" s="1861">
        <v>212415</v>
      </c>
      <c r="C6" s="1861">
        <v>0</v>
      </c>
      <c r="D6" s="1861">
        <v>0</v>
      </c>
      <c r="E6" s="1861">
        <v>62208</v>
      </c>
      <c r="F6" s="1861">
        <v>82054</v>
      </c>
      <c r="G6" s="482" t="s">
        <v>1388</v>
      </c>
      <c r="P6" s="1872"/>
    </row>
    <row r="7" spans="1:16" s="1842" customFormat="1" ht="45" customHeight="1">
      <c r="A7" s="482" t="s">
        <v>3813</v>
      </c>
      <c r="B7" s="1858">
        <v>150491</v>
      </c>
      <c r="C7" s="1858">
        <v>0</v>
      </c>
      <c r="D7" s="1858">
        <v>817</v>
      </c>
      <c r="E7" s="1858">
        <v>59278</v>
      </c>
      <c r="F7" s="1858">
        <v>72270</v>
      </c>
      <c r="G7" s="482" t="s">
        <v>3814</v>
      </c>
    </row>
    <row r="8" spans="1:16" s="1842" customFormat="1" ht="45" customHeight="1">
      <c r="A8" s="482" t="s">
        <v>3815</v>
      </c>
      <c r="B8" s="1861">
        <v>23266</v>
      </c>
      <c r="C8" s="1861">
        <v>28</v>
      </c>
      <c r="D8" s="1861">
        <v>174</v>
      </c>
      <c r="E8" s="1861">
        <v>6885</v>
      </c>
      <c r="F8" s="1861">
        <v>11597</v>
      </c>
      <c r="G8" s="482" t="s">
        <v>3816</v>
      </c>
    </row>
    <row r="9" spans="1:16" s="1842" customFormat="1" ht="45" customHeight="1">
      <c r="A9" s="1757" t="s">
        <v>150</v>
      </c>
      <c r="B9" s="1034">
        <f t="shared" ref="B9:F9" si="0">SUM(B5:B8)</f>
        <v>490542</v>
      </c>
      <c r="C9" s="1034">
        <f t="shared" si="0"/>
        <v>28</v>
      </c>
      <c r="D9" s="1034">
        <f t="shared" si="0"/>
        <v>1051</v>
      </c>
      <c r="E9" s="1034">
        <f t="shared" si="0"/>
        <v>159562</v>
      </c>
      <c r="F9" s="1034">
        <f t="shared" si="0"/>
        <v>195974</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3688</v>
      </c>
      <c r="B1" s="1979"/>
      <c r="C1" s="1979"/>
      <c r="D1" s="1979"/>
      <c r="E1" s="1979"/>
      <c r="F1" s="1979"/>
      <c r="G1" s="1980"/>
    </row>
    <row r="2" spans="1:16" ht="33" customHeight="1">
      <c r="A2" s="2104" t="s">
        <v>3819</v>
      </c>
      <c r="B2" s="2105"/>
      <c r="C2" s="2105"/>
      <c r="D2" s="2105"/>
      <c r="E2" s="2105"/>
      <c r="F2" s="2105"/>
      <c r="G2" s="2221"/>
    </row>
    <row r="3" spans="1:16" ht="21" customHeight="1">
      <c r="A3" s="1870" t="s">
        <v>3820</v>
      </c>
      <c r="B3" s="1993" t="s">
        <v>3821</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48643</v>
      </c>
      <c r="C5" s="1858">
        <v>0</v>
      </c>
      <c r="D5" s="1858">
        <v>41</v>
      </c>
      <c r="E5" s="1858">
        <v>13061</v>
      </c>
      <c r="F5" s="1858">
        <v>21671</v>
      </c>
      <c r="G5" s="482" t="s">
        <v>146</v>
      </c>
    </row>
    <row r="6" spans="1:16" s="1842" customFormat="1" ht="45" customHeight="1">
      <c r="A6" s="482" t="s">
        <v>96</v>
      </c>
      <c r="B6" s="1861">
        <v>8142</v>
      </c>
      <c r="C6" s="1861">
        <v>0</v>
      </c>
      <c r="D6" s="1861">
        <v>0</v>
      </c>
      <c r="E6" s="1861">
        <v>1203</v>
      </c>
      <c r="F6" s="1861">
        <v>10825</v>
      </c>
      <c r="G6" s="482" t="s">
        <v>1388</v>
      </c>
      <c r="P6" s="1872"/>
    </row>
    <row r="7" spans="1:16" s="1842" customFormat="1" ht="45" customHeight="1">
      <c r="A7" s="482" t="s">
        <v>3813</v>
      </c>
      <c r="B7" s="1858">
        <v>4997</v>
      </c>
      <c r="C7" s="1858">
        <v>4</v>
      </c>
      <c r="D7" s="1858">
        <v>318</v>
      </c>
      <c r="E7" s="1858">
        <v>3218</v>
      </c>
      <c r="F7" s="1858">
        <v>5029</v>
      </c>
      <c r="G7" s="482" t="s">
        <v>3814</v>
      </c>
      <c r="M7" s="1873"/>
    </row>
    <row r="8" spans="1:16" s="1842" customFormat="1" ht="45" customHeight="1">
      <c r="A8" s="482" t="s">
        <v>3815</v>
      </c>
      <c r="B8" s="1861">
        <v>1352</v>
      </c>
      <c r="C8" s="1861">
        <v>0</v>
      </c>
      <c r="D8" s="1861">
        <v>88</v>
      </c>
      <c r="E8" s="1861">
        <v>795</v>
      </c>
      <c r="F8" s="1861">
        <v>1593</v>
      </c>
      <c r="G8" s="482" t="s">
        <v>3816</v>
      </c>
    </row>
    <row r="9" spans="1:16" s="1842" customFormat="1" ht="45" customHeight="1">
      <c r="A9" s="1757" t="s">
        <v>150</v>
      </c>
      <c r="B9" s="1034">
        <f t="shared" ref="B9:F9" si="0">SUM(B5:B8)</f>
        <v>63134</v>
      </c>
      <c r="C9" s="1034">
        <f t="shared" si="0"/>
        <v>4</v>
      </c>
      <c r="D9" s="1034">
        <f t="shared" si="0"/>
        <v>447</v>
      </c>
      <c r="E9" s="1034">
        <f t="shared" si="0"/>
        <v>18277</v>
      </c>
      <c r="F9" s="1034">
        <f t="shared" si="0"/>
        <v>39118</v>
      </c>
      <c r="G9" s="1757" t="s">
        <v>129</v>
      </c>
      <c r="K9" s="1873"/>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C17"/>
  <sheetViews>
    <sheetView showGridLines="0" rightToLeft="1" zoomScaleNormal="100" zoomScaleSheetLayoutView="75" workbookViewId="0">
      <selection activeCell="G13" sqref="G13"/>
    </sheetView>
  </sheetViews>
  <sheetFormatPr defaultColWidth="7.7109375" defaultRowHeight="12.75"/>
  <cols>
    <col min="1" max="1" width="35.85546875" style="249" bestFit="1" customWidth="1"/>
    <col min="2" max="21" width="5.7109375" style="249" customWidth="1"/>
    <col min="22" max="22" width="42" style="249" bestFit="1" customWidth="1"/>
    <col min="23" max="23" width="24" style="249" customWidth="1"/>
    <col min="24" max="25" width="7.7109375" style="249" customWidth="1"/>
    <col min="26" max="255" width="7.7109375" style="249"/>
    <col min="256" max="256" width="19.140625" style="249" customWidth="1"/>
    <col min="257" max="257" width="23.42578125" style="249" customWidth="1"/>
    <col min="258" max="258" width="6.7109375" style="249" customWidth="1"/>
    <col min="259" max="259" width="3.28515625" style="249" customWidth="1"/>
    <col min="260" max="260" width="5" style="249" customWidth="1"/>
    <col min="261" max="261" width="3.28515625" style="249" customWidth="1"/>
    <col min="262" max="262" width="6.140625" style="249" customWidth="1"/>
    <col min="263" max="263" width="3.28515625" style="249" customWidth="1"/>
    <col min="264" max="264" width="5" style="249" customWidth="1"/>
    <col min="265" max="265" width="3.28515625" style="249" customWidth="1"/>
    <col min="266" max="266" width="6.42578125" style="249" customWidth="1"/>
    <col min="267" max="267" width="3.28515625" style="249" customWidth="1"/>
    <col min="268" max="268" width="5" style="249" customWidth="1"/>
    <col min="269" max="269" width="3.28515625" style="249" customWidth="1"/>
    <col min="270" max="270" width="5" style="249" customWidth="1"/>
    <col min="271" max="271" width="3.28515625" style="249" customWidth="1"/>
    <col min="272" max="272" width="5" style="249" customWidth="1"/>
    <col min="273" max="273" width="3.28515625" style="249" customWidth="1"/>
    <col min="274" max="274" width="5" style="249" customWidth="1"/>
    <col min="275" max="275" width="3.28515625" style="249" customWidth="1"/>
    <col min="276" max="276" width="5" style="249" customWidth="1"/>
    <col min="277" max="277" width="3.28515625" style="249" customWidth="1"/>
    <col min="278" max="511" width="7.7109375" style="249"/>
    <col min="512" max="512" width="19.140625" style="249" customWidth="1"/>
    <col min="513" max="513" width="23.42578125" style="249" customWidth="1"/>
    <col min="514" max="514" width="6.7109375" style="249" customWidth="1"/>
    <col min="515" max="515" width="3.28515625" style="249" customWidth="1"/>
    <col min="516" max="516" width="5" style="249" customWidth="1"/>
    <col min="517" max="517" width="3.28515625" style="249" customWidth="1"/>
    <col min="518" max="518" width="6.140625" style="249" customWidth="1"/>
    <col min="519" max="519" width="3.28515625" style="249" customWidth="1"/>
    <col min="520" max="520" width="5" style="249" customWidth="1"/>
    <col min="521" max="521" width="3.28515625" style="249" customWidth="1"/>
    <col min="522" max="522" width="6.42578125" style="249" customWidth="1"/>
    <col min="523" max="523" width="3.28515625" style="249" customWidth="1"/>
    <col min="524" max="524" width="5" style="249" customWidth="1"/>
    <col min="525" max="525" width="3.28515625" style="249" customWidth="1"/>
    <col min="526" max="526" width="5" style="249" customWidth="1"/>
    <col min="527" max="527" width="3.28515625" style="249" customWidth="1"/>
    <col min="528" max="528" width="5" style="249" customWidth="1"/>
    <col min="529" max="529" width="3.28515625" style="249" customWidth="1"/>
    <col min="530" max="530" width="5" style="249" customWidth="1"/>
    <col min="531" max="531" width="3.28515625" style="249" customWidth="1"/>
    <col min="532" max="532" width="5" style="249" customWidth="1"/>
    <col min="533" max="533" width="3.28515625" style="249" customWidth="1"/>
    <col min="534" max="767" width="7.7109375" style="249"/>
    <col min="768" max="768" width="19.140625" style="249" customWidth="1"/>
    <col min="769" max="769" width="23.42578125" style="249" customWidth="1"/>
    <col min="770" max="770" width="6.7109375" style="249" customWidth="1"/>
    <col min="771" max="771" width="3.28515625" style="249" customWidth="1"/>
    <col min="772" max="772" width="5" style="249" customWidth="1"/>
    <col min="773" max="773" width="3.28515625" style="249" customWidth="1"/>
    <col min="774" max="774" width="6.140625" style="249" customWidth="1"/>
    <col min="775" max="775" width="3.28515625" style="249" customWidth="1"/>
    <col min="776" max="776" width="5" style="249" customWidth="1"/>
    <col min="777" max="777" width="3.28515625" style="249" customWidth="1"/>
    <col min="778" max="778" width="6.42578125" style="249" customWidth="1"/>
    <col min="779" max="779" width="3.28515625" style="249" customWidth="1"/>
    <col min="780" max="780" width="5" style="249" customWidth="1"/>
    <col min="781" max="781" width="3.28515625" style="249" customWidth="1"/>
    <col min="782" max="782" width="5" style="249" customWidth="1"/>
    <col min="783" max="783" width="3.28515625" style="249" customWidth="1"/>
    <col min="784" max="784" width="5" style="249" customWidth="1"/>
    <col min="785" max="785" width="3.28515625" style="249" customWidth="1"/>
    <col min="786" max="786" width="5" style="249" customWidth="1"/>
    <col min="787" max="787" width="3.28515625" style="249" customWidth="1"/>
    <col min="788" max="788" width="5" style="249" customWidth="1"/>
    <col min="789" max="789" width="3.28515625" style="249" customWidth="1"/>
    <col min="790" max="1023" width="7.7109375" style="249"/>
    <col min="1024" max="1024" width="19.140625" style="249" customWidth="1"/>
    <col min="1025" max="1025" width="23.42578125" style="249" customWidth="1"/>
    <col min="1026" max="1026" width="6.7109375" style="249" customWidth="1"/>
    <col min="1027" max="1027" width="3.28515625" style="249" customWidth="1"/>
    <col min="1028" max="1028" width="5" style="249" customWidth="1"/>
    <col min="1029" max="1029" width="3.28515625" style="249" customWidth="1"/>
    <col min="1030" max="1030" width="6.140625" style="249" customWidth="1"/>
    <col min="1031" max="1031" width="3.28515625" style="249" customWidth="1"/>
    <col min="1032" max="1032" width="5" style="249" customWidth="1"/>
    <col min="1033" max="1033" width="3.28515625" style="249" customWidth="1"/>
    <col min="1034" max="1034" width="6.42578125" style="249" customWidth="1"/>
    <col min="1035" max="1035" width="3.28515625" style="249" customWidth="1"/>
    <col min="1036" max="1036" width="5" style="249" customWidth="1"/>
    <col min="1037" max="1037" width="3.28515625" style="249" customWidth="1"/>
    <col min="1038" max="1038" width="5" style="249" customWidth="1"/>
    <col min="1039" max="1039" width="3.28515625" style="249" customWidth="1"/>
    <col min="1040" max="1040" width="5" style="249" customWidth="1"/>
    <col min="1041" max="1041" width="3.28515625" style="249" customWidth="1"/>
    <col min="1042" max="1042" width="5" style="249" customWidth="1"/>
    <col min="1043" max="1043" width="3.28515625" style="249" customWidth="1"/>
    <col min="1044" max="1044" width="5" style="249" customWidth="1"/>
    <col min="1045" max="1045" width="3.28515625" style="249" customWidth="1"/>
    <col min="1046" max="1279" width="7.7109375" style="249"/>
    <col min="1280" max="1280" width="19.140625" style="249" customWidth="1"/>
    <col min="1281" max="1281" width="23.42578125" style="249" customWidth="1"/>
    <col min="1282" max="1282" width="6.7109375" style="249" customWidth="1"/>
    <col min="1283" max="1283" width="3.28515625" style="249" customWidth="1"/>
    <col min="1284" max="1284" width="5" style="249" customWidth="1"/>
    <col min="1285" max="1285" width="3.28515625" style="249" customWidth="1"/>
    <col min="1286" max="1286" width="6.140625" style="249" customWidth="1"/>
    <col min="1287" max="1287" width="3.28515625" style="249" customWidth="1"/>
    <col min="1288" max="1288" width="5" style="249" customWidth="1"/>
    <col min="1289" max="1289" width="3.28515625" style="249" customWidth="1"/>
    <col min="1290" max="1290" width="6.42578125" style="249" customWidth="1"/>
    <col min="1291" max="1291" width="3.28515625" style="249" customWidth="1"/>
    <col min="1292" max="1292" width="5" style="249" customWidth="1"/>
    <col min="1293" max="1293" width="3.28515625" style="249" customWidth="1"/>
    <col min="1294" max="1294" width="5" style="249" customWidth="1"/>
    <col min="1295" max="1295" width="3.28515625" style="249" customWidth="1"/>
    <col min="1296" max="1296" width="5" style="249" customWidth="1"/>
    <col min="1297" max="1297" width="3.28515625" style="249" customWidth="1"/>
    <col min="1298" max="1298" width="5" style="249" customWidth="1"/>
    <col min="1299" max="1299" width="3.28515625" style="249" customWidth="1"/>
    <col min="1300" max="1300" width="5" style="249" customWidth="1"/>
    <col min="1301" max="1301" width="3.28515625" style="249" customWidth="1"/>
    <col min="1302" max="1535" width="7.7109375" style="249"/>
    <col min="1536" max="1536" width="19.140625" style="249" customWidth="1"/>
    <col min="1537" max="1537" width="23.42578125" style="249" customWidth="1"/>
    <col min="1538" max="1538" width="6.7109375" style="249" customWidth="1"/>
    <col min="1539" max="1539" width="3.28515625" style="249" customWidth="1"/>
    <col min="1540" max="1540" width="5" style="249" customWidth="1"/>
    <col min="1541" max="1541" width="3.28515625" style="249" customWidth="1"/>
    <col min="1542" max="1542" width="6.140625" style="249" customWidth="1"/>
    <col min="1543" max="1543" width="3.28515625" style="249" customWidth="1"/>
    <col min="1544" max="1544" width="5" style="249" customWidth="1"/>
    <col min="1545" max="1545" width="3.28515625" style="249" customWidth="1"/>
    <col min="1546" max="1546" width="6.42578125" style="249" customWidth="1"/>
    <col min="1547" max="1547" width="3.28515625" style="249" customWidth="1"/>
    <col min="1548" max="1548" width="5" style="249" customWidth="1"/>
    <col min="1549" max="1549" width="3.28515625" style="249" customWidth="1"/>
    <col min="1550" max="1550" width="5" style="249" customWidth="1"/>
    <col min="1551" max="1551" width="3.28515625" style="249" customWidth="1"/>
    <col min="1552" max="1552" width="5" style="249" customWidth="1"/>
    <col min="1553" max="1553" width="3.28515625" style="249" customWidth="1"/>
    <col min="1554" max="1554" width="5" style="249" customWidth="1"/>
    <col min="1555" max="1555" width="3.28515625" style="249" customWidth="1"/>
    <col min="1556" max="1556" width="5" style="249" customWidth="1"/>
    <col min="1557" max="1557" width="3.28515625" style="249" customWidth="1"/>
    <col min="1558" max="1791" width="7.7109375" style="249"/>
    <col min="1792" max="1792" width="19.140625" style="249" customWidth="1"/>
    <col min="1793" max="1793" width="23.42578125" style="249" customWidth="1"/>
    <col min="1794" max="1794" width="6.7109375" style="249" customWidth="1"/>
    <col min="1795" max="1795" width="3.28515625" style="249" customWidth="1"/>
    <col min="1796" max="1796" width="5" style="249" customWidth="1"/>
    <col min="1797" max="1797" width="3.28515625" style="249" customWidth="1"/>
    <col min="1798" max="1798" width="6.140625" style="249" customWidth="1"/>
    <col min="1799" max="1799" width="3.28515625" style="249" customWidth="1"/>
    <col min="1800" max="1800" width="5" style="249" customWidth="1"/>
    <col min="1801" max="1801" width="3.28515625" style="249" customWidth="1"/>
    <col min="1802" max="1802" width="6.42578125" style="249" customWidth="1"/>
    <col min="1803" max="1803" width="3.28515625" style="249" customWidth="1"/>
    <col min="1804" max="1804" width="5" style="249" customWidth="1"/>
    <col min="1805" max="1805" width="3.28515625" style="249" customWidth="1"/>
    <col min="1806" max="1806" width="5" style="249" customWidth="1"/>
    <col min="1807" max="1807" width="3.28515625" style="249" customWidth="1"/>
    <col min="1808" max="1808" width="5" style="249" customWidth="1"/>
    <col min="1809" max="1809" width="3.28515625" style="249" customWidth="1"/>
    <col min="1810" max="1810" width="5" style="249" customWidth="1"/>
    <col min="1811" max="1811" width="3.28515625" style="249" customWidth="1"/>
    <col min="1812" max="1812" width="5" style="249" customWidth="1"/>
    <col min="1813" max="1813" width="3.28515625" style="249" customWidth="1"/>
    <col min="1814" max="2047" width="7.7109375" style="249"/>
    <col min="2048" max="2048" width="19.140625" style="249" customWidth="1"/>
    <col min="2049" max="2049" width="23.42578125" style="249" customWidth="1"/>
    <col min="2050" max="2050" width="6.7109375" style="249" customWidth="1"/>
    <col min="2051" max="2051" width="3.28515625" style="249" customWidth="1"/>
    <col min="2052" max="2052" width="5" style="249" customWidth="1"/>
    <col min="2053" max="2053" width="3.28515625" style="249" customWidth="1"/>
    <col min="2054" max="2054" width="6.140625" style="249" customWidth="1"/>
    <col min="2055" max="2055" width="3.28515625" style="249" customWidth="1"/>
    <col min="2056" max="2056" width="5" style="249" customWidth="1"/>
    <col min="2057" max="2057" width="3.28515625" style="249" customWidth="1"/>
    <col min="2058" max="2058" width="6.42578125" style="249" customWidth="1"/>
    <col min="2059" max="2059" width="3.28515625" style="249" customWidth="1"/>
    <col min="2060" max="2060" width="5" style="249" customWidth="1"/>
    <col min="2061" max="2061" width="3.28515625" style="249" customWidth="1"/>
    <col min="2062" max="2062" width="5" style="249" customWidth="1"/>
    <col min="2063" max="2063" width="3.28515625" style="249" customWidth="1"/>
    <col min="2064" max="2064" width="5" style="249" customWidth="1"/>
    <col min="2065" max="2065" width="3.28515625" style="249" customWidth="1"/>
    <col min="2066" max="2066" width="5" style="249" customWidth="1"/>
    <col min="2067" max="2067" width="3.28515625" style="249" customWidth="1"/>
    <col min="2068" max="2068" width="5" style="249" customWidth="1"/>
    <col min="2069" max="2069" width="3.28515625" style="249" customWidth="1"/>
    <col min="2070" max="2303" width="7.7109375" style="249"/>
    <col min="2304" max="2304" width="19.140625" style="249" customWidth="1"/>
    <col min="2305" max="2305" width="23.42578125" style="249" customWidth="1"/>
    <col min="2306" max="2306" width="6.7109375" style="249" customWidth="1"/>
    <col min="2307" max="2307" width="3.28515625" style="249" customWidth="1"/>
    <col min="2308" max="2308" width="5" style="249" customWidth="1"/>
    <col min="2309" max="2309" width="3.28515625" style="249" customWidth="1"/>
    <col min="2310" max="2310" width="6.140625" style="249" customWidth="1"/>
    <col min="2311" max="2311" width="3.28515625" style="249" customWidth="1"/>
    <col min="2312" max="2312" width="5" style="249" customWidth="1"/>
    <col min="2313" max="2313" width="3.28515625" style="249" customWidth="1"/>
    <col min="2314" max="2314" width="6.42578125" style="249" customWidth="1"/>
    <col min="2315" max="2315" width="3.28515625" style="249" customWidth="1"/>
    <col min="2316" max="2316" width="5" style="249" customWidth="1"/>
    <col min="2317" max="2317" width="3.28515625" style="249" customWidth="1"/>
    <col min="2318" max="2318" width="5" style="249" customWidth="1"/>
    <col min="2319" max="2319" width="3.28515625" style="249" customWidth="1"/>
    <col min="2320" max="2320" width="5" style="249" customWidth="1"/>
    <col min="2321" max="2321" width="3.28515625" style="249" customWidth="1"/>
    <col min="2322" max="2322" width="5" style="249" customWidth="1"/>
    <col min="2323" max="2323" width="3.28515625" style="249" customWidth="1"/>
    <col min="2324" max="2324" width="5" style="249" customWidth="1"/>
    <col min="2325" max="2325" width="3.28515625" style="249" customWidth="1"/>
    <col min="2326" max="2559" width="7.7109375" style="249"/>
    <col min="2560" max="2560" width="19.140625" style="249" customWidth="1"/>
    <col min="2561" max="2561" width="23.42578125" style="249" customWidth="1"/>
    <col min="2562" max="2562" width="6.7109375" style="249" customWidth="1"/>
    <col min="2563" max="2563" width="3.28515625" style="249" customWidth="1"/>
    <col min="2564" max="2564" width="5" style="249" customWidth="1"/>
    <col min="2565" max="2565" width="3.28515625" style="249" customWidth="1"/>
    <col min="2566" max="2566" width="6.140625" style="249" customWidth="1"/>
    <col min="2567" max="2567" width="3.28515625" style="249" customWidth="1"/>
    <col min="2568" max="2568" width="5" style="249" customWidth="1"/>
    <col min="2569" max="2569" width="3.28515625" style="249" customWidth="1"/>
    <col min="2570" max="2570" width="6.42578125" style="249" customWidth="1"/>
    <col min="2571" max="2571" width="3.28515625" style="249" customWidth="1"/>
    <col min="2572" max="2572" width="5" style="249" customWidth="1"/>
    <col min="2573" max="2573" width="3.28515625" style="249" customWidth="1"/>
    <col min="2574" max="2574" width="5" style="249" customWidth="1"/>
    <col min="2575" max="2575" width="3.28515625" style="249" customWidth="1"/>
    <col min="2576" max="2576" width="5" style="249" customWidth="1"/>
    <col min="2577" max="2577" width="3.28515625" style="249" customWidth="1"/>
    <col min="2578" max="2578" width="5" style="249" customWidth="1"/>
    <col min="2579" max="2579" width="3.28515625" style="249" customWidth="1"/>
    <col min="2580" max="2580" width="5" style="249" customWidth="1"/>
    <col min="2581" max="2581" width="3.28515625" style="249" customWidth="1"/>
    <col min="2582" max="2815" width="7.7109375" style="249"/>
    <col min="2816" max="2816" width="19.140625" style="249" customWidth="1"/>
    <col min="2817" max="2817" width="23.42578125" style="249" customWidth="1"/>
    <col min="2818" max="2818" width="6.7109375" style="249" customWidth="1"/>
    <col min="2819" max="2819" width="3.28515625" style="249" customWidth="1"/>
    <col min="2820" max="2820" width="5" style="249" customWidth="1"/>
    <col min="2821" max="2821" width="3.28515625" style="249" customWidth="1"/>
    <col min="2822" max="2822" width="6.140625" style="249" customWidth="1"/>
    <col min="2823" max="2823" width="3.28515625" style="249" customWidth="1"/>
    <col min="2824" max="2824" width="5" style="249" customWidth="1"/>
    <col min="2825" max="2825" width="3.28515625" style="249" customWidth="1"/>
    <col min="2826" max="2826" width="6.42578125" style="249" customWidth="1"/>
    <col min="2827" max="2827" width="3.28515625" style="249" customWidth="1"/>
    <col min="2828" max="2828" width="5" style="249" customWidth="1"/>
    <col min="2829" max="2829" width="3.28515625" style="249" customWidth="1"/>
    <col min="2830" max="2830" width="5" style="249" customWidth="1"/>
    <col min="2831" max="2831" width="3.28515625" style="249" customWidth="1"/>
    <col min="2832" max="2832" width="5" style="249" customWidth="1"/>
    <col min="2833" max="2833" width="3.28515625" style="249" customWidth="1"/>
    <col min="2834" max="2834" width="5" style="249" customWidth="1"/>
    <col min="2835" max="2835" width="3.28515625" style="249" customWidth="1"/>
    <col min="2836" max="2836" width="5" style="249" customWidth="1"/>
    <col min="2837" max="2837" width="3.28515625" style="249" customWidth="1"/>
    <col min="2838" max="3071" width="7.7109375" style="249"/>
    <col min="3072" max="3072" width="19.140625" style="249" customWidth="1"/>
    <col min="3073" max="3073" width="23.42578125" style="249" customWidth="1"/>
    <col min="3074" max="3074" width="6.7109375" style="249" customWidth="1"/>
    <col min="3075" max="3075" width="3.28515625" style="249" customWidth="1"/>
    <col min="3076" max="3076" width="5" style="249" customWidth="1"/>
    <col min="3077" max="3077" width="3.28515625" style="249" customWidth="1"/>
    <col min="3078" max="3078" width="6.140625" style="249" customWidth="1"/>
    <col min="3079" max="3079" width="3.28515625" style="249" customWidth="1"/>
    <col min="3080" max="3080" width="5" style="249" customWidth="1"/>
    <col min="3081" max="3081" width="3.28515625" style="249" customWidth="1"/>
    <col min="3082" max="3082" width="6.42578125" style="249" customWidth="1"/>
    <col min="3083" max="3083" width="3.28515625" style="249" customWidth="1"/>
    <col min="3084" max="3084" width="5" style="249" customWidth="1"/>
    <col min="3085" max="3085" width="3.28515625" style="249" customWidth="1"/>
    <col min="3086" max="3086" width="5" style="249" customWidth="1"/>
    <col min="3087" max="3087" width="3.28515625" style="249" customWidth="1"/>
    <col min="3088" max="3088" width="5" style="249" customWidth="1"/>
    <col min="3089" max="3089" width="3.28515625" style="249" customWidth="1"/>
    <col min="3090" max="3090" width="5" style="249" customWidth="1"/>
    <col min="3091" max="3091" width="3.28515625" style="249" customWidth="1"/>
    <col min="3092" max="3092" width="5" style="249" customWidth="1"/>
    <col min="3093" max="3093" width="3.28515625" style="249" customWidth="1"/>
    <col min="3094" max="3327" width="7.7109375" style="249"/>
    <col min="3328" max="3328" width="19.140625" style="249" customWidth="1"/>
    <col min="3329" max="3329" width="23.42578125" style="249" customWidth="1"/>
    <col min="3330" max="3330" width="6.7109375" style="249" customWidth="1"/>
    <col min="3331" max="3331" width="3.28515625" style="249" customWidth="1"/>
    <col min="3332" max="3332" width="5" style="249" customWidth="1"/>
    <col min="3333" max="3333" width="3.28515625" style="249" customWidth="1"/>
    <col min="3334" max="3334" width="6.140625" style="249" customWidth="1"/>
    <col min="3335" max="3335" width="3.28515625" style="249" customWidth="1"/>
    <col min="3336" max="3336" width="5" style="249" customWidth="1"/>
    <col min="3337" max="3337" width="3.28515625" style="249" customWidth="1"/>
    <col min="3338" max="3338" width="6.42578125" style="249" customWidth="1"/>
    <col min="3339" max="3339" width="3.28515625" style="249" customWidth="1"/>
    <col min="3340" max="3340" width="5" style="249" customWidth="1"/>
    <col min="3341" max="3341" width="3.28515625" style="249" customWidth="1"/>
    <col min="3342" max="3342" width="5" style="249" customWidth="1"/>
    <col min="3343" max="3343" width="3.28515625" style="249" customWidth="1"/>
    <col min="3344" max="3344" width="5" style="249" customWidth="1"/>
    <col min="3345" max="3345" width="3.28515625" style="249" customWidth="1"/>
    <col min="3346" max="3346" width="5" style="249" customWidth="1"/>
    <col min="3347" max="3347" width="3.28515625" style="249" customWidth="1"/>
    <col min="3348" max="3348" width="5" style="249" customWidth="1"/>
    <col min="3349" max="3349" width="3.28515625" style="249" customWidth="1"/>
    <col min="3350" max="3583" width="7.7109375" style="249"/>
    <col min="3584" max="3584" width="19.140625" style="249" customWidth="1"/>
    <col min="3585" max="3585" width="23.42578125" style="249" customWidth="1"/>
    <col min="3586" max="3586" width="6.7109375" style="249" customWidth="1"/>
    <col min="3587" max="3587" width="3.28515625" style="249" customWidth="1"/>
    <col min="3588" max="3588" width="5" style="249" customWidth="1"/>
    <col min="3589" max="3589" width="3.28515625" style="249" customWidth="1"/>
    <col min="3590" max="3590" width="6.140625" style="249" customWidth="1"/>
    <col min="3591" max="3591" width="3.28515625" style="249" customWidth="1"/>
    <col min="3592" max="3592" width="5" style="249" customWidth="1"/>
    <col min="3593" max="3593" width="3.28515625" style="249" customWidth="1"/>
    <col min="3594" max="3594" width="6.42578125" style="249" customWidth="1"/>
    <col min="3595" max="3595" width="3.28515625" style="249" customWidth="1"/>
    <col min="3596" max="3596" width="5" style="249" customWidth="1"/>
    <col min="3597" max="3597" width="3.28515625" style="249" customWidth="1"/>
    <col min="3598" max="3598" width="5" style="249" customWidth="1"/>
    <col min="3599" max="3599" width="3.28515625" style="249" customWidth="1"/>
    <col min="3600" max="3600" width="5" style="249" customWidth="1"/>
    <col min="3601" max="3601" width="3.28515625" style="249" customWidth="1"/>
    <col min="3602" max="3602" width="5" style="249" customWidth="1"/>
    <col min="3603" max="3603" width="3.28515625" style="249" customWidth="1"/>
    <col min="3604" max="3604" width="5" style="249" customWidth="1"/>
    <col min="3605" max="3605" width="3.28515625" style="249" customWidth="1"/>
    <col min="3606" max="3839" width="7.7109375" style="249"/>
    <col min="3840" max="3840" width="19.140625" style="249" customWidth="1"/>
    <col min="3841" max="3841" width="23.42578125" style="249" customWidth="1"/>
    <col min="3842" max="3842" width="6.7109375" style="249" customWidth="1"/>
    <col min="3843" max="3843" width="3.28515625" style="249" customWidth="1"/>
    <col min="3844" max="3844" width="5" style="249" customWidth="1"/>
    <col min="3845" max="3845" width="3.28515625" style="249" customWidth="1"/>
    <col min="3846" max="3846" width="6.140625" style="249" customWidth="1"/>
    <col min="3847" max="3847" width="3.28515625" style="249" customWidth="1"/>
    <col min="3848" max="3848" width="5" style="249" customWidth="1"/>
    <col min="3849" max="3849" width="3.28515625" style="249" customWidth="1"/>
    <col min="3850" max="3850" width="6.42578125" style="249" customWidth="1"/>
    <col min="3851" max="3851" width="3.28515625" style="249" customWidth="1"/>
    <col min="3852" max="3852" width="5" style="249" customWidth="1"/>
    <col min="3853" max="3853" width="3.28515625" style="249" customWidth="1"/>
    <col min="3854" max="3854" width="5" style="249" customWidth="1"/>
    <col min="3855" max="3855" width="3.28515625" style="249" customWidth="1"/>
    <col min="3856" max="3856" width="5" style="249" customWidth="1"/>
    <col min="3857" max="3857" width="3.28515625" style="249" customWidth="1"/>
    <col min="3858" max="3858" width="5" style="249" customWidth="1"/>
    <col min="3859" max="3859" width="3.28515625" style="249" customWidth="1"/>
    <col min="3860" max="3860" width="5" style="249" customWidth="1"/>
    <col min="3861" max="3861" width="3.28515625" style="249" customWidth="1"/>
    <col min="3862" max="4095" width="7.7109375" style="249"/>
    <col min="4096" max="4096" width="19.140625" style="249" customWidth="1"/>
    <col min="4097" max="4097" width="23.42578125" style="249" customWidth="1"/>
    <col min="4098" max="4098" width="6.7109375" style="249" customWidth="1"/>
    <col min="4099" max="4099" width="3.28515625" style="249" customWidth="1"/>
    <col min="4100" max="4100" width="5" style="249" customWidth="1"/>
    <col min="4101" max="4101" width="3.28515625" style="249" customWidth="1"/>
    <col min="4102" max="4102" width="6.140625" style="249" customWidth="1"/>
    <col min="4103" max="4103" width="3.28515625" style="249" customWidth="1"/>
    <col min="4104" max="4104" width="5" style="249" customWidth="1"/>
    <col min="4105" max="4105" width="3.28515625" style="249" customWidth="1"/>
    <col min="4106" max="4106" width="6.42578125" style="249" customWidth="1"/>
    <col min="4107" max="4107" width="3.28515625" style="249" customWidth="1"/>
    <col min="4108" max="4108" width="5" style="249" customWidth="1"/>
    <col min="4109" max="4109" width="3.28515625" style="249" customWidth="1"/>
    <col min="4110" max="4110" width="5" style="249" customWidth="1"/>
    <col min="4111" max="4111" width="3.28515625" style="249" customWidth="1"/>
    <col min="4112" max="4112" width="5" style="249" customWidth="1"/>
    <col min="4113" max="4113" width="3.28515625" style="249" customWidth="1"/>
    <col min="4114" max="4114" width="5" style="249" customWidth="1"/>
    <col min="4115" max="4115" width="3.28515625" style="249" customWidth="1"/>
    <col min="4116" max="4116" width="5" style="249" customWidth="1"/>
    <col min="4117" max="4117" width="3.28515625" style="249" customWidth="1"/>
    <col min="4118" max="4351" width="7.7109375" style="249"/>
    <col min="4352" max="4352" width="19.140625" style="249" customWidth="1"/>
    <col min="4353" max="4353" width="23.42578125" style="249" customWidth="1"/>
    <col min="4354" max="4354" width="6.7109375" style="249" customWidth="1"/>
    <col min="4355" max="4355" width="3.28515625" style="249" customWidth="1"/>
    <col min="4356" max="4356" width="5" style="249" customWidth="1"/>
    <col min="4357" max="4357" width="3.28515625" style="249" customWidth="1"/>
    <col min="4358" max="4358" width="6.140625" style="249" customWidth="1"/>
    <col min="4359" max="4359" width="3.28515625" style="249" customWidth="1"/>
    <col min="4360" max="4360" width="5" style="249" customWidth="1"/>
    <col min="4361" max="4361" width="3.28515625" style="249" customWidth="1"/>
    <col min="4362" max="4362" width="6.42578125" style="249" customWidth="1"/>
    <col min="4363" max="4363" width="3.28515625" style="249" customWidth="1"/>
    <col min="4364" max="4364" width="5" style="249" customWidth="1"/>
    <col min="4365" max="4365" width="3.28515625" style="249" customWidth="1"/>
    <col min="4366" max="4366" width="5" style="249" customWidth="1"/>
    <col min="4367" max="4367" width="3.28515625" style="249" customWidth="1"/>
    <col min="4368" max="4368" width="5" style="249" customWidth="1"/>
    <col min="4369" max="4369" width="3.28515625" style="249" customWidth="1"/>
    <col min="4370" max="4370" width="5" style="249" customWidth="1"/>
    <col min="4371" max="4371" width="3.28515625" style="249" customWidth="1"/>
    <col min="4372" max="4372" width="5" style="249" customWidth="1"/>
    <col min="4373" max="4373" width="3.28515625" style="249" customWidth="1"/>
    <col min="4374" max="4607" width="7.7109375" style="249"/>
    <col min="4608" max="4608" width="19.140625" style="249" customWidth="1"/>
    <col min="4609" max="4609" width="23.42578125" style="249" customWidth="1"/>
    <col min="4610" max="4610" width="6.7109375" style="249" customWidth="1"/>
    <col min="4611" max="4611" width="3.28515625" style="249" customWidth="1"/>
    <col min="4612" max="4612" width="5" style="249" customWidth="1"/>
    <col min="4613" max="4613" width="3.28515625" style="249" customWidth="1"/>
    <col min="4614" max="4614" width="6.140625" style="249" customWidth="1"/>
    <col min="4615" max="4615" width="3.28515625" style="249" customWidth="1"/>
    <col min="4616" max="4616" width="5" style="249" customWidth="1"/>
    <col min="4617" max="4617" width="3.28515625" style="249" customWidth="1"/>
    <col min="4618" max="4618" width="6.42578125" style="249" customWidth="1"/>
    <col min="4619" max="4619" width="3.28515625" style="249" customWidth="1"/>
    <col min="4620" max="4620" width="5" style="249" customWidth="1"/>
    <col min="4621" max="4621" width="3.28515625" style="249" customWidth="1"/>
    <col min="4622" max="4622" width="5" style="249" customWidth="1"/>
    <col min="4623" max="4623" width="3.28515625" style="249" customWidth="1"/>
    <col min="4624" max="4624" width="5" style="249" customWidth="1"/>
    <col min="4625" max="4625" width="3.28515625" style="249" customWidth="1"/>
    <col min="4626" max="4626" width="5" style="249" customWidth="1"/>
    <col min="4627" max="4627" width="3.28515625" style="249" customWidth="1"/>
    <col min="4628" max="4628" width="5" style="249" customWidth="1"/>
    <col min="4629" max="4629" width="3.28515625" style="249" customWidth="1"/>
    <col min="4630" max="4863" width="7.7109375" style="249"/>
    <col min="4864" max="4864" width="19.140625" style="249" customWidth="1"/>
    <col min="4865" max="4865" width="23.42578125" style="249" customWidth="1"/>
    <col min="4866" max="4866" width="6.7109375" style="249" customWidth="1"/>
    <col min="4867" max="4867" width="3.28515625" style="249" customWidth="1"/>
    <col min="4868" max="4868" width="5" style="249" customWidth="1"/>
    <col min="4869" max="4869" width="3.28515625" style="249" customWidth="1"/>
    <col min="4870" max="4870" width="6.140625" style="249" customWidth="1"/>
    <col min="4871" max="4871" width="3.28515625" style="249" customWidth="1"/>
    <col min="4872" max="4872" width="5" style="249" customWidth="1"/>
    <col min="4873" max="4873" width="3.28515625" style="249" customWidth="1"/>
    <col min="4874" max="4874" width="6.42578125" style="249" customWidth="1"/>
    <col min="4875" max="4875" width="3.28515625" style="249" customWidth="1"/>
    <col min="4876" max="4876" width="5" style="249" customWidth="1"/>
    <col min="4877" max="4877" width="3.28515625" style="249" customWidth="1"/>
    <col min="4878" max="4878" width="5" style="249" customWidth="1"/>
    <col min="4879" max="4879" width="3.28515625" style="249" customWidth="1"/>
    <col min="4880" max="4880" width="5" style="249" customWidth="1"/>
    <col min="4881" max="4881" width="3.28515625" style="249" customWidth="1"/>
    <col min="4882" max="4882" width="5" style="249" customWidth="1"/>
    <col min="4883" max="4883" width="3.28515625" style="249" customWidth="1"/>
    <col min="4884" max="4884" width="5" style="249" customWidth="1"/>
    <col min="4885" max="4885" width="3.28515625" style="249" customWidth="1"/>
    <col min="4886" max="5119" width="7.7109375" style="249"/>
    <col min="5120" max="5120" width="19.140625" style="249" customWidth="1"/>
    <col min="5121" max="5121" width="23.42578125" style="249" customWidth="1"/>
    <col min="5122" max="5122" width="6.7109375" style="249" customWidth="1"/>
    <col min="5123" max="5123" width="3.28515625" style="249" customWidth="1"/>
    <col min="5124" max="5124" width="5" style="249" customWidth="1"/>
    <col min="5125" max="5125" width="3.28515625" style="249" customWidth="1"/>
    <col min="5126" max="5126" width="6.140625" style="249" customWidth="1"/>
    <col min="5127" max="5127" width="3.28515625" style="249" customWidth="1"/>
    <col min="5128" max="5128" width="5" style="249" customWidth="1"/>
    <col min="5129" max="5129" width="3.28515625" style="249" customWidth="1"/>
    <col min="5130" max="5130" width="6.42578125" style="249" customWidth="1"/>
    <col min="5131" max="5131" width="3.28515625" style="249" customWidth="1"/>
    <col min="5132" max="5132" width="5" style="249" customWidth="1"/>
    <col min="5133" max="5133" width="3.28515625" style="249" customWidth="1"/>
    <col min="5134" max="5134" width="5" style="249" customWidth="1"/>
    <col min="5135" max="5135" width="3.28515625" style="249" customWidth="1"/>
    <col min="5136" max="5136" width="5" style="249" customWidth="1"/>
    <col min="5137" max="5137" width="3.28515625" style="249" customWidth="1"/>
    <col min="5138" max="5138" width="5" style="249" customWidth="1"/>
    <col min="5139" max="5139" width="3.28515625" style="249" customWidth="1"/>
    <col min="5140" max="5140" width="5" style="249" customWidth="1"/>
    <col min="5141" max="5141" width="3.28515625" style="249" customWidth="1"/>
    <col min="5142" max="5375" width="7.7109375" style="249"/>
    <col min="5376" max="5376" width="19.140625" style="249" customWidth="1"/>
    <col min="5377" max="5377" width="23.42578125" style="249" customWidth="1"/>
    <col min="5378" max="5378" width="6.7109375" style="249" customWidth="1"/>
    <col min="5379" max="5379" width="3.28515625" style="249" customWidth="1"/>
    <col min="5380" max="5380" width="5" style="249" customWidth="1"/>
    <col min="5381" max="5381" width="3.28515625" style="249" customWidth="1"/>
    <col min="5382" max="5382" width="6.140625" style="249" customWidth="1"/>
    <col min="5383" max="5383" width="3.28515625" style="249" customWidth="1"/>
    <col min="5384" max="5384" width="5" style="249" customWidth="1"/>
    <col min="5385" max="5385" width="3.28515625" style="249" customWidth="1"/>
    <col min="5386" max="5386" width="6.42578125" style="249" customWidth="1"/>
    <col min="5387" max="5387" width="3.28515625" style="249" customWidth="1"/>
    <col min="5388" max="5388" width="5" style="249" customWidth="1"/>
    <col min="5389" max="5389" width="3.28515625" style="249" customWidth="1"/>
    <col min="5390" max="5390" width="5" style="249" customWidth="1"/>
    <col min="5391" max="5391" width="3.28515625" style="249" customWidth="1"/>
    <col min="5392" max="5392" width="5" style="249" customWidth="1"/>
    <col min="5393" max="5393" width="3.28515625" style="249" customWidth="1"/>
    <col min="5394" max="5394" width="5" style="249" customWidth="1"/>
    <col min="5395" max="5395" width="3.28515625" style="249" customWidth="1"/>
    <col min="5396" max="5396" width="5" style="249" customWidth="1"/>
    <col min="5397" max="5397" width="3.28515625" style="249" customWidth="1"/>
    <col min="5398" max="5631" width="7.7109375" style="249"/>
    <col min="5632" max="5632" width="19.140625" style="249" customWidth="1"/>
    <col min="5633" max="5633" width="23.42578125" style="249" customWidth="1"/>
    <col min="5634" max="5634" width="6.7109375" style="249" customWidth="1"/>
    <col min="5635" max="5635" width="3.28515625" style="249" customWidth="1"/>
    <col min="5636" max="5636" width="5" style="249" customWidth="1"/>
    <col min="5637" max="5637" width="3.28515625" style="249" customWidth="1"/>
    <col min="5638" max="5638" width="6.140625" style="249" customWidth="1"/>
    <col min="5639" max="5639" width="3.28515625" style="249" customWidth="1"/>
    <col min="5640" max="5640" width="5" style="249" customWidth="1"/>
    <col min="5641" max="5641" width="3.28515625" style="249" customWidth="1"/>
    <col min="5642" max="5642" width="6.42578125" style="249" customWidth="1"/>
    <col min="5643" max="5643" width="3.28515625" style="249" customWidth="1"/>
    <col min="5644" max="5644" width="5" style="249" customWidth="1"/>
    <col min="5645" max="5645" width="3.28515625" style="249" customWidth="1"/>
    <col min="5646" max="5646" width="5" style="249" customWidth="1"/>
    <col min="5647" max="5647" width="3.28515625" style="249" customWidth="1"/>
    <col min="5648" max="5648" width="5" style="249" customWidth="1"/>
    <col min="5649" max="5649" width="3.28515625" style="249" customWidth="1"/>
    <col min="5650" max="5650" width="5" style="249" customWidth="1"/>
    <col min="5651" max="5651" width="3.28515625" style="249" customWidth="1"/>
    <col min="5652" max="5652" width="5" style="249" customWidth="1"/>
    <col min="5653" max="5653" width="3.28515625" style="249" customWidth="1"/>
    <col min="5654" max="5887" width="7.7109375" style="249"/>
    <col min="5888" max="5888" width="19.140625" style="249" customWidth="1"/>
    <col min="5889" max="5889" width="23.42578125" style="249" customWidth="1"/>
    <col min="5890" max="5890" width="6.7109375" style="249" customWidth="1"/>
    <col min="5891" max="5891" width="3.28515625" style="249" customWidth="1"/>
    <col min="5892" max="5892" width="5" style="249" customWidth="1"/>
    <col min="5893" max="5893" width="3.28515625" style="249" customWidth="1"/>
    <col min="5894" max="5894" width="6.140625" style="249" customWidth="1"/>
    <col min="5895" max="5895" width="3.28515625" style="249" customWidth="1"/>
    <col min="5896" max="5896" width="5" style="249" customWidth="1"/>
    <col min="5897" max="5897" width="3.28515625" style="249" customWidth="1"/>
    <col min="5898" max="5898" width="6.42578125" style="249" customWidth="1"/>
    <col min="5899" max="5899" width="3.28515625" style="249" customWidth="1"/>
    <col min="5900" max="5900" width="5" style="249" customWidth="1"/>
    <col min="5901" max="5901" width="3.28515625" style="249" customWidth="1"/>
    <col min="5902" max="5902" width="5" style="249" customWidth="1"/>
    <col min="5903" max="5903" width="3.28515625" style="249" customWidth="1"/>
    <col min="5904" max="5904" width="5" style="249" customWidth="1"/>
    <col min="5905" max="5905" width="3.28515625" style="249" customWidth="1"/>
    <col min="5906" max="5906" width="5" style="249" customWidth="1"/>
    <col min="5907" max="5907" width="3.28515625" style="249" customWidth="1"/>
    <col min="5908" max="5908" width="5" style="249" customWidth="1"/>
    <col min="5909" max="5909" width="3.28515625" style="249" customWidth="1"/>
    <col min="5910" max="6143" width="7.7109375" style="249"/>
    <col min="6144" max="6144" width="19.140625" style="249" customWidth="1"/>
    <col min="6145" max="6145" width="23.42578125" style="249" customWidth="1"/>
    <col min="6146" max="6146" width="6.7109375" style="249" customWidth="1"/>
    <col min="6147" max="6147" width="3.28515625" style="249" customWidth="1"/>
    <col min="6148" max="6148" width="5" style="249" customWidth="1"/>
    <col min="6149" max="6149" width="3.28515625" style="249" customWidth="1"/>
    <col min="6150" max="6150" width="6.140625" style="249" customWidth="1"/>
    <col min="6151" max="6151" width="3.28515625" style="249" customWidth="1"/>
    <col min="6152" max="6152" width="5" style="249" customWidth="1"/>
    <col min="6153" max="6153" width="3.28515625" style="249" customWidth="1"/>
    <col min="6154" max="6154" width="6.42578125" style="249" customWidth="1"/>
    <col min="6155" max="6155" width="3.28515625" style="249" customWidth="1"/>
    <col min="6156" max="6156" width="5" style="249" customWidth="1"/>
    <col min="6157" max="6157" width="3.28515625" style="249" customWidth="1"/>
    <col min="6158" max="6158" width="5" style="249" customWidth="1"/>
    <col min="6159" max="6159" width="3.28515625" style="249" customWidth="1"/>
    <col min="6160" max="6160" width="5" style="249" customWidth="1"/>
    <col min="6161" max="6161" width="3.28515625" style="249" customWidth="1"/>
    <col min="6162" max="6162" width="5" style="249" customWidth="1"/>
    <col min="6163" max="6163" width="3.28515625" style="249" customWidth="1"/>
    <col min="6164" max="6164" width="5" style="249" customWidth="1"/>
    <col min="6165" max="6165" width="3.28515625" style="249" customWidth="1"/>
    <col min="6166" max="6399" width="7.7109375" style="249"/>
    <col min="6400" max="6400" width="19.140625" style="249" customWidth="1"/>
    <col min="6401" max="6401" width="23.42578125" style="249" customWidth="1"/>
    <col min="6402" max="6402" width="6.7109375" style="249" customWidth="1"/>
    <col min="6403" max="6403" width="3.28515625" style="249" customWidth="1"/>
    <col min="6404" max="6404" width="5" style="249" customWidth="1"/>
    <col min="6405" max="6405" width="3.28515625" style="249" customWidth="1"/>
    <col min="6406" max="6406" width="6.140625" style="249" customWidth="1"/>
    <col min="6407" max="6407" width="3.28515625" style="249" customWidth="1"/>
    <col min="6408" max="6408" width="5" style="249" customWidth="1"/>
    <col min="6409" max="6409" width="3.28515625" style="249" customWidth="1"/>
    <col min="6410" max="6410" width="6.42578125" style="249" customWidth="1"/>
    <col min="6411" max="6411" width="3.28515625" style="249" customWidth="1"/>
    <col min="6412" max="6412" width="5" style="249" customWidth="1"/>
    <col min="6413" max="6413" width="3.28515625" style="249" customWidth="1"/>
    <col min="6414" max="6414" width="5" style="249" customWidth="1"/>
    <col min="6415" max="6415" width="3.28515625" style="249" customWidth="1"/>
    <col min="6416" max="6416" width="5" style="249" customWidth="1"/>
    <col min="6417" max="6417" width="3.28515625" style="249" customWidth="1"/>
    <col min="6418" max="6418" width="5" style="249" customWidth="1"/>
    <col min="6419" max="6419" width="3.28515625" style="249" customWidth="1"/>
    <col min="6420" max="6420" width="5" style="249" customWidth="1"/>
    <col min="6421" max="6421" width="3.28515625" style="249" customWidth="1"/>
    <col min="6422" max="6655" width="7.7109375" style="249"/>
    <col min="6656" max="6656" width="19.140625" style="249" customWidth="1"/>
    <col min="6657" max="6657" width="23.42578125" style="249" customWidth="1"/>
    <col min="6658" max="6658" width="6.7109375" style="249" customWidth="1"/>
    <col min="6659" max="6659" width="3.28515625" style="249" customWidth="1"/>
    <col min="6660" max="6660" width="5" style="249" customWidth="1"/>
    <col min="6661" max="6661" width="3.28515625" style="249" customWidth="1"/>
    <col min="6662" max="6662" width="6.140625" style="249" customWidth="1"/>
    <col min="6663" max="6663" width="3.28515625" style="249" customWidth="1"/>
    <col min="6664" max="6664" width="5" style="249" customWidth="1"/>
    <col min="6665" max="6665" width="3.28515625" style="249" customWidth="1"/>
    <col min="6666" max="6666" width="6.42578125" style="249" customWidth="1"/>
    <col min="6667" max="6667" width="3.28515625" style="249" customWidth="1"/>
    <col min="6668" max="6668" width="5" style="249" customWidth="1"/>
    <col min="6669" max="6669" width="3.28515625" style="249" customWidth="1"/>
    <col min="6670" max="6670" width="5" style="249" customWidth="1"/>
    <col min="6671" max="6671" width="3.28515625" style="249" customWidth="1"/>
    <col min="6672" max="6672" width="5" style="249" customWidth="1"/>
    <col min="6673" max="6673" width="3.28515625" style="249" customWidth="1"/>
    <col min="6674" max="6674" width="5" style="249" customWidth="1"/>
    <col min="6675" max="6675" width="3.28515625" style="249" customWidth="1"/>
    <col min="6676" max="6676" width="5" style="249" customWidth="1"/>
    <col min="6677" max="6677" width="3.28515625" style="249" customWidth="1"/>
    <col min="6678" max="6911" width="7.7109375" style="249"/>
    <col min="6912" max="6912" width="19.140625" style="249" customWidth="1"/>
    <col min="6913" max="6913" width="23.42578125" style="249" customWidth="1"/>
    <col min="6914" max="6914" width="6.7109375" style="249" customWidth="1"/>
    <col min="6915" max="6915" width="3.28515625" style="249" customWidth="1"/>
    <col min="6916" max="6916" width="5" style="249" customWidth="1"/>
    <col min="6917" max="6917" width="3.28515625" style="249" customWidth="1"/>
    <col min="6918" max="6918" width="6.140625" style="249" customWidth="1"/>
    <col min="6919" max="6919" width="3.28515625" style="249" customWidth="1"/>
    <col min="6920" max="6920" width="5" style="249" customWidth="1"/>
    <col min="6921" max="6921" width="3.28515625" style="249" customWidth="1"/>
    <col min="6922" max="6922" width="6.42578125" style="249" customWidth="1"/>
    <col min="6923" max="6923" width="3.28515625" style="249" customWidth="1"/>
    <col min="6924" max="6924" width="5" style="249" customWidth="1"/>
    <col min="6925" max="6925" width="3.28515625" style="249" customWidth="1"/>
    <col min="6926" max="6926" width="5" style="249" customWidth="1"/>
    <col min="6927" max="6927" width="3.28515625" style="249" customWidth="1"/>
    <col min="6928" max="6928" width="5" style="249" customWidth="1"/>
    <col min="6929" max="6929" width="3.28515625" style="249" customWidth="1"/>
    <col min="6930" max="6930" width="5" style="249" customWidth="1"/>
    <col min="6931" max="6931" width="3.28515625" style="249" customWidth="1"/>
    <col min="6932" max="6932" width="5" style="249" customWidth="1"/>
    <col min="6933" max="6933" width="3.28515625" style="249" customWidth="1"/>
    <col min="6934" max="7167" width="7.7109375" style="249"/>
    <col min="7168" max="7168" width="19.140625" style="249" customWidth="1"/>
    <col min="7169" max="7169" width="23.42578125" style="249" customWidth="1"/>
    <col min="7170" max="7170" width="6.7109375" style="249" customWidth="1"/>
    <col min="7171" max="7171" width="3.28515625" style="249" customWidth="1"/>
    <col min="7172" max="7172" width="5" style="249" customWidth="1"/>
    <col min="7173" max="7173" width="3.28515625" style="249" customWidth="1"/>
    <col min="7174" max="7174" width="6.140625" style="249" customWidth="1"/>
    <col min="7175" max="7175" width="3.28515625" style="249" customWidth="1"/>
    <col min="7176" max="7176" width="5" style="249" customWidth="1"/>
    <col min="7177" max="7177" width="3.28515625" style="249" customWidth="1"/>
    <col min="7178" max="7178" width="6.42578125" style="249" customWidth="1"/>
    <col min="7179" max="7179" width="3.28515625" style="249" customWidth="1"/>
    <col min="7180" max="7180" width="5" style="249" customWidth="1"/>
    <col min="7181" max="7181" width="3.28515625" style="249" customWidth="1"/>
    <col min="7182" max="7182" width="5" style="249" customWidth="1"/>
    <col min="7183" max="7183" width="3.28515625" style="249" customWidth="1"/>
    <col min="7184" max="7184" width="5" style="249" customWidth="1"/>
    <col min="7185" max="7185" width="3.28515625" style="249" customWidth="1"/>
    <col min="7186" max="7186" width="5" style="249" customWidth="1"/>
    <col min="7187" max="7187" width="3.28515625" style="249" customWidth="1"/>
    <col min="7188" max="7188" width="5" style="249" customWidth="1"/>
    <col min="7189" max="7189" width="3.28515625" style="249" customWidth="1"/>
    <col min="7190" max="7423" width="7.7109375" style="249"/>
    <col min="7424" max="7424" width="19.140625" style="249" customWidth="1"/>
    <col min="7425" max="7425" width="23.42578125" style="249" customWidth="1"/>
    <col min="7426" max="7426" width="6.7109375" style="249" customWidth="1"/>
    <col min="7427" max="7427" width="3.28515625" style="249" customWidth="1"/>
    <col min="7428" max="7428" width="5" style="249" customWidth="1"/>
    <col min="7429" max="7429" width="3.28515625" style="249" customWidth="1"/>
    <col min="7430" max="7430" width="6.140625" style="249" customWidth="1"/>
    <col min="7431" max="7431" width="3.28515625" style="249" customWidth="1"/>
    <col min="7432" max="7432" width="5" style="249" customWidth="1"/>
    <col min="7433" max="7433" width="3.28515625" style="249" customWidth="1"/>
    <col min="7434" max="7434" width="6.42578125" style="249" customWidth="1"/>
    <col min="7435" max="7435" width="3.28515625" style="249" customWidth="1"/>
    <col min="7436" max="7436" width="5" style="249" customWidth="1"/>
    <col min="7437" max="7437" width="3.28515625" style="249" customWidth="1"/>
    <col min="7438" max="7438" width="5" style="249" customWidth="1"/>
    <col min="7439" max="7439" width="3.28515625" style="249" customWidth="1"/>
    <col min="7440" max="7440" width="5" style="249" customWidth="1"/>
    <col min="7441" max="7441" width="3.28515625" style="249" customWidth="1"/>
    <col min="7442" max="7442" width="5" style="249" customWidth="1"/>
    <col min="7443" max="7443" width="3.28515625" style="249" customWidth="1"/>
    <col min="7444" max="7444" width="5" style="249" customWidth="1"/>
    <col min="7445" max="7445" width="3.28515625" style="249" customWidth="1"/>
    <col min="7446" max="7679" width="7.7109375" style="249"/>
    <col min="7680" max="7680" width="19.140625" style="249" customWidth="1"/>
    <col min="7681" max="7681" width="23.42578125" style="249" customWidth="1"/>
    <col min="7682" max="7682" width="6.7109375" style="249" customWidth="1"/>
    <col min="7683" max="7683" width="3.28515625" style="249" customWidth="1"/>
    <col min="7684" max="7684" width="5" style="249" customWidth="1"/>
    <col min="7685" max="7685" width="3.28515625" style="249" customWidth="1"/>
    <col min="7686" max="7686" width="6.140625" style="249" customWidth="1"/>
    <col min="7687" max="7687" width="3.28515625" style="249" customWidth="1"/>
    <col min="7688" max="7688" width="5" style="249" customWidth="1"/>
    <col min="7689" max="7689" width="3.28515625" style="249" customWidth="1"/>
    <col min="7690" max="7690" width="6.42578125" style="249" customWidth="1"/>
    <col min="7691" max="7691" width="3.28515625" style="249" customWidth="1"/>
    <col min="7692" max="7692" width="5" style="249" customWidth="1"/>
    <col min="7693" max="7693" width="3.28515625" style="249" customWidth="1"/>
    <col min="7694" max="7694" width="5" style="249" customWidth="1"/>
    <col min="7695" max="7695" width="3.28515625" style="249" customWidth="1"/>
    <col min="7696" max="7696" width="5" style="249" customWidth="1"/>
    <col min="7697" max="7697" width="3.28515625" style="249" customWidth="1"/>
    <col min="7698" max="7698" width="5" style="249" customWidth="1"/>
    <col min="7699" max="7699" width="3.28515625" style="249" customWidth="1"/>
    <col min="7700" max="7700" width="5" style="249" customWidth="1"/>
    <col min="7701" max="7701" width="3.28515625" style="249" customWidth="1"/>
    <col min="7702" max="7935" width="7.7109375" style="249"/>
    <col min="7936" max="7936" width="19.140625" style="249" customWidth="1"/>
    <col min="7937" max="7937" width="23.42578125" style="249" customWidth="1"/>
    <col min="7938" max="7938" width="6.7109375" style="249" customWidth="1"/>
    <col min="7939" max="7939" width="3.28515625" style="249" customWidth="1"/>
    <col min="7940" max="7940" width="5" style="249" customWidth="1"/>
    <col min="7941" max="7941" width="3.28515625" style="249" customWidth="1"/>
    <col min="7942" max="7942" width="6.140625" style="249" customWidth="1"/>
    <col min="7943" max="7943" width="3.28515625" style="249" customWidth="1"/>
    <col min="7944" max="7944" width="5" style="249" customWidth="1"/>
    <col min="7945" max="7945" width="3.28515625" style="249" customWidth="1"/>
    <col min="7946" max="7946" width="6.42578125" style="249" customWidth="1"/>
    <col min="7947" max="7947" width="3.28515625" style="249" customWidth="1"/>
    <col min="7948" max="7948" width="5" style="249" customWidth="1"/>
    <col min="7949" max="7949" width="3.28515625" style="249" customWidth="1"/>
    <col min="7950" max="7950" width="5" style="249" customWidth="1"/>
    <col min="7951" max="7951" width="3.28515625" style="249" customWidth="1"/>
    <col min="7952" max="7952" width="5" style="249" customWidth="1"/>
    <col min="7953" max="7953" width="3.28515625" style="249" customWidth="1"/>
    <col min="7954" max="7954" width="5" style="249" customWidth="1"/>
    <col min="7955" max="7955" width="3.28515625" style="249" customWidth="1"/>
    <col min="7956" max="7956" width="5" style="249" customWidth="1"/>
    <col min="7957" max="7957" width="3.28515625" style="249" customWidth="1"/>
    <col min="7958" max="8191" width="7.7109375" style="249"/>
    <col min="8192" max="8192" width="19.140625" style="249" customWidth="1"/>
    <col min="8193" max="8193" width="23.42578125" style="249" customWidth="1"/>
    <col min="8194" max="8194" width="6.7109375" style="249" customWidth="1"/>
    <col min="8195" max="8195" width="3.28515625" style="249" customWidth="1"/>
    <col min="8196" max="8196" width="5" style="249" customWidth="1"/>
    <col min="8197" max="8197" width="3.28515625" style="249" customWidth="1"/>
    <col min="8198" max="8198" width="6.140625" style="249" customWidth="1"/>
    <col min="8199" max="8199" width="3.28515625" style="249" customWidth="1"/>
    <col min="8200" max="8200" width="5" style="249" customWidth="1"/>
    <col min="8201" max="8201" width="3.28515625" style="249" customWidth="1"/>
    <col min="8202" max="8202" width="6.42578125" style="249" customWidth="1"/>
    <col min="8203" max="8203" width="3.28515625" style="249" customWidth="1"/>
    <col min="8204" max="8204" width="5" style="249" customWidth="1"/>
    <col min="8205" max="8205" width="3.28515625" style="249" customWidth="1"/>
    <col min="8206" max="8206" width="5" style="249" customWidth="1"/>
    <col min="8207" max="8207" width="3.28515625" style="249" customWidth="1"/>
    <col min="8208" max="8208" width="5" style="249" customWidth="1"/>
    <col min="8209" max="8209" width="3.28515625" style="249" customWidth="1"/>
    <col min="8210" max="8210" width="5" style="249" customWidth="1"/>
    <col min="8211" max="8211" width="3.28515625" style="249" customWidth="1"/>
    <col min="8212" max="8212" width="5" style="249" customWidth="1"/>
    <col min="8213" max="8213" width="3.28515625" style="249" customWidth="1"/>
    <col min="8214" max="8447" width="7.7109375" style="249"/>
    <col min="8448" max="8448" width="19.140625" style="249" customWidth="1"/>
    <col min="8449" max="8449" width="23.42578125" style="249" customWidth="1"/>
    <col min="8450" max="8450" width="6.7109375" style="249" customWidth="1"/>
    <col min="8451" max="8451" width="3.28515625" style="249" customWidth="1"/>
    <col min="8452" max="8452" width="5" style="249" customWidth="1"/>
    <col min="8453" max="8453" width="3.28515625" style="249" customWidth="1"/>
    <col min="8454" max="8454" width="6.140625" style="249" customWidth="1"/>
    <col min="8455" max="8455" width="3.28515625" style="249" customWidth="1"/>
    <col min="8456" max="8456" width="5" style="249" customWidth="1"/>
    <col min="8457" max="8457" width="3.28515625" style="249" customWidth="1"/>
    <col min="8458" max="8458" width="6.42578125" style="249" customWidth="1"/>
    <col min="8459" max="8459" width="3.28515625" style="249" customWidth="1"/>
    <col min="8460" max="8460" width="5" style="249" customWidth="1"/>
    <col min="8461" max="8461" width="3.28515625" style="249" customWidth="1"/>
    <col min="8462" max="8462" width="5" style="249" customWidth="1"/>
    <col min="8463" max="8463" width="3.28515625" style="249" customWidth="1"/>
    <col min="8464" max="8464" width="5" style="249" customWidth="1"/>
    <col min="8465" max="8465" width="3.28515625" style="249" customWidth="1"/>
    <col min="8466" max="8466" width="5" style="249" customWidth="1"/>
    <col min="8467" max="8467" width="3.28515625" style="249" customWidth="1"/>
    <col min="8468" max="8468" width="5" style="249" customWidth="1"/>
    <col min="8469" max="8469" width="3.28515625" style="249" customWidth="1"/>
    <col min="8470" max="8703" width="7.7109375" style="249"/>
    <col min="8704" max="8704" width="19.140625" style="249" customWidth="1"/>
    <col min="8705" max="8705" width="23.42578125" style="249" customWidth="1"/>
    <col min="8706" max="8706" width="6.7109375" style="249" customWidth="1"/>
    <col min="8707" max="8707" width="3.28515625" style="249" customWidth="1"/>
    <col min="8708" max="8708" width="5" style="249" customWidth="1"/>
    <col min="8709" max="8709" width="3.28515625" style="249" customWidth="1"/>
    <col min="8710" max="8710" width="6.140625" style="249" customWidth="1"/>
    <col min="8711" max="8711" width="3.28515625" style="249" customWidth="1"/>
    <col min="8712" max="8712" width="5" style="249" customWidth="1"/>
    <col min="8713" max="8713" width="3.28515625" style="249" customWidth="1"/>
    <col min="8714" max="8714" width="6.42578125" style="249" customWidth="1"/>
    <col min="8715" max="8715" width="3.28515625" style="249" customWidth="1"/>
    <col min="8716" max="8716" width="5" style="249" customWidth="1"/>
    <col min="8717" max="8717" width="3.28515625" style="249" customWidth="1"/>
    <col min="8718" max="8718" width="5" style="249" customWidth="1"/>
    <col min="8719" max="8719" width="3.28515625" style="249" customWidth="1"/>
    <col min="8720" max="8720" width="5" style="249" customWidth="1"/>
    <col min="8721" max="8721" width="3.28515625" style="249" customWidth="1"/>
    <col min="8722" max="8722" width="5" style="249" customWidth="1"/>
    <col min="8723" max="8723" width="3.28515625" style="249" customWidth="1"/>
    <col min="8724" max="8724" width="5" style="249" customWidth="1"/>
    <col min="8725" max="8725" width="3.28515625" style="249" customWidth="1"/>
    <col min="8726" max="8959" width="7.7109375" style="249"/>
    <col min="8960" max="8960" width="19.140625" style="249" customWidth="1"/>
    <col min="8961" max="8961" width="23.42578125" style="249" customWidth="1"/>
    <col min="8962" max="8962" width="6.7109375" style="249" customWidth="1"/>
    <col min="8963" max="8963" width="3.28515625" style="249" customWidth="1"/>
    <col min="8964" max="8964" width="5" style="249" customWidth="1"/>
    <col min="8965" max="8965" width="3.28515625" style="249" customWidth="1"/>
    <col min="8966" max="8966" width="6.140625" style="249" customWidth="1"/>
    <col min="8967" max="8967" width="3.28515625" style="249" customWidth="1"/>
    <col min="8968" max="8968" width="5" style="249" customWidth="1"/>
    <col min="8969" max="8969" width="3.28515625" style="249" customWidth="1"/>
    <col min="8970" max="8970" width="6.42578125" style="249" customWidth="1"/>
    <col min="8971" max="8971" width="3.28515625" style="249" customWidth="1"/>
    <col min="8972" max="8972" width="5" style="249" customWidth="1"/>
    <col min="8973" max="8973" width="3.28515625" style="249" customWidth="1"/>
    <col min="8974" max="8974" width="5" style="249" customWidth="1"/>
    <col min="8975" max="8975" width="3.28515625" style="249" customWidth="1"/>
    <col min="8976" max="8976" width="5" style="249" customWidth="1"/>
    <col min="8977" max="8977" width="3.28515625" style="249" customWidth="1"/>
    <col min="8978" max="8978" width="5" style="249" customWidth="1"/>
    <col min="8979" max="8979" width="3.28515625" style="249" customWidth="1"/>
    <col min="8980" max="8980" width="5" style="249" customWidth="1"/>
    <col min="8981" max="8981" width="3.28515625" style="249" customWidth="1"/>
    <col min="8982" max="9215" width="7.7109375" style="249"/>
    <col min="9216" max="9216" width="19.140625" style="249" customWidth="1"/>
    <col min="9217" max="9217" width="23.42578125" style="249" customWidth="1"/>
    <col min="9218" max="9218" width="6.7109375" style="249" customWidth="1"/>
    <col min="9219" max="9219" width="3.28515625" style="249" customWidth="1"/>
    <col min="9220" max="9220" width="5" style="249" customWidth="1"/>
    <col min="9221" max="9221" width="3.28515625" style="249" customWidth="1"/>
    <col min="9222" max="9222" width="6.140625" style="249" customWidth="1"/>
    <col min="9223" max="9223" width="3.28515625" style="249" customWidth="1"/>
    <col min="9224" max="9224" width="5" style="249" customWidth="1"/>
    <col min="9225" max="9225" width="3.28515625" style="249" customWidth="1"/>
    <col min="9226" max="9226" width="6.42578125" style="249" customWidth="1"/>
    <col min="9227" max="9227" width="3.28515625" style="249" customWidth="1"/>
    <col min="9228" max="9228" width="5" style="249" customWidth="1"/>
    <col min="9229" max="9229" width="3.28515625" style="249" customWidth="1"/>
    <col min="9230" max="9230" width="5" style="249" customWidth="1"/>
    <col min="9231" max="9231" width="3.28515625" style="249" customWidth="1"/>
    <col min="9232" max="9232" width="5" style="249" customWidth="1"/>
    <col min="9233" max="9233" width="3.28515625" style="249" customWidth="1"/>
    <col min="9234" max="9234" width="5" style="249" customWidth="1"/>
    <col min="9235" max="9235" width="3.28515625" style="249" customWidth="1"/>
    <col min="9236" max="9236" width="5" style="249" customWidth="1"/>
    <col min="9237" max="9237" width="3.28515625" style="249" customWidth="1"/>
    <col min="9238" max="9471" width="7.7109375" style="249"/>
    <col min="9472" max="9472" width="19.140625" style="249" customWidth="1"/>
    <col min="9473" max="9473" width="23.42578125" style="249" customWidth="1"/>
    <col min="9474" max="9474" width="6.7109375" style="249" customWidth="1"/>
    <col min="9475" max="9475" width="3.28515625" style="249" customWidth="1"/>
    <col min="9476" max="9476" width="5" style="249" customWidth="1"/>
    <col min="9477" max="9477" width="3.28515625" style="249" customWidth="1"/>
    <col min="9478" max="9478" width="6.140625" style="249" customWidth="1"/>
    <col min="9479" max="9479" width="3.28515625" style="249" customWidth="1"/>
    <col min="9480" max="9480" width="5" style="249" customWidth="1"/>
    <col min="9481" max="9481" width="3.28515625" style="249" customWidth="1"/>
    <col min="9482" max="9482" width="6.42578125" style="249" customWidth="1"/>
    <col min="9483" max="9483" width="3.28515625" style="249" customWidth="1"/>
    <col min="9484" max="9484" width="5" style="249" customWidth="1"/>
    <col min="9485" max="9485" width="3.28515625" style="249" customWidth="1"/>
    <col min="9486" max="9486" width="5" style="249" customWidth="1"/>
    <col min="9487" max="9487" width="3.28515625" style="249" customWidth="1"/>
    <col min="9488" max="9488" width="5" style="249" customWidth="1"/>
    <col min="9489" max="9489" width="3.28515625" style="249" customWidth="1"/>
    <col min="9490" max="9490" width="5" style="249" customWidth="1"/>
    <col min="9491" max="9491" width="3.28515625" style="249" customWidth="1"/>
    <col min="9492" max="9492" width="5" style="249" customWidth="1"/>
    <col min="9493" max="9493" width="3.28515625" style="249" customWidth="1"/>
    <col min="9494" max="9727" width="7.7109375" style="249"/>
    <col min="9728" max="9728" width="19.140625" style="249" customWidth="1"/>
    <col min="9729" max="9729" width="23.42578125" style="249" customWidth="1"/>
    <col min="9730" max="9730" width="6.7109375" style="249" customWidth="1"/>
    <col min="9731" max="9731" width="3.28515625" style="249" customWidth="1"/>
    <col min="9732" max="9732" width="5" style="249" customWidth="1"/>
    <col min="9733" max="9733" width="3.28515625" style="249" customWidth="1"/>
    <col min="9734" max="9734" width="6.140625" style="249" customWidth="1"/>
    <col min="9735" max="9735" width="3.28515625" style="249" customWidth="1"/>
    <col min="9736" max="9736" width="5" style="249" customWidth="1"/>
    <col min="9737" max="9737" width="3.28515625" style="249" customWidth="1"/>
    <col min="9738" max="9738" width="6.42578125" style="249" customWidth="1"/>
    <col min="9739" max="9739" width="3.28515625" style="249" customWidth="1"/>
    <col min="9740" max="9740" width="5" style="249" customWidth="1"/>
    <col min="9741" max="9741" width="3.28515625" style="249" customWidth="1"/>
    <col min="9742" max="9742" width="5" style="249" customWidth="1"/>
    <col min="9743" max="9743" width="3.28515625" style="249" customWidth="1"/>
    <col min="9744" max="9744" width="5" style="249" customWidth="1"/>
    <col min="9745" max="9745" width="3.28515625" style="249" customWidth="1"/>
    <col min="9746" max="9746" width="5" style="249" customWidth="1"/>
    <col min="9747" max="9747" width="3.28515625" style="249" customWidth="1"/>
    <col min="9748" max="9748" width="5" style="249" customWidth="1"/>
    <col min="9749" max="9749" width="3.28515625" style="249" customWidth="1"/>
    <col min="9750" max="9983" width="7.7109375" style="249"/>
    <col min="9984" max="9984" width="19.140625" style="249" customWidth="1"/>
    <col min="9985" max="9985" width="23.42578125" style="249" customWidth="1"/>
    <col min="9986" max="9986" width="6.7109375" style="249" customWidth="1"/>
    <col min="9987" max="9987" width="3.28515625" style="249" customWidth="1"/>
    <col min="9988" max="9988" width="5" style="249" customWidth="1"/>
    <col min="9989" max="9989" width="3.28515625" style="249" customWidth="1"/>
    <col min="9990" max="9990" width="6.140625" style="249" customWidth="1"/>
    <col min="9991" max="9991" width="3.28515625" style="249" customWidth="1"/>
    <col min="9992" max="9992" width="5" style="249" customWidth="1"/>
    <col min="9993" max="9993" width="3.28515625" style="249" customWidth="1"/>
    <col min="9994" max="9994" width="6.42578125" style="249" customWidth="1"/>
    <col min="9995" max="9995" width="3.28515625" style="249" customWidth="1"/>
    <col min="9996" max="9996" width="5" style="249" customWidth="1"/>
    <col min="9997" max="9997" width="3.28515625" style="249" customWidth="1"/>
    <col min="9998" max="9998" width="5" style="249" customWidth="1"/>
    <col min="9999" max="9999" width="3.28515625" style="249" customWidth="1"/>
    <col min="10000" max="10000" width="5" style="249" customWidth="1"/>
    <col min="10001" max="10001" width="3.28515625" style="249" customWidth="1"/>
    <col min="10002" max="10002" width="5" style="249" customWidth="1"/>
    <col min="10003" max="10003" width="3.28515625" style="249" customWidth="1"/>
    <col min="10004" max="10004" width="5" style="249" customWidth="1"/>
    <col min="10005" max="10005" width="3.28515625" style="249" customWidth="1"/>
    <col min="10006" max="10239" width="7.7109375" style="249"/>
    <col min="10240" max="10240" width="19.140625" style="249" customWidth="1"/>
    <col min="10241" max="10241" width="23.42578125" style="249" customWidth="1"/>
    <col min="10242" max="10242" width="6.7109375" style="249" customWidth="1"/>
    <col min="10243" max="10243" width="3.28515625" style="249" customWidth="1"/>
    <col min="10244" max="10244" width="5" style="249" customWidth="1"/>
    <col min="10245" max="10245" width="3.28515625" style="249" customWidth="1"/>
    <col min="10246" max="10246" width="6.140625" style="249" customWidth="1"/>
    <col min="10247" max="10247" width="3.28515625" style="249" customWidth="1"/>
    <col min="10248" max="10248" width="5" style="249" customWidth="1"/>
    <col min="10249" max="10249" width="3.28515625" style="249" customWidth="1"/>
    <col min="10250" max="10250" width="6.42578125" style="249" customWidth="1"/>
    <col min="10251" max="10251" width="3.28515625" style="249" customWidth="1"/>
    <col min="10252" max="10252" width="5" style="249" customWidth="1"/>
    <col min="10253" max="10253" width="3.28515625" style="249" customWidth="1"/>
    <col min="10254" max="10254" width="5" style="249" customWidth="1"/>
    <col min="10255" max="10255" width="3.28515625" style="249" customWidth="1"/>
    <col min="10256" max="10256" width="5" style="249" customWidth="1"/>
    <col min="10257" max="10257" width="3.28515625" style="249" customWidth="1"/>
    <col min="10258" max="10258" width="5" style="249" customWidth="1"/>
    <col min="10259" max="10259" width="3.28515625" style="249" customWidth="1"/>
    <col min="10260" max="10260" width="5" style="249" customWidth="1"/>
    <col min="10261" max="10261" width="3.28515625" style="249" customWidth="1"/>
    <col min="10262" max="10495" width="7.7109375" style="249"/>
    <col min="10496" max="10496" width="19.140625" style="249" customWidth="1"/>
    <col min="10497" max="10497" width="23.42578125" style="249" customWidth="1"/>
    <col min="10498" max="10498" width="6.7109375" style="249" customWidth="1"/>
    <col min="10499" max="10499" width="3.28515625" style="249" customWidth="1"/>
    <col min="10500" max="10500" width="5" style="249" customWidth="1"/>
    <col min="10501" max="10501" width="3.28515625" style="249" customWidth="1"/>
    <col min="10502" max="10502" width="6.140625" style="249" customWidth="1"/>
    <col min="10503" max="10503" width="3.28515625" style="249" customWidth="1"/>
    <col min="10504" max="10504" width="5" style="249" customWidth="1"/>
    <col min="10505" max="10505" width="3.28515625" style="249" customWidth="1"/>
    <col min="10506" max="10506" width="6.42578125" style="249" customWidth="1"/>
    <col min="10507" max="10507" width="3.28515625" style="249" customWidth="1"/>
    <col min="10508" max="10508" width="5" style="249" customWidth="1"/>
    <col min="10509" max="10509" width="3.28515625" style="249" customWidth="1"/>
    <col min="10510" max="10510" width="5" style="249" customWidth="1"/>
    <col min="10511" max="10511" width="3.28515625" style="249" customWidth="1"/>
    <col min="10512" max="10512" width="5" style="249" customWidth="1"/>
    <col min="10513" max="10513" width="3.28515625" style="249" customWidth="1"/>
    <col min="10514" max="10514" width="5" style="249" customWidth="1"/>
    <col min="10515" max="10515" width="3.28515625" style="249" customWidth="1"/>
    <col min="10516" max="10516" width="5" style="249" customWidth="1"/>
    <col min="10517" max="10517" width="3.28515625" style="249" customWidth="1"/>
    <col min="10518" max="10751" width="7.7109375" style="249"/>
    <col min="10752" max="10752" width="19.140625" style="249" customWidth="1"/>
    <col min="10753" max="10753" width="23.42578125" style="249" customWidth="1"/>
    <col min="10754" max="10754" width="6.7109375" style="249" customWidth="1"/>
    <col min="10755" max="10755" width="3.28515625" style="249" customWidth="1"/>
    <col min="10756" max="10756" width="5" style="249" customWidth="1"/>
    <col min="10757" max="10757" width="3.28515625" style="249" customWidth="1"/>
    <col min="10758" max="10758" width="6.140625" style="249" customWidth="1"/>
    <col min="10759" max="10759" width="3.28515625" style="249" customWidth="1"/>
    <col min="10760" max="10760" width="5" style="249" customWidth="1"/>
    <col min="10761" max="10761" width="3.28515625" style="249" customWidth="1"/>
    <col min="10762" max="10762" width="6.42578125" style="249" customWidth="1"/>
    <col min="10763" max="10763" width="3.28515625" style="249" customWidth="1"/>
    <col min="10764" max="10764" width="5" style="249" customWidth="1"/>
    <col min="10765" max="10765" width="3.28515625" style="249" customWidth="1"/>
    <col min="10766" max="10766" width="5" style="249" customWidth="1"/>
    <col min="10767" max="10767" width="3.28515625" style="249" customWidth="1"/>
    <col min="10768" max="10768" width="5" style="249" customWidth="1"/>
    <col min="10769" max="10769" width="3.28515625" style="249" customWidth="1"/>
    <col min="10770" max="10770" width="5" style="249" customWidth="1"/>
    <col min="10771" max="10771" width="3.28515625" style="249" customWidth="1"/>
    <col min="10772" max="10772" width="5" style="249" customWidth="1"/>
    <col min="10773" max="10773" width="3.28515625" style="249" customWidth="1"/>
    <col min="10774" max="11007" width="7.7109375" style="249"/>
    <col min="11008" max="11008" width="19.140625" style="249" customWidth="1"/>
    <col min="11009" max="11009" width="23.42578125" style="249" customWidth="1"/>
    <col min="11010" max="11010" width="6.7109375" style="249" customWidth="1"/>
    <col min="11011" max="11011" width="3.28515625" style="249" customWidth="1"/>
    <col min="11012" max="11012" width="5" style="249" customWidth="1"/>
    <col min="11013" max="11013" width="3.28515625" style="249" customWidth="1"/>
    <col min="11014" max="11014" width="6.140625" style="249" customWidth="1"/>
    <col min="11015" max="11015" width="3.28515625" style="249" customWidth="1"/>
    <col min="11016" max="11016" width="5" style="249" customWidth="1"/>
    <col min="11017" max="11017" width="3.28515625" style="249" customWidth="1"/>
    <col min="11018" max="11018" width="6.42578125" style="249" customWidth="1"/>
    <col min="11019" max="11019" width="3.28515625" style="249" customWidth="1"/>
    <col min="11020" max="11020" width="5" style="249" customWidth="1"/>
    <col min="11021" max="11021" width="3.28515625" style="249" customWidth="1"/>
    <col min="11022" max="11022" width="5" style="249" customWidth="1"/>
    <col min="11023" max="11023" width="3.28515625" style="249" customWidth="1"/>
    <col min="11024" max="11024" width="5" style="249" customWidth="1"/>
    <col min="11025" max="11025" width="3.28515625" style="249" customWidth="1"/>
    <col min="11026" max="11026" width="5" style="249" customWidth="1"/>
    <col min="11027" max="11027" width="3.28515625" style="249" customWidth="1"/>
    <col min="11028" max="11028" width="5" style="249" customWidth="1"/>
    <col min="11029" max="11029" width="3.28515625" style="249" customWidth="1"/>
    <col min="11030" max="11263" width="7.7109375" style="249"/>
    <col min="11264" max="11264" width="19.140625" style="249" customWidth="1"/>
    <col min="11265" max="11265" width="23.42578125" style="249" customWidth="1"/>
    <col min="11266" max="11266" width="6.7109375" style="249" customWidth="1"/>
    <col min="11267" max="11267" width="3.28515625" style="249" customWidth="1"/>
    <col min="11268" max="11268" width="5" style="249" customWidth="1"/>
    <col min="11269" max="11269" width="3.28515625" style="249" customWidth="1"/>
    <col min="11270" max="11270" width="6.140625" style="249" customWidth="1"/>
    <col min="11271" max="11271" width="3.28515625" style="249" customWidth="1"/>
    <col min="11272" max="11272" width="5" style="249" customWidth="1"/>
    <col min="11273" max="11273" width="3.28515625" style="249" customWidth="1"/>
    <col min="11274" max="11274" width="6.42578125" style="249" customWidth="1"/>
    <col min="11275" max="11275" width="3.28515625" style="249" customWidth="1"/>
    <col min="11276" max="11276" width="5" style="249" customWidth="1"/>
    <col min="11277" max="11277" width="3.28515625" style="249" customWidth="1"/>
    <col min="11278" max="11278" width="5" style="249" customWidth="1"/>
    <col min="11279" max="11279" width="3.28515625" style="249" customWidth="1"/>
    <col min="11280" max="11280" width="5" style="249" customWidth="1"/>
    <col min="11281" max="11281" width="3.28515625" style="249" customWidth="1"/>
    <col min="11282" max="11282" width="5" style="249" customWidth="1"/>
    <col min="11283" max="11283" width="3.28515625" style="249" customWidth="1"/>
    <col min="11284" max="11284" width="5" style="249" customWidth="1"/>
    <col min="11285" max="11285" width="3.28515625" style="249" customWidth="1"/>
    <col min="11286" max="11519" width="7.7109375" style="249"/>
    <col min="11520" max="11520" width="19.140625" style="249" customWidth="1"/>
    <col min="11521" max="11521" width="23.42578125" style="249" customWidth="1"/>
    <col min="11522" max="11522" width="6.7109375" style="249" customWidth="1"/>
    <col min="11523" max="11523" width="3.28515625" style="249" customWidth="1"/>
    <col min="11524" max="11524" width="5" style="249" customWidth="1"/>
    <col min="11525" max="11525" width="3.28515625" style="249" customWidth="1"/>
    <col min="11526" max="11526" width="6.140625" style="249" customWidth="1"/>
    <col min="11527" max="11527" width="3.28515625" style="249" customWidth="1"/>
    <col min="11528" max="11528" width="5" style="249" customWidth="1"/>
    <col min="11529" max="11529" width="3.28515625" style="249" customWidth="1"/>
    <col min="11530" max="11530" width="6.42578125" style="249" customWidth="1"/>
    <col min="11531" max="11531" width="3.28515625" style="249" customWidth="1"/>
    <col min="11532" max="11532" width="5" style="249" customWidth="1"/>
    <col min="11533" max="11533" width="3.28515625" style="249" customWidth="1"/>
    <col min="11534" max="11534" width="5" style="249" customWidth="1"/>
    <col min="11535" max="11535" width="3.28515625" style="249" customWidth="1"/>
    <col min="11536" max="11536" width="5" style="249" customWidth="1"/>
    <col min="11537" max="11537" width="3.28515625" style="249" customWidth="1"/>
    <col min="11538" max="11538" width="5" style="249" customWidth="1"/>
    <col min="11539" max="11539" width="3.28515625" style="249" customWidth="1"/>
    <col min="11540" max="11540" width="5" style="249" customWidth="1"/>
    <col min="11541" max="11541" width="3.28515625" style="249" customWidth="1"/>
    <col min="11542" max="11775" width="7.7109375" style="249"/>
    <col min="11776" max="11776" width="19.140625" style="249" customWidth="1"/>
    <col min="11777" max="11777" width="23.42578125" style="249" customWidth="1"/>
    <col min="11778" max="11778" width="6.7109375" style="249" customWidth="1"/>
    <col min="11779" max="11779" width="3.28515625" style="249" customWidth="1"/>
    <col min="11780" max="11780" width="5" style="249" customWidth="1"/>
    <col min="11781" max="11781" width="3.28515625" style="249" customWidth="1"/>
    <col min="11782" max="11782" width="6.140625" style="249" customWidth="1"/>
    <col min="11783" max="11783" width="3.28515625" style="249" customWidth="1"/>
    <col min="11784" max="11784" width="5" style="249" customWidth="1"/>
    <col min="11785" max="11785" width="3.28515625" style="249" customWidth="1"/>
    <col min="11786" max="11786" width="6.42578125" style="249" customWidth="1"/>
    <col min="11787" max="11787" width="3.28515625" style="249" customWidth="1"/>
    <col min="11788" max="11788" width="5" style="249" customWidth="1"/>
    <col min="11789" max="11789" width="3.28515625" style="249" customWidth="1"/>
    <col min="11790" max="11790" width="5" style="249" customWidth="1"/>
    <col min="11791" max="11791" width="3.28515625" style="249" customWidth="1"/>
    <col min="11792" max="11792" width="5" style="249" customWidth="1"/>
    <col min="11793" max="11793" width="3.28515625" style="249" customWidth="1"/>
    <col min="11794" max="11794" width="5" style="249" customWidth="1"/>
    <col min="11795" max="11795" width="3.28515625" style="249" customWidth="1"/>
    <col min="11796" max="11796" width="5" style="249" customWidth="1"/>
    <col min="11797" max="11797" width="3.28515625" style="249" customWidth="1"/>
    <col min="11798" max="12031" width="7.7109375" style="249"/>
    <col min="12032" max="12032" width="19.140625" style="249" customWidth="1"/>
    <col min="12033" max="12033" width="23.42578125" style="249" customWidth="1"/>
    <col min="12034" max="12034" width="6.7109375" style="249" customWidth="1"/>
    <col min="12035" max="12035" width="3.28515625" style="249" customWidth="1"/>
    <col min="12036" max="12036" width="5" style="249" customWidth="1"/>
    <col min="12037" max="12037" width="3.28515625" style="249" customWidth="1"/>
    <col min="12038" max="12038" width="6.140625" style="249" customWidth="1"/>
    <col min="12039" max="12039" width="3.28515625" style="249" customWidth="1"/>
    <col min="12040" max="12040" width="5" style="249" customWidth="1"/>
    <col min="12041" max="12041" width="3.28515625" style="249" customWidth="1"/>
    <col min="12042" max="12042" width="6.42578125" style="249" customWidth="1"/>
    <col min="12043" max="12043" width="3.28515625" style="249" customWidth="1"/>
    <col min="12044" max="12044" width="5" style="249" customWidth="1"/>
    <col min="12045" max="12045" width="3.28515625" style="249" customWidth="1"/>
    <col min="12046" max="12046" width="5" style="249" customWidth="1"/>
    <col min="12047" max="12047" width="3.28515625" style="249" customWidth="1"/>
    <col min="12048" max="12048" width="5" style="249" customWidth="1"/>
    <col min="12049" max="12049" width="3.28515625" style="249" customWidth="1"/>
    <col min="12050" max="12050" width="5" style="249" customWidth="1"/>
    <col min="12051" max="12051" width="3.28515625" style="249" customWidth="1"/>
    <col min="12052" max="12052" width="5" style="249" customWidth="1"/>
    <col min="12053" max="12053" width="3.28515625" style="249" customWidth="1"/>
    <col min="12054" max="12287" width="7.7109375" style="249"/>
    <col min="12288" max="12288" width="19.140625" style="249" customWidth="1"/>
    <col min="12289" max="12289" width="23.42578125" style="249" customWidth="1"/>
    <col min="12290" max="12290" width="6.7109375" style="249" customWidth="1"/>
    <col min="12291" max="12291" width="3.28515625" style="249" customWidth="1"/>
    <col min="12292" max="12292" width="5" style="249" customWidth="1"/>
    <col min="12293" max="12293" width="3.28515625" style="249" customWidth="1"/>
    <col min="12294" max="12294" width="6.140625" style="249" customWidth="1"/>
    <col min="12295" max="12295" width="3.28515625" style="249" customWidth="1"/>
    <col min="12296" max="12296" width="5" style="249" customWidth="1"/>
    <col min="12297" max="12297" width="3.28515625" style="249" customWidth="1"/>
    <col min="12298" max="12298" width="6.42578125" style="249" customWidth="1"/>
    <col min="12299" max="12299" width="3.28515625" style="249" customWidth="1"/>
    <col min="12300" max="12300" width="5" style="249" customWidth="1"/>
    <col min="12301" max="12301" width="3.28515625" style="249" customWidth="1"/>
    <col min="12302" max="12302" width="5" style="249" customWidth="1"/>
    <col min="12303" max="12303" width="3.28515625" style="249" customWidth="1"/>
    <col min="12304" max="12304" width="5" style="249" customWidth="1"/>
    <col min="12305" max="12305" width="3.28515625" style="249" customWidth="1"/>
    <col min="12306" max="12306" width="5" style="249" customWidth="1"/>
    <col min="12307" max="12307" width="3.28515625" style="249" customWidth="1"/>
    <col min="12308" max="12308" width="5" style="249" customWidth="1"/>
    <col min="12309" max="12309" width="3.28515625" style="249" customWidth="1"/>
    <col min="12310" max="12543" width="7.7109375" style="249"/>
    <col min="12544" max="12544" width="19.140625" style="249" customWidth="1"/>
    <col min="12545" max="12545" width="23.42578125" style="249" customWidth="1"/>
    <col min="12546" max="12546" width="6.7109375" style="249" customWidth="1"/>
    <col min="12547" max="12547" width="3.28515625" style="249" customWidth="1"/>
    <col min="12548" max="12548" width="5" style="249" customWidth="1"/>
    <col min="12549" max="12549" width="3.28515625" style="249" customWidth="1"/>
    <col min="12550" max="12550" width="6.140625" style="249" customWidth="1"/>
    <col min="12551" max="12551" width="3.28515625" style="249" customWidth="1"/>
    <col min="12552" max="12552" width="5" style="249" customWidth="1"/>
    <col min="12553" max="12553" width="3.28515625" style="249" customWidth="1"/>
    <col min="12554" max="12554" width="6.42578125" style="249" customWidth="1"/>
    <col min="12555" max="12555" width="3.28515625" style="249" customWidth="1"/>
    <col min="12556" max="12556" width="5" style="249" customWidth="1"/>
    <col min="12557" max="12557" width="3.28515625" style="249" customWidth="1"/>
    <col min="12558" max="12558" width="5" style="249" customWidth="1"/>
    <col min="12559" max="12559" width="3.28515625" style="249" customWidth="1"/>
    <col min="12560" max="12560" width="5" style="249" customWidth="1"/>
    <col min="12561" max="12561" width="3.28515625" style="249" customWidth="1"/>
    <col min="12562" max="12562" width="5" style="249" customWidth="1"/>
    <col min="12563" max="12563" width="3.28515625" style="249" customWidth="1"/>
    <col min="12564" max="12564" width="5" style="249" customWidth="1"/>
    <col min="12565" max="12565" width="3.28515625" style="249" customWidth="1"/>
    <col min="12566" max="12799" width="7.7109375" style="249"/>
    <col min="12800" max="12800" width="19.140625" style="249" customWidth="1"/>
    <col min="12801" max="12801" width="23.42578125" style="249" customWidth="1"/>
    <col min="12802" max="12802" width="6.7109375" style="249" customWidth="1"/>
    <col min="12803" max="12803" width="3.28515625" style="249" customWidth="1"/>
    <col min="12804" max="12804" width="5" style="249" customWidth="1"/>
    <col min="12805" max="12805" width="3.28515625" style="249" customWidth="1"/>
    <col min="12806" max="12806" width="6.140625" style="249" customWidth="1"/>
    <col min="12807" max="12807" width="3.28515625" style="249" customWidth="1"/>
    <col min="12808" max="12808" width="5" style="249" customWidth="1"/>
    <col min="12809" max="12809" width="3.28515625" style="249" customWidth="1"/>
    <col min="12810" max="12810" width="6.42578125" style="249" customWidth="1"/>
    <col min="12811" max="12811" width="3.28515625" style="249" customWidth="1"/>
    <col min="12812" max="12812" width="5" style="249" customWidth="1"/>
    <col min="12813" max="12813" width="3.28515625" style="249" customWidth="1"/>
    <col min="12814" max="12814" width="5" style="249" customWidth="1"/>
    <col min="12815" max="12815" width="3.28515625" style="249" customWidth="1"/>
    <col min="12816" max="12816" width="5" style="249" customWidth="1"/>
    <col min="12817" max="12817" width="3.28515625" style="249" customWidth="1"/>
    <col min="12818" max="12818" width="5" style="249" customWidth="1"/>
    <col min="12819" max="12819" width="3.28515625" style="249" customWidth="1"/>
    <col min="12820" max="12820" width="5" style="249" customWidth="1"/>
    <col min="12821" max="12821" width="3.28515625" style="249" customWidth="1"/>
    <col min="12822" max="13055" width="7.7109375" style="249"/>
    <col min="13056" max="13056" width="19.140625" style="249" customWidth="1"/>
    <col min="13057" max="13057" width="23.42578125" style="249" customWidth="1"/>
    <col min="13058" max="13058" width="6.7109375" style="249" customWidth="1"/>
    <col min="13059" max="13059" width="3.28515625" style="249" customWidth="1"/>
    <col min="13060" max="13060" width="5" style="249" customWidth="1"/>
    <col min="13061" max="13061" width="3.28515625" style="249" customWidth="1"/>
    <col min="13062" max="13062" width="6.140625" style="249" customWidth="1"/>
    <col min="13063" max="13063" width="3.28515625" style="249" customWidth="1"/>
    <col min="13064" max="13064" width="5" style="249" customWidth="1"/>
    <col min="13065" max="13065" width="3.28515625" style="249" customWidth="1"/>
    <col min="13066" max="13066" width="6.42578125" style="249" customWidth="1"/>
    <col min="13067" max="13067" width="3.28515625" style="249" customWidth="1"/>
    <col min="13068" max="13068" width="5" style="249" customWidth="1"/>
    <col min="13069" max="13069" width="3.28515625" style="249" customWidth="1"/>
    <col min="13070" max="13070" width="5" style="249" customWidth="1"/>
    <col min="13071" max="13071" width="3.28515625" style="249" customWidth="1"/>
    <col min="13072" max="13072" width="5" style="249" customWidth="1"/>
    <col min="13073" max="13073" width="3.28515625" style="249" customWidth="1"/>
    <col min="13074" max="13074" width="5" style="249" customWidth="1"/>
    <col min="13075" max="13075" width="3.28515625" style="249" customWidth="1"/>
    <col min="13076" max="13076" width="5" style="249" customWidth="1"/>
    <col min="13077" max="13077" width="3.28515625" style="249" customWidth="1"/>
    <col min="13078" max="13311" width="7.7109375" style="249"/>
    <col min="13312" max="13312" width="19.140625" style="249" customWidth="1"/>
    <col min="13313" max="13313" width="23.42578125" style="249" customWidth="1"/>
    <col min="13314" max="13314" width="6.7109375" style="249" customWidth="1"/>
    <col min="13315" max="13315" width="3.28515625" style="249" customWidth="1"/>
    <col min="13316" max="13316" width="5" style="249" customWidth="1"/>
    <col min="13317" max="13317" width="3.28515625" style="249" customWidth="1"/>
    <col min="13318" max="13318" width="6.140625" style="249" customWidth="1"/>
    <col min="13319" max="13319" width="3.28515625" style="249" customWidth="1"/>
    <col min="13320" max="13320" width="5" style="249" customWidth="1"/>
    <col min="13321" max="13321" width="3.28515625" style="249" customWidth="1"/>
    <col min="13322" max="13322" width="6.42578125" style="249" customWidth="1"/>
    <col min="13323" max="13323" width="3.28515625" style="249" customWidth="1"/>
    <col min="13324" max="13324" width="5" style="249" customWidth="1"/>
    <col min="13325" max="13325" width="3.28515625" style="249" customWidth="1"/>
    <col min="13326" max="13326" width="5" style="249" customWidth="1"/>
    <col min="13327" max="13327" width="3.28515625" style="249" customWidth="1"/>
    <col min="13328" max="13328" width="5" style="249" customWidth="1"/>
    <col min="13329" max="13329" width="3.28515625" style="249" customWidth="1"/>
    <col min="13330" max="13330" width="5" style="249" customWidth="1"/>
    <col min="13331" max="13331" width="3.28515625" style="249" customWidth="1"/>
    <col min="13332" max="13332" width="5" style="249" customWidth="1"/>
    <col min="13333" max="13333" width="3.28515625" style="249" customWidth="1"/>
    <col min="13334" max="13567" width="7.7109375" style="249"/>
    <col min="13568" max="13568" width="19.140625" style="249" customWidth="1"/>
    <col min="13569" max="13569" width="23.42578125" style="249" customWidth="1"/>
    <col min="13570" max="13570" width="6.7109375" style="249" customWidth="1"/>
    <col min="13571" max="13571" width="3.28515625" style="249" customWidth="1"/>
    <col min="13572" max="13572" width="5" style="249" customWidth="1"/>
    <col min="13573" max="13573" width="3.28515625" style="249" customWidth="1"/>
    <col min="13574" max="13574" width="6.140625" style="249" customWidth="1"/>
    <col min="13575" max="13575" width="3.28515625" style="249" customWidth="1"/>
    <col min="13576" max="13576" width="5" style="249" customWidth="1"/>
    <col min="13577" max="13577" width="3.28515625" style="249" customWidth="1"/>
    <col min="13578" max="13578" width="6.42578125" style="249" customWidth="1"/>
    <col min="13579" max="13579" width="3.28515625" style="249" customWidth="1"/>
    <col min="13580" max="13580" width="5" style="249" customWidth="1"/>
    <col min="13581" max="13581" width="3.28515625" style="249" customWidth="1"/>
    <col min="13582" max="13582" width="5" style="249" customWidth="1"/>
    <col min="13583" max="13583" width="3.28515625" style="249" customWidth="1"/>
    <col min="13584" max="13584" width="5" style="249" customWidth="1"/>
    <col min="13585" max="13585" width="3.28515625" style="249" customWidth="1"/>
    <col min="13586" max="13586" width="5" style="249" customWidth="1"/>
    <col min="13587" max="13587" width="3.28515625" style="249" customWidth="1"/>
    <col min="13588" max="13588" width="5" style="249" customWidth="1"/>
    <col min="13589" max="13589" width="3.28515625" style="249" customWidth="1"/>
    <col min="13590" max="13823" width="7.7109375" style="249"/>
    <col min="13824" max="13824" width="19.140625" style="249" customWidth="1"/>
    <col min="13825" max="13825" width="23.42578125" style="249" customWidth="1"/>
    <col min="13826" max="13826" width="6.7109375" style="249" customWidth="1"/>
    <col min="13827" max="13827" width="3.28515625" style="249" customWidth="1"/>
    <col min="13828" max="13828" width="5" style="249" customWidth="1"/>
    <col min="13829" max="13829" width="3.28515625" style="249" customWidth="1"/>
    <col min="13830" max="13830" width="6.140625" style="249" customWidth="1"/>
    <col min="13831" max="13831" width="3.28515625" style="249" customWidth="1"/>
    <col min="13832" max="13832" width="5" style="249" customWidth="1"/>
    <col min="13833" max="13833" width="3.28515625" style="249" customWidth="1"/>
    <col min="13834" max="13834" width="6.42578125" style="249" customWidth="1"/>
    <col min="13835" max="13835" width="3.28515625" style="249" customWidth="1"/>
    <col min="13836" max="13836" width="5" style="249" customWidth="1"/>
    <col min="13837" max="13837" width="3.28515625" style="249" customWidth="1"/>
    <col min="13838" max="13838" width="5" style="249" customWidth="1"/>
    <col min="13839" max="13839" width="3.28515625" style="249" customWidth="1"/>
    <col min="13840" max="13840" width="5" style="249" customWidth="1"/>
    <col min="13841" max="13841" width="3.28515625" style="249" customWidth="1"/>
    <col min="13842" max="13842" width="5" style="249" customWidth="1"/>
    <col min="13843" max="13843" width="3.28515625" style="249" customWidth="1"/>
    <col min="13844" max="13844" width="5" style="249" customWidth="1"/>
    <col min="13845" max="13845" width="3.28515625" style="249" customWidth="1"/>
    <col min="13846" max="14079" width="7.7109375" style="249"/>
    <col min="14080" max="14080" width="19.140625" style="249" customWidth="1"/>
    <col min="14081" max="14081" width="23.42578125" style="249" customWidth="1"/>
    <col min="14082" max="14082" width="6.7109375" style="249" customWidth="1"/>
    <col min="14083" max="14083" width="3.28515625" style="249" customWidth="1"/>
    <col min="14084" max="14084" width="5" style="249" customWidth="1"/>
    <col min="14085" max="14085" width="3.28515625" style="249" customWidth="1"/>
    <col min="14086" max="14086" width="6.140625" style="249" customWidth="1"/>
    <col min="14087" max="14087" width="3.28515625" style="249" customWidth="1"/>
    <col min="14088" max="14088" width="5" style="249" customWidth="1"/>
    <col min="14089" max="14089" width="3.28515625" style="249" customWidth="1"/>
    <col min="14090" max="14090" width="6.42578125" style="249" customWidth="1"/>
    <col min="14091" max="14091" width="3.28515625" style="249" customWidth="1"/>
    <col min="14092" max="14092" width="5" style="249" customWidth="1"/>
    <col min="14093" max="14093" width="3.28515625" style="249" customWidth="1"/>
    <col min="14094" max="14094" width="5" style="249" customWidth="1"/>
    <col min="14095" max="14095" width="3.28515625" style="249" customWidth="1"/>
    <col min="14096" max="14096" width="5" style="249" customWidth="1"/>
    <col min="14097" max="14097" width="3.28515625" style="249" customWidth="1"/>
    <col min="14098" max="14098" width="5" style="249" customWidth="1"/>
    <col min="14099" max="14099" width="3.28515625" style="249" customWidth="1"/>
    <col min="14100" max="14100" width="5" style="249" customWidth="1"/>
    <col min="14101" max="14101" width="3.28515625" style="249" customWidth="1"/>
    <col min="14102" max="14335" width="7.7109375" style="249"/>
    <col min="14336" max="14336" width="19.140625" style="249" customWidth="1"/>
    <col min="14337" max="14337" width="23.42578125" style="249" customWidth="1"/>
    <col min="14338" max="14338" width="6.7109375" style="249" customWidth="1"/>
    <col min="14339" max="14339" width="3.28515625" style="249" customWidth="1"/>
    <col min="14340" max="14340" width="5" style="249" customWidth="1"/>
    <col min="14341" max="14341" width="3.28515625" style="249" customWidth="1"/>
    <col min="14342" max="14342" width="6.140625" style="249" customWidth="1"/>
    <col min="14343" max="14343" width="3.28515625" style="249" customWidth="1"/>
    <col min="14344" max="14344" width="5" style="249" customWidth="1"/>
    <col min="14345" max="14345" width="3.28515625" style="249" customWidth="1"/>
    <col min="14346" max="14346" width="6.42578125" style="249" customWidth="1"/>
    <col min="14347" max="14347" width="3.28515625" style="249" customWidth="1"/>
    <col min="14348" max="14348" width="5" style="249" customWidth="1"/>
    <col min="14349" max="14349" width="3.28515625" style="249" customWidth="1"/>
    <col min="14350" max="14350" width="5" style="249" customWidth="1"/>
    <col min="14351" max="14351" width="3.28515625" style="249" customWidth="1"/>
    <col min="14352" max="14352" width="5" style="249" customWidth="1"/>
    <col min="14353" max="14353" width="3.28515625" style="249" customWidth="1"/>
    <col min="14354" max="14354" width="5" style="249" customWidth="1"/>
    <col min="14355" max="14355" width="3.28515625" style="249" customWidth="1"/>
    <col min="14356" max="14356" width="5" style="249" customWidth="1"/>
    <col min="14357" max="14357" width="3.28515625" style="249" customWidth="1"/>
    <col min="14358" max="14591" width="7.7109375" style="249"/>
    <col min="14592" max="14592" width="19.140625" style="249" customWidth="1"/>
    <col min="14593" max="14593" width="23.42578125" style="249" customWidth="1"/>
    <col min="14594" max="14594" width="6.7109375" style="249" customWidth="1"/>
    <col min="14595" max="14595" width="3.28515625" style="249" customWidth="1"/>
    <col min="14596" max="14596" width="5" style="249" customWidth="1"/>
    <col min="14597" max="14597" width="3.28515625" style="249" customWidth="1"/>
    <col min="14598" max="14598" width="6.140625" style="249" customWidth="1"/>
    <col min="14599" max="14599" width="3.28515625" style="249" customWidth="1"/>
    <col min="14600" max="14600" width="5" style="249" customWidth="1"/>
    <col min="14601" max="14601" width="3.28515625" style="249" customWidth="1"/>
    <col min="14602" max="14602" width="6.42578125" style="249" customWidth="1"/>
    <col min="14603" max="14603" width="3.28515625" style="249" customWidth="1"/>
    <col min="14604" max="14604" width="5" style="249" customWidth="1"/>
    <col min="14605" max="14605" width="3.28515625" style="249" customWidth="1"/>
    <col min="14606" max="14606" width="5" style="249" customWidth="1"/>
    <col min="14607" max="14607" width="3.28515625" style="249" customWidth="1"/>
    <col min="14608" max="14608" width="5" style="249" customWidth="1"/>
    <col min="14609" max="14609" width="3.28515625" style="249" customWidth="1"/>
    <col min="14610" max="14610" width="5" style="249" customWidth="1"/>
    <col min="14611" max="14611" width="3.28515625" style="249" customWidth="1"/>
    <col min="14612" max="14612" width="5" style="249" customWidth="1"/>
    <col min="14613" max="14613" width="3.28515625" style="249" customWidth="1"/>
    <col min="14614" max="14847" width="7.7109375" style="249"/>
    <col min="14848" max="14848" width="19.140625" style="249" customWidth="1"/>
    <col min="14849" max="14849" width="23.42578125" style="249" customWidth="1"/>
    <col min="14850" max="14850" width="6.7109375" style="249" customWidth="1"/>
    <col min="14851" max="14851" width="3.28515625" style="249" customWidth="1"/>
    <col min="14852" max="14852" width="5" style="249" customWidth="1"/>
    <col min="14853" max="14853" width="3.28515625" style="249" customWidth="1"/>
    <col min="14854" max="14854" width="6.140625" style="249" customWidth="1"/>
    <col min="14855" max="14855" width="3.28515625" style="249" customWidth="1"/>
    <col min="14856" max="14856" width="5" style="249" customWidth="1"/>
    <col min="14857" max="14857" width="3.28515625" style="249" customWidth="1"/>
    <col min="14858" max="14858" width="6.42578125" style="249" customWidth="1"/>
    <col min="14859" max="14859" width="3.28515625" style="249" customWidth="1"/>
    <col min="14860" max="14860" width="5" style="249" customWidth="1"/>
    <col min="14861" max="14861" width="3.28515625" style="249" customWidth="1"/>
    <col min="14862" max="14862" width="5" style="249" customWidth="1"/>
    <col min="14863" max="14863" width="3.28515625" style="249" customWidth="1"/>
    <col min="14864" max="14864" width="5" style="249" customWidth="1"/>
    <col min="14865" max="14865" width="3.28515625" style="249" customWidth="1"/>
    <col min="14866" max="14866" width="5" style="249" customWidth="1"/>
    <col min="14867" max="14867" width="3.28515625" style="249" customWidth="1"/>
    <col min="14868" max="14868" width="5" style="249" customWidth="1"/>
    <col min="14869" max="14869" width="3.28515625" style="249" customWidth="1"/>
    <col min="14870" max="15103" width="7.7109375" style="249"/>
    <col min="15104" max="15104" width="19.140625" style="249" customWidth="1"/>
    <col min="15105" max="15105" width="23.42578125" style="249" customWidth="1"/>
    <col min="15106" max="15106" width="6.7109375" style="249" customWidth="1"/>
    <col min="15107" max="15107" width="3.28515625" style="249" customWidth="1"/>
    <col min="15108" max="15108" width="5" style="249" customWidth="1"/>
    <col min="15109" max="15109" width="3.28515625" style="249" customWidth="1"/>
    <col min="15110" max="15110" width="6.140625" style="249" customWidth="1"/>
    <col min="15111" max="15111" width="3.28515625" style="249" customWidth="1"/>
    <col min="15112" max="15112" width="5" style="249" customWidth="1"/>
    <col min="15113" max="15113" width="3.28515625" style="249" customWidth="1"/>
    <col min="15114" max="15114" width="6.42578125" style="249" customWidth="1"/>
    <col min="15115" max="15115" width="3.28515625" style="249" customWidth="1"/>
    <col min="15116" max="15116" width="5" style="249" customWidth="1"/>
    <col min="15117" max="15117" width="3.28515625" style="249" customWidth="1"/>
    <col min="15118" max="15118" width="5" style="249" customWidth="1"/>
    <col min="15119" max="15119" width="3.28515625" style="249" customWidth="1"/>
    <col min="15120" max="15120" width="5" style="249" customWidth="1"/>
    <col min="15121" max="15121" width="3.28515625" style="249" customWidth="1"/>
    <col min="15122" max="15122" width="5" style="249" customWidth="1"/>
    <col min="15123" max="15123" width="3.28515625" style="249" customWidth="1"/>
    <col min="15124" max="15124" width="5" style="249" customWidth="1"/>
    <col min="15125" max="15125" width="3.28515625" style="249" customWidth="1"/>
    <col min="15126" max="15359" width="7.7109375" style="249"/>
    <col min="15360" max="15360" width="19.140625" style="249" customWidth="1"/>
    <col min="15361" max="15361" width="23.42578125" style="249" customWidth="1"/>
    <col min="15362" max="15362" width="6.7109375" style="249" customWidth="1"/>
    <col min="15363" max="15363" width="3.28515625" style="249" customWidth="1"/>
    <col min="15364" max="15364" width="5" style="249" customWidth="1"/>
    <col min="15365" max="15365" width="3.28515625" style="249" customWidth="1"/>
    <col min="15366" max="15366" width="6.140625" style="249" customWidth="1"/>
    <col min="15367" max="15367" width="3.28515625" style="249" customWidth="1"/>
    <col min="15368" max="15368" width="5" style="249" customWidth="1"/>
    <col min="15369" max="15369" width="3.28515625" style="249" customWidth="1"/>
    <col min="15370" max="15370" width="6.42578125" style="249" customWidth="1"/>
    <col min="15371" max="15371" width="3.28515625" style="249" customWidth="1"/>
    <col min="15372" max="15372" width="5" style="249" customWidth="1"/>
    <col min="15373" max="15373" width="3.28515625" style="249" customWidth="1"/>
    <col min="15374" max="15374" width="5" style="249" customWidth="1"/>
    <col min="15375" max="15375" width="3.28515625" style="249" customWidth="1"/>
    <col min="15376" max="15376" width="5" style="249" customWidth="1"/>
    <col min="15377" max="15377" width="3.28515625" style="249" customWidth="1"/>
    <col min="15378" max="15378" width="5" style="249" customWidth="1"/>
    <col min="15379" max="15379" width="3.28515625" style="249" customWidth="1"/>
    <col min="15380" max="15380" width="5" style="249" customWidth="1"/>
    <col min="15381" max="15381" width="3.28515625" style="249" customWidth="1"/>
    <col min="15382" max="15615" width="7.7109375" style="249"/>
    <col min="15616" max="15616" width="19.140625" style="249" customWidth="1"/>
    <col min="15617" max="15617" width="23.42578125" style="249" customWidth="1"/>
    <col min="15618" max="15618" width="6.7109375" style="249" customWidth="1"/>
    <col min="15619" max="15619" width="3.28515625" style="249" customWidth="1"/>
    <col min="15620" max="15620" width="5" style="249" customWidth="1"/>
    <col min="15621" max="15621" width="3.28515625" style="249" customWidth="1"/>
    <col min="15622" max="15622" width="6.140625" style="249" customWidth="1"/>
    <col min="15623" max="15623" width="3.28515625" style="249" customWidth="1"/>
    <col min="15624" max="15624" width="5" style="249" customWidth="1"/>
    <col min="15625" max="15625" width="3.28515625" style="249" customWidth="1"/>
    <col min="15626" max="15626" width="6.42578125" style="249" customWidth="1"/>
    <col min="15627" max="15627" width="3.28515625" style="249" customWidth="1"/>
    <col min="15628" max="15628" width="5" style="249" customWidth="1"/>
    <col min="15629" max="15629" width="3.28515625" style="249" customWidth="1"/>
    <col min="15630" max="15630" width="5" style="249" customWidth="1"/>
    <col min="15631" max="15631" width="3.28515625" style="249" customWidth="1"/>
    <col min="15632" max="15632" width="5" style="249" customWidth="1"/>
    <col min="15633" max="15633" width="3.28515625" style="249" customWidth="1"/>
    <col min="15634" max="15634" width="5" style="249" customWidth="1"/>
    <col min="15635" max="15635" width="3.28515625" style="249" customWidth="1"/>
    <col min="15636" max="15636" width="5" style="249" customWidth="1"/>
    <col min="15637" max="15637" width="3.28515625" style="249" customWidth="1"/>
    <col min="15638" max="15871" width="7.7109375" style="249"/>
    <col min="15872" max="15872" width="19.140625" style="249" customWidth="1"/>
    <col min="15873" max="15873" width="23.42578125" style="249" customWidth="1"/>
    <col min="15874" max="15874" width="6.7109375" style="249" customWidth="1"/>
    <col min="15875" max="15875" width="3.28515625" style="249" customWidth="1"/>
    <col min="15876" max="15876" width="5" style="249" customWidth="1"/>
    <col min="15877" max="15877" width="3.28515625" style="249" customWidth="1"/>
    <col min="15878" max="15878" width="6.140625" style="249" customWidth="1"/>
    <col min="15879" max="15879" width="3.28515625" style="249" customWidth="1"/>
    <col min="15880" max="15880" width="5" style="249" customWidth="1"/>
    <col min="15881" max="15881" width="3.28515625" style="249" customWidth="1"/>
    <col min="15882" max="15882" width="6.42578125" style="249" customWidth="1"/>
    <col min="15883" max="15883" width="3.28515625" style="249" customWidth="1"/>
    <col min="15884" max="15884" width="5" style="249" customWidth="1"/>
    <col min="15885" max="15885" width="3.28515625" style="249" customWidth="1"/>
    <col min="15886" max="15886" width="5" style="249" customWidth="1"/>
    <col min="15887" max="15887" width="3.28515625" style="249" customWidth="1"/>
    <col min="15888" max="15888" width="5" style="249" customWidth="1"/>
    <col min="15889" max="15889" width="3.28515625" style="249" customWidth="1"/>
    <col min="15890" max="15890" width="5" style="249" customWidth="1"/>
    <col min="15891" max="15891" width="3.28515625" style="249" customWidth="1"/>
    <col min="15892" max="15892" width="5" style="249" customWidth="1"/>
    <col min="15893" max="15893" width="3.28515625" style="249" customWidth="1"/>
    <col min="15894" max="16127" width="7.7109375" style="249"/>
    <col min="16128" max="16128" width="19.140625" style="249" customWidth="1"/>
    <col min="16129" max="16129" width="23.42578125" style="249" customWidth="1"/>
    <col min="16130" max="16130" width="6.7109375" style="249" customWidth="1"/>
    <col min="16131" max="16131" width="3.28515625" style="249" customWidth="1"/>
    <col min="16132" max="16132" width="5" style="249" customWidth="1"/>
    <col min="16133" max="16133" width="3.28515625" style="249" customWidth="1"/>
    <col min="16134" max="16134" width="6.140625" style="249" customWidth="1"/>
    <col min="16135" max="16135" width="3.28515625" style="249" customWidth="1"/>
    <col min="16136" max="16136" width="5" style="249" customWidth="1"/>
    <col min="16137" max="16137" width="3.28515625" style="249" customWidth="1"/>
    <col min="16138" max="16138" width="6.42578125" style="249" customWidth="1"/>
    <col min="16139" max="16139" width="3.28515625" style="249" customWidth="1"/>
    <col min="16140" max="16140" width="5" style="249" customWidth="1"/>
    <col min="16141" max="16141" width="3.28515625" style="249" customWidth="1"/>
    <col min="16142" max="16142" width="5" style="249" customWidth="1"/>
    <col min="16143" max="16143" width="3.28515625" style="249" customWidth="1"/>
    <col min="16144" max="16144" width="5" style="249" customWidth="1"/>
    <col min="16145" max="16145" width="3.28515625" style="249" customWidth="1"/>
    <col min="16146" max="16146" width="5" style="249" customWidth="1"/>
    <col min="16147" max="16147" width="3.28515625" style="249" customWidth="1"/>
    <col min="16148" max="16148" width="5" style="249" customWidth="1"/>
    <col min="16149" max="16149" width="3.28515625" style="249" customWidth="1"/>
    <col min="16150" max="16384" width="7.7109375" style="249"/>
  </cols>
  <sheetData>
    <row r="1" spans="1:29" ht="33" customHeight="1">
      <c r="A1" s="1901" t="s">
        <v>320</v>
      </c>
      <c r="B1" s="1901"/>
      <c r="C1" s="1901"/>
      <c r="D1" s="1901"/>
      <c r="E1" s="1901"/>
      <c r="F1" s="1901"/>
      <c r="G1" s="1901"/>
      <c r="H1" s="1901"/>
      <c r="I1" s="1901"/>
      <c r="J1" s="1901"/>
      <c r="K1" s="1901"/>
      <c r="L1" s="1901"/>
      <c r="M1" s="1901"/>
      <c r="N1" s="1901"/>
      <c r="O1" s="1901"/>
      <c r="P1" s="1901"/>
      <c r="Q1" s="1901"/>
      <c r="R1" s="1901"/>
      <c r="S1" s="1901"/>
      <c r="T1" s="1901"/>
      <c r="U1" s="1901"/>
      <c r="V1" s="1901"/>
    </row>
    <row r="2" spans="1:29" ht="33" customHeight="1">
      <c r="A2" s="1957" t="s">
        <v>321</v>
      </c>
      <c r="B2" s="1957"/>
      <c r="C2" s="1957"/>
      <c r="D2" s="1957"/>
      <c r="E2" s="1957"/>
      <c r="F2" s="1957"/>
      <c r="G2" s="1957"/>
      <c r="H2" s="1957"/>
      <c r="I2" s="1957"/>
      <c r="J2" s="1957"/>
      <c r="K2" s="1957"/>
      <c r="L2" s="1957"/>
      <c r="M2" s="1957"/>
      <c r="N2" s="1957"/>
      <c r="O2" s="1957"/>
      <c r="P2" s="1957"/>
      <c r="Q2" s="1957"/>
      <c r="R2" s="1957"/>
      <c r="S2" s="1957"/>
      <c r="T2" s="1957"/>
      <c r="U2" s="1957"/>
      <c r="V2" s="1957"/>
    </row>
    <row r="3" spans="1:29" ht="33" customHeight="1">
      <c r="A3" s="250" t="s">
        <v>489</v>
      </c>
      <c r="B3" s="1905" t="s">
        <v>490</v>
      </c>
      <c r="C3" s="1906"/>
      <c r="D3" s="1906"/>
      <c r="E3" s="1906"/>
      <c r="F3" s="1906"/>
      <c r="G3" s="1906"/>
      <c r="H3" s="1906"/>
      <c r="I3" s="1906"/>
      <c r="J3" s="1906"/>
      <c r="K3" s="1906"/>
      <c r="L3" s="1906"/>
      <c r="M3" s="1906"/>
      <c r="N3" s="1906"/>
      <c r="O3" s="1906"/>
      <c r="P3" s="1906"/>
      <c r="Q3" s="1906"/>
      <c r="R3" s="1906"/>
      <c r="S3" s="1906"/>
      <c r="T3" s="1906"/>
      <c r="U3" s="1906"/>
      <c r="V3" s="1906"/>
    </row>
    <row r="4" spans="1:29" ht="27" customHeight="1">
      <c r="A4" s="2006" t="s">
        <v>491</v>
      </c>
      <c r="B4" s="251" t="s">
        <v>156</v>
      </c>
      <c r="C4" s="252"/>
      <c r="D4" s="252"/>
      <c r="E4" s="252"/>
      <c r="F4" s="252"/>
      <c r="G4" s="252"/>
      <c r="H4" s="252"/>
      <c r="I4" s="252"/>
      <c r="J4" s="252"/>
      <c r="K4" s="252"/>
      <c r="L4" s="252"/>
      <c r="M4" s="252"/>
      <c r="N4" s="252"/>
      <c r="O4" s="252"/>
      <c r="P4" s="252"/>
      <c r="Q4" s="252"/>
      <c r="R4" s="252"/>
      <c r="S4" s="252"/>
      <c r="T4" s="252"/>
      <c r="U4" s="252" t="s">
        <v>160</v>
      </c>
      <c r="V4" s="2006" t="s">
        <v>492</v>
      </c>
    </row>
    <row r="5" spans="1:29" ht="30.75" customHeight="1">
      <c r="A5" s="2007"/>
      <c r="B5" s="2009" t="s">
        <v>219</v>
      </c>
      <c r="C5" s="2010"/>
      <c r="D5" s="2010"/>
      <c r="E5" s="2011"/>
      <c r="F5" s="2012" t="s">
        <v>220</v>
      </c>
      <c r="G5" s="2012"/>
      <c r="H5" s="2012"/>
      <c r="I5" s="2012"/>
      <c r="J5" s="2012" t="s">
        <v>178</v>
      </c>
      <c r="K5" s="2012"/>
      <c r="L5" s="2012"/>
      <c r="M5" s="2009"/>
      <c r="N5" s="2012" t="s">
        <v>179</v>
      </c>
      <c r="O5" s="2012"/>
      <c r="P5" s="2012"/>
      <c r="Q5" s="2009"/>
      <c r="R5" s="2012" t="s">
        <v>221</v>
      </c>
      <c r="S5" s="2012"/>
      <c r="T5" s="2012"/>
      <c r="U5" s="2009"/>
      <c r="V5" s="2007"/>
    </row>
    <row r="6" spans="1:29" ht="81.75" customHeight="1">
      <c r="A6" s="2008"/>
      <c r="B6" s="253" t="s">
        <v>493</v>
      </c>
      <c r="C6" s="253" t="s">
        <v>494</v>
      </c>
      <c r="D6" s="253" t="s">
        <v>495</v>
      </c>
      <c r="E6" s="253" t="s">
        <v>496</v>
      </c>
      <c r="F6" s="253" t="s">
        <v>493</v>
      </c>
      <c r="G6" s="253" t="s">
        <v>494</v>
      </c>
      <c r="H6" s="253" t="s">
        <v>495</v>
      </c>
      <c r="I6" s="253" t="s">
        <v>496</v>
      </c>
      <c r="J6" s="253" t="s">
        <v>493</v>
      </c>
      <c r="K6" s="253" t="s">
        <v>494</v>
      </c>
      <c r="L6" s="253" t="s">
        <v>495</v>
      </c>
      <c r="M6" s="254" t="s">
        <v>496</v>
      </c>
      <c r="N6" s="253" t="s">
        <v>493</v>
      </c>
      <c r="O6" s="253" t="s">
        <v>494</v>
      </c>
      <c r="P6" s="253" t="s">
        <v>495</v>
      </c>
      <c r="Q6" s="254" t="s">
        <v>496</v>
      </c>
      <c r="R6" s="253" t="s">
        <v>493</v>
      </c>
      <c r="S6" s="253" t="s">
        <v>494</v>
      </c>
      <c r="T6" s="253" t="s">
        <v>495</v>
      </c>
      <c r="U6" s="254" t="s">
        <v>496</v>
      </c>
      <c r="V6" s="2008"/>
    </row>
    <row r="7" spans="1:29" ht="33" customHeight="1">
      <c r="A7" s="255" t="s">
        <v>497</v>
      </c>
      <c r="B7" s="2004">
        <v>286</v>
      </c>
      <c r="C7" s="2005"/>
      <c r="D7" s="2004">
        <v>44665</v>
      </c>
      <c r="E7" s="2005"/>
      <c r="F7" s="2000">
        <v>287</v>
      </c>
      <c r="G7" s="2000"/>
      <c r="H7" s="2000">
        <v>45180</v>
      </c>
      <c r="I7" s="2000"/>
      <c r="J7" s="2000">
        <v>287</v>
      </c>
      <c r="K7" s="2000"/>
      <c r="L7" s="2000">
        <v>45330</v>
      </c>
      <c r="M7" s="2000"/>
      <c r="N7" s="2000">
        <v>287</v>
      </c>
      <c r="O7" s="2000"/>
      <c r="P7" s="2000">
        <v>45470</v>
      </c>
      <c r="Q7" s="2000"/>
      <c r="R7" s="2000">
        <v>290</v>
      </c>
      <c r="S7" s="2000"/>
      <c r="T7" s="2000">
        <v>47305</v>
      </c>
      <c r="U7" s="2000"/>
      <c r="V7" s="255" t="s">
        <v>498</v>
      </c>
      <c r="X7" s="256"/>
      <c r="AC7" s="257"/>
    </row>
    <row r="8" spans="1:29" ht="33" customHeight="1">
      <c r="A8" s="255" t="s">
        <v>499</v>
      </c>
      <c r="B8" s="2002">
        <v>54</v>
      </c>
      <c r="C8" s="2003"/>
      <c r="D8" s="2002">
        <v>13177</v>
      </c>
      <c r="E8" s="2003"/>
      <c r="F8" s="2001">
        <v>56</v>
      </c>
      <c r="G8" s="2001"/>
      <c r="H8" s="2001">
        <v>13989</v>
      </c>
      <c r="I8" s="2001"/>
      <c r="J8" s="2001">
        <v>57</v>
      </c>
      <c r="K8" s="2001"/>
      <c r="L8" s="2001">
        <v>14005</v>
      </c>
      <c r="M8" s="2001"/>
      <c r="N8" s="2001">
        <v>58</v>
      </c>
      <c r="O8" s="2001"/>
      <c r="P8" s="2001">
        <v>15157</v>
      </c>
      <c r="Q8" s="2001"/>
      <c r="R8" s="2001">
        <v>59</v>
      </c>
      <c r="S8" s="2001"/>
      <c r="T8" s="2001">
        <v>14570</v>
      </c>
      <c r="U8" s="2001"/>
      <c r="V8" s="255" t="s">
        <v>500</v>
      </c>
      <c r="X8" s="256"/>
      <c r="AC8" s="257"/>
    </row>
    <row r="9" spans="1:29" ht="33" customHeight="1">
      <c r="A9" s="255" t="s">
        <v>501</v>
      </c>
      <c r="B9" s="2004">
        <v>164</v>
      </c>
      <c r="C9" s="2005"/>
      <c r="D9" s="2004">
        <v>19146</v>
      </c>
      <c r="E9" s="2005"/>
      <c r="F9" s="2000">
        <v>167</v>
      </c>
      <c r="G9" s="2000"/>
      <c r="H9" s="2000">
        <v>19427</v>
      </c>
      <c r="I9" s="2000"/>
      <c r="J9" s="2000">
        <v>159</v>
      </c>
      <c r="K9" s="2000"/>
      <c r="L9" s="2000">
        <v>17889</v>
      </c>
      <c r="M9" s="2000"/>
      <c r="N9" s="2000">
        <v>154</v>
      </c>
      <c r="O9" s="2000"/>
      <c r="P9" s="2000">
        <v>17813</v>
      </c>
      <c r="Q9" s="2000"/>
      <c r="R9" s="2000">
        <v>150</v>
      </c>
      <c r="S9" s="2000"/>
      <c r="T9" s="2000">
        <v>18197</v>
      </c>
      <c r="U9" s="2000"/>
      <c r="V9" s="255" t="s">
        <v>502</v>
      </c>
      <c r="X9" s="256"/>
      <c r="AC9" s="257"/>
    </row>
    <row r="10" spans="1:29" ht="33" customHeight="1">
      <c r="A10" s="255" t="s">
        <v>128</v>
      </c>
      <c r="B10" s="2002">
        <f>SUM(B7:C9)</f>
        <v>504</v>
      </c>
      <c r="C10" s="2003"/>
      <c r="D10" s="2002">
        <f>SUM(D7:E9)</f>
        <v>76988</v>
      </c>
      <c r="E10" s="2003"/>
      <c r="F10" s="2001">
        <f>SUM(F7:G9)</f>
        <v>510</v>
      </c>
      <c r="G10" s="2001"/>
      <c r="H10" s="2001">
        <f>SUM(H7:I9)</f>
        <v>78596</v>
      </c>
      <c r="I10" s="2001"/>
      <c r="J10" s="2001">
        <f>SUM(J7:K9)</f>
        <v>503</v>
      </c>
      <c r="K10" s="2001"/>
      <c r="L10" s="2001">
        <f>SUM(L7:M9)</f>
        <v>77224</v>
      </c>
      <c r="M10" s="2001"/>
      <c r="N10" s="2001">
        <f>SUM(N7:O9)</f>
        <v>499</v>
      </c>
      <c r="O10" s="2001"/>
      <c r="P10" s="2001">
        <f>SUM(P7:Q9)</f>
        <v>78440</v>
      </c>
      <c r="Q10" s="2001"/>
      <c r="R10" s="2001">
        <f>SUM(R7:S9)</f>
        <v>499</v>
      </c>
      <c r="S10" s="2001"/>
      <c r="T10" s="2001">
        <f>SUM(T7:U9)</f>
        <v>80072</v>
      </c>
      <c r="U10" s="2001"/>
      <c r="V10" s="255" t="s">
        <v>129</v>
      </c>
      <c r="X10" s="256"/>
      <c r="AC10" s="257"/>
    </row>
    <row r="11" spans="1:29" ht="33" customHeight="1">
      <c r="A11" s="255" t="s">
        <v>503</v>
      </c>
      <c r="B11" s="1995"/>
      <c r="C11" s="1996"/>
      <c r="D11" s="1997">
        <v>25.7</v>
      </c>
      <c r="E11" s="1998"/>
      <c r="F11" s="1999"/>
      <c r="G11" s="1999"/>
      <c r="H11" s="1997">
        <v>24.9</v>
      </c>
      <c r="I11" s="1998"/>
      <c r="J11" s="1999"/>
      <c r="K11" s="1999"/>
      <c r="L11" s="1997">
        <v>25</v>
      </c>
      <c r="M11" s="1998"/>
      <c r="N11" s="1999"/>
      <c r="O11" s="1999"/>
      <c r="P11" s="1997">
        <v>24.3</v>
      </c>
      <c r="Q11" s="1998"/>
      <c r="R11" s="1999"/>
      <c r="S11" s="1999"/>
      <c r="T11" s="1997">
        <v>23.7</v>
      </c>
      <c r="U11" s="1998"/>
      <c r="V11" s="255" t="s">
        <v>504</v>
      </c>
      <c r="AC11" s="258"/>
    </row>
    <row r="12" spans="1:29" ht="15">
      <c r="A12" s="259"/>
      <c r="V12" s="260"/>
    </row>
    <row r="13" spans="1:29" ht="15.75">
      <c r="A13" s="261"/>
    </row>
    <row r="17" spans="15:15">
      <c r="O17" s="262"/>
    </row>
  </sheetData>
  <mergeCells count="60">
    <mergeCell ref="A1:V1"/>
    <mergeCell ref="A2:V2"/>
    <mergeCell ref="B3:V3"/>
    <mergeCell ref="A4:A6"/>
    <mergeCell ref="V4:V6"/>
    <mergeCell ref="B5:E5"/>
    <mergeCell ref="F5:I5"/>
    <mergeCell ref="J5:M5"/>
    <mergeCell ref="N5:Q5"/>
    <mergeCell ref="R5:U5"/>
    <mergeCell ref="N7:O7"/>
    <mergeCell ref="P7:Q7"/>
    <mergeCell ref="R7:S7"/>
    <mergeCell ref="T7:U7"/>
    <mergeCell ref="B8:C8"/>
    <mergeCell ref="D8:E8"/>
    <mergeCell ref="F8:G8"/>
    <mergeCell ref="H8:I8"/>
    <mergeCell ref="J8:K8"/>
    <mergeCell ref="L8:M8"/>
    <mergeCell ref="B7:C7"/>
    <mergeCell ref="D7:E7"/>
    <mergeCell ref="F7:G7"/>
    <mergeCell ref="H7:I7"/>
    <mergeCell ref="J7:K7"/>
    <mergeCell ref="L7:M7"/>
    <mergeCell ref="N8:O8"/>
    <mergeCell ref="P8:Q8"/>
    <mergeCell ref="R8:S8"/>
    <mergeCell ref="T8:U8"/>
    <mergeCell ref="B9:C9"/>
    <mergeCell ref="D9:E9"/>
    <mergeCell ref="F9:G9"/>
    <mergeCell ref="H9:I9"/>
    <mergeCell ref="J9:K9"/>
    <mergeCell ref="L9:M9"/>
    <mergeCell ref="B10:C10"/>
    <mergeCell ref="D10:E10"/>
    <mergeCell ref="F10:G10"/>
    <mergeCell ref="H10:I10"/>
    <mergeCell ref="J10:K10"/>
    <mergeCell ref="L11:M11"/>
    <mergeCell ref="N9:O9"/>
    <mergeCell ref="P9:Q9"/>
    <mergeCell ref="R9:S9"/>
    <mergeCell ref="T9:U9"/>
    <mergeCell ref="L10:M10"/>
    <mergeCell ref="N11:O11"/>
    <mergeCell ref="P11:Q11"/>
    <mergeCell ref="R11:S11"/>
    <mergeCell ref="T11:U11"/>
    <mergeCell ref="N10:O10"/>
    <mergeCell ref="P10:Q10"/>
    <mergeCell ref="R10:S10"/>
    <mergeCell ref="T10:U10"/>
    <mergeCell ref="B11:C11"/>
    <mergeCell ref="D11:E11"/>
    <mergeCell ref="F11:G11"/>
    <mergeCell ref="H11:I11"/>
    <mergeCell ref="J11:K11"/>
  </mergeCells>
  <printOptions horizontalCentered="1" verticalCentered="1"/>
  <pageMargins left="0.59055118110236227" right="0.59055118110236227" top="0.98425196850393704" bottom="0.98425196850393704" header="0.51181102362204722" footer="0.51181102362204722"/>
  <pageSetup paperSize="9" scale="6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3691</v>
      </c>
      <c r="B1" s="1979"/>
      <c r="C1" s="1979"/>
      <c r="D1" s="1979"/>
      <c r="E1" s="1979"/>
      <c r="F1" s="1979"/>
      <c r="G1" s="1980"/>
    </row>
    <row r="2" spans="1:16" ht="33" customHeight="1">
      <c r="A2" s="2104" t="s">
        <v>3822</v>
      </c>
      <c r="B2" s="2105"/>
      <c r="C2" s="2105"/>
      <c r="D2" s="2105"/>
      <c r="E2" s="2105"/>
      <c r="F2" s="2105"/>
      <c r="G2" s="2221"/>
    </row>
    <row r="3" spans="1:16" ht="21" customHeight="1">
      <c r="A3" s="1870" t="s">
        <v>3823</v>
      </c>
      <c r="B3" s="1993" t="s">
        <v>3824</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1319</v>
      </c>
      <c r="C5" s="1858">
        <v>0</v>
      </c>
      <c r="D5" s="1858">
        <v>0</v>
      </c>
      <c r="E5" s="1858">
        <v>358</v>
      </c>
      <c r="F5" s="1858">
        <v>1753</v>
      </c>
      <c r="G5" s="482" t="s">
        <v>146</v>
      </c>
    </row>
    <row r="6" spans="1:16" s="1842" customFormat="1" ht="45" customHeight="1">
      <c r="A6" s="482" t="s">
        <v>96</v>
      </c>
      <c r="B6" s="1861">
        <v>9843</v>
      </c>
      <c r="C6" s="1861">
        <v>0</v>
      </c>
      <c r="D6" s="1861">
        <v>0</v>
      </c>
      <c r="E6" s="1861">
        <v>54</v>
      </c>
      <c r="F6" s="1861">
        <v>95</v>
      </c>
      <c r="G6" s="482" t="s">
        <v>1388</v>
      </c>
      <c r="P6" s="1872"/>
    </row>
    <row r="7" spans="1:16" s="1842" customFormat="1" ht="45" customHeight="1">
      <c r="A7" s="482" t="s">
        <v>3813</v>
      </c>
      <c r="B7" s="1858">
        <v>36960</v>
      </c>
      <c r="C7" s="1858">
        <v>133</v>
      </c>
      <c r="D7" s="1858">
        <v>0</v>
      </c>
      <c r="E7" s="1858">
        <v>18202</v>
      </c>
      <c r="F7" s="1858">
        <v>22878</v>
      </c>
      <c r="G7" s="482" t="s">
        <v>3814</v>
      </c>
    </row>
    <row r="8" spans="1:16" s="1842" customFormat="1" ht="45" customHeight="1">
      <c r="A8" s="482" t="s">
        <v>3815</v>
      </c>
      <c r="B8" s="1861">
        <v>6404</v>
      </c>
      <c r="C8" s="1861">
        <v>31</v>
      </c>
      <c r="D8" s="1861">
        <v>123</v>
      </c>
      <c r="E8" s="1861">
        <v>2606</v>
      </c>
      <c r="F8" s="1861">
        <v>3254</v>
      </c>
      <c r="G8" s="482" t="s">
        <v>3816</v>
      </c>
    </row>
    <row r="9" spans="1:16" s="1842" customFormat="1" ht="45" customHeight="1">
      <c r="A9" s="1757" t="s">
        <v>150</v>
      </c>
      <c r="B9" s="1034">
        <f t="shared" ref="B9:F9" si="0">SUM(B5:B8)</f>
        <v>54526</v>
      </c>
      <c r="C9" s="1034">
        <f t="shared" si="0"/>
        <v>164</v>
      </c>
      <c r="D9" s="1034">
        <f t="shared" si="0"/>
        <v>123</v>
      </c>
      <c r="E9" s="1034">
        <f t="shared" si="0"/>
        <v>21220</v>
      </c>
      <c r="F9" s="1034">
        <f t="shared" si="0"/>
        <v>27980</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8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3694</v>
      </c>
      <c r="B1" s="1979"/>
      <c r="C1" s="1979"/>
      <c r="D1" s="1979"/>
      <c r="E1" s="1979"/>
      <c r="F1" s="1979"/>
      <c r="G1" s="1980"/>
    </row>
    <row r="2" spans="1:16" ht="33" customHeight="1">
      <c r="A2" s="2162" t="s">
        <v>3825</v>
      </c>
      <c r="B2" s="2163"/>
      <c r="C2" s="2163"/>
      <c r="D2" s="2163"/>
      <c r="E2" s="2163"/>
      <c r="F2" s="2163"/>
      <c r="G2" s="2659"/>
    </row>
    <row r="3" spans="1:16" ht="21" customHeight="1">
      <c r="A3" s="1870" t="s">
        <v>3826</v>
      </c>
      <c r="B3" s="1993" t="s">
        <v>3827</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c r="H4" s="1874"/>
    </row>
    <row r="5" spans="1:16" s="1842" customFormat="1" ht="45" customHeight="1">
      <c r="A5" s="482" t="s">
        <v>145</v>
      </c>
      <c r="B5" s="1858">
        <v>3779</v>
      </c>
      <c r="C5" s="1858">
        <v>0</v>
      </c>
      <c r="D5" s="1858">
        <v>13</v>
      </c>
      <c r="E5" s="1858">
        <v>1313</v>
      </c>
      <c r="F5" s="1858">
        <v>3770</v>
      </c>
      <c r="G5" s="482" t="s">
        <v>146</v>
      </c>
      <c r="H5" s="1874"/>
      <c r="I5" s="1873"/>
    </row>
    <row r="6" spans="1:16" s="1842" customFormat="1" ht="45" customHeight="1">
      <c r="A6" s="482" t="s">
        <v>96</v>
      </c>
      <c r="B6" s="1861">
        <v>834</v>
      </c>
      <c r="C6" s="1861">
        <v>0</v>
      </c>
      <c r="D6" s="1861">
        <v>0</v>
      </c>
      <c r="E6" s="1861">
        <v>236</v>
      </c>
      <c r="F6" s="1861">
        <v>719</v>
      </c>
      <c r="G6" s="482" t="s">
        <v>1388</v>
      </c>
      <c r="H6" s="1874"/>
      <c r="I6" s="1873"/>
      <c r="P6" s="1872"/>
    </row>
    <row r="7" spans="1:16" s="1842" customFormat="1" ht="45" customHeight="1">
      <c r="A7" s="482" t="s">
        <v>3813</v>
      </c>
      <c r="B7" s="1858">
        <v>1518</v>
      </c>
      <c r="C7" s="1858">
        <v>0</v>
      </c>
      <c r="D7" s="1858">
        <v>46</v>
      </c>
      <c r="E7" s="1858">
        <v>735</v>
      </c>
      <c r="F7" s="1858">
        <v>1854</v>
      </c>
      <c r="G7" s="482" t="s">
        <v>3814</v>
      </c>
      <c r="H7" s="1874"/>
      <c r="I7" s="1873"/>
    </row>
    <row r="8" spans="1:16" s="1842" customFormat="1" ht="45" customHeight="1">
      <c r="A8" s="482" t="s">
        <v>3815</v>
      </c>
      <c r="B8" s="1861">
        <v>532</v>
      </c>
      <c r="C8" s="1861">
        <v>0</v>
      </c>
      <c r="D8" s="1861">
        <v>15</v>
      </c>
      <c r="E8" s="1861">
        <v>179</v>
      </c>
      <c r="F8" s="1861">
        <v>620</v>
      </c>
      <c r="G8" s="482" t="s">
        <v>3816</v>
      </c>
      <c r="H8" s="1874"/>
      <c r="I8" s="1873"/>
    </row>
    <row r="9" spans="1:16" s="1842" customFormat="1" ht="45" customHeight="1">
      <c r="A9" s="1757" t="s">
        <v>150</v>
      </c>
      <c r="B9" s="1034">
        <f t="shared" ref="B9:F9" si="0">SUM(B5:B8)</f>
        <v>6663</v>
      </c>
      <c r="C9" s="1034">
        <f t="shared" si="0"/>
        <v>0</v>
      </c>
      <c r="D9" s="1034">
        <f t="shared" si="0"/>
        <v>74</v>
      </c>
      <c r="E9" s="1034">
        <f t="shared" si="0"/>
        <v>2463</v>
      </c>
      <c r="F9" s="1034">
        <f t="shared" si="0"/>
        <v>6963</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3697</v>
      </c>
      <c r="B1" s="1979"/>
      <c r="C1" s="1979"/>
      <c r="D1" s="1979"/>
      <c r="E1" s="1979"/>
      <c r="F1" s="1979"/>
      <c r="G1" s="1980"/>
    </row>
    <row r="2" spans="1:16" ht="33" customHeight="1">
      <c r="A2" s="2104" t="s">
        <v>3828</v>
      </c>
      <c r="B2" s="2105"/>
      <c r="C2" s="2105"/>
      <c r="D2" s="2105"/>
      <c r="E2" s="2105"/>
      <c r="F2" s="2105"/>
      <c r="G2" s="2221"/>
    </row>
    <row r="3" spans="1:16" ht="21" customHeight="1">
      <c r="A3" s="1870" t="s">
        <v>3829</v>
      </c>
      <c r="B3" s="1993" t="s">
        <v>3830</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13</v>
      </c>
      <c r="C5" s="1858">
        <v>0</v>
      </c>
      <c r="D5" s="1858">
        <v>0</v>
      </c>
      <c r="E5" s="1858">
        <v>17</v>
      </c>
      <c r="F5" s="1858">
        <v>76</v>
      </c>
      <c r="G5" s="482" t="s">
        <v>146</v>
      </c>
    </row>
    <row r="6" spans="1:16" s="1842" customFormat="1" ht="45" customHeight="1">
      <c r="A6" s="482" t="s">
        <v>96</v>
      </c>
      <c r="B6" s="1861">
        <v>16</v>
      </c>
      <c r="C6" s="1861">
        <v>0</v>
      </c>
      <c r="D6" s="1861">
        <v>0</v>
      </c>
      <c r="E6" s="1861">
        <v>2</v>
      </c>
      <c r="F6" s="1861">
        <v>3</v>
      </c>
      <c r="G6" s="482" t="s">
        <v>1388</v>
      </c>
      <c r="P6" s="1872"/>
    </row>
    <row r="7" spans="1:16" s="1842" customFormat="1" ht="45" customHeight="1">
      <c r="A7" s="482" t="s">
        <v>3813</v>
      </c>
      <c r="B7" s="1858">
        <v>88</v>
      </c>
      <c r="C7" s="1858">
        <v>0</v>
      </c>
      <c r="D7" s="1858">
        <v>14</v>
      </c>
      <c r="E7" s="1858">
        <v>32</v>
      </c>
      <c r="F7" s="1858">
        <v>8521</v>
      </c>
      <c r="G7" s="482" t="s">
        <v>3814</v>
      </c>
    </row>
    <row r="8" spans="1:16" s="1842" customFormat="1" ht="45" customHeight="1">
      <c r="A8" s="482" t="s">
        <v>3815</v>
      </c>
      <c r="B8" s="1861">
        <v>40</v>
      </c>
      <c r="C8" s="1861">
        <v>0</v>
      </c>
      <c r="D8" s="1861">
        <v>32</v>
      </c>
      <c r="E8" s="1861">
        <v>29</v>
      </c>
      <c r="F8" s="1861">
        <v>1955</v>
      </c>
      <c r="G8" s="482" t="s">
        <v>3816</v>
      </c>
    </row>
    <row r="9" spans="1:16" s="1842" customFormat="1" ht="45" customHeight="1">
      <c r="A9" s="1757" t="s">
        <v>150</v>
      </c>
      <c r="B9" s="1034">
        <f t="shared" ref="B9:F9" si="0">SUM(B5:B8)</f>
        <v>157</v>
      </c>
      <c r="C9" s="1034">
        <f t="shared" si="0"/>
        <v>0</v>
      </c>
      <c r="D9" s="1034">
        <f t="shared" si="0"/>
        <v>46</v>
      </c>
      <c r="E9" s="1034">
        <f t="shared" si="0"/>
        <v>80</v>
      </c>
      <c r="F9" s="1034">
        <f t="shared" si="0"/>
        <v>10555</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Normal="100" zoomScaleSheetLayoutView="9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3700</v>
      </c>
      <c r="B1" s="1979"/>
      <c r="C1" s="1979"/>
      <c r="D1" s="1979"/>
      <c r="E1" s="1979"/>
      <c r="F1" s="1979"/>
      <c r="G1" s="1980"/>
    </row>
    <row r="2" spans="1:16" ht="33" customHeight="1">
      <c r="A2" s="2104" t="s">
        <v>3831</v>
      </c>
      <c r="B2" s="2105"/>
      <c r="C2" s="2105"/>
      <c r="D2" s="2105"/>
      <c r="E2" s="2105"/>
      <c r="F2" s="2105"/>
      <c r="G2" s="2221"/>
    </row>
    <row r="3" spans="1:16" ht="21" customHeight="1">
      <c r="A3" s="1870" t="s">
        <v>3832</v>
      </c>
      <c r="B3" s="1993" t="s">
        <v>3833</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10</v>
      </c>
      <c r="C5" s="1858">
        <v>0</v>
      </c>
      <c r="D5" s="1858">
        <v>0</v>
      </c>
      <c r="E5" s="1858">
        <v>12</v>
      </c>
      <c r="F5" s="1858">
        <v>166</v>
      </c>
      <c r="G5" s="482" t="s">
        <v>146</v>
      </c>
    </row>
    <row r="6" spans="1:16" s="1842" customFormat="1" ht="45" customHeight="1">
      <c r="A6" s="482" t="s">
        <v>96</v>
      </c>
      <c r="B6" s="1861">
        <v>3</v>
      </c>
      <c r="C6" s="1861">
        <v>0</v>
      </c>
      <c r="D6" s="1861">
        <v>0</v>
      </c>
      <c r="E6" s="1861">
        <v>0</v>
      </c>
      <c r="F6" s="1861">
        <v>0</v>
      </c>
      <c r="G6" s="482" t="s">
        <v>1388</v>
      </c>
      <c r="P6" s="1872"/>
    </row>
    <row r="7" spans="1:16" s="1842" customFormat="1" ht="45" customHeight="1">
      <c r="A7" s="482" t="s">
        <v>3813</v>
      </c>
      <c r="B7" s="1858">
        <v>13</v>
      </c>
      <c r="C7" s="1858">
        <v>0</v>
      </c>
      <c r="D7" s="1858">
        <v>0</v>
      </c>
      <c r="E7" s="1858">
        <v>33</v>
      </c>
      <c r="F7" s="1858">
        <v>623</v>
      </c>
      <c r="G7" s="482" t="s">
        <v>3814</v>
      </c>
    </row>
    <row r="8" spans="1:16" s="1842" customFormat="1" ht="45" customHeight="1">
      <c r="A8" s="482" t="s">
        <v>3815</v>
      </c>
      <c r="B8" s="1861">
        <v>4</v>
      </c>
      <c r="C8" s="1861">
        <v>0</v>
      </c>
      <c r="D8" s="1861">
        <v>0</v>
      </c>
      <c r="E8" s="1861">
        <v>31</v>
      </c>
      <c r="F8" s="1861">
        <v>331</v>
      </c>
      <c r="G8" s="482" t="s">
        <v>3816</v>
      </c>
    </row>
    <row r="9" spans="1:16" s="1842" customFormat="1" ht="45" customHeight="1">
      <c r="A9" s="1757" t="s">
        <v>150</v>
      </c>
      <c r="B9" s="1034">
        <f t="shared" ref="B9:F9" si="0">SUM(B5:B8)</f>
        <v>30</v>
      </c>
      <c r="C9" s="1034">
        <f t="shared" si="0"/>
        <v>0</v>
      </c>
      <c r="D9" s="1034">
        <f t="shared" si="0"/>
        <v>0</v>
      </c>
      <c r="E9" s="1034">
        <f t="shared" si="0"/>
        <v>76</v>
      </c>
      <c r="F9" s="1034">
        <f t="shared" si="0"/>
        <v>1120</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10" zoomScaleNormal="11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3703</v>
      </c>
      <c r="B1" s="1979"/>
      <c r="C1" s="1979"/>
      <c r="D1" s="1979"/>
      <c r="E1" s="1979"/>
      <c r="F1" s="1979"/>
      <c r="G1" s="1980"/>
    </row>
    <row r="2" spans="1:16" ht="33" customHeight="1">
      <c r="A2" s="2104" t="s">
        <v>3834</v>
      </c>
      <c r="B2" s="2105"/>
      <c r="C2" s="2105"/>
      <c r="D2" s="2105"/>
      <c r="E2" s="2105"/>
      <c r="F2" s="2105"/>
      <c r="G2" s="2221"/>
    </row>
    <row r="3" spans="1:16" ht="21" customHeight="1">
      <c r="A3" s="1870" t="s">
        <v>3835</v>
      </c>
      <c r="B3" s="1993" t="s">
        <v>3836</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1176</v>
      </c>
      <c r="C5" s="1858">
        <v>0</v>
      </c>
      <c r="D5" s="1858">
        <v>8</v>
      </c>
      <c r="E5" s="1858">
        <v>495</v>
      </c>
      <c r="F5" s="1858">
        <v>945</v>
      </c>
      <c r="G5" s="482" t="s">
        <v>146</v>
      </c>
    </row>
    <row r="6" spans="1:16" s="1842" customFormat="1" ht="45" customHeight="1">
      <c r="A6" s="482" t="s">
        <v>96</v>
      </c>
      <c r="B6" s="1861">
        <v>183</v>
      </c>
      <c r="C6" s="1861">
        <v>0</v>
      </c>
      <c r="D6" s="1861">
        <v>0</v>
      </c>
      <c r="E6" s="1861">
        <v>36</v>
      </c>
      <c r="F6" s="1861">
        <v>316</v>
      </c>
      <c r="G6" s="482" t="s">
        <v>1388</v>
      </c>
      <c r="P6" s="1872"/>
    </row>
    <row r="7" spans="1:16" s="1842" customFormat="1" ht="45" customHeight="1">
      <c r="A7" s="482" t="s">
        <v>3813</v>
      </c>
      <c r="B7" s="1858">
        <v>1</v>
      </c>
      <c r="C7" s="1858">
        <v>0</v>
      </c>
      <c r="D7" s="1858">
        <v>0</v>
      </c>
      <c r="E7" s="1858">
        <v>0</v>
      </c>
      <c r="F7" s="1858">
        <v>0</v>
      </c>
      <c r="G7" s="482" t="s">
        <v>3814</v>
      </c>
    </row>
    <row r="8" spans="1:16" s="1842" customFormat="1" ht="45" customHeight="1">
      <c r="A8" s="482" t="s">
        <v>3815</v>
      </c>
      <c r="B8" s="1861">
        <v>0</v>
      </c>
      <c r="C8" s="1861">
        <v>0</v>
      </c>
      <c r="D8" s="1861">
        <v>0</v>
      </c>
      <c r="E8" s="1861">
        <v>0</v>
      </c>
      <c r="F8" s="1861">
        <v>0</v>
      </c>
      <c r="G8" s="482" t="s">
        <v>3816</v>
      </c>
    </row>
    <row r="9" spans="1:16" s="1842" customFormat="1" ht="45" customHeight="1">
      <c r="A9" s="1757" t="s">
        <v>150</v>
      </c>
      <c r="B9" s="1034">
        <f t="shared" ref="B9:F9" si="0">SUM(B5:B8)</f>
        <v>1360</v>
      </c>
      <c r="C9" s="1034">
        <f t="shared" si="0"/>
        <v>0</v>
      </c>
      <c r="D9" s="1034">
        <f t="shared" si="0"/>
        <v>8</v>
      </c>
      <c r="E9" s="1034">
        <f t="shared" si="0"/>
        <v>531</v>
      </c>
      <c r="F9" s="1034">
        <f t="shared" si="0"/>
        <v>1261</v>
      </c>
      <c r="G9" s="1757" t="s">
        <v>129</v>
      </c>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110" zoomScaleNormal="11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3706</v>
      </c>
      <c r="B1" s="1979"/>
      <c r="C1" s="1979"/>
      <c r="D1" s="1979"/>
      <c r="E1" s="1979"/>
      <c r="F1" s="1979"/>
      <c r="G1" s="1980"/>
    </row>
    <row r="2" spans="1:16" ht="33" customHeight="1">
      <c r="A2" s="2104" t="s">
        <v>3837</v>
      </c>
      <c r="B2" s="2105"/>
      <c r="C2" s="2105"/>
      <c r="D2" s="2105"/>
      <c r="E2" s="2105"/>
      <c r="F2" s="2105"/>
      <c r="G2" s="2221"/>
    </row>
    <row r="3" spans="1:16" ht="21" customHeight="1">
      <c r="A3" s="1870" t="s">
        <v>3838</v>
      </c>
      <c r="B3" s="1993" t="s">
        <v>3839</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75</v>
      </c>
      <c r="C5" s="1858">
        <v>0</v>
      </c>
      <c r="D5" s="1858">
        <v>0</v>
      </c>
      <c r="E5" s="1858">
        <v>43</v>
      </c>
      <c r="F5" s="1858">
        <v>81</v>
      </c>
      <c r="G5" s="482" t="s">
        <v>146</v>
      </c>
    </row>
    <row r="6" spans="1:16" s="1842" customFormat="1" ht="45" customHeight="1">
      <c r="A6" s="482" t="s">
        <v>96</v>
      </c>
      <c r="B6" s="1861">
        <v>6</v>
      </c>
      <c r="C6" s="1861">
        <v>0</v>
      </c>
      <c r="D6" s="1861">
        <v>0</v>
      </c>
      <c r="E6" s="1861">
        <v>2</v>
      </c>
      <c r="F6" s="1861">
        <v>10</v>
      </c>
      <c r="G6" s="482" t="s">
        <v>1388</v>
      </c>
      <c r="P6" s="1872"/>
    </row>
    <row r="7" spans="1:16" s="1842" customFormat="1" ht="45" customHeight="1">
      <c r="A7" s="482" t="s">
        <v>3813</v>
      </c>
      <c r="B7" s="1858">
        <v>0</v>
      </c>
      <c r="C7" s="1858">
        <v>0</v>
      </c>
      <c r="D7" s="1858">
        <v>0</v>
      </c>
      <c r="E7" s="1858">
        <v>0</v>
      </c>
      <c r="F7" s="1858">
        <v>0</v>
      </c>
      <c r="G7" s="482" t="s">
        <v>3814</v>
      </c>
    </row>
    <row r="8" spans="1:16" s="1842" customFormat="1" ht="45" customHeight="1">
      <c r="A8" s="482" t="s">
        <v>3815</v>
      </c>
      <c r="B8" s="1861">
        <v>0</v>
      </c>
      <c r="C8" s="1861">
        <v>0</v>
      </c>
      <c r="D8" s="1861">
        <v>0</v>
      </c>
      <c r="E8" s="1861">
        <v>0</v>
      </c>
      <c r="F8" s="1861">
        <v>0</v>
      </c>
      <c r="G8" s="482" t="s">
        <v>3816</v>
      </c>
    </row>
    <row r="9" spans="1:16" s="1842" customFormat="1" ht="45" customHeight="1">
      <c r="A9" s="1757" t="s">
        <v>150</v>
      </c>
      <c r="B9" s="1034">
        <f t="shared" ref="B9:F9" si="0">SUM(B5:B8)</f>
        <v>81</v>
      </c>
      <c r="C9" s="1034">
        <f t="shared" si="0"/>
        <v>0</v>
      </c>
      <c r="D9" s="1034">
        <f t="shared" si="0"/>
        <v>0</v>
      </c>
      <c r="E9" s="1034">
        <f t="shared" si="0"/>
        <v>45</v>
      </c>
      <c r="F9" s="1034">
        <f t="shared" si="0"/>
        <v>91</v>
      </c>
      <c r="G9" s="1757" t="s">
        <v>129</v>
      </c>
    </row>
    <row r="10" spans="1:16" ht="33" customHeight="1">
      <c r="A10" s="2655" t="s">
        <v>3817</v>
      </c>
      <c r="B10" s="2656"/>
      <c r="C10" s="2656"/>
      <c r="D10" s="2657" t="s">
        <v>3818</v>
      </c>
      <c r="E10" s="2657"/>
      <c r="F10" s="2657"/>
      <c r="G10" s="2658"/>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120" zoomScaleNormal="120" zoomScaleSheetLayoutView="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2102" t="s">
        <v>3709</v>
      </c>
      <c r="B1" s="2103"/>
      <c r="C1" s="2103"/>
      <c r="D1" s="2103"/>
      <c r="E1" s="2103"/>
      <c r="F1" s="2103"/>
      <c r="G1" s="2660"/>
    </row>
    <row r="2" spans="1:16" ht="33" customHeight="1">
      <c r="A2" s="2661" t="s">
        <v>3840</v>
      </c>
      <c r="B2" s="2662"/>
      <c r="C2" s="2662"/>
      <c r="D2" s="2662"/>
      <c r="E2" s="2662"/>
      <c r="F2" s="2662"/>
      <c r="G2" s="2663"/>
    </row>
    <row r="3" spans="1:16" ht="21" customHeight="1">
      <c r="A3" s="1870" t="s">
        <v>3841</v>
      </c>
      <c r="B3" s="1993" t="s">
        <v>3842</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2948</v>
      </c>
      <c r="C5" s="1858">
        <v>0</v>
      </c>
      <c r="D5" s="1858">
        <v>0</v>
      </c>
      <c r="E5" s="1858">
        <v>983</v>
      </c>
      <c r="F5" s="1858">
        <v>2489</v>
      </c>
      <c r="G5" s="482" t="s">
        <v>146</v>
      </c>
    </row>
    <row r="6" spans="1:16" s="1842" customFormat="1" ht="45" customHeight="1">
      <c r="A6" s="482" t="s">
        <v>96</v>
      </c>
      <c r="B6" s="1861">
        <v>204</v>
      </c>
      <c r="C6" s="1861">
        <v>0</v>
      </c>
      <c r="D6" s="1861">
        <v>0</v>
      </c>
      <c r="E6" s="1861">
        <v>48</v>
      </c>
      <c r="F6" s="1861">
        <v>222</v>
      </c>
      <c r="G6" s="482" t="s">
        <v>1388</v>
      </c>
      <c r="P6" s="1872"/>
    </row>
    <row r="7" spans="1:16" s="1842" customFormat="1" ht="45" customHeight="1">
      <c r="A7" s="482" t="s">
        <v>3813</v>
      </c>
      <c r="B7" s="1858">
        <v>12</v>
      </c>
      <c r="C7" s="1858">
        <v>0</v>
      </c>
      <c r="D7" s="1858">
        <v>0</v>
      </c>
      <c r="E7" s="1858">
        <v>39</v>
      </c>
      <c r="F7" s="1858">
        <v>156</v>
      </c>
      <c r="G7" s="482" t="s">
        <v>3814</v>
      </c>
      <c r="J7" s="1873"/>
    </row>
    <row r="8" spans="1:16" s="1842" customFormat="1" ht="45" customHeight="1">
      <c r="A8" s="482" t="s">
        <v>3815</v>
      </c>
      <c r="B8" s="1861">
        <v>11</v>
      </c>
      <c r="C8" s="1861">
        <v>0</v>
      </c>
      <c r="D8" s="1861">
        <v>0</v>
      </c>
      <c r="E8" s="1861">
        <v>6</v>
      </c>
      <c r="F8" s="1861">
        <v>36</v>
      </c>
      <c r="G8" s="482" t="s">
        <v>3816</v>
      </c>
    </row>
    <row r="9" spans="1:16" s="1842" customFormat="1" ht="45" customHeight="1">
      <c r="A9" s="1757" t="s">
        <v>150</v>
      </c>
      <c r="B9" s="1034">
        <f t="shared" ref="B9:F9" si="0">SUM(B5:B8)</f>
        <v>3175</v>
      </c>
      <c r="C9" s="1034">
        <f t="shared" si="0"/>
        <v>0</v>
      </c>
      <c r="D9" s="1034">
        <f t="shared" si="0"/>
        <v>0</v>
      </c>
      <c r="E9" s="1034">
        <f t="shared" si="0"/>
        <v>1076</v>
      </c>
      <c r="F9" s="1034">
        <f t="shared" si="0"/>
        <v>2903</v>
      </c>
      <c r="G9" s="1757" t="s">
        <v>129</v>
      </c>
    </row>
    <row r="10" spans="1:16" ht="33" customHeight="1">
      <c r="A10" s="2655" t="s">
        <v>3817</v>
      </c>
      <c r="B10" s="2656"/>
      <c r="C10" s="2656"/>
      <c r="D10" s="2657" t="s">
        <v>3818</v>
      </c>
      <c r="E10" s="2657"/>
      <c r="F10" s="2657"/>
      <c r="G10" s="2658"/>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Normal="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3712</v>
      </c>
      <c r="B1" s="1979"/>
      <c r="C1" s="1979"/>
      <c r="D1" s="1979"/>
      <c r="E1" s="1979"/>
      <c r="F1" s="1979"/>
      <c r="G1" s="1980"/>
    </row>
    <row r="2" spans="1:16" ht="33" customHeight="1">
      <c r="A2" s="2104" t="s">
        <v>3843</v>
      </c>
      <c r="B2" s="2105"/>
      <c r="C2" s="2105"/>
      <c r="D2" s="2105"/>
      <c r="E2" s="2105"/>
      <c r="F2" s="2105"/>
      <c r="G2" s="2221"/>
    </row>
    <row r="3" spans="1:16" ht="21" customHeight="1">
      <c r="A3" s="1870" t="s">
        <v>3844</v>
      </c>
      <c r="B3" s="1993" t="s">
        <v>3845</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127</v>
      </c>
      <c r="C5" s="1858">
        <v>0</v>
      </c>
      <c r="D5" s="1858">
        <v>0</v>
      </c>
      <c r="E5" s="1858">
        <v>34</v>
      </c>
      <c r="F5" s="1858">
        <v>147</v>
      </c>
      <c r="G5" s="482" t="s">
        <v>146</v>
      </c>
    </row>
    <row r="6" spans="1:16" s="1842" customFormat="1" ht="45" customHeight="1">
      <c r="A6" s="482" t="s">
        <v>96</v>
      </c>
      <c r="B6" s="1861">
        <v>27</v>
      </c>
      <c r="C6" s="1861">
        <v>0</v>
      </c>
      <c r="D6" s="1861">
        <v>0</v>
      </c>
      <c r="E6" s="1861">
        <v>0</v>
      </c>
      <c r="F6" s="1861">
        <v>0</v>
      </c>
      <c r="G6" s="482" t="s">
        <v>1388</v>
      </c>
      <c r="P6" s="1872"/>
    </row>
    <row r="7" spans="1:16" s="1842" customFormat="1" ht="45" customHeight="1">
      <c r="A7" s="482" t="s">
        <v>3813</v>
      </c>
      <c r="B7" s="1858">
        <v>2</v>
      </c>
      <c r="C7" s="1858">
        <v>0</v>
      </c>
      <c r="D7" s="1858">
        <v>0</v>
      </c>
      <c r="E7" s="1858">
        <v>1</v>
      </c>
      <c r="F7" s="1858">
        <v>4</v>
      </c>
      <c r="G7" s="482" t="s">
        <v>3814</v>
      </c>
    </row>
    <row r="8" spans="1:16" s="1842" customFormat="1" ht="45" customHeight="1">
      <c r="A8" s="482" t="s">
        <v>3815</v>
      </c>
      <c r="B8" s="1861">
        <v>1</v>
      </c>
      <c r="C8" s="1861">
        <v>0</v>
      </c>
      <c r="D8" s="1861">
        <v>0</v>
      </c>
      <c r="E8" s="1861">
        <v>0</v>
      </c>
      <c r="F8" s="1861">
        <v>0</v>
      </c>
      <c r="G8" s="482" t="s">
        <v>3816</v>
      </c>
    </row>
    <row r="9" spans="1:16" s="1842" customFormat="1" ht="45" customHeight="1">
      <c r="A9" s="1757" t="s">
        <v>150</v>
      </c>
      <c r="B9" s="1034">
        <f t="shared" ref="B9:F9" si="0">SUM(B5:B8)</f>
        <v>157</v>
      </c>
      <c r="C9" s="1034">
        <f t="shared" si="0"/>
        <v>0</v>
      </c>
      <c r="D9" s="1034">
        <f t="shared" si="0"/>
        <v>0</v>
      </c>
      <c r="E9" s="1034">
        <f t="shared" si="0"/>
        <v>35</v>
      </c>
      <c r="F9" s="1034">
        <f t="shared" si="0"/>
        <v>151</v>
      </c>
      <c r="G9" s="1757" t="s">
        <v>129</v>
      </c>
    </row>
    <row r="10" spans="1:16" ht="33" customHeight="1">
      <c r="A10" s="2655" t="s">
        <v>3817</v>
      </c>
      <c r="B10" s="2656"/>
      <c r="C10" s="2656"/>
      <c r="D10" s="2657" t="s">
        <v>3818</v>
      </c>
      <c r="E10" s="2657"/>
      <c r="F10" s="2657"/>
      <c r="G10" s="2658"/>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2"/>
  <sheetViews>
    <sheetView rightToLeft="1" zoomScaleNormal="100" workbookViewId="0">
      <selection activeCell="G13" sqref="G13"/>
    </sheetView>
  </sheetViews>
  <sheetFormatPr defaultColWidth="9.140625" defaultRowHeight="15"/>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3715</v>
      </c>
      <c r="B1" s="1979"/>
      <c r="C1" s="1979"/>
      <c r="D1" s="1979"/>
      <c r="E1" s="1979"/>
      <c r="F1" s="1979"/>
      <c r="G1" s="1980"/>
    </row>
    <row r="2" spans="1:16" ht="33" customHeight="1">
      <c r="A2" s="2104" t="s">
        <v>3846</v>
      </c>
      <c r="B2" s="2105"/>
      <c r="C2" s="2105"/>
      <c r="D2" s="2105"/>
      <c r="E2" s="2105"/>
      <c r="F2" s="2105"/>
      <c r="G2" s="2221"/>
    </row>
    <row r="3" spans="1:16" ht="21" customHeight="1">
      <c r="A3" s="1870" t="s">
        <v>3847</v>
      </c>
      <c r="B3" s="1993" t="s">
        <v>3848</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14</v>
      </c>
      <c r="C5" s="1858">
        <v>0</v>
      </c>
      <c r="D5" s="1858">
        <v>0</v>
      </c>
      <c r="E5" s="1858">
        <v>10</v>
      </c>
      <c r="F5" s="1858">
        <v>9</v>
      </c>
      <c r="G5" s="482" t="s">
        <v>146</v>
      </c>
    </row>
    <row r="6" spans="1:16" s="1842" customFormat="1" ht="45" customHeight="1">
      <c r="A6" s="482" t="s">
        <v>96</v>
      </c>
      <c r="B6" s="1861">
        <v>4</v>
      </c>
      <c r="C6" s="1861">
        <v>0</v>
      </c>
      <c r="D6" s="1861">
        <v>0</v>
      </c>
      <c r="E6" s="1861">
        <v>0</v>
      </c>
      <c r="F6" s="1861">
        <v>2</v>
      </c>
      <c r="G6" s="482" t="s">
        <v>1388</v>
      </c>
      <c r="P6" s="1872"/>
    </row>
    <row r="7" spans="1:16" s="1842" customFormat="1" ht="45" customHeight="1">
      <c r="A7" s="482" t="s">
        <v>3813</v>
      </c>
      <c r="B7" s="1858">
        <v>1</v>
      </c>
      <c r="C7" s="1858">
        <v>0</v>
      </c>
      <c r="D7" s="1858">
        <v>0</v>
      </c>
      <c r="E7" s="1858">
        <v>0</v>
      </c>
      <c r="F7" s="1858">
        <v>3</v>
      </c>
      <c r="G7" s="482" t="s">
        <v>3814</v>
      </c>
    </row>
    <row r="8" spans="1:16" s="1842" customFormat="1" ht="45" customHeight="1">
      <c r="A8" s="482" t="s">
        <v>3815</v>
      </c>
      <c r="B8" s="1861">
        <v>2</v>
      </c>
      <c r="C8" s="1861">
        <v>0</v>
      </c>
      <c r="D8" s="1861">
        <v>0</v>
      </c>
      <c r="E8" s="1861">
        <v>0</v>
      </c>
      <c r="F8" s="1861">
        <v>0</v>
      </c>
      <c r="G8" s="482" t="s">
        <v>3816</v>
      </c>
    </row>
    <row r="9" spans="1:16" s="1842" customFormat="1" ht="45" customHeight="1">
      <c r="A9" s="1757" t="s">
        <v>150</v>
      </c>
      <c r="B9" s="1034">
        <f t="shared" ref="B9:F9" si="0">SUM(B5:B8)</f>
        <v>21</v>
      </c>
      <c r="C9" s="1034">
        <f t="shared" si="0"/>
        <v>0</v>
      </c>
      <c r="D9" s="1034">
        <f t="shared" si="0"/>
        <v>0</v>
      </c>
      <c r="E9" s="1034">
        <f t="shared" si="0"/>
        <v>10</v>
      </c>
      <c r="F9" s="1034">
        <f t="shared" si="0"/>
        <v>14</v>
      </c>
      <c r="G9" s="1757" t="s">
        <v>129</v>
      </c>
    </row>
    <row r="10" spans="1:16" ht="33" customHeight="1">
      <c r="A10" s="2655" t="s">
        <v>3817</v>
      </c>
      <c r="B10" s="2656"/>
      <c r="C10" s="2656"/>
      <c r="D10" s="2657" t="s">
        <v>3818</v>
      </c>
      <c r="E10" s="2657"/>
      <c r="F10" s="2657"/>
      <c r="G10" s="2658"/>
    </row>
    <row r="11" spans="1:16" ht="33" customHeight="1"/>
    <row r="12" spans="1:16" ht="33" customHeight="1"/>
    <row r="13" spans="1:16" ht="33" customHeight="1"/>
    <row r="14" spans="1:16" ht="33" customHeight="1"/>
    <row r="15" spans="1:16" ht="33" customHeight="1"/>
    <row r="16" spans="1:16" ht="33" customHeight="1"/>
    <row r="17" ht="33" customHeight="1"/>
    <row r="18" ht="33" customHeight="1"/>
    <row r="19" ht="33" customHeight="1"/>
    <row r="20" ht="33" customHeight="1"/>
    <row r="21" ht="33" customHeight="1"/>
    <row r="22" ht="33" customHeight="1"/>
    <row r="23" ht="33" customHeight="1"/>
    <row r="24" ht="33" customHeight="1"/>
    <row r="25" ht="33" customHeight="1"/>
    <row r="26" ht="33" customHeight="1"/>
    <row r="27" ht="33" customHeight="1"/>
    <row r="28" ht="33" customHeight="1"/>
    <row r="29" ht="33" customHeight="1"/>
    <row r="32" ht="33" customHeight="1"/>
  </sheetData>
  <mergeCells count="5">
    <mergeCell ref="A1:G1"/>
    <mergeCell ref="A2:G2"/>
    <mergeCell ref="B3:G3"/>
    <mergeCell ref="A10:C10"/>
    <mergeCell ref="D10:G10"/>
  </mergeCells>
  <pageMargins left="0.7" right="0.7" top="0.75" bottom="0.75" header="0.3" footer="0.3"/>
  <pageSetup paperSize="9" orientation="landscape" r:id="rId1"/>
  <colBreaks count="1" manualBreakCount="1">
    <brk id="16" max="10" man="1"/>
  </colBreak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1"/>
  <sheetViews>
    <sheetView rightToLeft="1" zoomScale="120" zoomScaleNormal="120" zoomScaleSheetLayoutView="100" workbookViewId="0">
      <selection activeCell="G13" sqref="G13"/>
    </sheetView>
  </sheetViews>
  <sheetFormatPr defaultColWidth="9.140625" defaultRowHeight="33" customHeight="1"/>
  <cols>
    <col min="1" max="1" width="25.5703125" style="1843" customWidth="1"/>
    <col min="2" max="6" width="11.5703125" style="1843" customWidth="1"/>
    <col min="7" max="7" width="25.5703125" style="1843" customWidth="1"/>
    <col min="8" max="240" width="9.140625" style="1843"/>
    <col min="241" max="241" width="28.140625" style="1843" customWidth="1"/>
    <col min="242" max="496" width="9.140625" style="1843"/>
    <col min="497" max="497" width="28.140625" style="1843" customWidth="1"/>
    <col min="498" max="752" width="9.140625" style="1843"/>
    <col min="753" max="753" width="28.140625" style="1843" customWidth="1"/>
    <col min="754" max="1008" width="9.140625" style="1843"/>
    <col min="1009" max="1009" width="28.140625" style="1843" customWidth="1"/>
    <col min="1010" max="1264" width="9.140625" style="1843"/>
    <col min="1265" max="1265" width="28.140625" style="1843" customWidth="1"/>
    <col min="1266" max="1520" width="9.140625" style="1843"/>
    <col min="1521" max="1521" width="28.140625" style="1843" customWidth="1"/>
    <col min="1522" max="1776" width="9.140625" style="1843"/>
    <col min="1777" max="1777" width="28.140625" style="1843" customWidth="1"/>
    <col min="1778" max="2032" width="9.140625" style="1843"/>
    <col min="2033" max="2033" width="28.140625" style="1843" customWidth="1"/>
    <col min="2034" max="2288" width="9.140625" style="1843"/>
    <col min="2289" max="2289" width="28.140625" style="1843" customWidth="1"/>
    <col min="2290" max="2544" width="9.140625" style="1843"/>
    <col min="2545" max="2545" width="28.140625" style="1843" customWidth="1"/>
    <col min="2546" max="2800" width="9.140625" style="1843"/>
    <col min="2801" max="2801" width="28.140625" style="1843" customWidth="1"/>
    <col min="2802" max="3056" width="9.140625" style="1843"/>
    <col min="3057" max="3057" width="28.140625" style="1843" customWidth="1"/>
    <col min="3058" max="3312" width="9.140625" style="1843"/>
    <col min="3313" max="3313" width="28.140625" style="1843" customWidth="1"/>
    <col min="3314" max="3568" width="9.140625" style="1843"/>
    <col min="3569" max="3569" width="28.140625" style="1843" customWidth="1"/>
    <col min="3570" max="3824" width="9.140625" style="1843"/>
    <col min="3825" max="3825" width="28.140625" style="1843" customWidth="1"/>
    <col min="3826" max="4080" width="9.140625" style="1843"/>
    <col min="4081" max="4081" width="28.140625" style="1843" customWidth="1"/>
    <col min="4082" max="4336" width="9.140625" style="1843"/>
    <col min="4337" max="4337" width="28.140625" style="1843" customWidth="1"/>
    <col min="4338" max="4592" width="9.140625" style="1843"/>
    <col min="4593" max="4593" width="28.140625" style="1843" customWidth="1"/>
    <col min="4594" max="4848" width="9.140625" style="1843"/>
    <col min="4849" max="4849" width="28.140625" style="1843" customWidth="1"/>
    <col min="4850" max="5104" width="9.140625" style="1843"/>
    <col min="5105" max="5105" width="28.140625" style="1843" customWidth="1"/>
    <col min="5106" max="5360" width="9.140625" style="1843"/>
    <col min="5361" max="5361" width="28.140625" style="1843" customWidth="1"/>
    <col min="5362" max="5616" width="9.140625" style="1843"/>
    <col min="5617" max="5617" width="28.140625" style="1843" customWidth="1"/>
    <col min="5618" max="5872" width="9.140625" style="1843"/>
    <col min="5873" max="5873" width="28.140625" style="1843" customWidth="1"/>
    <col min="5874" max="6128" width="9.140625" style="1843"/>
    <col min="6129" max="6129" width="28.140625" style="1843" customWidth="1"/>
    <col min="6130" max="6384" width="9.140625" style="1843"/>
    <col min="6385" max="6385" width="28.140625" style="1843" customWidth="1"/>
    <col min="6386" max="6640" width="9.140625" style="1843"/>
    <col min="6641" max="6641" width="28.140625" style="1843" customWidth="1"/>
    <col min="6642" max="6896" width="9.140625" style="1843"/>
    <col min="6897" max="6897" width="28.140625" style="1843" customWidth="1"/>
    <col min="6898" max="7152" width="9.140625" style="1843"/>
    <col min="7153" max="7153" width="28.140625" style="1843" customWidth="1"/>
    <col min="7154" max="7408" width="9.140625" style="1843"/>
    <col min="7409" max="7409" width="28.140625" style="1843" customWidth="1"/>
    <col min="7410" max="7664" width="9.140625" style="1843"/>
    <col min="7665" max="7665" width="28.140625" style="1843" customWidth="1"/>
    <col min="7666" max="7920" width="9.140625" style="1843"/>
    <col min="7921" max="7921" width="28.140625" style="1843" customWidth="1"/>
    <col min="7922" max="8176" width="9.140625" style="1843"/>
    <col min="8177" max="8177" width="28.140625" style="1843" customWidth="1"/>
    <col min="8178" max="8432" width="9.140625" style="1843"/>
    <col min="8433" max="8433" width="28.140625" style="1843" customWidth="1"/>
    <col min="8434" max="8688" width="9.140625" style="1843"/>
    <col min="8689" max="8689" width="28.140625" style="1843" customWidth="1"/>
    <col min="8690" max="8944" width="9.140625" style="1843"/>
    <col min="8945" max="8945" width="28.140625" style="1843" customWidth="1"/>
    <col min="8946" max="9200" width="9.140625" style="1843"/>
    <col min="9201" max="9201" width="28.140625" style="1843" customWidth="1"/>
    <col min="9202" max="9456" width="9.140625" style="1843"/>
    <col min="9457" max="9457" width="28.140625" style="1843" customWidth="1"/>
    <col min="9458" max="9712" width="9.140625" style="1843"/>
    <col min="9713" max="9713" width="28.140625" style="1843" customWidth="1"/>
    <col min="9714" max="9968" width="9.140625" style="1843"/>
    <col min="9969" max="9969" width="28.140625" style="1843" customWidth="1"/>
    <col min="9970" max="10224" width="9.140625" style="1843"/>
    <col min="10225" max="10225" width="28.140625" style="1843" customWidth="1"/>
    <col min="10226" max="10480" width="9.140625" style="1843"/>
    <col min="10481" max="10481" width="28.140625" style="1843" customWidth="1"/>
    <col min="10482" max="10736" width="9.140625" style="1843"/>
    <col min="10737" max="10737" width="28.140625" style="1843" customWidth="1"/>
    <col min="10738" max="10992" width="9.140625" style="1843"/>
    <col min="10993" max="10993" width="28.140625" style="1843" customWidth="1"/>
    <col min="10994" max="11248" width="9.140625" style="1843"/>
    <col min="11249" max="11249" width="28.140625" style="1843" customWidth="1"/>
    <col min="11250" max="11504" width="9.140625" style="1843"/>
    <col min="11505" max="11505" width="28.140625" style="1843" customWidth="1"/>
    <col min="11506" max="11760" width="9.140625" style="1843"/>
    <col min="11761" max="11761" width="28.140625" style="1843" customWidth="1"/>
    <col min="11762" max="12016" width="9.140625" style="1843"/>
    <col min="12017" max="12017" width="28.140625" style="1843" customWidth="1"/>
    <col min="12018" max="12272" width="9.140625" style="1843"/>
    <col min="12273" max="12273" width="28.140625" style="1843" customWidth="1"/>
    <col min="12274" max="12528" width="9.140625" style="1843"/>
    <col min="12529" max="12529" width="28.140625" style="1843" customWidth="1"/>
    <col min="12530" max="12784" width="9.140625" style="1843"/>
    <col min="12785" max="12785" width="28.140625" style="1843" customWidth="1"/>
    <col min="12786" max="13040" width="9.140625" style="1843"/>
    <col min="13041" max="13041" width="28.140625" style="1843" customWidth="1"/>
    <col min="13042" max="13296" width="9.140625" style="1843"/>
    <col min="13297" max="13297" width="28.140625" style="1843" customWidth="1"/>
    <col min="13298" max="13552" width="9.140625" style="1843"/>
    <col min="13553" max="13553" width="28.140625" style="1843" customWidth="1"/>
    <col min="13554" max="13808" width="9.140625" style="1843"/>
    <col min="13809" max="13809" width="28.140625" style="1843" customWidth="1"/>
    <col min="13810" max="14064" width="9.140625" style="1843"/>
    <col min="14065" max="14065" width="28.140625" style="1843" customWidth="1"/>
    <col min="14066" max="14320" width="9.140625" style="1843"/>
    <col min="14321" max="14321" width="28.140625" style="1843" customWidth="1"/>
    <col min="14322" max="14576" width="9.140625" style="1843"/>
    <col min="14577" max="14577" width="28.140625" style="1843" customWidth="1"/>
    <col min="14578" max="14832" width="9.140625" style="1843"/>
    <col min="14833" max="14833" width="28.140625" style="1843" customWidth="1"/>
    <col min="14834" max="15088" width="9.140625" style="1843"/>
    <col min="15089" max="15089" width="28.140625" style="1843" customWidth="1"/>
    <col min="15090" max="15344" width="9.140625" style="1843"/>
    <col min="15345" max="15345" width="28.140625" style="1843" customWidth="1"/>
    <col min="15346" max="15600" width="9.140625" style="1843"/>
    <col min="15601" max="15601" width="28.140625" style="1843" customWidth="1"/>
    <col min="15602" max="15856" width="9.140625" style="1843"/>
    <col min="15857" max="15857" width="28.140625" style="1843" customWidth="1"/>
    <col min="15858" max="16112" width="9.140625" style="1843"/>
    <col min="16113" max="16113" width="28.140625" style="1843" customWidth="1"/>
    <col min="16114" max="16384" width="9.140625" style="1843"/>
  </cols>
  <sheetData>
    <row r="1" spans="1:16" ht="33" customHeight="1">
      <c r="A1" s="1978" t="s">
        <v>3718</v>
      </c>
      <c r="B1" s="1979"/>
      <c r="C1" s="1979"/>
      <c r="D1" s="1979"/>
      <c r="E1" s="1979"/>
      <c r="F1" s="1979"/>
      <c r="G1" s="1980"/>
    </row>
    <row r="2" spans="1:16" ht="33" customHeight="1">
      <c r="A2" s="2104" t="s">
        <v>3849</v>
      </c>
      <c r="B2" s="2105"/>
      <c r="C2" s="2105"/>
      <c r="D2" s="2105"/>
      <c r="E2" s="2105"/>
      <c r="F2" s="2105"/>
      <c r="G2" s="2221"/>
    </row>
    <row r="3" spans="1:16" ht="21" customHeight="1">
      <c r="A3" s="1870" t="s">
        <v>3850</v>
      </c>
      <c r="B3" s="1993" t="s">
        <v>3851</v>
      </c>
      <c r="C3" s="1993"/>
      <c r="D3" s="1993"/>
      <c r="E3" s="1993"/>
      <c r="F3" s="1993"/>
      <c r="G3" s="1993"/>
    </row>
    <row r="4" spans="1:16" s="1842" customFormat="1" ht="45" customHeight="1">
      <c r="A4" s="1757" t="s">
        <v>3807</v>
      </c>
      <c r="B4" s="1871" t="s">
        <v>3808</v>
      </c>
      <c r="C4" s="1871" t="s">
        <v>3809</v>
      </c>
      <c r="D4" s="1871" t="s">
        <v>3810</v>
      </c>
      <c r="E4" s="1871" t="s">
        <v>3811</v>
      </c>
      <c r="F4" s="1871" t="s">
        <v>3812</v>
      </c>
      <c r="G4" s="1757" t="s">
        <v>2648</v>
      </c>
    </row>
    <row r="5" spans="1:16" s="1842" customFormat="1" ht="45" customHeight="1">
      <c r="A5" s="482" t="s">
        <v>145</v>
      </c>
      <c r="B5" s="1858">
        <v>677</v>
      </c>
      <c r="C5" s="1858">
        <v>0</v>
      </c>
      <c r="D5" s="1858">
        <v>0</v>
      </c>
      <c r="E5" s="1858">
        <v>158</v>
      </c>
      <c r="F5" s="1858">
        <v>1341</v>
      </c>
      <c r="G5" s="482" t="s">
        <v>146</v>
      </c>
    </row>
    <row r="6" spans="1:16" s="1842" customFormat="1" ht="45" customHeight="1">
      <c r="A6" s="482" t="s">
        <v>96</v>
      </c>
      <c r="B6" s="1861">
        <v>104</v>
      </c>
      <c r="C6" s="1861">
        <v>0</v>
      </c>
      <c r="D6" s="1861">
        <v>0</v>
      </c>
      <c r="E6" s="1861">
        <v>33</v>
      </c>
      <c r="F6" s="1861">
        <v>145</v>
      </c>
      <c r="G6" s="482" t="s">
        <v>1388</v>
      </c>
      <c r="P6" s="1872"/>
    </row>
    <row r="7" spans="1:16" s="1842" customFormat="1" ht="45" customHeight="1">
      <c r="A7" s="482" t="s">
        <v>3813</v>
      </c>
      <c r="B7" s="1858">
        <v>100</v>
      </c>
      <c r="C7" s="1858">
        <v>0</v>
      </c>
      <c r="D7" s="1858">
        <v>0</v>
      </c>
      <c r="E7" s="1858">
        <v>18</v>
      </c>
      <c r="F7" s="1858">
        <v>157</v>
      </c>
      <c r="G7" s="482" t="s">
        <v>3814</v>
      </c>
    </row>
    <row r="8" spans="1:16" s="1842" customFormat="1" ht="45" customHeight="1">
      <c r="A8" s="482" t="s">
        <v>3815</v>
      </c>
      <c r="B8" s="1861">
        <v>31</v>
      </c>
      <c r="C8" s="1861">
        <v>0</v>
      </c>
      <c r="D8" s="1861">
        <v>0</v>
      </c>
      <c r="E8" s="1861">
        <v>2</v>
      </c>
      <c r="F8" s="1861">
        <v>53</v>
      </c>
      <c r="G8" s="482" t="s">
        <v>3816</v>
      </c>
    </row>
    <row r="9" spans="1:16" s="1842" customFormat="1" ht="45" customHeight="1">
      <c r="A9" s="1757" t="s">
        <v>150</v>
      </c>
      <c r="B9" s="1034">
        <f t="shared" ref="B9:F9" si="0">SUM(B5:B8)</f>
        <v>912</v>
      </c>
      <c r="C9" s="1034">
        <f t="shared" si="0"/>
        <v>0</v>
      </c>
      <c r="D9" s="1034">
        <f t="shared" si="0"/>
        <v>0</v>
      </c>
      <c r="E9" s="1034">
        <f t="shared" si="0"/>
        <v>211</v>
      </c>
      <c r="F9" s="1034">
        <f t="shared" si="0"/>
        <v>1696</v>
      </c>
      <c r="G9" s="1757" t="s">
        <v>129</v>
      </c>
      <c r="K9" s="1873"/>
    </row>
    <row r="10" spans="1:16" ht="33" customHeight="1">
      <c r="A10" s="2655" t="s">
        <v>3817</v>
      </c>
      <c r="B10" s="2656"/>
      <c r="C10" s="2656"/>
      <c r="D10" s="2657" t="s">
        <v>3818</v>
      </c>
      <c r="E10" s="2657"/>
      <c r="F10" s="2657"/>
      <c r="G10" s="2658"/>
    </row>
    <row r="30" ht="15"/>
    <row r="31" ht="15"/>
  </sheetData>
  <mergeCells count="5">
    <mergeCell ref="A1:G1"/>
    <mergeCell ref="A2:G2"/>
    <mergeCell ref="B3:G3"/>
    <mergeCell ref="A10:C10"/>
    <mergeCell ref="D10:G10"/>
  </mergeCells>
  <pageMargins left="0.7" right="0.7" top="0.75" bottom="0.75" header="0.3" footer="0.3"/>
  <pageSetup paperSize="9" scale="8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9"/>
  <sheetViews>
    <sheetView rightToLeft="1" zoomScaleNormal="100" workbookViewId="0">
      <selection activeCell="L11" sqref="L11"/>
    </sheetView>
  </sheetViews>
  <sheetFormatPr defaultColWidth="13.42578125" defaultRowHeight="17.25"/>
  <cols>
    <col min="1" max="1" width="23.7109375" style="264" customWidth="1"/>
    <col min="2" max="9" width="13.7109375" style="264" customWidth="1"/>
    <col min="10" max="10" width="23.7109375" style="264" customWidth="1"/>
    <col min="11" max="12" width="13.42578125" style="264"/>
    <col min="13" max="13" width="15" style="264" bestFit="1" customWidth="1"/>
    <col min="14" max="249" width="13.42578125" style="264"/>
    <col min="250" max="251" width="23" style="264" customWidth="1"/>
    <col min="252" max="259" width="9.42578125" style="264" customWidth="1"/>
    <col min="260" max="505" width="13.42578125" style="264"/>
    <col min="506" max="507" width="23" style="264" customWidth="1"/>
    <col min="508" max="515" width="9.42578125" style="264" customWidth="1"/>
    <col min="516" max="761" width="13.42578125" style="264"/>
    <col min="762" max="763" width="23" style="264" customWidth="1"/>
    <col min="764" max="771" width="9.42578125" style="264" customWidth="1"/>
    <col min="772" max="1017" width="13.42578125" style="264"/>
    <col min="1018" max="1019" width="23" style="264" customWidth="1"/>
    <col min="1020" max="1027" width="9.42578125" style="264" customWidth="1"/>
    <col min="1028" max="1273" width="13.42578125" style="264"/>
    <col min="1274" max="1275" width="23" style="264" customWidth="1"/>
    <col min="1276" max="1283" width="9.42578125" style="264" customWidth="1"/>
    <col min="1284" max="1529" width="13.42578125" style="264"/>
    <col min="1530" max="1531" width="23" style="264" customWidth="1"/>
    <col min="1532" max="1539" width="9.42578125" style="264" customWidth="1"/>
    <col min="1540" max="1785" width="13.42578125" style="264"/>
    <col min="1786" max="1787" width="23" style="264" customWidth="1"/>
    <col min="1788" max="1795" width="9.42578125" style="264" customWidth="1"/>
    <col min="1796" max="2041" width="13.42578125" style="264"/>
    <col min="2042" max="2043" width="23" style="264" customWidth="1"/>
    <col min="2044" max="2051" width="9.42578125" style="264" customWidth="1"/>
    <col min="2052" max="2297" width="13.42578125" style="264"/>
    <col min="2298" max="2299" width="23" style="264" customWidth="1"/>
    <col min="2300" max="2307" width="9.42578125" style="264" customWidth="1"/>
    <col min="2308" max="2553" width="13.42578125" style="264"/>
    <col min="2554" max="2555" width="23" style="264" customWidth="1"/>
    <col min="2556" max="2563" width="9.42578125" style="264" customWidth="1"/>
    <col min="2564" max="2809" width="13.42578125" style="264"/>
    <col min="2810" max="2811" width="23" style="264" customWidth="1"/>
    <col min="2812" max="2819" width="9.42578125" style="264" customWidth="1"/>
    <col min="2820" max="3065" width="13.42578125" style="264"/>
    <col min="3066" max="3067" width="23" style="264" customWidth="1"/>
    <col min="3068" max="3075" width="9.42578125" style="264" customWidth="1"/>
    <col min="3076" max="3321" width="13.42578125" style="264"/>
    <col min="3322" max="3323" width="23" style="264" customWidth="1"/>
    <col min="3324" max="3331" width="9.42578125" style="264" customWidth="1"/>
    <col min="3332" max="3577" width="13.42578125" style="264"/>
    <col min="3578" max="3579" width="23" style="264" customWidth="1"/>
    <col min="3580" max="3587" width="9.42578125" style="264" customWidth="1"/>
    <col min="3588" max="3833" width="13.42578125" style="264"/>
    <col min="3834" max="3835" width="23" style="264" customWidth="1"/>
    <col min="3836" max="3843" width="9.42578125" style="264" customWidth="1"/>
    <col min="3844" max="4089" width="13.42578125" style="264"/>
    <col min="4090" max="4091" width="23" style="264" customWidth="1"/>
    <col min="4092" max="4099" width="9.42578125" style="264" customWidth="1"/>
    <col min="4100" max="4345" width="13.42578125" style="264"/>
    <col min="4346" max="4347" width="23" style="264" customWidth="1"/>
    <col min="4348" max="4355" width="9.42578125" style="264" customWidth="1"/>
    <col min="4356" max="4601" width="13.42578125" style="264"/>
    <col min="4602" max="4603" width="23" style="264" customWidth="1"/>
    <col min="4604" max="4611" width="9.42578125" style="264" customWidth="1"/>
    <col min="4612" max="4857" width="13.42578125" style="264"/>
    <col min="4858" max="4859" width="23" style="264" customWidth="1"/>
    <col min="4860" max="4867" width="9.42578125" style="264" customWidth="1"/>
    <col min="4868" max="5113" width="13.42578125" style="264"/>
    <col min="5114" max="5115" width="23" style="264" customWidth="1"/>
    <col min="5116" max="5123" width="9.42578125" style="264" customWidth="1"/>
    <col min="5124" max="5369" width="13.42578125" style="264"/>
    <col min="5370" max="5371" width="23" style="264" customWidth="1"/>
    <col min="5372" max="5379" width="9.42578125" style="264" customWidth="1"/>
    <col min="5380" max="5625" width="13.42578125" style="264"/>
    <col min="5626" max="5627" width="23" style="264" customWidth="1"/>
    <col min="5628" max="5635" width="9.42578125" style="264" customWidth="1"/>
    <col min="5636" max="5881" width="13.42578125" style="264"/>
    <col min="5882" max="5883" width="23" style="264" customWidth="1"/>
    <col min="5884" max="5891" width="9.42578125" style="264" customWidth="1"/>
    <col min="5892" max="6137" width="13.42578125" style="264"/>
    <col min="6138" max="6139" width="23" style="264" customWidth="1"/>
    <col min="6140" max="6147" width="9.42578125" style="264" customWidth="1"/>
    <col min="6148" max="6393" width="13.42578125" style="264"/>
    <col min="6394" max="6395" width="23" style="264" customWidth="1"/>
    <col min="6396" max="6403" width="9.42578125" style="264" customWidth="1"/>
    <col min="6404" max="6649" width="13.42578125" style="264"/>
    <col min="6650" max="6651" width="23" style="264" customWidth="1"/>
    <col min="6652" max="6659" width="9.42578125" style="264" customWidth="1"/>
    <col min="6660" max="6905" width="13.42578125" style="264"/>
    <col min="6906" max="6907" width="23" style="264" customWidth="1"/>
    <col min="6908" max="6915" width="9.42578125" style="264" customWidth="1"/>
    <col min="6916" max="7161" width="13.42578125" style="264"/>
    <col min="7162" max="7163" width="23" style="264" customWidth="1"/>
    <col min="7164" max="7171" width="9.42578125" style="264" customWidth="1"/>
    <col min="7172" max="7417" width="13.42578125" style="264"/>
    <col min="7418" max="7419" width="23" style="264" customWidth="1"/>
    <col min="7420" max="7427" width="9.42578125" style="264" customWidth="1"/>
    <col min="7428" max="7673" width="13.42578125" style="264"/>
    <col min="7674" max="7675" width="23" style="264" customWidth="1"/>
    <col min="7676" max="7683" width="9.42578125" style="264" customWidth="1"/>
    <col min="7684" max="7929" width="13.42578125" style="264"/>
    <col min="7930" max="7931" width="23" style="264" customWidth="1"/>
    <col min="7932" max="7939" width="9.42578125" style="264" customWidth="1"/>
    <col min="7940" max="8185" width="13.42578125" style="264"/>
    <col min="8186" max="8187" width="23" style="264" customWidth="1"/>
    <col min="8188" max="8195" width="9.42578125" style="264" customWidth="1"/>
    <col min="8196" max="8441" width="13.42578125" style="264"/>
    <col min="8442" max="8443" width="23" style="264" customWidth="1"/>
    <col min="8444" max="8451" width="9.42578125" style="264" customWidth="1"/>
    <col min="8452" max="8697" width="13.42578125" style="264"/>
    <col min="8698" max="8699" width="23" style="264" customWidth="1"/>
    <col min="8700" max="8707" width="9.42578125" style="264" customWidth="1"/>
    <col min="8708" max="8953" width="13.42578125" style="264"/>
    <col min="8954" max="8955" width="23" style="264" customWidth="1"/>
    <col min="8956" max="8963" width="9.42578125" style="264" customWidth="1"/>
    <col min="8964" max="9209" width="13.42578125" style="264"/>
    <col min="9210" max="9211" width="23" style="264" customWidth="1"/>
    <col min="9212" max="9219" width="9.42578125" style="264" customWidth="1"/>
    <col min="9220" max="9465" width="13.42578125" style="264"/>
    <col min="9466" max="9467" width="23" style="264" customWidth="1"/>
    <col min="9468" max="9475" width="9.42578125" style="264" customWidth="1"/>
    <col min="9476" max="9721" width="13.42578125" style="264"/>
    <col min="9722" max="9723" width="23" style="264" customWidth="1"/>
    <col min="9724" max="9731" width="9.42578125" style="264" customWidth="1"/>
    <col min="9732" max="9977" width="13.42578125" style="264"/>
    <col min="9978" max="9979" width="23" style="264" customWidth="1"/>
    <col min="9980" max="9987" width="9.42578125" style="264" customWidth="1"/>
    <col min="9988" max="10233" width="13.42578125" style="264"/>
    <col min="10234" max="10235" width="23" style="264" customWidth="1"/>
    <col min="10236" max="10243" width="9.42578125" style="264" customWidth="1"/>
    <col min="10244" max="10489" width="13.42578125" style="264"/>
    <col min="10490" max="10491" width="23" style="264" customWidth="1"/>
    <col min="10492" max="10499" width="9.42578125" style="264" customWidth="1"/>
    <col min="10500" max="10745" width="13.42578125" style="264"/>
    <col min="10746" max="10747" width="23" style="264" customWidth="1"/>
    <col min="10748" max="10755" width="9.42578125" style="264" customWidth="1"/>
    <col min="10756" max="11001" width="13.42578125" style="264"/>
    <col min="11002" max="11003" width="23" style="264" customWidth="1"/>
    <col min="11004" max="11011" width="9.42578125" style="264" customWidth="1"/>
    <col min="11012" max="11257" width="13.42578125" style="264"/>
    <col min="11258" max="11259" width="23" style="264" customWidth="1"/>
    <col min="11260" max="11267" width="9.42578125" style="264" customWidth="1"/>
    <col min="11268" max="11513" width="13.42578125" style="264"/>
    <col min="11514" max="11515" width="23" style="264" customWidth="1"/>
    <col min="11516" max="11523" width="9.42578125" style="264" customWidth="1"/>
    <col min="11524" max="11769" width="13.42578125" style="264"/>
    <col min="11770" max="11771" width="23" style="264" customWidth="1"/>
    <col min="11772" max="11779" width="9.42578125" style="264" customWidth="1"/>
    <col min="11780" max="12025" width="13.42578125" style="264"/>
    <col min="12026" max="12027" width="23" style="264" customWidth="1"/>
    <col min="12028" max="12035" width="9.42578125" style="264" customWidth="1"/>
    <col min="12036" max="12281" width="13.42578125" style="264"/>
    <col min="12282" max="12283" width="23" style="264" customWidth="1"/>
    <col min="12284" max="12291" width="9.42578125" style="264" customWidth="1"/>
    <col min="12292" max="12537" width="13.42578125" style="264"/>
    <col min="12538" max="12539" width="23" style="264" customWidth="1"/>
    <col min="12540" max="12547" width="9.42578125" style="264" customWidth="1"/>
    <col min="12548" max="12793" width="13.42578125" style="264"/>
    <col min="12794" max="12795" width="23" style="264" customWidth="1"/>
    <col min="12796" max="12803" width="9.42578125" style="264" customWidth="1"/>
    <col min="12804" max="13049" width="13.42578125" style="264"/>
    <col min="13050" max="13051" width="23" style="264" customWidth="1"/>
    <col min="13052" max="13059" width="9.42578125" style="264" customWidth="1"/>
    <col min="13060" max="13305" width="13.42578125" style="264"/>
    <col min="13306" max="13307" width="23" style="264" customWidth="1"/>
    <col min="13308" max="13315" width="9.42578125" style="264" customWidth="1"/>
    <col min="13316" max="13561" width="13.42578125" style="264"/>
    <col min="13562" max="13563" width="23" style="264" customWidth="1"/>
    <col min="13564" max="13571" width="9.42578125" style="264" customWidth="1"/>
    <col min="13572" max="13817" width="13.42578125" style="264"/>
    <col min="13818" max="13819" width="23" style="264" customWidth="1"/>
    <col min="13820" max="13827" width="9.42578125" style="264" customWidth="1"/>
    <col min="13828" max="14073" width="13.42578125" style="264"/>
    <col min="14074" max="14075" width="23" style="264" customWidth="1"/>
    <col min="14076" max="14083" width="9.42578125" style="264" customWidth="1"/>
    <col min="14084" max="14329" width="13.42578125" style="264"/>
    <col min="14330" max="14331" width="23" style="264" customWidth="1"/>
    <col min="14332" max="14339" width="9.42578125" style="264" customWidth="1"/>
    <col min="14340" max="14585" width="13.42578125" style="264"/>
    <col min="14586" max="14587" width="23" style="264" customWidth="1"/>
    <col min="14588" max="14595" width="9.42578125" style="264" customWidth="1"/>
    <col min="14596" max="14841" width="13.42578125" style="264"/>
    <col min="14842" max="14843" width="23" style="264" customWidth="1"/>
    <col min="14844" max="14851" width="9.42578125" style="264" customWidth="1"/>
    <col min="14852" max="15097" width="13.42578125" style="264"/>
    <col min="15098" max="15099" width="23" style="264" customWidth="1"/>
    <col min="15100" max="15107" width="9.42578125" style="264" customWidth="1"/>
    <col min="15108" max="15353" width="13.42578125" style="264"/>
    <col min="15354" max="15355" width="23" style="264" customWidth="1"/>
    <col min="15356" max="15363" width="9.42578125" style="264" customWidth="1"/>
    <col min="15364" max="15609" width="13.42578125" style="264"/>
    <col min="15610" max="15611" width="23" style="264" customWidth="1"/>
    <col min="15612" max="15619" width="9.42578125" style="264" customWidth="1"/>
    <col min="15620" max="15865" width="13.42578125" style="264"/>
    <col min="15866" max="15867" width="23" style="264" customWidth="1"/>
    <col min="15868" max="15875" width="9.42578125" style="264" customWidth="1"/>
    <col min="15876" max="16121" width="13.42578125" style="264"/>
    <col min="16122" max="16123" width="23" style="264" customWidth="1"/>
    <col min="16124" max="16131" width="9.42578125" style="264" customWidth="1"/>
    <col min="16132" max="16384" width="13.42578125" style="264"/>
  </cols>
  <sheetData>
    <row r="1" spans="1:12" ht="33" customHeight="1">
      <c r="A1" s="1956" t="s">
        <v>323</v>
      </c>
      <c r="B1" s="1956"/>
      <c r="C1" s="1956"/>
      <c r="D1" s="1956"/>
      <c r="E1" s="1956"/>
      <c r="F1" s="1956"/>
      <c r="G1" s="1956"/>
      <c r="H1" s="1956"/>
      <c r="I1" s="1956"/>
      <c r="J1" s="1956"/>
      <c r="K1" s="263"/>
    </row>
    <row r="2" spans="1:12" ht="33" customHeight="1">
      <c r="A2" s="1957" t="s">
        <v>324</v>
      </c>
      <c r="B2" s="1957"/>
      <c r="C2" s="1957"/>
      <c r="D2" s="1957"/>
      <c r="E2" s="1957"/>
      <c r="F2" s="1957"/>
      <c r="G2" s="1957"/>
      <c r="H2" s="1957"/>
      <c r="I2" s="1957"/>
      <c r="J2" s="1957"/>
      <c r="K2" s="263"/>
    </row>
    <row r="3" spans="1:12" ht="33" customHeight="1">
      <c r="A3" s="1903" t="s">
        <v>505</v>
      </c>
      <c r="B3" s="1903"/>
      <c r="C3" s="1903"/>
      <c r="D3" s="1903"/>
      <c r="E3" s="1903"/>
      <c r="F3" s="1904"/>
      <c r="G3" s="1905" t="s">
        <v>506</v>
      </c>
      <c r="H3" s="1906"/>
      <c r="I3" s="1906"/>
      <c r="J3" s="1906"/>
      <c r="K3" s="263"/>
    </row>
    <row r="4" spans="1:12" ht="43.5" customHeight="1">
      <c r="A4" s="2015" t="s">
        <v>83</v>
      </c>
      <c r="B4" s="2015" t="s">
        <v>507</v>
      </c>
      <c r="C4" s="2015"/>
      <c r="D4" s="2015" t="s">
        <v>508</v>
      </c>
      <c r="E4" s="2015"/>
      <c r="F4" s="2015" t="s">
        <v>501</v>
      </c>
      <c r="G4" s="2015"/>
      <c r="H4" s="2015" t="s">
        <v>150</v>
      </c>
      <c r="I4" s="2015"/>
      <c r="J4" s="2015" t="s">
        <v>87</v>
      </c>
      <c r="K4" s="263"/>
    </row>
    <row r="5" spans="1:12" ht="53.25" customHeight="1">
      <c r="A5" s="2015"/>
      <c r="B5" s="2013" t="s">
        <v>509</v>
      </c>
      <c r="C5" s="2013"/>
      <c r="D5" s="2014" t="s">
        <v>500</v>
      </c>
      <c r="E5" s="2014"/>
      <c r="F5" s="2013" t="s">
        <v>502</v>
      </c>
      <c r="G5" s="2013"/>
      <c r="H5" s="2013" t="s">
        <v>129</v>
      </c>
      <c r="I5" s="2013"/>
      <c r="J5" s="2015"/>
      <c r="K5" s="263"/>
    </row>
    <row r="6" spans="1:12" ht="50.25" customHeight="1">
      <c r="A6" s="2015"/>
      <c r="B6" s="265" t="s">
        <v>510</v>
      </c>
      <c r="C6" s="265" t="s">
        <v>511</v>
      </c>
      <c r="D6" s="265" t="s">
        <v>510</v>
      </c>
      <c r="E6" s="265" t="s">
        <v>511</v>
      </c>
      <c r="F6" s="265" t="s">
        <v>510</v>
      </c>
      <c r="G6" s="265" t="s">
        <v>511</v>
      </c>
      <c r="H6" s="265" t="s">
        <v>510</v>
      </c>
      <c r="I6" s="265" t="s">
        <v>511</v>
      </c>
      <c r="J6" s="2015"/>
      <c r="K6" s="263"/>
    </row>
    <row r="7" spans="1:12" ht="33" customHeight="1">
      <c r="A7" s="2015"/>
      <c r="B7" s="265" t="s">
        <v>493</v>
      </c>
      <c r="C7" s="265" t="s">
        <v>495</v>
      </c>
      <c r="D7" s="265" t="s">
        <v>493</v>
      </c>
      <c r="E7" s="265" t="s">
        <v>495</v>
      </c>
      <c r="F7" s="265" t="s">
        <v>493</v>
      </c>
      <c r="G7" s="265" t="s">
        <v>495</v>
      </c>
      <c r="H7" s="266" t="s">
        <v>493</v>
      </c>
      <c r="I7" s="265" t="s">
        <v>495</v>
      </c>
      <c r="J7" s="2015"/>
      <c r="K7" s="263"/>
    </row>
    <row r="8" spans="1:12" ht="33" customHeight="1">
      <c r="A8" s="255" t="s">
        <v>88</v>
      </c>
      <c r="B8" s="267">
        <v>49</v>
      </c>
      <c r="C8" s="267">
        <v>9107</v>
      </c>
      <c r="D8" s="267">
        <v>16</v>
      </c>
      <c r="E8" s="267">
        <v>6040</v>
      </c>
      <c r="F8" s="267">
        <v>44</v>
      </c>
      <c r="G8" s="267">
        <v>6345</v>
      </c>
      <c r="H8" s="267">
        <f>B8+D8+F8</f>
        <v>109</v>
      </c>
      <c r="I8" s="267">
        <f>C8+E8+G8</f>
        <v>21492</v>
      </c>
      <c r="J8" s="255" t="s">
        <v>89</v>
      </c>
      <c r="K8" s="263"/>
      <c r="L8" s="268"/>
    </row>
    <row r="9" spans="1:12" ht="33" customHeight="1">
      <c r="A9" s="255" t="s">
        <v>90</v>
      </c>
      <c r="B9" s="269">
        <v>10</v>
      </c>
      <c r="C9" s="269">
        <v>2694</v>
      </c>
      <c r="D9" s="269">
        <v>1</v>
      </c>
      <c r="E9" s="269">
        <v>187</v>
      </c>
      <c r="F9" s="269">
        <v>7</v>
      </c>
      <c r="G9" s="269">
        <v>703</v>
      </c>
      <c r="H9" s="269">
        <f>B9+D9+F9</f>
        <v>18</v>
      </c>
      <c r="I9" s="269">
        <f>C9+E9+G9</f>
        <v>3584</v>
      </c>
      <c r="J9" s="270" t="s">
        <v>512</v>
      </c>
      <c r="K9" s="263"/>
      <c r="L9" s="268"/>
    </row>
    <row r="10" spans="1:12" ht="33" customHeight="1">
      <c r="A10" s="255" t="s">
        <v>92</v>
      </c>
      <c r="B10" s="267">
        <v>14</v>
      </c>
      <c r="C10" s="267">
        <v>3491</v>
      </c>
      <c r="D10" s="267">
        <v>5</v>
      </c>
      <c r="E10" s="267">
        <v>2017</v>
      </c>
      <c r="F10" s="267">
        <v>27</v>
      </c>
      <c r="G10" s="267">
        <v>2830</v>
      </c>
      <c r="H10" s="267">
        <f t="shared" ref="H10:I27" si="0">B10+D10+F10</f>
        <v>46</v>
      </c>
      <c r="I10" s="267">
        <f t="shared" si="0"/>
        <v>8338</v>
      </c>
      <c r="J10" s="255" t="s">
        <v>93</v>
      </c>
      <c r="K10" s="263"/>
      <c r="L10" s="268"/>
    </row>
    <row r="11" spans="1:12" ht="33" customHeight="1">
      <c r="A11" s="255" t="s">
        <v>94</v>
      </c>
      <c r="B11" s="269">
        <v>16</v>
      </c>
      <c r="C11" s="269">
        <v>2640</v>
      </c>
      <c r="D11" s="269">
        <v>6</v>
      </c>
      <c r="E11" s="269">
        <v>824</v>
      </c>
      <c r="F11" s="269">
        <v>4</v>
      </c>
      <c r="G11" s="269">
        <v>372</v>
      </c>
      <c r="H11" s="269">
        <f t="shared" si="0"/>
        <v>26</v>
      </c>
      <c r="I11" s="269">
        <f t="shared" si="0"/>
        <v>3836</v>
      </c>
      <c r="J11" s="255" t="s">
        <v>95</v>
      </c>
      <c r="K11" s="263"/>
      <c r="L11" s="268"/>
    </row>
    <row r="12" spans="1:12" ht="33" customHeight="1">
      <c r="A12" s="255" t="s">
        <v>96</v>
      </c>
      <c r="B12" s="267">
        <v>18</v>
      </c>
      <c r="C12" s="267">
        <v>3118</v>
      </c>
      <c r="D12" s="267">
        <v>5</v>
      </c>
      <c r="E12" s="267">
        <v>788</v>
      </c>
      <c r="F12" s="267">
        <v>9</v>
      </c>
      <c r="G12" s="267">
        <v>1025</v>
      </c>
      <c r="H12" s="267">
        <f t="shared" si="0"/>
        <v>32</v>
      </c>
      <c r="I12" s="267">
        <f t="shared" si="0"/>
        <v>4931</v>
      </c>
      <c r="J12" s="255" t="s">
        <v>97</v>
      </c>
      <c r="K12" s="271"/>
      <c r="L12" s="268"/>
    </row>
    <row r="13" spans="1:12" ht="33" customHeight="1">
      <c r="A13" s="255" t="s">
        <v>98</v>
      </c>
      <c r="B13" s="269">
        <v>19</v>
      </c>
      <c r="C13" s="269">
        <v>3324</v>
      </c>
      <c r="D13" s="269">
        <v>2</v>
      </c>
      <c r="E13" s="269">
        <v>400</v>
      </c>
      <c r="F13" s="269">
        <v>4</v>
      </c>
      <c r="G13" s="269">
        <v>363</v>
      </c>
      <c r="H13" s="269">
        <f t="shared" si="0"/>
        <v>25</v>
      </c>
      <c r="I13" s="269">
        <f t="shared" si="0"/>
        <v>4087</v>
      </c>
      <c r="J13" s="255" t="s">
        <v>99</v>
      </c>
      <c r="K13" s="263"/>
      <c r="L13" s="268"/>
    </row>
    <row r="14" spans="1:12" ht="33" customHeight="1">
      <c r="A14" s="255" t="s">
        <v>258</v>
      </c>
      <c r="B14" s="267">
        <v>21</v>
      </c>
      <c r="C14" s="267">
        <v>3456</v>
      </c>
      <c r="D14" s="267">
        <v>10</v>
      </c>
      <c r="E14" s="267">
        <v>2054</v>
      </c>
      <c r="F14" s="267">
        <v>26</v>
      </c>
      <c r="G14" s="267">
        <v>3388</v>
      </c>
      <c r="H14" s="267">
        <f t="shared" si="0"/>
        <v>57</v>
      </c>
      <c r="I14" s="267">
        <f t="shared" si="0"/>
        <v>8898</v>
      </c>
      <c r="J14" s="255" t="s">
        <v>101</v>
      </c>
      <c r="K14" s="263"/>
      <c r="L14" s="268"/>
    </row>
    <row r="15" spans="1:12" ht="33" customHeight="1">
      <c r="A15" s="255" t="s">
        <v>102</v>
      </c>
      <c r="B15" s="269">
        <v>10</v>
      </c>
      <c r="C15" s="269">
        <v>2055</v>
      </c>
      <c r="D15" s="269">
        <v>2</v>
      </c>
      <c r="E15" s="269">
        <v>372</v>
      </c>
      <c r="F15" s="269">
        <v>5</v>
      </c>
      <c r="G15" s="269">
        <v>930</v>
      </c>
      <c r="H15" s="269">
        <f t="shared" si="0"/>
        <v>17</v>
      </c>
      <c r="I15" s="269">
        <f t="shared" si="0"/>
        <v>3357</v>
      </c>
      <c r="J15" s="255" t="s">
        <v>513</v>
      </c>
      <c r="K15" s="263"/>
      <c r="L15" s="268"/>
    </row>
    <row r="16" spans="1:12" ht="33" customHeight="1">
      <c r="A16" s="255" t="s">
        <v>104</v>
      </c>
      <c r="B16" s="267">
        <v>7</v>
      </c>
      <c r="C16" s="267">
        <v>1000</v>
      </c>
      <c r="D16" s="267">
        <v>1</v>
      </c>
      <c r="E16" s="267">
        <v>299</v>
      </c>
      <c r="F16" s="267">
        <v>2</v>
      </c>
      <c r="G16" s="267">
        <v>150</v>
      </c>
      <c r="H16" s="267">
        <f t="shared" si="0"/>
        <v>10</v>
      </c>
      <c r="I16" s="267">
        <f t="shared" si="0"/>
        <v>1449</v>
      </c>
      <c r="J16" s="255" t="s">
        <v>105</v>
      </c>
      <c r="K16" s="263"/>
      <c r="L16" s="268"/>
    </row>
    <row r="17" spans="1:12" ht="33" customHeight="1">
      <c r="A17" s="255" t="s">
        <v>106</v>
      </c>
      <c r="B17" s="269">
        <v>20</v>
      </c>
      <c r="C17" s="269">
        <v>2330</v>
      </c>
      <c r="D17" s="269">
        <v>3</v>
      </c>
      <c r="E17" s="269">
        <v>631</v>
      </c>
      <c r="F17" s="269">
        <v>10</v>
      </c>
      <c r="G17" s="269">
        <v>1170</v>
      </c>
      <c r="H17" s="269">
        <f t="shared" si="0"/>
        <v>33</v>
      </c>
      <c r="I17" s="269">
        <f t="shared" si="0"/>
        <v>4131</v>
      </c>
      <c r="J17" s="255" t="s">
        <v>107</v>
      </c>
      <c r="K17" s="263"/>
      <c r="L17" s="268"/>
    </row>
    <row r="18" spans="1:12" ht="33" customHeight="1">
      <c r="A18" s="255" t="s">
        <v>514</v>
      </c>
      <c r="B18" s="267">
        <v>8</v>
      </c>
      <c r="C18" s="267">
        <v>920</v>
      </c>
      <c r="D18" s="267">
        <v>0</v>
      </c>
      <c r="E18" s="267">
        <v>0</v>
      </c>
      <c r="F18" s="267">
        <v>0</v>
      </c>
      <c r="G18" s="267">
        <v>0</v>
      </c>
      <c r="H18" s="267">
        <f t="shared" si="0"/>
        <v>8</v>
      </c>
      <c r="I18" s="267">
        <f t="shared" si="0"/>
        <v>920</v>
      </c>
      <c r="J18" s="255" t="s">
        <v>109</v>
      </c>
      <c r="K18" s="263"/>
      <c r="L18" s="268"/>
    </row>
    <row r="19" spans="1:12" ht="33" customHeight="1">
      <c r="A19" s="255" t="s">
        <v>110</v>
      </c>
      <c r="B19" s="269">
        <v>12</v>
      </c>
      <c r="C19" s="269">
        <v>1920</v>
      </c>
      <c r="D19" s="269">
        <v>2</v>
      </c>
      <c r="E19" s="269">
        <v>593</v>
      </c>
      <c r="F19" s="269">
        <v>2</v>
      </c>
      <c r="G19" s="269">
        <v>135</v>
      </c>
      <c r="H19" s="269">
        <f t="shared" si="0"/>
        <v>16</v>
      </c>
      <c r="I19" s="269">
        <f t="shared" si="0"/>
        <v>2648</v>
      </c>
      <c r="J19" s="255" t="s">
        <v>111</v>
      </c>
      <c r="K19" s="263"/>
      <c r="L19" s="268"/>
    </row>
    <row r="20" spans="1:12" ht="33" customHeight="1">
      <c r="A20" s="255" t="s">
        <v>112</v>
      </c>
      <c r="B20" s="267">
        <v>14</v>
      </c>
      <c r="C20" s="267">
        <v>1940</v>
      </c>
      <c r="D20" s="267">
        <v>0</v>
      </c>
      <c r="E20" s="267">
        <v>0</v>
      </c>
      <c r="F20" s="267">
        <v>3</v>
      </c>
      <c r="G20" s="267">
        <v>256</v>
      </c>
      <c r="H20" s="267">
        <f t="shared" si="0"/>
        <v>17</v>
      </c>
      <c r="I20" s="267">
        <f t="shared" si="0"/>
        <v>2196</v>
      </c>
      <c r="J20" s="255" t="s">
        <v>113</v>
      </c>
      <c r="K20" s="263"/>
      <c r="L20" s="268"/>
    </row>
    <row r="21" spans="1:12" ht="33" customHeight="1">
      <c r="A21" s="255" t="s">
        <v>148</v>
      </c>
      <c r="B21" s="269">
        <v>11</v>
      </c>
      <c r="C21" s="269">
        <v>1460</v>
      </c>
      <c r="D21" s="269">
        <v>0</v>
      </c>
      <c r="E21" s="269">
        <v>0</v>
      </c>
      <c r="F21" s="269">
        <v>0</v>
      </c>
      <c r="G21" s="269">
        <v>0</v>
      </c>
      <c r="H21" s="269">
        <f t="shared" si="0"/>
        <v>11</v>
      </c>
      <c r="I21" s="269">
        <f t="shared" si="0"/>
        <v>1460</v>
      </c>
      <c r="J21" s="255" t="s">
        <v>261</v>
      </c>
      <c r="K21" s="263"/>
      <c r="L21" s="268"/>
    </row>
    <row r="22" spans="1:12" ht="33" customHeight="1">
      <c r="A22" s="255" t="s">
        <v>116</v>
      </c>
      <c r="B22" s="267">
        <v>22</v>
      </c>
      <c r="C22" s="267">
        <v>2915</v>
      </c>
      <c r="D22" s="267">
        <v>3</v>
      </c>
      <c r="E22" s="267">
        <v>71</v>
      </c>
      <c r="F22" s="267">
        <v>3</v>
      </c>
      <c r="G22" s="267">
        <v>250</v>
      </c>
      <c r="H22" s="267">
        <f t="shared" si="0"/>
        <v>28</v>
      </c>
      <c r="I22" s="267">
        <f t="shared" si="0"/>
        <v>3236</v>
      </c>
      <c r="J22" s="255" t="s">
        <v>117</v>
      </c>
      <c r="K22" s="263"/>
      <c r="L22" s="268"/>
    </row>
    <row r="23" spans="1:12" ht="33" customHeight="1">
      <c r="A23" s="255" t="s">
        <v>118</v>
      </c>
      <c r="B23" s="269">
        <v>10</v>
      </c>
      <c r="C23" s="269">
        <v>1300</v>
      </c>
      <c r="D23" s="269">
        <v>3</v>
      </c>
      <c r="E23" s="269">
        <v>294</v>
      </c>
      <c r="F23" s="269">
        <v>3</v>
      </c>
      <c r="G23" s="269">
        <v>250</v>
      </c>
      <c r="H23" s="269">
        <f t="shared" si="0"/>
        <v>16</v>
      </c>
      <c r="I23" s="269">
        <f t="shared" si="0"/>
        <v>1844</v>
      </c>
      <c r="J23" s="255" t="s">
        <v>119</v>
      </c>
      <c r="K23" s="263"/>
      <c r="L23" s="268"/>
    </row>
    <row r="24" spans="1:12" ht="33" customHeight="1">
      <c r="A24" s="255" t="s">
        <v>149</v>
      </c>
      <c r="B24" s="267">
        <v>10</v>
      </c>
      <c r="C24" s="267">
        <v>1295</v>
      </c>
      <c r="D24" s="267">
        <v>0</v>
      </c>
      <c r="E24" s="267">
        <v>0</v>
      </c>
      <c r="F24" s="267">
        <v>0</v>
      </c>
      <c r="G24" s="267">
        <v>0</v>
      </c>
      <c r="H24" s="267">
        <f t="shared" si="0"/>
        <v>10</v>
      </c>
      <c r="I24" s="267">
        <f t="shared" si="0"/>
        <v>1295</v>
      </c>
      <c r="J24" s="255" t="s">
        <v>121</v>
      </c>
      <c r="K24" s="263"/>
      <c r="L24" s="268"/>
    </row>
    <row r="25" spans="1:12" ht="33" customHeight="1">
      <c r="A25" s="255" t="s">
        <v>122</v>
      </c>
      <c r="B25" s="269">
        <v>9</v>
      </c>
      <c r="C25" s="269">
        <v>1330</v>
      </c>
      <c r="D25" s="269">
        <v>0</v>
      </c>
      <c r="E25" s="269">
        <v>0</v>
      </c>
      <c r="F25" s="269">
        <v>1</v>
      </c>
      <c r="G25" s="269">
        <v>30</v>
      </c>
      <c r="H25" s="269">
        <f t="shared" si="0"/>
        <v>10</v>
      </c>
      <c r="I25" s="269">
        <f t="shared" si="0"/>
        <v>1360</v>
      </c>
      <c r="J25" s="255" t="s">
        <v>123</v>
      </c>
      <c r="K25" s="263"/>
      <c r="L25" s="268"/>
    </row>
    <row r="26" spans="1:12" ht="33" customHeight="1">
      <c r="A26" s="255" t="s">
        <v>124</v>
      </c>
      <c r="B26" s="267">
        <v>5</v>
      </c>
      <c r="C26" s="267">
        <v>610</v>
      </c>
      <c r="D26" s="267">
        <v>0</v>
      </c>
      <c r="E26" s="267">
        <v>0</v>
      </c>
      <c r="F26" s="267">
        <v>0</v>
      </c>
      <c r="G26" s="267">
        <v>0</v>
      </c>
      <c r="H26" s="267">
        <f t="shared" si="0"/>
        <v>5</v>
      </c>
      <c r="I26" s="267">
        <f t="shared" si="0"/>
        <v>610</v>
      </c>
      <c r="J26" s="255" t="s">
        <v>125</v>
      </c>
      <c r="K26" s="263"/>
      <c r="L26" s="268"/>
    </row>
    <row r="27" spans="1:12" ht="33" customHeight="1">
      <c r="A27" s="255" t="s">
        <v>126</v>
      </c>
      <c r="B27" s="269">
        <v>5</v>
      </c>
      <c r="C27" s="269">
        <v>400</v>
      </c>
      <c r="D27" s="269">
        <v>0</v>
      </c>
      <c r="E27" s="269">
        <v>0</v>
      </c>
      <c r="F27" s="269">
        <v>0</v>
      </c>
      <c r="G27" s="269">
        <v>0</v>
      </c>
      <c r="H27" s="269">
        <f t="shared" si="0"/>
        <v>5</v>
      </c>
      <c r="I27" s="269">
        <f t="shared" si="0"/>
        <v>400</v>
      </c>
      <c r="J27" s="255" t="s">
        <v>127</v>
      </c>
      <c r="K27" s="263"/>
      <c r="L27" s="268"/>
    </row>
    <row r="28" spans="1:12" ht="33" customHeight="1">
      <c r="A28" s="265" t="s">
        <v>150</v>
      </c>
      <c r="B28" s="272">
        <f t="shared" ref="B28:I28" si="1">SUM(B8:B27)</f>
        <v>290</v>
      </c>
      <c r="C28" s="272">
        <f t="shared" si="1"/>
        <v>47305</v>
      </c>
      <c r="D28" s="272">
        <f t="shared" si="1"/>
        <v>59</v>
      </c>
      <c r="E28" s="272">
        <f t="shared" si="1"/>
        <v>14570</v>
      </c>
      <c r="F28" s="272">
        <f t="shared" si="1"/>
        <v>150</v>
      </c>
      <c r="G28" s="272">
        <f t="shared" si="1"/>
        <v>18197</v>
      </c>
      <c r="H28" s="272">
        <f t="shared" si="1"/>
        <v>499</v>
      </c>
      <c r="I28" s="272">
        <f t="shared" si="1"/>
        <v>80072</v>
      </c>
      <c r="J28" s="265" t="s">
        <v>129</v>
      </c>
      <c r="K28" s="263"/>
      <c r="L28" s="268"/>
    </row>
    <row r="29" spans="1:12" ht="33" customHeight="1">
      <c r="A29" s="273"/>
      <c r="B29" s="273"/>
      <c r="C29" s="273"/>
      <c r="D29" s="273"/>
      <c r="E29" s="273"/>
      <c r="F29" s="273"/>
      <c r="G29" s="273"/>
      <c r="H29" s="273"/>
      <c r="I29" s="273"/>
      <c r="J29" s="273"/>
    </row>
  </sheetData>
  <mergeCells count="14">
    <mergeCell ref="B5:C5"/>
    <mergeCell ref="D5:E5"/>
    <mergeCell ref="F5:G5"/>
    <mergeCell ref="H5:I5"/>
    <mergeCell ref="A1:J1"/>
    <mergeCell ref="A2:J2"/>
    <mergeCell ref="A3:F3"/>
    <mergeCell ref="G3:J3"/>
    <mergeCell ref="A4:A7"/>
    <mergeCell ref="B4:C4"/>
    <mergeCell ref="D4:E4"/>
    <mergeCell ref="F4:G4"/>
    <mergeCell ref="H4:I4"/>
    <mergeCell ref="J4:J7"/>
  </mergeCells>
  <pageMargins left="0.7" right="0.7" top="0.75" bottom="0.75" header="0.3" footer="0.3"/>
  <pageSetup paperSize="9" scale="4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Z38"/>
  <sheetViews>
    <sheetView showGridLines="0" rightToLeft="1" zoomScale="90" zoomScaleNormal="90" workbookViewId="0">
      <selection activeCell="V16" sqref="V16"/>
    </sheetView>
  </sheetViews>
  <sheetFormatPr defaultColWidth="8.85546875" defaultRowHeight="12.75"/>
  <cols>
    <col min="1" max="1" width="8.140625" style="274" customWidth="1"/>
    <col min="2" max="2" width="33.7109375" style="274" customWidth="1"/>
    <col min="3" max="6" width="11.7109375" style="274" hidden="1" customWidth="1"/>
    <col min="7" max="16" width="11.7109375" style="274" customWidth="1"/>
    <col min="17" max="17" width="33.7109375" style="274" customWidth="1"/>
    <col min="18" max="18" width="7.28515625" style="274" customWidth="1"/>
    <col min="19" max="21" width="9.140625" style="274" customWidth="1"/>
    <col min="22" max="22" width="29.5703125" style="274" customWidth="1"/>
    <col min="23" max="24" width="9.140625" style="274" customWidth="1"/>
    <col min="25" max="25" width="20" style="274" customWidth="1"/>
    <col min="26" max="27" width="9.140625" style="274" customWidth="1"/>
    <col min="28" max="28" width="8.85546875" style="274" customWidth="1"/>
    <col min="29" max="257" width="8.85546875" style="274"/>
    <col min="258" max="258" width="12.28515625" style="274" customWidth="1"/>
    <col min="259" max="259" width="8.28515625" style="274" customWidth="1"/>
    <col min="260" max="260" width="26.28515625" style="274" bestFit="1" customWidth="1"/>
    <col min="261" max="261" width="7.42578125" style="274" customWidth="1"/>
    <col min="262" max="262" width="5.85546875" style="274" customWidth="1"/>
    <col min="263" max="263" width="7.42578125" style="274" customWidth="1"/>
    <col min="264" max="264" width="5.85546875" style="274" customWidth="1"/>
    <col min="265" max="265" width="7.42578125" style="274" customWidth="1"/>
    <col min="266" max="266" width="5.85546875" style="274" customWidth="1"/>
    <col min="267" max="267" width="7.42578125" style="274" customWidth="1"/>
    <col min="268" max="268" width="5.85546875" style="274" customWidth="1"/>
    <col min="269" max="269" width="8.28515625" style="274" customWidth="1"/>
    <col min="270" max="270" width="6.28515625" style="274" customWidth="1"/>
    <col min="271" max="272" width="9.140625" style="274" customWidth="1"/>
    <col min="273" max="273" width="8" style="274" customWidth="1"/>
    <col min="274" max="513" width="8.85546875" style="274"/>
    <col min="514" max="514" width="12.28515625" style="274" customWidth="1"/>
    <col min="515" max="515" width="8.28515625" style="274" customWidth="1"/>
    <col min="516" max="516" width="26.28515625" style="274" bestFit="1" customWidth="1"/>
    <col min="517" max="517" width="7.42578125" style="274" customWidth="1"/>
    <col min="518" max="518" width="5.85546875" style="274" customWidth="1"/>
    <col min="519" max="519" width="7.42578125" style="274" customWidth="1"/>
    <col min="520" max="520" width="5.85546875" style="274" customWidth="1"/>
    <col min="521" max="521" width="7.42578125" style="274" customWidth="1"/>
    <col min="522" max="522" width="5.85546875" style="274" customWidth="1"/>
    <col min="523" max="523" width="7.42578125" style="274" customWidth="1"/>
    <col min="524" max="524" width="5.85546875" style="274" customWidth="1"/>
    <col min="525" max="525" width="8.28515625" style="274" customWidth="1"/>
    <col min="526" max="526" width="6.28515625" style="274" customWidth="1"/>
    <col min="527" max="528" width="9.140625" style="274" customWidth="1"/>
    <col min="529" max="529" width="8" style="274" customWidth="1"/>
    <col min="530" max="769" width="8.85546875" style="274"/>
    <col min="770" max="770" width="12.28515625" style="274" customWidth="1"/>
    <col min="771" max="771" width="8.28515625" style="274" customWidth="1"/>
    <col min="772" max="772" width="26.28515625" style="274" bestFit="1" customWidth="1"/>
    <col min="773" max="773" width="7.42578125" style="274" customWidth="1"/>
    <col min="774" max="774" width="5.85546875" style="274" customWidth="1"/>
    <col min="775" max="775" width="7.42578125" style="274" customWidth="1"/>
    <col min="776" max="776" width="5.85546875" style="274" customWidth="1"/>
    <col min="777" max="777" width="7.42578125" style="274" customWidth="1"/>
    <col min="778" max="778" width="5.85546875" style="274" customWidth="1"/>
    <col min="779" max="779" width="7.42578125" style="274" customWidth="1"/>
    <col min="780" max="780" width="5.85546875" style="274" customWidth="1"/>
    <col min="781" max="781" width="8.28515625" style="274" customWidth="1"/>
    <col min="782" max="782" width="6.28515625" style="274" customWidth="1"/>
    <col min="783" max="784" width="9.140625" style="274" customWidth="1"/>
    <col min="785" max="785" width="8" style="274" customWidth="1"/>
    <col min="786" max="1025" width="8.85546875" style="274"/>
    <col min="1026" max="1026" width="12.28515625" style="274" customWidth="1"/>
    <col min="1027" max="1027" width="8.28515625" style="274" customWidth="1"/>
    <col min="1028" max="1028" width="26.28515625" style="274" bestFit="1" customWidth="1"/>
    <col min="1029" max="1029" width="7.42578125" style="274" customWidth="1"/>
    <col min="1030" max="1030" width="5.85546875" style="274" customWidth="1"/>
    <col min="1031" max="1031" width="7.42578125" style="274" customWidth="1"/>
    <col min="1032" max="1032" width="5.85546875" style="274" customWidth="1"/>
    <col min="1033" max="1033" width="7.42578125" style="274" customWidth="1"/>
    <col min="1034" max="1034" width="5.85546875" style="274" customWidth="1"/>
    <col min="1035" max="1035" width="7.42578125" style="274" customWidth="1"/>
    <col min="1036" max="1036" width="5.85546875" style="274" customWidth="1"/>
    <col min="1037" max="1037" width="8.28515625" style="274" customWidth="1"/>
    <col min="1038" max="1038" width="6.28515625" style="274" customWidth="1"/>
    <col min="1039" max="1040" width="9.140625" style="274" customWidth="1"/>
    <col min="1041" max="1041" width="8" style="274" customWidth="1"/>
    <col min="1042" max="1281" width="8.85546875" style="274"/>
    <col min="1282" max="1282" width="12.28515625" style="274" customWidth="1"/>
    <col min="1283" max="1283" width="8.28515625" style="274" customWidth="1"/>
    <col min="1284" max="1284" width="26.28515625" style="274" bestFit="1" customWidth="1"/>
    <col min="1285" max="1285" width="7.42578125" style="274" customWidth="1"/>
    <col min="1286" max="1286" width="5.85546875" style="274" customWidth="1"/>
    <col min="1287" max="1287" width="7.42578125" style="274" customWidth="1"/>
    <col min="1288" max="1288" width="5.85546875" style="274" customWidth="1"/>
    <col min="1289" max="1289" width="7.42578125" style="274" customWidth="1"/>
    <col min="1290" max="1290" width="5.85546875" style="274" customWidth="1"/>
    <col min="1291" max="1291" width="7.42578125" style="274" customWidth="1"/>
    <col min="1292" max="1292" width="5.85546875" style="274" customWidth="1"/>
    <col min="1293" max="1293" width="8.28515625" style="274" customWidth="1"/>
    <col min="1294" max="1294" width="6.28515625" style="274" customWidth="1"/>
    <col min="1295" max="1296" width="9.140625" style="274" customWidth="1"/>
    <col min="1297" max="1297" width="8" style="274" customWidth="1"/>
    <col min="1298" max="1537" width="8.85546875" style="274"/>
    <col min="1538" max="1538" width="12.28515625" style="274" customWidth="1"/>
    <col min="1539" max="1539" width="8.28515625" style="274" customWidth="1"/>
    <col min="1540" max="1540" width="26.28515625" style="274" bestFit="1" customWidth="1"/>
    <col min="1541" max="1541" width="7.42578125" style="274" customWidth="1"/>
    <col min="1542" max="1542" width="5.85546875" style="274" customWidth="1"/>
    <col min="1543" max="1543" width="7.42578125" style="274" customWidth="1"/>
    <col min="1544" max="1544" width="5.85546875" style="274" customWidth="1"/>
    <col min="1545" max="1545" width="7.42578125" style="274" customWidth="1"/>
    <col min="1546" max="1546" width="5.85546875" style="274" customWidth="1"/>
    <col min="1547" max="1547" width="7.42578125" style="274" customWidth="1"/>
    <col min="1548" max="1548" width="5.85546875" style="274" customWidth="1"/>
    <col min="1549" max="1549" width="8.28515625" style="274" customWidth="1"/>
    <col min="1550" max="1550" width="6.28515625" style="274" customWidth="1"/>
    <col min="1551" max="1552" width="9.140625" style="274" customWidth="1"/>
    <col min="1553" max="1553" width="8" style="274" customWidth="1"/>
    <col min="1554" max="1793" width="8.85546875" style="274"/>
    <col min="1794" max="1794" width="12.28515625" style="274" customWidth="1"/>
    <col min="1795" max="1795" width="8.28515625" style="274" customWidth="1"/>
    <col min="1796" max="1796" width="26.28515625" style="274" bestFit="1" customWidth="1"/>
    <col min="1797" max="1797" width="7.42578125" style="274" customWidth="1"/>
    <col min="1798" max="1798" width="5.85546875" style="274" customWidth="1"/>
    <col min="1799" max="1799" width="7.42578125" style="274" customWidth="1"/>
    <col min="1800" max="1800" width="5.85546875" style="274" customWidth="1"/>
    <col min="1801" max="1801" width="7.42578125" style="274" customWidth="1"/>
    <col min="1802" max="1802" width="5.85546875" style="274" customWidth="1"/>
    <col min="1803" max="1803" width="7.42578125" style="274" customWidth="1"/>
    <col min="1804" max="1804" width="5.85546875" style="274" customWidth="1"/>
    <col min="1805" max="1805" width="8.28515625" style="274" customWidth="1"/>
    <col min="1806" max="1806" width="6.28515625" style="274" customWidth="1"/>
    <col min="1807" max="1808" width="9.140625" style="274" customWidth="1"/>
    <col min="1809" max="1809" width="8" style="274" customWidth="1"/>
    <col min="1810" max="2049" width="8.85546875" style="274"/>
    <col min="2050" max="2050" width="12.28515625" style="274" customWidth="1"/>
    <col min="2051" max="2051" width="8.28515625" style="274" customWidth="1"/>
    <col min="2052" max="2052" width="26.28515625" style="274" bestFit="1" customWidth="1"/>
    <col min="2053" max="2053" width="7.42578125" style="274" customWidth="1"/>
    <col min="2054" max="2054" width="5.85546875" style="274" customWidth="1"/>
    <col min="2055" max="2055" width="7.42578125" style="274" customWidth="1"/>
    <col min="2056" max="2056" width="5.85546875" style="274" customWidth="1"/>
    <col min="2057" max="2057" width="7.42578125" style="274" customWidth="1"/>
    <col min="2058" max="2058" width="5.85546875" style="274" customWidth="1"/>
    <col min="2059" max="2059" width="7.42578125" style="274" customWidth="1"/>
    <col min="2060" max="2060" width="5.85546875" style="274" customWidth="1"/>
    <col min="2061" max="2061" width="8.28515625" style="274" customWidth="1"/>
    <col min="2062" max="2062" width="6.28515625" style="274" customWidth="1"/>
    <col min="2063" max="2064" width="9.140625" style="274" customWidth="1"/>
    <col min="2065" max="2065" width="8" style="274" customWidth="1"/>
    <col min="2066" max="2305" width="8.85546875" style="274"/>
    <col min="2306" max="2306" width="12.28515625" style="274" customWidth="1"/>
    <col min="2307" max="2307" width="8.28515625" style="274" customWidth="1"/>
    <col min="2308" max="2308" width="26.28515625" style="274" bestFit="1" customWidth="1"/>
    <col min="2309" max="2309" width="7.42578125" style="274" customWidth="1"/>
    <col min="2310" max="2310" width="5.85546875" style="274" customWidth="1"/>
    <col min="2311" max="2311" width="7.42578125" style="274" customWidth="1"/>
    <col min="2312" max="2312" width="5.85546875" style="274" customWidth="1"/>
    <col min="2313" max="2313" width="7.42578125" style="274" customWidth="1"/>
    <col min="2314" max="2314" width="5.85546875" style="274" customWidth="1"/>
    <col min="2315" max="2315" width="7.42578125" style="274" customWidth="1"/>
    <col min="2316" max="2316" width="5.85546875" style="274" customWidth="1"/>
    <col min="2317" max="2317" width="8.28515625" style="274" customWidth="1"/>
    <col min="2318" max="2318" width="6.28515625" style="274" customWidth="1"/>
    <col min="2319" max="2320" width="9.140625" style="274" customWidth="1"/>
    <col min="2321" max="2321" width="8" style="274" customWidth="1"/>
    <col min="2322" max="2561" width="8.85546875" style="274"/>
    <col min="2562" max="2562" width="12.28515625" style="274" customWidth="1"/>
    <col min="2563" max="2563" width="8.28515625" style="274" customWidth="1"/>
    <col min="2564" max="2564" width="26.28515625" style="274" bestFit="1" customWidth="1"/>
    <col min="2565" max="2565" width="7.42578125" style="274" customWidth="1"/>
    <col min="2566" max="2566" width="5.85546875" style="274" customWidth="1"/>
    <col min="2567" max="2567" width="7.42578125" style="274" customWidth="1"/>
    <col min="2568" max="2568" width="5.85546875" style="274" customWidth="1"/>
    <col min="2569" max="2569" width="7.42578125" style="274" customWidth="1"/>
    <col min="2570" max="2570" width="5.85546875" style="274" customWidth="1"/>
    <col min="2571" max="2571" width="7.42578125" style="274" customWidth="1"/>
    <col min="2572" max="2572" width="5.85546875" style="274" customWidth="1"/>
    <col min="2573" max="2573" width="8.28515625" style="274" customWidth="1"/>
    <col min="2574" max="2574" width="6.28515625" style="274" customWidth="1"/>
    <col min="2575" max="2576" width="9.140625" style="274" customWidth="1"/>
    <col min="2577" max="2577" width="8" style="274" customWidth="1"/>
    <col min="2578" max="2817" width="8.85546875" style="274"/>
    <col min="2818" max="2818" width="12.28515625" style="274" customWidth="1"/>
    <col min="2819" max="2819" width="8.28515625" style="274" customWidth="1"/>
    <col min="2820" max="2820" width="26.28515625" style="274" bestFit="1" customWidth="1"/>
    <col min="2821" max="2821" width="7.42578125" style="274" customWidth="1"/>
    <col min="2822" max="2822" width="5.85546875" style="274" customWidth="1"/>
    <col min="2823" max="2823" width="7.42578125" style="274" customWidth="1"/>
    <col min="2824" max="2824" width="5.85546875" style="274" customWidth="1"/>
    <col min="2825" max="2825" width="7.42578125" style="274" customWidth="1"/>
    <col min="2826" max="2826" width="5.85546875" style="274" customWidth="1"/>
    <col min="2827" max="2827" width="7.42578125" style="274" customWidth="1"/>
    <col min="2828" max="2828" width="5.85546875" style="274" customWidth="1"/>
    <col min="2829" max="2829" width="8.28515625" style="274" customWidth="1"/>
    <col min="2830" max="2830" width="6.28515625" style="274" customWidth="1"/>
    <col min="2831" max="2832" width="9.140625" style="274" customWidth="1"/>
    <col min="2833" max="2833" width="8" style="274" customWidth="1"/>
    <col min="2834" max="3073" width="8.85546875" style="274"/>
    <col min="3074" max="3074" width="12.28515625" style="274" customWidth="1"/>
    <col min="3075" max="3075" width="8.28515625" style="274" customWidth="1"/>
    <col min="3076" max="3076" width="26.28515625" style="274" bestFit="1" customWidth="1"/>
    <col min="3077" max="3077" width="7.42578125" style="274" customWidth="1"/>
    <col min="3078" max="3078" width="5.85546875" style="274" customWidth="1"/>
    <col min="3079" max="3079" width="7.42578125" style="274" customWidth="1"/>
    <col min="3080" max="3080" width="5.85546875" style="274" customWidth="1"/>
    <col min="3081" max="3081" width="7.42578125" style="274" customWidth="1"/>
    <col min="3082" max="3082" width="5.85546875" style="274" customWidth="1"/>
    <col min="3083" max="3083" width="7.42578125" style="274" customWidth="1"/>
    <col min="3084" max="3084" width="5.85546875" style="274" customWidth="1"/>
    <col min="3085" max="3085" width="8.28515625" style="274" customWidth="1"/>
    <col min="3086" max="3086" width="6.28515625" style="274" customWidth="1"/>
    <col min="3087" max="3088" width="9.140625" style="274" customWidth="1"/>
    <col min="3089" max="3089" width="8" style="274" customWidth="1"/>
    <col min="3090" max="3329" width="8.85546875" style="274"/>
    <col min="3330" max="3330" width="12.28515625" style="274" customWidth="1"/>
    <col min="3331" max="3331" width="8.28515625" style="274" customWidth="1"/>
    <col min="3332" max="3332" width="26.28515625" style="274" bestFit="1" customWidth="1"/>
    <col min="3333" max="3333" width="7.42578125" style="274" customWidth="1"/>
    <col min="3334" max="3334" width="5.85546875" style="274" customWidth="1"/>
    <col min="3335" max="3335" width="7.42578125" style="274" customWidth="1"/>
    <col min="3336" max="3336" width="5.85546875" style="274" customWidth="1"/>
    <col min="3337" max="3337" width="7.42578125" style="274" customWidth="1"/>
    <col min="3338" max="3338" width="5.85546875" style="274" customWidth="1"/>
    <col min="3339" max="3339" width="7.42578125" style="274" customWidth="1"/>
    <col min="3340" max="3340" width="5.85546875" style="274" customWidth="1"/>
    <col min="3341" max="3341" width="8.28515625" style="274" customWidth="1"/>
    <col min="3342" max="3342" width="6.28515625" style="274" customWidth="1"/>
    <col min="3343" max="3344" width="9.140625" style="274" customWidth="1"/>
    <col min="3345" max="3345" width="8" style="274" customWidth="1"/>
    <col min="3346" max="3585" width="8.85546875" style="274"/>
    <col min="3586" max="3586" width="12.28515625" style="274" customWidth="1"/>
    <col min="3587" max="3587" width="8.28515625" style="274" customWidth="1"/>
    <col min="3588" max="3588" width="26.28515625" style="274" bestFit="1" customWidth="1"/>
    <col min="3589" max="3589" width="7.42578125" style="274" customWidth="1"/>
    <col min="3590" max="3590" width="5.85546875" style="274" customWidth="1"/>
    <col min="3591" max="3591" width="7.42578125" style="274" customWidth="1"/>
    <col min="3592" max="3592" width="5.85546875" style="274" customWidth="1"/>
    <col min="3593" max="3593" width="7.42578125" style="274" customWidth="1"/>
    <col min="3594" max="3594" width="5.85546875" style="274" customWidth="1"/>
    <col min="3595" max="3595" width="7.42578125" style="274" customWidth="1"/>
    <col min="3596" max="3596" width="5.85546875" style="274" customWidth="1"/>
    <col min="3597" max="3597" width="8.28515625" style="274" customWidth="1"/>
    <col min="3598" max="3598" width="6.28515625" style="274" customWidth="1"/>
    <col min="3599" max="3600" width="9.140625" style="274" customWidth="1"/>
    <col min="3601" max="3601" width="8" style="274" customWidth="1"/>
    <col min="3602" max="3841" width="8.85546875" style="274"/>
    <col min="3842" max="3842" width="12.28515625" style="274" customWidth="1"/>
    <col min="3843" max="3843" width="8.28515625" style="274" customWidth="1"/>
    <col min="3844" max="3844" width="26.28515625" style="274" bestFit="1" customWidth="1"/>
    <col min="3845" max="3845" width="7.42578125" style="274" customWidth="1"/>
    <col min="3846" max="3846" width="5.85546875" style="274" customWidth="1"/>
    <col min="3847" max="3847" width="7.42578125" style="274" customWidth="1"/>
    <col min="3848" max="3848" width="5.85546875" style="274" customWidth="1"/>
    <col min="3849" max="3849" width="7.42578125" style="274" customWidth="1"/>
    <col min="3850" max="3850" width="5.85546875" style="274" customWidth="1"/>
    <col min="3851" max="3851" width="7.42578125" style="274" customWidth="1"/>
    <col min="3852" max="3852" width="5.85546875" style="274" customWidth="1"/>
    <col min="3853" max="3853" width="8.28515625" style="274" customWidth="1"/>
    <col min="3854" max="3854" width="6.28515625" style="274" customWidth="1"/>
    <col min="3855" max="3856" width="9.140625" style="274" customWidth="1"/>
    <col min="3857" max="3857" width="8" style="274" customWidth="1"/>
    <col min="3858" max="4097" width="8.85546875" style="274"/>
    <col min="4098" max="4098" width="12.28515625" style="274" customWidth="1"/>
    <col min="4099" max="4099" width="8.28515625" style="274" customWidth="1"/>
    <col min="4100" max="4100" width="26.28515625" style="274" bestFit="1" customWidth="1"/>
    <col min="4101" max="4101" width="7.42578125" style="274" customWidth="1"/>
    <col min="4102" max="4102" width="5.85546875" style="274" customWidth="1"/>
    <col min="4103" max="4103" width="7.42578125" style="274" customWidth="1"/>
    <col min="4104" max="4104" width="5.85546875" style="274" customWidth="1"/>
    <col min="4105" max="4105" width="7.42578125" style="274" customWidth="1"/>
    <col min="4106" max="4106" width="5.85546875" style="274" customWidth="1"/>
    <col min="4107" max="4107" width="7.42578125" style="274" customWidth="1"/>
    <col min="4108" max="4108" width="5.85546875" style="274" customWidth="1"/>
    <col min="4109" max="4109" width="8.28515625" style="274" customWidth="1"/>
    <col min="4110" max="4110" width="6.28515625" style="274" customWidth="1"/>
    <col min="4111" max="4112" width="9.140625" style="274" customWidth="1"/>
    <col min="4113" max="4113" width="8" style="274" customWidth="1"/>
    <col min="4114" max="4353" width="8.85546875" style="274"/>
    <col min="4354" max="4354" width="12.28515625" style="274" customWidth="1"/>
    <col min="4355" max="4355" width="8.28515625" style="274" customWidth="1"/>
    <col min="4356" max="4356" width="26.28515625" style="274" bestFit="1" customWidth="1"/>
    <col min="4357" max="4357" width="7.42578125" style="274" customWidth="1"/>
    <col min="4358" max="4358" width="5.85546875" style="274" customWidth="1"/>
    <col min="4359" max="4359" width="7.42578125" style="274" customWidth="1"/>
    <col min="4360" max="4360" width="5.85546875" style="274" customWidth="1"/>
    <col min="4361" max="4361" width="7.42578125" style="274" customWidth="1"/>
    <col min="4362" max="4362" width="5.85546875" style="274" customWidth="1"/>
    <col min="4363" max="4363" width="7.42578125" style="274" customWidth="1"/>
    <col min="4364" max="4364" width="5.85546875" style="274" customWidth="1"/>
    <col min="4365" max="4365" width="8.28515625" style="274" customWidth="1"/>
    <col min="4366" max="4366" width="6.28515625" style="274" customWidth="1"/>
    <col min="4367" max="4368" width="9.140625" style="274" customWidth="1"/>
    <col min="4369" max="4369" width="8" style="274" customWidth="1"/>
    <col min="4370" max="4609" width="8.85546875" style="274"/>
    <col min="4610" max="4610" width="12.28515625" style="274" customWidth="1"/>
    <col min="4611" max="4611" width="8.28515625" style="274" customWidth="1"/>
    <col min="4612" max="4612" width="26.28515625" style="274" bestFit="1" customWidth="1"/>
    <col min="4613" max="4613" width="7.42578125" style="274" customWidth="1"/>
    <col min="4614" max="4614" width="5.85546875" style="274" customWidth="1"/>
    <col min="4615" max="4615" width="7.42578125" style="274" customWidth="1"/>
    <col min="4616" max="4616" width="5.85546875" style="274" customWidth="1"/>
    <col min="4617" max="4617" width="7.42578125" style="274" customWidth="1"/>
    <col min="4618" max="4618" width="5.85546875" style="274" customWidth="1"/>
    <col min="4619" max="4619" width="7.42578125" style="274" customWidth="1"/>
    <col min="4620" max="4620" width="5.85546875" style="274" customWidth="1"/>
    <col min="4621" max="4621" width="8.28515625" style="274" customWidth="1"/>
    <col min="4622" max="4622" width="6.28515625" style="274" customWidth="1"/>
    <col min="4623" max="4624" width="9.140625" style="274" customWidth="1"/>
    <col min="4625" max="4625" width="8" style="274" customWidth="1"/>
    <col min="4626" max="4865" width="8.85546875" style="274"/>
    <col min="4866" max="4866" width="12.28515625" style="274" customWidth="1"/>
    <col min="4867" max="4867" width="8.28515625" style="274" customWidth="1"/>
    <col min="4868" max="4868" width="26.28515625" style="274" bestFit="1" customWidth="1"/>
    <col min="4869" max="4869" width="7.42578125" style="274" customWidth="1"/>
    <col min="4870" max="4870" width="5.85546875" style="274" customWidth="1"/>
    <col min="4871" max="4871" width="7.42578125" style="274" customWidth="1"/>
    <col min="4872" max="4872" width="5.85546875" style="274" customWidth="1"/>
    <col min="4873" max="4873" width="7.42578125" style="274" customWidth="1"/>
    <col min="4874" max="4874" width="5.85546875" style="274" customWidth="1"/>
    <col min="4875" max="4875" width="7.42578125" style="274" customWidth="1"/>
    <col min="4876" max="4876" width="5.85546875" style="274" customWidth="1"/>
    <col min="4877" max="4877" width="8.28515625" style="274" customWidth="1"/>
    <col min="4878" max="4878" width="6.28515625" style="274" customWidth="1"/>
    <col min="4879" max="4880" width="9.140625" style="274" customWidth="1"/>
    <col min="4881" max="4881" width="8" style="274" customWidth="1"/>
    <col min="4882" max="5121" width="8.85546875" style="274"/>
    <col min="5122" max="5122" width="12.28515625" style="274" customWidth="1"/>
    <col min="5123" max="5123" width="8.28515625" style="274" customWidth="1"/>
    <col min="5124" max="5124" width="26.28515625" style="274" bestFit="1" customWidth="1"/>
    <col min="5125" max="5125" width="7.42578125" style="274" customWidth="1"/>
    <col min="5126" max="5126" width="5.85546875" style="274" customWidth="1"/>
    <col min="5127" max="5127" width="7.42578125" style="274" customWidth="1"/>
    <col min="5128" max="5128" width="5.85546875" style="274" customWidth="1"/>
    <col min="5129" max="5129" width="7.42578125" style="274" customWidth="1"/>
    <col min="5130" max="5130" width="5.85546875" style="274" customWidth="1"/>
    <col min="5131" max="5131" width="7.42578125" style="274" customWidth="1"/>
    <col min="5132" max="5132" width="5.85546875" style="274" customWidth="1"/>
    <col min="5133" max="5133" width="8.28515625" style="274" customWidth="1"/>
    <col min="5134" max="5134" width="6.28515625" style="274" customWidth="1"/>
    <col min="5135" max="5136" width="9.140625" style="274" customWidth="1"/>
    <col min="5137" max="5137" width="8" style="274" customWidth="1"/>
    <col min="5138" max="5377" width="8.85546875" style="274"/>
    <col min="5378" max="5378" width="12.28515625" style="274" customWidth="1"/>
    <col min="5379" max="5379" width="8.28515625" style="274" customWidth="1"/>
    <col min="5380" max="5380" width="26.28515625" style="274" bestFit="1" customWidth="1"/>
    <col min="5381" max="5381" width="7.42578125" style="274" customWidth="1"/>
    <col min="5382" max="5382" width="5.85546875" style="274" customWidth="1"/>
    <col min="5383" max="5383" width="7.42578125" style="274" customWidth="1"/>
    <col min="5384" max="5384" width="5.85546875" style="274" customWidth="1"/>
    <col min="5385" max="5385" width="7.42578125" style="274" customWidth="1"/>
    <col min="5386" max="5386" width="5.85546875" style="274" customWidth="1"/>
    <col min="5387" max="5387" width="7.42578125" style="274" customWidth="1"/>
    <col min="5388" max="5388" width="5.85546875" style="274" customWidth="1"/>
    <col min="5389" max="5389" width="8.28515625" style="274" customWidth="1"/>
    <col min="5390" max="5390" width="6.28515625" style="274" customWidth="1"/>
    <col min="5391" max="5392" width="9.140625" style="274" customWidth="1"/>
    <col min="5393" max="5393" width="8" style="274" customWidth="1"/>
    <col min="5394" max="5633" width="8.85546875" style="274"/>
    <col min="5634" max="5634" width="12.28515625" style="274" customWidth="1"/>
    <col min="5635" max="5635" width="8.28515625" style="274" customWidth="1"/>
    <col min="5636" max="5636" width="26.28515625" style="274" bestFit="1" customWidth="1"/>
    <col min="5637" max="5637" width="7.42578125" style="274" customWidth="1"/>
    <col min="5638" max="5638" width="5.85546875" style="274" customWidth="1"/>
    <col min="5639" max="5639" width="7.42578125" style="274" customWidth="1"/>
    <col min="5640" max="5640" width="5.85546875" style="274" customWidth="1"/>
    <col min="5641" max="5641" width="7.42578125" style="274" customWidth="1"/>
    <col min="5642" max="5642" width="5.85546875" style="274" customWidth="1"/>
    <col min="5643" max="5643" width="7.42578125" style="274" customWidth="1"/>
    <col min="5644" max="5644" width="5.85546875" style="274" customWidth="1"/>
    <col min="5645" max="5645" width="8.28515625" style="274" customWidth="1"/>
    <col min="5646" max="5646" width="6.28515625" style="274" customWidth="1"/>
    <col min="5647" max="5648" width="9.140625" style="274" customWidth="1"/>
    <col min="5649" max="5649" width="8" style="274" customWidth="1"/>
    <col min="5650" max="5889" width="8.85546875" style="274"/>
    <col min="5890" max="5890" width="12.28515625" style="274" customWidth="1"/>
    <col min="5891" max="5891" width="8.28515625" style="274" customWidth="1"/>
    <col min="5892" max="5892" width="26.28515625" style="274" bestFit="1" customWidth="1"/>
    <col min="5893" max="5893" width="7.42578125" style="274" customWidth="1"/>
    <col min="5894" max="5894" width="5.85546875" style="274" customWidth="1"/>
    <col min="5895" max="5895" width="7.42578125" style="274" customWidth="1"/>
    <col min="5896" max="5896" width="5.85546875" style="274" customWidth="1"/>
    <col min="5897" max="5897" width="7.42578125" style="274" customWidth="1"/>
    <col min="5898" max="5898" width="5.85546875" style="274" customWidth="1"/>
    <col min="5899" max="5899" width="7.42578125" style="274" customWidth="1"/>
    <col min="5900" max="5900" width="5.85546875" style="274" customWidth="1"/>
    <col min="5901" max="5901" width="8.28515625" style="274" customWidth="1"/>
    <col min="5902" max="5902" width="6.28515625" style="274" customWidth="1"/>
    <col min="5903" max="5904" width="9.140625" style="274" customWidth="1"/>
    <col min="5905" max="5905" width="8" style="274" customWidth="1"/>
    <col min="5906" max="6145" width="8.85546875" style="274"/>
    <col min="6146" max="6146" width="12.28515625" style="274" customWidth="1"/>
    <col min="6147" max="6147" width="8.28515625" style="274" customWidth="1"/>
    <col min="6148" max="6148" width="26.28515625" style="274" bestFit="1" customWidth="1"/>
    <col min="6149" max="6149" width="7.42578125" style="274" customWidth="1"/>
    <col min="6150" max="6150" width="5.85546875" style="274" customWidth="1"/>
    <col min="6151" max="6151" width="7.42578125" style="274" customWidth="1"/>
    <col min="6152" max="6152" width="5.85546875" style="274" customWidth="1"/>
    <col min="6153" max="6153" width="7.42578125" style="274" customWidth="1"/>
    <col min="6154" max="6154" width="5.85546875" style="274" customWidth="1"/>
    <col min="6155" max="6155" width="7.42578125" style="274" customWidth="1"/>
    <col min="6156" max="6156" width="5.85546875" style="274" customWidth="1"/>
    <col min="6157" max="6157" width="8.28515625" style="274" customWidth="1"/>
    <col min="6158" max="6158" width="6.28515625" style="274" customWidth="1"/>
    <col min="6159" max="6160" width="9.140625" style="274" customWidth="1"/>
    <col min="6161" max="6161" width="8" style="274" customWidth="1"/>
    <col min="6162" max="6401" width="8.85546875" style="274"/>
    <col min="6402" max="6402" width="12.28515625" style="274" customWidth="1"/>
    <col min="6403" max="6403" width="8.28515625" style="274" customWidth="1"/>
    <col min="6404" max="6404" width="26.28515625" style="274" bestFit="1" customWidth="1"/>
    <col min="6405" max="6405" width="7.42578125" style="274" customWidth="1"/>
    <col min="6406" max="6406" width="5.85546875" style="274" customWidth="1"/>
    <col min="6407" max="6407" width="7.42578125" style="274" customWidth="1"/>
    <col min="6408" max="6408" width="5.85546875" style="274" customWidth="1"/>
    <col min="6409" max="6409" width="7.42578125" style="274" customWidth="1"/>
    <col min="6410" max="6410" width="5.85546875" style="274" customWidth="1"/>
    <col min="6411" max="6411" width="7.42578125" style="274" customWidth="1"/>
    <col min="6412" max="6412" width="5.85546875" style="274" customWidth="1"/>
    <col min="6413" max="6413" width="8.28515625" style="274" customWidth="1"/>
    <col min="6414" max="6414" width="6.28515625" style="274" customWidth="1"/>
    <col min="6415" max="6416" width="9.140625" style="274" customWidth="1"/>
    <col min="6417" max="6417" width="8" style="274" customWidth="1"/>
    <col min="6418" max="6657" width="8.85546875" style="274"/>
    <col min="6658" max="6658" width="12.28515625" style="274" customWidth="1"/>
    <col min="6659" max="6659" width="8.28515625" style="274" customWidth="1"/>
    <col min="6660" max="6660" width="26.28515625" style="274" bestFit="1" customWidth="1"/>
    <col min="6661" max="6661" width="7.42578125" style="274" customWidth="1"/>
    <col min="6662" max="6662" width="5.85546875" style="274" customWidth="1"/>
    <col min="6663" max="6663" width="7.42578125" style="274" customWidth="1"/>
    <col min="6664" max="6664" width="5.85546875" style="274" customWidth="1"/>
    <col min="6665" max="6665" width="7.42578125" style="274" customWidth="1"/>
    <col min="6666" max="6666" width="5.85546875" style="274" customWidth="1"/>
    <col min="6667" max="6667" width="7.42578125" style="274" customWidth="1"/>
    <col min="6668" max="6668" width="5.85546875" style="274" customWidth="1"/>
    <col min="6669" max="6669" width="8.28515625" style="274" customWidth="1"/>
    <col min="6670" max="6670" width="6.28515625" style="274" customWidth="1"/>
    <col min="6671" max="6672" width="9.140625" style="274" customWidth="1"/>
    <col min="6673" max="6673" width="8" style="274" customWidth="1"/>
    <col min="6674" max="6913" width="8.85546875" style="274"/>
    <col min="6914" max="6914" width="12.28515625" style="274" customWidth="1"/>
    <col min="6915" max="6915" width="8.28515625" style="274" customWidth="1"/>
    <col min="6916" max="6916" width="26.28515625" style="274" bestFit="1" customWidth="1"/>
    <col min="6917" max="6917" width="7.42578125" style="274" customWidth="1"/>
    <col min="6918" max="6918" width="5.85546875" style="274" customWidth="1"/>
    <col min="6919" max="6919" width="7.42578125" style="274" customWidth="1"/>
    <col min="6920" max="6920" width="5.85546875" style="274" customWidth="1"/>
    <col min="6921" max="6921" width="7.42578125" style="274" customWidth="1"/>
    <col min="6922" max="6922" width="5.85546875" style="274" customWidth="1"/>
    <col min="6923" max="6923" width="7.42578125" style="274" customWidth="1"/>
    <col min="6924" max="6924" width="5.85546875" style="274" customWidth="1"/>
    <col min="6925" max="6925" width="8.28515625" style="274" customWidth="1"/>
    <col min="6926" max="6926" width="6.28515625" style="274" customWidth="1"/>
    <col min="6927" max="6928" width="9.140625" style="274" customWidth="1"/>
    <col min="6929" max="6929" width="8" style="274" customWidth="1"/>
    <col min="6930" max="7169" width="8.85546875" style="274"/>
    <col min="7170" max="7170" width="12.28515625" style="274" customWidth="1"/>
    <col min="7171" max="7171" width="8.28515625" style="274" customWidth="1"/>
    <col min="7172" max="7172" width="26.28515625" style="274" bestFit="1" customWidth="1"/>
    <col min="7173" max="7173" width="7.42578125" style="274" customWidth="1"/>
    <col min="7174" max="7174" width="5.85546875" style="274" customWidth="1"/>
    <col min="7175" max="7175" width="7.42578125" style="274" customWidth="1"/>
    <col min="7176" max="7176" width="5.85546875" style="274" customWidth="1"/>
    <col min="7177" max="7177" width="7.42578125" style="274" customWidth="1"/>
    <col min="7178" max="7178" width="5.85546875" style="274" customWidth="1"/>
    <col min="7179" max="7179" width="7.42578125" style="274" customWidth="1"/>
    <col min="7180" max="7180" width="5.85546875" style="274" customWidth="1"/>
    <col min="7181" max="7181" width="8.28515625" style="274" customWidth="1"/>
    <col min="7182" max="7182" width="6.28515625" style="274" customWidth="1"/>
    <col min="7183" max="7184" width="9.140625" style="274" customWidth="1"/>
    <col min="7185" max="7185" width="8" style="274" customWidth="1"/>
    <col min="7186" max="7425" width="8.85546875" style="274"/>
    <col min="7426" max="7426" width="12.28515625" style="274" customWidth="1"/>
    <col min="7427" max="7427" width="8.28515625" style="274" customWidth="1"/>
    <col min="7428" max="7428" width="26.28515625" style="274" bestFit="1" customWidth="1"/>
    <col min="7429" max="7429" width="7.42578125" style="274" customWidth="1"/>
    <col min="7430" max="7430" width="5.85546875" style="274" customWidth="1"/>
    <col min="7431" max="7431" width="7.42578125" style="274" customWidth="1"/>
    <col min="7432" max="7432" width="5.85546875" style="274" customWidth="1"/>
    <col min="7433" max="7433" width="7.42578125" style="274" customWidth="1"/>
    <col min="7434" max="7434" width="5.85546875" style="274" customWidth="1"/>
    <col min="7435" max="7435" width="7.42578125" style="274" customWidth="1"/>
    <col min="7436" max="7436" width="5.85546875" style="274" customWidth="1"/>
    <col min="7437" max="7437" width="8.28515625" style="274" customWidth="1"/>
    <col min="7438" max="7438" width="6.28515625" style="274" customWidth="1"/>
    <col min="7439" max="7440" width="9.140625" style="274" customWidth="1"/>
    <col min="7441" max="7441" width="8" style="274" customWidth="1"/>
    <col min="7442" max="7681" width="8.85546875" style="274"/>
    <col min="7682" max="7682" width="12.28515625" style="274" customWidth="1"/>
    <col min="7683" max="7683" width="8.28515625" style="274" customWidth="1"/>
    <col min="7684" max="7684" width="26.28515625" style="274" bestFit="1" customWidth="1"/>
    <col min="7685" max="7685" width="7.42578125" style="274" customWidth="1"/>
    <col min="7686" max="7686" width="5.85546875" style="274" customWidth="1"/>
    <col min="7687" max="7687" width="7.42578125" style="274" customWidth="1"/>
    <col min="7688" max="7688" width="5.85546875" style="274" customWidth="1"/>
    <col min="7689" max="7689" width="7.42578125" style="274" customWidth="1"/>
    <col min="7690" max="7690" width="5.85546875" style="274" customWidth="1"/>
    <col min="7691" max="7691" width="7.42578125" style="274" customWidth="1"/>
    <col min="7692" max="7692" width="5.85546875" style="274" customWidth="1"/>
    <col min="7693" max="7693" width="8.28515625" style="274" customWidth="1"/>
    <col min="7694" max="7694" width="6.28515625" style="274" customWidth="1"/>
    <col min="7695" max="7696" width="9.140625" style="274" customWidth="1"/>
    <col min="7697" max="7697" width="8" style="274" customWidth="1"/>
    <col min="7698" max="7937" width="8.85546875" style="274"/>
    <col min="7938" max="7938" width="12.28515625" style="274" customWidth="1"/>
    <col min="7939" max="7939" width="8.28515625" style="274" customWidth="1"/>
    <col min="7940" max="7940" width="26.28515625" style="274" bestFit="1" customWidth="1"/>
    <col min="7941" max="7941" width="7.42578125" style="274" customWidth="1"/>
    <col min="7942" max="7942" width="5.85546875" style="274" customWidth="1"/>
    <col min="7943" max="7943" width="7.42578125" style="274" customWidth="1"/>
    <col min="7944" max="7944" width="5.85546875" style="274" customWidth="1"/>
    <col min="7945" max="7945" width="7.42578125" style="274" customWidth="1"/>
    <col min="7946" max="7946" width="5.85546875" style="274" customWidth="1"/>
    <col min="7947" max="7947" width="7.42578125" style="274" customWidth="1"/>
    <col min="7948" max="7948" width="5.85546875" style="274" customWidth="1"/>
    <col min="7949" max="7949" width="8.28515625" style="274" customWidth="1"/>
    <col min="7950" max="7950" width="6.28515625" style="274" customWidth="1"/>
    <col min="7951" max="7952" width="9.140625" style="274" customWidth="1"/>
    <col min="7953" max="7953" width="8" style="274" customWidth="1"/>
    <col min="7954" max="8193" width="8.85546875" style="274"/>
    <col min="8194" max="8194" width="12.28515625" style="274" customWidth="1"/>
    <col min="8195" max="8195" width="8.28515625" style="274" customWidth="1"/>
    <col min="8196" max="8196" width="26.28515625" style="274" bestFit="1" customWidth="1"/>
    <col min="8197" max="8197" width="7.42578125" style="274" customWidth="1"/>
    <col min="8198" max="8198" width="5.85546875" style="274" customWidth="1"/>
    <col min="8199" max="8199" width="7.42578125" style="274" customWidth="1"/>
    <col min="8200" max="8200" width="5.85546875" style="274" customWidth="1"/>
    <col min="8201" max="8201" width="7.42578125" style="274" customWidth="1"/>
    <col min="8202" max="8202" width="5.85546875" style="274" customWidth="1"/>
    <col min="8203" max="8203" width="7.42578125" style="274" customWidth="1"/>
    <col min="8204" max="8204" width="5.85546875" style="274" customWidth="1"/>
    <col min="8205" max="8205" width="8.28515625" style="274" customWidth="1"/>
    <col min="8206" max="8206" width="6.28515625" style="274" customWidth="1"/>
    <col min="8207" max="8208" width="9.140625" style="274" customWidth="1"/>
    <col min="8209" max="8209" width="8" style="274" customWidth="1"/>
    <col min="8210" max="8449" width="8.85546875" style="274"/>
    <col min="8450" max="8450" width="12.28515625" style="274" customWidth="1"/>
    <col min="8451" max="8451" width="8.28515625" style="274" customWidth="1"/>
    <col min="8452" max="8452" width="26.28515625" style="274" bestFit="1" customWidth="1"/>
    <col min="8453" max="8453" width="7.42578125" style="274" customWidth="1"/>
    <col min="8454" max="8454" width="5.85546875" style="274" customWidth="1"/>
    <col min="8455" max="8455" width="7.42578125" style="274" customWidth="1"/>
    <col min="8456" max="8456" width="5.85546875" style="274" customWidth="1"/>
    <col min="8457" max="8457" width="7.42578125" style="274" customWidth="1"/>
    <col min="8458" max="8458" width="5.85546875" style="274" customWidth="1"/>
    <col min="8459" max="8459" width="7.42578125" style="274" customWidth="1"/>
    <col min="8460" max="8460" width="5.85546875" style="274" customWidth="1"/>
    <col min="8461" max="8461" width="8.28515625" style="274" customWidth="1"/>
    <col min="8462" max="8462" width="6.28515625" style="274" customWidth="1"/>
    <col min="8463" max="8464" width="9.140625" style="274" customWidth="1"/>
    <col min="8465" max="8465" width="8" style="274" customWidth="1"/>
    <col min="8466" max="8705" width="8.85546875" style="274"/>
    <col min="8706" max="8706" width="12.28515625" style="274" customWidth="1"/>
    <col min="8707" max="8707" width="8.28515625" style="274" customWidth="1"/>
    <col min="8708" max="8708" width="26.28515625" style="274" bestFit="1" customWidth="1"/>
    <col min="8709" max="8709" width="7.42578125" style="274" customWidth="1"/>
    <col min="8710" max="8710" width="5.85546875" style="274" customWidth="1"/>
    <col min="8711" max="8711" width="7.42578125" style="274" customWidth="1"/>
    <col min="8712" max="8712" width="5.85546875" style="274" customWidth="1"/>
    <col min="8713" max="8713" width="7.42578125" style="274" customWidth="1"/>
    <col min="8714" max="8714" width="5.85546875" style="274" customWidth="1"/>
    <col min="8715" max="8715" width="7.42578125" style="274" customWidth="1"/>
    <col min="8716" max="8716" width="5.85546875" style="274" customWidth="1"/>
    <col min="8717" max="8717" width="8.28515625" style="274" customWidth="1"/>
    <col min="8718" max="8718" width="6.28515625" style="274" customWidth="1"/>
    <col min="8719" max="8720" width="9.140625" style="274" customWidth="1"/>
    <col min="8721" max="8721" width="8" style="274" customWidth="1"/>
    <col min="8722" max="8961" width="8.85546875" style="274"/>
    <col min="8962" max="8962" width="12.28515625" style="274" customWidth="1"/>
    <col min="8963" max="8963" width="8.28515625" style="274" customWidth="1"/>
    <col min="8964" max="8964" width="26.28515625" style="274" bestFit="1" customWidth="1"/>
    <col min="8965" max="8965" width="7.42578125" style="274" customWidth="1"/>
    <col min="8966" max="8966" width="5.85546875" style="274" customWidth="1"/>
    <col min="8967" max="8967" width="7.42578125" style="274" customWidth="1"/>
    <col min="8968" max="8968" width="5.85546875" style="274" customWidth="1"/>
    <col min="8969" max="8969" width="7.42578125" style="274" customWidth="1"/>
    <col min="8970" max="8970" width="5.85546875" style="274" customWidth="1"/>
    <col min="8971" max="8971" width="7.42578125" style="274" customWidth="1"/>
    <col min="8972" max="8972" width="5.85546875" style="274" customWidth="1"/>
    <col min="8973" max="8973" width="8.28515625" style="274" customWidth="1"/>
    <col min="8974" max="8974" width="6.28515625" style="274" customWidth="1"/>
    <col min="8975" max="8976" width="9.140625" style="274" customWidth="1"/>
    <col min="8977" max="8977" width="8" style="274" customWidth="1"/>
    <col min="8978" max="9217" width="8.85546875" style="274"/>
    <col min="9218" max="9218" width="12.28515625" style="274" customWidth="1"/>
    <col min="9219" max="9219" width="8.28515625" style="274" customWidth="1"/>
    <col min="9220" max="9220" width="26.28515625" style="274" bestFit="1" customWidth="1"/>
    <col min="9221" max="9221" width="7.42578125" style="274" customWidth="1"/>
    <col min="9222" max="9222" width="5.85546875" style="274" customWidth="1"/>
    <col min="9223" max="9223" width="7.42578125" style="274" customWidth="1"/>
    <col min="9224" max="9224" width="5.85546875" style="274" customWidth="1"/>
    <col min="9225" max="9225" width="7.42578125" style="274" customWidth="1"/>
    <col min="9226" max="9226" width="5.85546875" style="274" customWidth="1"/>
    <col min="9227" max="9227" width="7.42578125" style="274" customWidth="1"/>
    <col min="9228" max="9228" width="5.85546875" style="274" customWidth="1"/>
    <col min="9229" max="9229" width="8.28515625" style="274" customWidth="1"/>
    <col min="9230" max="9230" width="6.28515625" style="274" customWidth="1"/>
    <col min="9231" max="9232" width="9.140625" style="274" customWidth="1"/>
    <col min="9233" max="9233" width="8" style="274" customWidth="1"/>
    <col min="9234" max="9473" width="8.85546875" style="274"/>
    <col min="9474" max="9474" width="12.28515625" style="274" customWidth="1"/>
    <col min="9475" max="9475" width="8.28515625" style="274" customWidth="1"/>
    <col min="9476" max="9476" width="26.28515625" style="274" bestFit="1" customWidth="1"/>
    <col min="9477" max="9477" width="7.42578125" style="274" customWidth="1"/>
    <col min="9478" max="9478" width="5.85546875" style="274" customWidth="1"/>
    <col min="9479" max="9479" width="7.42578125" style="274" customWidth="1"/>
    <col min="9480" max="9480" width="5.85546875" style="274" customWidth="1"/>
    <col min="9481" max="9481" width="7.42578125" style="274" customWidth="1"/>
    <col min="9482" max="9482" width="5.85546875" style="274" customWidth="1"/>
    <col min="9483" max="9483" width="7.42578125" style="274" customWidth="1"/>
    <col min="9484" max="9484" width="5.85546875" style="274" customWidth="1"/>
    <col min="9485" max="9485" width="8.28515625" style="274" customWidth="1"/>
    <col min="9486" max="9486" width="6.28515625" style="274" customWidth="1"/>
    <col min="9487" max="9488" width="9.140625" style="274" customWidth="1"/>
    <col min="9489" max="9489" width="8" style="274" customWidth="1"/>
    <col min="9490" max="9729" width="8.85546875" style="274"/>
    <col min="9730" max="9730" width="12.28515625" style="274" customWidth="1"/>
    <col min="9731" max="9731" width="8.28515625" style="274" customWidth="1"/>
    <col min="9732" max="9732" width="26.28515625" style="274" bestFit="1" customWidth="1"/>
    <col min="9733" max="9733" width="7.42578125" style="274" customWidth="1"/>
    <col min="9734" max="9734" width="5.85546875" style="274" customWidth="1"/>
    <col min="9735" max="9735" width="7.42578125" style="274" customWidth="1"/>
    <col min="9736" max="9736" width="5.85546875" style="274" customWidth="1"/>
    <col min="9737" max="9737" width="7.42578125" style="274" customWidth="1"/>
    <col min="9738" max="9738" width="5.85546875" style="274" customWidth="1"/>
    <col min="9739" max="9739" width="7.42578125" style="274" customWidth="1"/>
    <col min="9740" max="9740" width="5.85546875" style="274" customWidth="1"/>
    <col min="9741" max="9741" width="8.28515625" style="274" customWidth="1"/>
    <col min="9742" max="9742" width="6.28515625" style="274" customWidth="1"/>
    <col min="9743" max="9744" width="9.140625" style="274" customWidth="1"/>
    <col min="9745" max="9745" width="8" style="274" customWidth="1"/>
    <col min="9746" max="9985" width="8.85546875" style="274"/>
    <col min="9986" max="9986" width="12.28515625" style="274" customWidth="1"/>
    <col min="9987" max="9987" width="8.28515625" style="274" customWidth="1"/>
    <col min="9988" max="9988" width="26.28515625" style="274" bestFit="1" customWidth="1"/>
    <col min="9989" max="9989" width="7.42578125" style="274" customWidth="1"/>
    <col min="9990" max="9990" width="5.85546875" style="274" customWidth="1"/>
    <col min="9991" max="9991" width="7.42578125" style="274" customWidth="1"/>
    <col min="9992" max="9992" width="5.85546875" style="274" customWidth="1"/>
    <col min="9993" max="9993" width="7.42578125" style="274" customWidth="1"/>
    <col min="9994" max="9994" width="5.85546875" style="274" customWidth="1"/>
    <col min="9995" max="9995" width="7.42578125" style="274" customWidth="1"/>
    <col min="9996" max="9996" width="5.85546875" style="274" customWidth="1"/>
    <col min="9997" max="9997" width="8.28515625" style="274" customWidth="1"/>
    <col min="9998" max="9998" width="6.28515625" style="274" customWidth="1"/>
    <col min="9999" max="10000" width="9.140625" style="274" customWidth="1"/>
    <col min="10001" max="10001" width="8" style="274" customWidth="1"/>
    <col min="10002" max="10241" width="8.85546875" style="274"/>
    <col min="10242" max="10242" width="12.28515625" style="274" customWidth="1"/>
    <col min="10243" max="10243" width="8.28515625" style="274" customWidth="1"/>
    <col min="10244" max="10244" width="26.28515625" style="274" bestFit="1" customWidth="1"/>
    <col min="10245" max="10245" width="7.42578125" style="274" customWidth="1"/>
    <col min="10246" max="10246" width="5.85546875" style="274" customWidth="1"/>
    <col min="10247" max="10247" width="7.42578125" style="274" customWidth="1"/>
    <col min="10248" max="10248" width="5.85546875" style="274" customWidth="1"/>
    <col min="10249" max="10249" width="7.42578125" style="274" customWidth="1"/>
    <col min="10250" max="10250" width="5.85546875" style="274" customWidth="1"/>
    <col min="10251" max="10251" width="7.42578125" style="274" customWidth="1"/>
    <col min="10252" max="10252" width="5.85546875" style="274" customWidth="1"/>
    <col min="10253" max="10253" width="8.28515625" style="274" customWidth="1"/>
    <col min="10254" max="10254" width="6.28515625" style="274" customWidth="1"/>
    <col min="10255" max="10256" width="9.140625" style="274" customWidth="1"/>
    <col min="10257" max="10257" width="8" style="274" customWidth="1"/>
    <col min="10258" max="10497" width="8.85546875" style="274"/>
    <col min="10498" max="10498" width="12.28515625" style="274" customWidth="1"/>
    <col min="10499" max="10499" width="8.28515625" style="274" customWidth="1"/>
    <col min="10500" max="10500" width="26.28515625" style="274" bestFit="1" customWidth="1"/>
    <col min="10501" max="10501" width="7.42578125" style="274" customWidth="1"/>
    <col min="10502" max="10502" width="5.85546875" style="274" customWidth="1"/>
    <col min="10503" max="10503" width="7.42578125" style="274" customWidth="1"/>
    <col min="10504" max="10504" width="5.85546875" style="274" customWidth="1"/>
    <col min="10505" max="10505" width="7.42578125" style="274" customWidth="1"/>
    <col min="10506" max="10506" width="5.85546875" style="274" customWidth="1"/>
    <col min="10507" max="10507" width="7.42578125" style="274" customWidth="1"/>
    <col min="10508" max="10508" width="5.85546875" style="274" customWidth="1"/>
    <col min="10509" max="10509" width="8.28515625" style="274" customWidth="1"/>
    <col min="10510" max="10510" width="6.28515625" style="274" customWidth="1"/>
    <col min="10511" max="10512" width="9.140625" style="274" customWidth="1"/>
    <col min="10513" max="10513" width="8" style="274" customWidth="1"/>
    <col min="10514" max="10753" width="8.85546875" style="274"/>
    <col min="10754" max="10754" width="12.28515625" style="274" customWidth="1"/>
    <col min="10755" max="10755" width="8.28515625" style="274" customWidth="1"/>
    <col min="10756" max="10756" width="26.28515625" style="274" bestFit="1" customWidth="1"/>
    <col min="10757" max="10757" width="7.42578125" style="274" customWidth="1"/>
    <col min="10758" max="10758" width="5.85546875" style="274" customWidth="1"/>
    <col min="10759" max="10759" width="7.42578125" style="274" customWidth="1"/>
    <col min="10760" max="10760" width="5.85546875" style="274" customWidth="1"/>
    <col min="10761" max="10761" width="7.42578125" style="274" customWidth="1"/>
    <col min="10762" max="10762" width="5.85546875" style="274" customWidth="1"/>
    <col min="10763" max="10763" width="7.42578125" style="274" customWidth="1"/>
    <col min="10764" max="10764" width="5.85546875" style="274" customWidth="1"/>
    <col min="10765" max="10765" width="8.28515625" style="274" customWidth="1"/>
    <col min="10766" max="10766" width="6.28515625" style="274" customWidth="1"/>
    <col min="10767" max="10768" width="9.140625" style="274" customWidth="1"/>
    <col min="10769" max="10769" width="8" style="274" customWidth="1"/>
    <col min="10770" max="11009" width="8.85546875" style="274"/>
    <col min="11010" max="11010" width="12.28515625" style="274" customWidth="1"/>
    <col min="11011" max="11011" width="8.28515625" style="274" customWidth="1"/>
    <col min="11012" max="11012" width="26.28515625" style="274" bestFit="1" customWidth="1"/>
    <col min="11013" max="11013" width="7.42578125" style="274" customWidth="1"/>
    <col min="11014" max="11014" width="5.85546875" style="274" customWidth="1"/>
    <col min="11015" max="11015" width="7.42578125" style="274" customWidth="1"/>
    <col min="11016" max="11016" width="5.85546875" style="274" customWidth="1"/>
    <col min="11017" max="11017" width="7.42578125" style="274" customWidth="1"/>
    <col min="11018" max="11018" width="5.85546875" style="274" customWidth="1"/>
    <col min="11019" max="11019" width="7.42578125" style="274" customWidth="1"/>
    <col min="11020" max="11020" width="5.85546875" style="274" customWidth="1"/>
    <col min="11021" max="11021" width="8.28515625" style="274" customWidth="1"/>
    <col min="11022" max="11022" width="6.28515625" style="274" customWidth="1"/>
    <col min="11023" max="11024" width="9.140625" style="274" customWidth="1"/>
    <col min="11025" max="11025" width="8" style="274" customWidth="1"/>
    <col min="11026" max="11265" width="8.85546875" style="274"/>
    <col min="11266" max="11266" width="12.28515625" style="274" customWidth="1"/>
    <col min="11267" max="11267" width="8.28515625" style="274" customWidth="1"/>
    <col min="11268" max="11268" width="26.28515625" style="274" bestFit="1" customWidth="1"/>
    <col min="11269" max="11269" width="7.42578125" style="274" customWidth="1"/>
    <col min="11270" max="11270" width="5.85546875" style="274" customWidth="1"/>
    <col min="11271" max="11271" width="7.42578125" style="274" customWidth="1"/>
    <col min="11272" max="11272" width="5.85546875" style="274" customWidth="1"/>
    <col min="11273" max="11273" width="7.42578125" style="274" customWidth="1"/>
    <col min="11274" max="11274" width="5.85546875" style="274" customWidth="1"/>
    <col min="11275" max="11275" width="7.42578125" style="274" customWidth="1"/>
    <col min="11276" max="11276" width="5.85546875" style="274" customWidth="1"/>
    <col min="11277" max="11277" width="8.28515625" style="274" customWidth="1"/>
    <col min="11278" max="11278" width="6.28515625" style="274" customWidth="1"/>
    <col min="11279" max="11280" width="9.140625" style="274" customWidth="1"/>
    <col min="11281" max="11281" width="8" style="274" customWidth="1"/>
    <col min="11282" max="11521" width="8.85546875" style="274"/>
    <col min="11522" max="11522" width="12.28515625" style="274" customWidth="1"/>
    <col min="11523" max="11523" width="8.28515625" style="274" customWidth="1"/>
    <col min="11524" max="11524" width="26.28515625" style="274" bestFit="1" customWidth="1"/>
    <col min="11525" max="11525" width="7.42578125" style="274" customWidth="1"/>
    <col min="11526" max="11526" width="5.85546875" style="274" customWidth="1"/>
    <col min="11527" max="11527" width="7.42578125" style="274" customWidth="1"/>
    <col min="11528" max="11528" width="5.85546875" style="274" customWidth="1"/>
    <col min="11529" max="11529" width="7.42578125" style="274" customWidth="1"/>
    <col min="11530" max="11530" width="5.85546875" style="274" customWidth="1"/>
    <col min="11531" max="11531" width="7.42578125" style="274" customWidth="1"/>
    <col min="11532" max="11532" width="5.85546875" style="274" customWidth="1"/>
    <col min="11533" max="11533" width="8.28515625" style="274" customWidth="1"/>
    <col min="11534" max="11534" width="6.28515625" style="274" customWidth="1"/>
    <col min="11535" max="11536" width="9.140625" style="274" customWidth="1"/>
    <col min="11537" max="11537" width="8" style="274" customWidth="1"/>
    <col min="11538" max="11777" width="8.85546875" style="274"/>
    <col min="11778" max="11778" width="12.28515625" style="274" customWidth="1"/>
    <col min="11779" max="11779" width="8.28515625" style="274" customWidth="1"/>
    <col min="11780" max="11780" width="26.28515625" style="274" bestFit="1" customWidth="1"/>
    <col min="11781" max="11781" width="7.42578125" style="274" customWidth="1"/>
    <col min="11782" max="11782" width="5.85546875" style="274" customWidth="1"/>
    <col min="11783" max="11783" width="7.42578125" style="274" customWidth="1"/>
    <col min="11784" max="11784" width="5.85546875" style="274" customWidth="1"/>
    <col min="11785" max="11785" width="7.42578125" style="274" customWidth="1"/>
    <col min="11786" max="11786" width="5.85546875" style="274" customWidth="1"/>
    <col min="11787" max="11787" width="7.42578125" style="274" customWidth="1"/>
    <col min="11788" max="11788" width="5.85546875" style="274" customWidth="1"/>
    <col min="11789" max="11789" width="8.28515625" style="274" customWidth="1"/>
    <col min="11790" max="11790" width="6.28515625" style="274" customWidth="1"/>
    <col min="11791" max="11792" width="9.140625" style="274" customWidth="1"/>
    <col min="11793" max="11793" width="8" style="274" customWidth="1"/>
    <col min="11794" max="12033" width="8.85546875" style="274"/>
    <col min="12034" max="12034" width="12.28515625" style="274" customWidth="1"/>
    <col min="12035" max="12035" width="8.28515625" style="274" customWidth="1"/>
    <col min="12036" max="12036" width="26.28515625" style="274" bestFit="1" customWidth="1"/>
    <col min="12037" max="12037" width="7.42578125" style="274" customWidth="1"/>
    <col min="12038" max="12038" width="5.85546875" style="274" customWidth="1"/>
    <col min="12039" max="12039" width="7.42578125" style="274" customWidth="1"/>
    <col min="12040" max="12040" width="5.85546875" style="274" customWidth="1"/>
    <col min="12041" max="12041" width="7.42578125" style="274" customWidth="1"/>
    <col min="12042" max="12042" width="5.85546875" style="274" customWidth="1"/>
    <col min="12043" max="12043" width="7.42578125" style="274" customWidth="1"/>
    <col min="12044" max="12044" width="5.85546875" style="274" customWidth="1"/>
    <col min="12045" max="12045" width="8.28515625" style="274" customWidth="1"/>
    <col min="12046" max="12046" width="6.28515625" style="274" customWidth="1"/>
    <col min="12047" max="12048" width="9.140625" style="274" customWidth="1"/>
    <col min="12049" max="12049" width="8" style="274" customWidth="1"/>
    <col min="12050" max="12289" width="8.85546875" style="274"/>
    <col min="12290" max="12290" width="12.28515625" style="274" customWidth="1"/>
    <col min="12291" max="12291" width="8.28515625" style="274" customWidth="1"/>
    <col min="12292" max="12292" width="26.28515625" style="274" bestFit="1" customWidth="1"/>
    <col min="12293" max="12293" width="7.42578125" style="274" customWidth="1"/>
    <col min="12294" max="12294" width="5.85546875" style="274" customWidth="1"/>
    <col min="12295" max="12295" width="7.42578125" style="274" customWidth="1"/>
    <col min="12296" max="12296" width="5.85546875" style="274" customWidth="1"/>
    <col min="12297" max="12297" width="7.42578125" style="274" customWidth="1"/>
    <col min="12298" max="12298" width="5.85546875" style="274" customWidth="1"/>
    <col min="12299" max="12299" width="7.42578125" style="274" customWidth="1"/>
    <col min="12300" max="12300" width="5.85546875" style="274" customWidth="1"/>
    <col min="12301" max="12301" width="8.28515625" style="274" customWidth="1"/>
    <col min="12302" max="12302" width="6.28515625" style="274" customWidth="1"/>
    <col min="12303" max="12304" width="9.140625" style="274" customWidth="1"/>
    <col min="12305" max="12305" width="8" style="274" customWidth="1"/>
    <col min="12306" max="12545" width="8.85546875" style="274"/>
    <col min="12546" max="12546" width="12.28515625" style="274" customWidth="1"/>
    <col min="12547" max="12547" width="8.28515625" style="274" customWidth="1"/>
    <col min="12548" max="12548" width="26.28515625" style="274" bestFit="1" customWidth="1"/>
    <col min="12549" max="12549" width="7.42578125" style="274" customWidth="1"/>
    <col min="12550" max="12550" width="5.85546875" style="274" customWidth="1"/>
    <col min="12551" max="12551" width="7.42578125" style="274" customWidth="1"/>
    <col min="12552" max="12552" width="5.85546875" style="274" customWidth="1"/>
    <col min="12553" max="12553" width="7.42578125" style="274" customWidth="1"/>
    <col min="12554" max="12554" width="5.85546875" style="274" customWidth="1"/>
    <col min="12555" max="12555" width="7.42578125" style="274" customWidth="1"/>
    <col min="12556" max="12556" width="5.85546875" style="274" customWidth="1"/>
    <col min="12557" max="12557" width="8.28515625" style="274" customWidth="1"/>
    <col min="12558" max="12558" width="6.28515625" style="274" customWidth="1"/>
    <col min="12559" max="12560" width="9.140625" style="274" customWidth="1"/>
    <col min="12561" max="12561" width="8" style="274" customWidth="1"/>
    <col min="12562" max="12801" width="8.85546875" style="274"/>
    <col min="12802" max="12802" width="12.28515625" style="274" customWidth="1"/>
    <col min="12803" max="12803" width="8.28515625" style="274" customWidth="1"/>
    <col min="12804" max="12804" width="26.28515625" style="274" bestFit="1" customWidth="1"/>
    <col min="12805" max="12805" width="7.42578125" style="274" customWidth="1"/>
    <col min="12806" max="12806" width="5.85546875" style="274" customWidth="1"/>
    <col min="12807" max="12807" width="7.42578125" style="274" customWidth="1"/>
    <col min="12808" max="12808" width="5.85546875" style="274" customWidth="1"/>
    <col min="12809" max="12809" width="7.42578125" style="274" customWidth="1"/>
    <col min="12810" max="12810" width="5.85546875" style="274" customWidth="1"/>
    <col min="12811" max="12811" width="7.42578125" style="274" customWidth="1"/>
    <col min="12812" max="12812" width="5.85546875" style="274" customWidth="1"/>
    <col min="12813" max="12813" width="8.28515625" style="274" customWidth="1"/>
    <col min="12814" max="12814" width="6.28515625" style="274" customWidth="1"/>
    <col min="12815" max="12816" width="9.140625" style="274" customWidth="1"/>
    <col min="12817" max="12817" width="8" style="274" customWidth="1"/>
    <col min="12818" max="13057" width="8.85546875" style="274"/>
    <col min="13058" max="13058" width="12.28515625" style="274" customWidth="1"/>
    <col min="13059" max="13059" width="8.28515625" style="274" customWidth="1"/>
    <col min="13060" max="13060" width="26.28515625" style="274" bestFit="1" customWidth="1"/>
    <col min="13061" max="13061" width="7.42578125" style="274" customWidth="1"/>
    <col min="13062" max="13062" width="5.85546875" style="274" customWidth="1"/>
    <col min="13063" max="13063" width="7.42578125" style="274" customWidth="1"/>
    <col min="13064" max="13064" width="5.85546875" style="274" customWidth="1"/>
    <col min="13065" max="13065" width="7.42578125" style="274" customWidth="1"/>
    <col min="13066" max="13066" width="5.85546875" style="274" customWidth="1"/>
    <col min="13067" max="13067" width="7.42578125" style="274" customWidth="1"/>
    <col min="13068" max="13068" width="5.85546875" style="274" customWidth="1"/>
    <col min="13069" max="13069" width="8.28515625" style="274" customWidth="1"/>
    <col min="13070" max="13070" width="6.28515625" style="274" customWidth="1"/>
    <col min="13071" max="13072" width="9.140625" style="274" customWidth="1"/>
    <col min="13073" max="13073" width="8" style="274" customWidth="1"/>
    <col min="13074" max="13313" width="8.85546875" style="274"/>
    <col min="13314" max="13314" width="12.28515625" style="274" customWidth="1"/>
    <col min="13315" max="13315" width="8.28515625" style="274" customWidth="1"/>
    <col min="13316" max="13316" width="26.28515625" style="274" bestFit="1" customWidth="1"/>
    <col min="13317" max="13317" width="7.42578125" style="274" customWidth="1"/>
    <col min="13318" max="13318" width="5.85546875" style="274" customWidth="1"/>
    <col min="13319" max="13319" width="7.42578125" style="274" customWidth="1"/>
    <col min="13320" max="13320" width="5.85546875" style="274" customWidth="1"/>
    <col min="13321" max="13321" width="7.42578125" style="274" customWidth="1"/>
    <col min="13322" max="13322" width="5.85546875" style="274" customWidth="1"/>
    <col min="13323" max="13323" width="7.42578125" style="274" customWidth="1"/>
    <col min="13324" max="13324" width="5.85546875" style="274" customWidth="1"/>
    <col min="13325" max="13325" width="8.28515625" style="274" customWidth="1"/>
    <col min="13326" max="13326" width="6.28515625" style="274" customWidth="1"/>
    <col min="13327" max="13328" width="9.140625" style="274" customWidth="1"/>
    <col min="13329" max="13329" width="8" style="274" customWidth="1"/>
    <col min="13330" max="13569" width="8.85546875" style="274"/>
    <col min="13570" max="13570" width="12.28515625" style="274" customWidth="1"/>
    <col min="13571" max="13571" width="8.28515625" style="274" customWidth="1"/>
    <col min="13572" max="13572" width="26.28515625" style="274" bestFit="1" customWidth="1"/>
    <col min="13573" max="13573" width="7.42578125" style="274" customWidth="1"/>
    <col min="13574" max="13574" width="5.85546875" style="274" customWidth="1"/>
    <col min="13575" max="13575" width="7.42578125" style="274" customWidth="1"/>
    <col min="13576" max="13576" width="5.85546875" style="274" customWidth="1"/>
    <col min="13577" max="13577" width="7.42578125" style="274" customWidth="1"/>
    <col min="13578" max="13578" width="5.85546875" style="274" customWidth="1"/>
    <col min="13579" max="13579" width="7.42578125" style="274" customWidth="1"/>
    <col min="13580" max="13580" width="5.85546875" style="274" customWidth="1"/>
    <col min="13581" max="13581" width="8.28515625" style="274" customWidth="1"/>
    <col min="13582" max="13582" width="6.28515625" style="274" customWidth="1"/>
    <col min="13583" max="13584" width="9.140625" style="274" customWidth="1"/>
    <col min="13585" max="13585" width="8" style="274" customWidth="1"/>
    <col min="13586" max="13825" width="8.85546875" style="274"/>
    <col min="13826" max="13826" width="12.28515625" style="274" customWidth="1"/>
    <col min="13827" max="13827" width="8.28515625" style="274" customWidth="1"/>
    <col min="13828" max="13828" width="26.28515625" style="274" bestFit="1" customWidth="1"/>
    <col min="13829" max="13829" width="7.42578125" style="274" customWidth="1"/>
    <col min="13830" max="13830" width="5.85546875" style="274" customWidth="1"/>
    <col min="13831" max="13831" width="7.42578125" style="274" customWidth="1"/>
    <col min="13832" max="13832" width="5.85546875" style="274" customWidth="1"/>
    <col min="13833" max="13833" width="7.42578125" style="274" customWidth="1"/>
    <col min="13834" max="13834" width="5.85546875" style="274" customWidth="1"/>
    <col min="13835" max="13835" width="7.42578125" style="274" customWidth="1"/>
    <col min="13836" max="13836" width="5.85546875" style="274" customWidth="1"/>
    <col min="13837" max="13837" width="8.28515625" style="274" customWidth="1"/>
    <col min="13838" max="13838" width="6.28515625" style="274" customWidth="1"/>
    <col min="13839" max="13840" width="9.140625" style="274" customWidth="1"/>
    <col min="13841" max="13841" width="8" style="274" customWidth="1"/>
    <col min="13842" max="14081" width="8.85546875" style="274"/>
    <col min="14082" max="14082" width="12.28515625" style="274" customWidth="1"/>
    <col min="14083" max="14083" width="8.28515625" style="274" customWidth="1"/>
    <col min="14084" max="14084" width="26.28515625" style="274" bestFit="1" customWidth="1"/>
    <col min="14085" max="14085" width="7.42578125" style="274" customWidth="1"/>
    <col min="14086" max="14086" width="5.85546875" style="274" customWidth="1"/>
    <col min="14087" max="14087" width="7.42578125" style="274" customWidth="1"/>
    <col min="14088" max="14088" width="5.85546875" style="274" customWidth="1"/>
    <col min="14089" max="14089" width="7.42578125" style="274" customWidth="1"/>
    <col min="14090" max="14090" width="5.85546875" style="274" customWidth="1"/>
    <col min="14091" max="14091" width="7.42578125" style="274" customWidth="1"/>
    <col min="14092" max="14092" width="5.85546875" style="274" customWidth="1"/>
    <col min="14093" max="14093" width="8.28515625" style="274" customWidth="1"/>
    <col min="14094" max="14094" width="6.28515625" style="274" customWidth="1"/>
    <col min="14095" max="14096" width="9.140625" style="274" customWidth="1"/>
    <col min="14097" max="14097" width="8" style="274" customWidth="1"/>
    <col min="14098" max="14337" width="8.85546875" style="274"/>
    <col min="14338" max="14338" width="12.28515625" style="274" customWidth="1"/>
    <col min="14339" max="14339" width="8.28515625" style="274" customWidth="1"/>
    <col min="14340" max="14340" width="26.28515625" style="274" bestFit="1" customWidth="1"/>
    <col min="14341" max="14341" width="7.42578125" style="274" customWidth="1"/>
    <col min="14342" max="14342" width="5.85546875" style="274" customWidth="1"/>
    <col min="14343" max="14343" width="7.42578125" style="274" customWidth="1"/>
    <col min="14344" max="14344" width="5.85546875" style="274" customWidth="1"/>
    <col min="14345" max="14345" width="7.42578125" style="274" customWidth="1"/>
    <col min="14346" max="14346" width="5.85546875" style="274" customWidth="1"/>
    <col min="14347" max="14347" width="7.42578125" style="274" customWidth="1"/>
    <col min="14348" max="14348" width="5.85546875" style="274" customWidth="1"/>
    <col min="14349" max="14349" width="8.28515625" style="274" customWidth="1"/>
    <col min="14350" max="14350" width="6.28515625" style="274" customWidth="1"/>
    <col min="14351" max="14352" width="9.140625" style="274" customWidth="1"/>
    <col min="14353" max="14353" width="8" style="274" customWidth="1"/>
    <col min="14354" max="14593" width="8.85546875" style="274"/>
    <col min="14594" max="14594" width="12.28515625" style="274" customWidth="1"/>
    <col min="14595" max="14595" width="8.28515625" style="274" customWidth="1"/>
    <col min="14596" max="14596" width="26.28515625" style="274" bestFit="1" customWidth="1"/>
    <col min="14597" max="14597" width="7.42578125" style="274" customWidth="1"/>
    <col min="14598" max="14598" width="5.85546875" style="274" customWidth="1"/>
    <col min="14599" max="14599" width="7.42578125" style="274" customWidth="1"/>
    <col min="14600" max="14600" width="5.85546875" style="274" customWidth="1"/>
    <col min="14601" max="14601" width="7.42578125" style="274" customWidth="1"/>
    <col min="14602" max="14602" width="5.85546875" style="274" customWidth="1"/>
    <col min="14603" max="14603" width="7.42578125" style="274" customWidth="1"/>
    <col min="14604" max="14604" width="5.85546875" style="274" customWidth="1"/>
    <col min="14605" max="14605" width="8.28515625" style="274" customWidth="1"/>
    <col min="14606" max="14606" width="6.28515625" style="274" customWidth="1"/>
    <col min="14607" max="14608" width="9.140625" style="274" customWidth="1"/>
    <col min="14609" max="14609" width="8" style="274" customWidth="1"/>
    <col min="14610" max="14849" width="8.85546875" style="274"/>
    <col min="14850" max="14850" width="12.28515625" style="274" customWidth="1"/>
    <col min="14851" max="14851" width="8.28515625" style="274" customWidth="1"/>
    <col min="14852" max="14852" width="26.28515625" style="274" bestFit="1" customWidth="1"/>
    <col min="14853" max="14853" width="7.42578125" style="274" customWidth="1"/>
    <col min="14854" max="14854" width="5.85546875" style="274" customWidth="1"/>
    <col min="14855" max="14855" width="7.42578125" style="274" customWidth="1"/>
    <col min="14856" max="14856" width="5.85546875" style="274" customWidth="1"/>
    <col min="14857" max="14857" width="7.42578125" style="274" customWidth="1"/>
    <col min="14858" max="14858" width="5.85546875" style="274" customWidth="1"/>
    <col min="14859" max="14859" width="7.42578125" style="274" customWidth="1"/>
    <col min="14860" max="14860" width="5.85546875" style="274" customWidth="1"/>
    <col min="14861" max="14861" width="8.28515625" style="274" customWidth="1"/>
    <col min="14862" max="14862" width="6.28515625" style="274" customWidth="1"/>
    <col min="14863" max="14864" width="9.140625" style="274" customWidth="1"/>
    <col min="14865" max="14865" width="8" style="274" customWidth="1"/>
    <col min="14866" max="15105" width="8.85546875" style="274"/>
    <col min="15106" max="15106" width="12.28515625" style="274" customWidth="1"/>
    <col min="15107" max="15107" width="8.28515625" style="274" customWidth="1"/>
    <col min="15108" max="15108" width="26.28515625" style="274" bestFit="1" customWidth="1"/>
    <col min="15109" max="15109" width="7.42578125" style="274" customWidth="1"/>
    <col min="15110" max="15110" width="5.85546875" style="274" customWidth="1"/>
    <col min="15111" max="15111" width="7.42578125" style="274" customWidth="1"/>
    <col min="15112" max="15112" width="5.85546875" style="274" customWidth="1"/>
    <col min="15113" max="15113" width="7.42578125" style="274" customWidth="1"/>
    <col min="15114" max="15114" width="5.85546875" style="274" customWidth="1"/>
    <col min="15115" max="15115" width="7.42578125" style="274" customWidth="1"/>
    <col min="15116" max="15116" width="5.85546875" style="274" customWidth="1"/>
    <col min="15117" max="15117" width="8.28515625" style="274" customWidth="1"/>
    <col min="15118" max="15118" width="6.28515625" style="274" customWidth="1"/>
    <col min="15119" max="15120" width="9.140625" style="274" customWidth="1"/>
    <col min="15121" max="15121" width="8" style="274" customWidth="1"/>
    <col min="15122" max="15361" width="8.85546875" style="274"/>
    <col min="15362" max="15362" width="12.28515625" style="274" customWidth="1"/>
    <col min="15363" max="15363" width="8.28515625" style="274" customWidth="1"/>
    <col min="15364" max="15364" width="26.28515625" style="274" bestFit="1" customWidth="1"/>
    <col min="15365" max="15365" width="7.42578125" style="274" customWidth="1"/>
    <col min="15366" max="15366" width="5.85546875" style="274" customWidth="1"/>
    <col min="15367" max="15367" width="7.42578125" style="274" customWidth="1"/>
    <col min="15368" max="15368" width="5.85546875" style="274" customWidth="1"/>
    <col min="15369" max="15369" width="7.42578125" style="274" customWidth="1"/>
    <col min="15370" max="15370" width="5.85546875" style="274" customWidth="1"/>
    <col min="15371" max="15371" width="7.42578125" style="274" customWidth="1"/>
    <col min="15372" max="15372" width="5.85546875" style="274" customWidth="1"/>
    <col min="15373" max="15373" width="8.28515625" style="274" customWidth="1"/>
    <col min="15374" max="15374" width="6.28515625" style="274" customWidth="1"/>
    <col min="15375" max="15376" width="9.140625" style="274" customWidth="1"/>
    <col min="15377" max="15377" width="8" style="274" customWidth="1"/>
    <col min="15378" max="15617" width="8.85546875" style="274"/>
    <col min="15618" max="15618" width="12.28515625" style="274" customWidth="1"/>
    <col min="15619" max="15619" width="8.28515625" style="274" customWidth="1"/>
    <col min="15620" max="15620" width="26.28515625" style="274" bestFit="1" customWidth="1"/>
    <col min="15621" max="15621" width="7.42578125" style="274" customWidth="1"/>
    <col min="15622" max="15622" width="5.85546875" style="274" customWidth="1"/>
    <col min="15623" max="15623" width="7.42578125" style="274" customWidth="1"/>
    <col min="15624" max="15624" width="5.85546875" style="274" customWidth="1"/>
    <col min="15625" max="15625" width="7.42578125" style="274" customWidth="1"/>
    <col min="15626" max="15626" width="5.85546875" style="274" customWidth="1"/>
    <col min="15627" max="15627" width="7.42578125" style="274" customWidth="1"/>
    <col min="15628" max="15628" width="5.85546875" style="274" customWidth="1"/>
    <col min="15629" max="15629" width="8.28515625" style="274" customWidth="1"/>
    <col min="15630" max="15630" width="6.28515625" style="274" customWidth="1"/>
    <col min="15631" max="15632" width="9.140625" style="274" customWidth="1"/>
    <col min="15633" max="15633" width="8" style="274" customWidth="1"/>
    <col min="15634" max="15873" width="8.85546875" style="274"/>
    <col min="15874" max="15874" width="12.28515625" style="274" customWidth="1"/>
    <col min="15875" max="15875" width="8.28515625" style="274" customWidth="1"/>
    <col min="15876" max="15876" width="26.28515625" style="274" bestFit="1" customWidth="1"/>
    <col min="15877" max="15877" width="7.42578125" style="274" customWidth="1"/>
    <col min="15878" max="15878" width="5.85546875" style="274" customWidth="1"/>
    <col min="15879" max="15879" width="7.42578125" style="274" customWidth="1"/>
    <col min="15880" max="15880" width="5.85546875" style="274" customWidth="1"/>
    <col min="15881" max="15881" width="7.42578125" style="274" customWidth="1"/>
    <col min="15882" max="15882" width="5.85546875" style="274" customWidth="1"/>
    <col min="15883" max="15883" width="7.42578125" style="274" customWidth="1"/>
    <col min="15884" max="15884" width="5.85546875" style="274" customWidth="1"/>
    <col min="15885" max="15885" width="8.28515625" style="274" customWidth="1"/>
    <col min="15886" max="15886" width="6.28515625" style="274" customWidth="1"/>
    <col min="15887" max="15888" width="9.140625" style="274" customWidth="1"/>
    <col min="15889" max="15889" width="8" style="274" customWidth="1"/>
    <col min="15890" max="16129" width="8.85546875" style="274"/>
    <col min="16130" max="16130" width="12.28515625" style="274" customWidth="1"/>
    <col min="16131" max="16131" width="8.28515625" style="274" customWidth="1"/>
    <col min="16132" max="16132" width="26.28515625" style="274" bestFit="1" customWidth="1"/>
    <col min="16133" max="16133" width="7.42578125" style="274" customWidth="1"/>
    <col min="16134" max="16134" width="5.85546875" style="274" customWidth="1"/>
    <col min="16135" max="16135" width="7.42578125" style="274" customWidth="1"/>
    <col min="16136" max="16136" width="5.85546875" style="274" customWidth="1"/>
    <col min="16137" max="16137" width="7.42578125" style="274" customWidth="1"/>
    <col min="16138" max="16138" width="5.85546875" style="274" customWidth="1"/>
    <col min="16139" max="16139" width="7.42578125" style="274" customWidth="1"/>
    <col min="16140" max="16140" width="5.85546875" style="274" customWidth="1"/>
    <col min="16141" max="16141" width="8.28515625" style="274" customWidth="1"/>
    <col min="16142" max="16142" width="6.28515625" style="274" customWidth="1"/>
    <col min="16143" max="16144" width="9.140625" style="274" customWidth="1"/>
    <col min="16145" max="16145" width="8" style="274" customWidth="1"/>
    <col min="16146" max="16384" width="8.85546875" style="274"/>
  </cols>
  <sheetData>
    <row r="1" spans="1:26" ht="27.75">
      <c r="A1" s="1956" t="s">
        <v>326</v>
      </c>
      <c r="B1" s="1956"/>
      <c r="C1" s="1956"/>
      <c r="D1" s="1956"/>
      <c r="E1" s="1956"/>
      <c r="F1" s="1956"/>
      <c r="G1" s="1956"/>
      <c r="H1" s="1956"/>
      <c r="I1" s="1956"/>
      <c r="J1" s="1956"/>
      <c r="K1" s="1956"/>
      <c r="L1" s="1956"/>
      <c r="M1" s="1956"/>
      <c r="N1" s="1956"/>
      <c r="O1" s="1956"/>
      <c r="P1" s="1956"/>
      <c r="Q1" s="1956"/>
      <c r="R1" s="1956"/>
    </row>
    <row r="2" spans="1:26" ht="26.25">
      <c r="A2" s="1902" t="s">
        <v>327</v>
      </c>
      <c r="B2" s="1902"/>
      <c r="C2" s="1902"/>
      <c r="D2" s="1902"/>
      <c r="E2" s="1902"/>
      <c r="F2" s="1902"/>
      <c r="G2" s="1902"/>
      <c r="H2" s="1902"/>
      <c r="I2" s="1902"/>
      <c r="J2" s="1902"/>
      <c r="K2" s="1902"/>
      <c r="L2" s="1902"/>
      <c r="M2" s="1902"/>
      <c r="N2" s="1902"/>
      <c r="O2" s="1902"/>
      <c r="P2" s="1902"/>
      <c r="Q2" s="1902"/>
      <c r="R2" s="1902"/>
    </row>
    <row r="3" spans="1:26" ht="24" thickBot="1">
      <c r="A3" s="2023" t="s">
        <v>515</v>
      </c>
      <c r="B3" s="2023"/>
      <c r="C3" s="2023"/>
      <c r="D3" s="2023"/>
      <c r="E3" s="2023"/>
      <c r="F3" s="2023"/>
      <c r="G3" s="2023"/>
      <c r="H3" s="2024"/>
      <c r="I3" s="1905" t="s">
        <v>516</v>
      </c>
      <c r="J3" s="1906"/>
      <c r="K3" s="1906"/>
      <c r="L3" s="1906"/>
      <c r="M3" s="1906"/>
      <c r="N3" s="1906"/>
      <c r="O3" s="1906"/>
      <c r="P3" s="1906"/>
      <c r="Q3" s="1906"/>
      <c r="R3" s="1906"/>
    </row>
    <row r="4" spans="1:26" ht="24" thickTop="1">
      <c r="A4" s="2016" t="s">
        <v>491</v>
      </c>
      <c r="B4" s="2025" t="s">
        <v>517</v>
      </c>
      <c r="C4" s="2025" t="s">
        <v>518</v>
      </c>
      <c r="D4" s="2025"/>
      <c r="E4" s="2025" t="s">
        <v>519</v>
      </c>
      <c r="F4" s="2025"/>
      <c r="G4" s="2025" t="s">
        <v>219</v>
      </c>
      <c r="H4" s="2025"/>
      <c r="I4" s="2027" t="s">
        <v>220</v>
      </c>
      <c r="J4" s="2027"/>
      <c r="K4" s="2027" t="s">
        <v>178</v>
      </c>
      <c r="L4" s="2027"/>
      <c r="M4" s="2027" t="s">
        <v>179</v>
      </c>
      <c r="N4" s="2027"/>
      <c r="O4" s="2027" t="s">
        <v>221</v>
      </c>
      <c r="P4" s="2027"/>
      <c r="Q4" s="2028" t="s">
        <v>520</v>
      </c>
      <c r="R4" s="2022" t="s">
        <v>492</v>
      </c>
    </row>
    <row r="5" spans="1:26" ht="41.25" thickBot="1">
      <c r="A5" s="2018"/>
      <c r="B5" s="2026"/>
      <c r="C5" s="275" t="s">
        <v>521</v>
      </c>
      <c r="D5" s="275" t="s">
        <v>522</v>
      </c>
      <c r="E5" s="275" t="s">
        <v>521</v>
      </c>
      <c r="F5" s="275" t="s">
        <v>522</v>
      </c>
      <c r="G5" s="275" t="s">
        <v>521</v>
      </c>
      <c r="H5" s="275" t="s">
        <v>522</v>
      </c>
      <c r="I5" s="275" t="s">
        <v>521</v>
      </c>
      <c r="J5" s="275" t="s">
        <v>522</v>
      </c>
      <c r="K5" s="275" t="s">
        <v>521</v>
      </c>
      <c r="L5" s="275" t="s">
        <v>522</v>
      </c>
      <c r="M5" s="275" t="s">
        <v>521</v>
      </c>
      <c r="N5" s="275" t="s">
        <v>522</v>
      </c>
      <c r="O5" s="275" t="s">
        <v>521</v>
      </c>
      <c r="P5" s="275" t="s">
        <v>522</v>
      </c>
      <c r="Q5" s="2029"/>
      <c r="R5" s="2021"/>
    </row>
    <row r="6" spans="1:26" ht="27" customHeight="1" thickTop="1">
      <c r="A6" s="2016" t="s">
        <v>507</v>
      </c>
      <c r="B6" s="276" t="s">
        <v>523</v>
      </c>
      <c r="C6" s="277">
        <v>42609</v>
      </c>
      <c r="D6" s="278">
        <v>31.5</v>
      </c>
      <c r="E6" s="277">
        <v>45571</v>
      </c>
      <c r="F6" s="278">
        <v>36.700000000000003</v>
      </c>
      <c r="G6" s="277">
        <v>49139</v>
      </c>
      <c r="H6" s="278">
        <v>39.9</v>
      </c>
      <c r="I6" s="277">
        <v>50065</v>
      </c>
      <c r="J6" s="278">
        <v>40.6</v>
      </c>
      <c r="K6" s="277">
        <v>53320</v>
      </c>
      <c r="L6" s="278">
        <v>44.2</v>
      </c>
      <c r="M6" s="277">
        <v>55487</v>
      </c>
      <c r="N6" s="278">
        <v>47.5</v>
      </c>
      <c r="O6" s="277">
        <v>58260</v>
      </c>
      <c r="P6" s="278">
        <v>51.4</v>
      </c>
      <c r="Q6" s="279" t="s">
        <v>225</v>
      </c>
      <c r="R6" s="2019" t="s">
        <v>498</v>
      </c>
      <c r="T6" s="280"/>
    </row>
    <row r="7" spans="1:26" ht="27" customHeight="1">
      <c r="A7" s="2017"/>
      <c r="B7" s="265" t="s">
        <v>524</v>
      </c>
      <c r="C7" s="269">
        <v>3996</v>
      </c>
      <c r="D7" s="281">
        <v>83.8</v>
      </c>
      <c r="E7" s="269">
        <v>4137</v>
      </c>
      <c r="F7" s="281">
        <v>85.7</v>
      </c>
      <c r="G7" s="269">
        <v>4843</v>
      </c>
      <c r="H7" s="281">
        <v>88.2</v>
      </c>
      <c r="I7" s="269">
        <v>5815</v>
      </c>
      <c r="J7" s="281">
        <v>89.9</v>
      </c>
      <c r="K7" s="269">
        <v>6810</v>
      </c>
      <c r="L7" s="281">
        <v>91.3</v>
      </c>
      <c r="M7" s="269">
        <v>7153</v>
      </c>
      <c r="N7" s="281">
        <v>92.2</v>
      </c>
      <c r="O7" s="269">
        <v>7056</v>
      </c>
      <c r="P7" s="281">
        <v>92.5</v>
      </c>
      <c r="Q7" s="266" t="s">
        <v>227</v>
      </c>
      <c r="R7" s="2020"/>
      <c r="T7" s="280"/>
    </row>
    <row r="8" spans="1:26" ht="27" customHeight="1">
      <c r="A8" s="2017"/>
      <c r="B8" s="265" t="s">
        <v>525</v>
      </c>
      <c r="C8" s="267">
        <v>46605</v>
      </c>
      <c r="D8" s="282">
        <v>36</v>
      </c>
      <c r="E8" s="267">
        <v>49708</v>
      </c>
      <c r="F8" s="282">
        <v>40.700000000000003</v>
      </c>
      <c r="G8" s="267">
        <v>53982</v>
      </c>
      <c r="H8" s="282">
        <v>44.2</v>
      </c>
      <c r="I8" s="267">
        <f>I6+I7</f>
        <v>55880</v>
      </c>
      <c r="J8" s="282">
        <v>45.7</v>
      </c>
      <c r="K8" s="267">
        <f>K6+K7</f>
        <v>60130</v>
      </c>
      <c r="L8" s="282">
        <v>49.6</v>
      </c>
      <c r="M8" s="267">
        <f>M6+M7</f>
        <v>62640</v>
      </c>
      <c r="N8" s="282">
        <v>52.6</v>
      </c>
      <c r="O8" s="267">
        <f>O6+O7</f>
        <v>65316</v>
      </c>
      <c r="P8" s="282">
        <v>55.9</v>
      </c>
      <c r="Q8" s="266" t="s">
        <v>526</v>
      </c>
      <c r="R8" s="2020"/>
      <c r="T8" s="280"/>
      <c r="V8" s="283"/>
      <c r="W8" s="283"/>
      <c r="X8" s="283"/>
      <c r="Y8" s="283"/>
      <c r="Z8" s="283"/>
    </row>
    <row r="9" spans="1:26" ht="27" customHeight="1">
      <c r="A9" s="2017"/>
      <c r="B9" s="265" t="s">
        <v>527</v>
      </c>
      <c r="C9" s="269">
        <v>102542</v>
      </c>
      <c r="D9" s="281">
        <v>57.8</v>
      </c>
      <c r="E9" s="269">
        <v>104000</v>
      </c>
      <c r="F9" s="281">
        <v>59.3</v>
      </c>
      <c r="G9" s="269">
        <v>105594</v>
      </c>
      <c r="H9" s="281">
        <v>59.6</v>
      </c>
      <c r="I9" s="269">
        <v>106255</v>
      </c>
      <c r="J9" s="281">
        <v>62.3</v>
      </c>
      <c r="K9" s="269">
        <v>106343</v>
      </c>
      <c r="L9" s="281">
        <v>63.1</v>
      </c>
      <c r="M9" s="269">
        <v>104228</v>
      </c>
      <c r="N9" s="281">
        <v>67</v>
      </c>
      <c r="O9" s="269">
        <v>108753</v>
      </c>
      <c r="P9" s="281">
        <v>66.5</v>
      </c>
      <c r="Q9" s="266" t="s">
        <v>233</v>
      </c>
      <c r="R9" s="2020"/>
      <c r="T9" s="280"/>
      <c r="V9" s="283"/>
      <c r="W9" s="283"/>
      <c r="X9" s="283"/>
      <c r="Y9" s="283"/>
      <c r="Z9" s="283"/>
    </row>
    <row r="10" spans="1:26" ht="27" customHeight="1">
      <c r="A10" s="2017"/>
      <c r="B10" s="265" t="s">
        <v>528</v>
      </c>
      <c r="C10" s="267">
        <v>1448</v>
      </c>
      <c r="D10" s="282">
        <v>66.8</v>
      </c>
      <c r="E10" s="267">
        <v>1473</v>
      </c>
      <c r="F10" s="282">
        <v>66.599999999999994</v>
      </c>
      <c r="G10" s="267">
        <v>1498</v>
      </c>
      <c r="H10" s="282">
        <v>66.599999999999994</v>
      </c>
      <c r="I10" s="267">
        <v>1591</v>
      </c>
      <c r="J10" s="282">
        <v>66.2</v>
      </c>
      <c r="K10" s="267">
        <v>1661</v>
      </c>
      <c r="L10" s="282">
        <v>67.900000000000006</v>
      </c>
      <c r="M10" s="267">
        <v>1655</v>
      </c>
      <c r="N10" s="282">
        <v>71.7</v>
      </c>
      <c r="O10" s="267">
        <v>1689</v>
      </c>
      <c r="P10" s="282">
        <v>71.400000000000006</v>
      </c>
      <c r="Q10" s="266" t="s">
        <v>235</v>
      </c>
      <c r="R10" s="2020"/>
      <c r="T10" s="280"/>
      <c r="X10" s="283"/>
    </row>
    <row r="11" spans="1:26" ht="27" customHeight="1">
      <c r="A11" s="2017"/>
      <c r="B11" s="265" t="s">
        <v>529</v>
      </c>
      <c r="C11" s="269">
        <f>C9+C10</f>
        <v>103990</v>
      </c>
      <c r="D11" s="281">
        <v>57.9</v>
      </c>
      <c r="E11" s="269">
        <f>E9+E10</f>
        <v>105473</v>
      </c>
      <c r="F11" s="281">
        <v>59.4</v>
      </c>
      <c r="G11" s="269">
        <f>G9+G10</f>
        <v>107092</v>
      </c>
      <c r="H11" s="281">
        <v>59.7</v>
      </c>
      <c r="I11" s="269">
        <f>I9+I10</f>
        <v>107846</v>
      </c>
      <c r="J11" s="281">
        <v>62.4</v>
      </c>
      <c r="K11" s="269">
        <f>K9+K10</f>
        <v>108004</v>
      </c>
      <c r="L11" s="281">
        <v>63.1</v>
      </c>
      <c r="M11" s="269">
        <f>M9+M10</f>
        <v>105883</v>
      </c>
      <c r="N11" s="281">
        <v>67.099999999999994</v>
      </c>
      <c r="O11" s="269">
        <f>O9+O10</f>
        <v>110442</v>
      </c>
      <c r="P11" s="281">
        <v>66.599999999999994</v>
      </c>
      <c r="Q11" s="266" t="s">
        <v>530</v>
      </c>
      <c r="R11" s="2020"/>
      <c r="T11" s="280"/>
      <c r="X11" s="283"/>
    </row>
    <row r="12" spans="1:26" ht="27" customHeight="1">
      <c r="A12" s="2017"/>
      <c r="B12" s="265" t="s">
        <v>531</v>
      </c>
      <c r="C12" s="267">
        <v>3853</v>
      </c>
      <c r="D12" s="282">
        <v>93.1</v>
      </c>
      <c r="E12" s="267">
        <v>4006</v>
      </c>
      <c r="F12" s="282">
        <v>93.4</v>
      </c>
      <c r="G12" s="267">
        <v>4221</v>
      </c>
      <c r="H12" s="282">
        <v>93.1</v>
      </c>
      <c r="I12" s="267">
        <v>4358</v>
      </c>
      <c r="J12" s="282">
        <v>96.7</v>
      </c>
      <c r="K12" s="267">
        <v>4397</v>
      </c>
      <c r="L12" s="282">
        <v>97</v>
      </c>
      <c r="M12" s="267">
        <v>4646</v>
      </c>
      <c r="N12" s="282">
        <v>97.4</v>
      </c>
      <c r="O12" s="267">
        <v>4773</v>
      </c>
      <c r="P12" s="282">
        <v>98.1</v>
      </c>
      <c r="Q12" s="266" t="s">
        <v>229</v>
      </c>
      <c r="R12" s="2020"/>
      <c r="T12" s="280"/>
      <c r="X12" s="283"/>
    </row>
    <row r="13" spans="1:26" ht="27" customHeight="1" thickBot="1">
      <c r="A13" s="2018"/>
      <c r="B13" s="275" t="s">
        <v>532</v>
      </c>
      <c r="C13" s="284">
        <v>59646</v>
      </c>
      <c r="D13" s="285">
        <v>93</v>
      </c>
      <c r="E13" s="284">
        <v>69530</v>
      </c>
      <c r="F13" s="285">
        <v>94.2</v>
      </c>
      <c r="G13" s="284">
        <v>71284</v>
      </c>
      <c r="H13" s="285">
        <v>95.3</v>
      </c>
      <c r="I13" s="284">
        <v>71838</v>
      </c>
      <c r="J13" s="285">
        <v>95.9</v>
      </c>
      <c r="K13" s="284">
        <v>73685</v>
      </c>
      <c r="L13" s="285">
        <v>96.3</v>
      </c>
      <c r="M13" s="284">
        <v>79637</v>
      </c>
      <c r="N13" s="285">
        <v>96.6</v>
      </c>
      <c r="O13" s="284">
        <v>86265</v>
      </c>
      <c r="P13" s="285">
        <v>97</v>
      </c>
      <c r="Q13" s="286" t="s">
        <v>237</v>
      </c>
      <c r="R13" s="2021"/>
      <c r="T13" s="280"/>
      <c r="X13" s="283"/>
    </row>
    <row r="14" spans="1:26" ht="27" customHeight="1" thickTop="1">
      <c r="A14" s="2016" t="s">
        <v>508</v>
      </c>
      <c r="B14" s="276" t="s">
        <v>523</v>
      </c>
      <c r="C14" s="277">
        <v>16346</v>
      </c>
      <c r="D14" s="278">
        <v>49.9</v>
      </c>
      <c r="E14" s="277">
        <v>18155</v>
      </c>
      <c r="F14" s="278">
        <v>51.3</v>
      </c>
      <c r="G14" s="277">
        <v>18464</v>
      </c>
      <c r="H14" s="278">
        <v>50.7</v>
      </c>
      <c r="I14" s="277">
        <v>20234</v>
      </c>
      <c r="J14" s="278">
        <v>55.4</v>
      </c>
      <c r="K14" s="277">
        <v>18130</v>
      </c>
      <c r="L14" s="278">
        <v>53.6</v>
      </c>
      <c r="M14" s="277">
        <v>19644</v>
      </c>
      <c r="N14" s="278">
        <v>60.1</v>
      </c>
      <c r="O14" s="287">
        <v>19803</v>
      </c>
      <c r="P14" s="278">
        <v>58.1</v>
      </c>
      <c r="Q14" s="279" t="s">
        <v>225</v>
      </c>
      <c r="R14" s="2019" t="s">
        <v>500</v>
      </c>
      <c r="T14" s="280"/>
    </row>
    <row r="15" spans="1:26" ht="27" customHeight="1">
      <c r="A15" s="2017"/>
      <c r="B15" s="265" t="s">
        <v>524</v>
      </c>
      <c r="C15" s="269">
        <v>1283</v>
      </c>
      <c r="D15" s="281">
        <v>75.2</v>
      </c>
      <c r="E15" s="269">
        <v>1431</v>
      </c>
      <c r="F15" s="281">
        <v>78.8</v>
      </c>
      <c r="G15" s="269">
        <v>1683</v>
      </c>
      <c r="H15" s="281">
        <v>84.4</v>
      </c>
      <c r="I15" s="269">
        <v>1768</v>
      </c>
      <c r="J15" s="281">
        <v>82.6</v>
      </c>
      <c r="K15" s="269">
        <v>1998</v>
      </c>
      <c r="L15" s="281">
        <v>84</v>
      </c>
      <c r="M15" s="269">
        <v>1853</v>
      </c>
      <c r="N15" s="281">
        <v>83.2</v>
      </c>
      <c r="O15" s="288">
        <v>2238</v>
      </c>
      <c r="P15" s="281">
        <v>83.9</v>
      </c>
      <c r="Q15" s="266" t="s">
        <v>227</v>
      </c>
      <c r="R15" s="2020"/>
      <c r="T15" s="280"/>
    </row>
    <row r="16" spans="1:26" ht="27" customHeight="1">
      <c r="A16" s="2017"/>
      <c r="B16" s="265" t="s">
        <v>525</v>
      </c>
      <c r="C16" s="267">
        <v>17629</v>
      </c>
      <c r="D16" s="282">
        <v>51.7</v>
      </c>
      <c r="E16" s="267">
        <v>19586</v>
      </c>
      <c r="F16" s="282">
        <v>53.3</v>
      </c>
      <c r="G16" s="267">
        <f>SUM(G14:G15)</f>
        <v>20147</v>
      </c>
      <c r="H16" s="282">
        <v>53.5</v>
      </c>
      <c r="I16" s="267">
        <f>SUM(I14:I15)</f>
        <v>22002</v>
      </c>
      <c r="J16" s="282">
        <v>57.5</v>
      </c>
      <c r="K16" s="267">
        <f>SUM(K14:K15)</f>
        <v>20128</v>
      </c>
      <c r="L16" s="282">
        <v>56.6</v>
      </c>
      <c r="M16" s="267">
        <f>M14+M15</f>
        <v>21497</v>
      </c>
      <c r="N16" s="282">
        <v>62.1</v>
      </c>
      <c r="O16" s="289">
        <f>O14+O15</f>
        <v>22041</v>
      </c>
      <c r="P16" s="282">
        <v>60.7</v>
      </c>
      <c r="Q16" s="266" t="s">
        <v>526</v>
      </c>
      <c r="R16" s="2020"/>
      <c r="T16" s="280"/>
      <c r="X16" s="290"/>
    </row>
    <row r="17" spans="1:26" ht="27" customHeight="1">
      <c r="A17" s="2017"/>
      <c r="B17" s="265" t="s">
        <v>527</v>
      </c>
      <c r="C17" s="269">
        <v>35153</v>
      </c>
      <c r="D17" s="281">
        <v>14.4</v>
      </c>
      <c r="E17" s="269">
        <v>34995</v>
      </c>
      <c r="F17" s="281">
        <v>16.600000000000001</v>
      </c>
      <c r="G17" s="269">
        <v>43570</v>
      </c>
      <c r="H17" s="281">
        <v>31.1</v>
      </c>
      <c r="I17" s="269">
        <v>43688</v>
      </c>
      <c r="J17" s="281">
        <v>31.1</v>
      </c>
      <c r="K17" s="269">
        <v>42463</v>
      </c>
      <c r="L17" s="281">
        <v>33.299999999999997</v>
      </c>
      <c r="M17" s="269">
        <v>40198</v>
      </c>
      <c r="N17" s="281">
        <v>37.9</v>
      </c>
      <c r="O17" s="288">
        <v>44026</v>
      </c>
      <c r="P17" s="281">
        <v>40</v>
      </c>
      <c r="Q17" s="266" t="s">
        <v>233</v>
      </c>
      <c r="R17" s="2020"/>
      <c r="T17" s="280"/>
      <c r="X17" s="290"/>
    </row>
    <row r="18" spans="1:26" ht="27" customHeight="1">
      <c r="A18" s="2017"/>
      <c r="B18" s="265" t="s">
        <v>528</v>
      </c>
      <c r="C18" s="267">
        <v>655</v>
      </c>
      <c r="D18" s="282">
        <v>15.3</v>
      </c>
      <c r="E18" s="267">
        <v>702</v>
      </c>
      <c r="F18" s="282">
        <v>17.5</v>
      </c>
      <c r="G18" s="267">
        <v>618</v>
      </c>
      <c r="H18" s="282">
        <v>22.3</v>
      </c>
      <c r="I18" s="267">
        <v>599</v>
      </c>
      <c r="J18" s="282">
        <v>22.7</v>
      </c>
      <c r="K18" s="267">
        <v>600</v>
      </c>
      <c r="L18" s="282">
        <v>21.2</v>
      </c>
      <c r="M18" s="267">
        <v>599</v>
      </c>
      <c r="N18" s="282">
        <v>23.2</v>
      </c>
      <c r="O18" s="289">
        <v>632</v>
      </c>
      <c r="P18" s="282">
        <v>24.8</v>
      </c>
      <c r="Q18" s="266" t="s">
        <v>235</v>
      </c>
      <c r="R18" s="2020"/>
      <c r="T18" s="280"/>
      <c r="X18" s="290"/>
    </row>
    <row r="19" spans="1:26" ht="27" customHeight="1">
      <c r="A19" s="2017"/>
      <c r="B19" s="265" t="s">
        <v>529</v>
      </c>
      <c r="C19" s="269">
        <f>C17+C18</f>
        <v>35808</v>
      </c>
      <c r="D19" s="281">
        <v>14.4</v>
      </c>
      <c r="E19" s="269">
        <f>E17+E18</f>
        <v>35697</v>
      </c>
      <c r="F19" s="281">
        <v>16.600000000000001</v>
      </c>
      <c r="G19" s="269">
        <f>G17+G18</f>
        <v>44188</v>
      </c>
      <c r="H19" s="281">
        <v>31</v>
      </c>
      <c r="I19" s="269">
        <f>I17+I18</f>
        <v>44287</v>
      </c>
      <c r="J19" s="281">
        <v>31</v>
      </c>
      <c r="K19" s="269">
        <f>K17+K18</f>
        <v>43063</v>
      </c>
      <c r="L19" s="281">
        <v>33.1</v>
      </c>
      <c r="M19" s="269">
        <f>M17+M18</f>
        <v>40797</v>
      </c>
      <c r="N19" s="281">
        <v>37.6</v>
      </c>
      <c r="O19" s="288">
        <f>O17+O18</f>
        <v>44658</v>
      </c>
      <c r="P19" s="281">
        <v>39.799999999999997</v>
      </c>
      <c r="Q19" s="266" t="s">
        <v>530</v>
      </c>
      <c r="R19" s="2020"/>
      <c r="T19" s="280"/>
      <c r="X19" s="290"/>
    </row>
    <row r="20" spans="1:26" ht="27" customHeight="1">
      <c r="A20" s="2017"/>
      <c r="B20" s="265" t="s">
        <v>531</v>
      </c>
      <c r="C20" s="267">
        <v>2304</v>
      </c>
      <c r="D20" s="282">
        <v>67.599999999999994</v>
      </c>
      <c r="E20" s="267">
        <v>2652</v>
      </c>
      <c r="F20" s="282">
        <v>71.900000000000006</v>
      </c>
      <c r="G20" s="267">
        <v>2940</v>
      </c>
      <c r="H20" s="282">
        <v>79.5</v>
      </c>
      <c r="I20" s="267">
        <v>2760</v>
      </c>
      <c r="J20" s="282">
        <v>79.5</v>
      </c>
      <c r="K20" s="267">
        <v>2914</v>
      </c>
      <c r="L20" s="282">
        <v>81.5</v>
      </c>
      <c r="M20" s="267">
        <v>2462</v>
      </c>
      <c r="N20" s="282">
        <v>83.3</v>
      </c>
      <c r="O20" s="289">
        <v>3386</v>
      </c>
      <c r="P20" s="282">
        <v>87</v>
      </c>
      <c r="Q20" s="266" t="s">
        <v>229</v>
      </c>
      <c r="R20" s="2020"/>
      <c r="T20" s="280"/>
      <c r="X20" s="290"/>
    </row>
    <row r="21" spans="1:26" ht="27" customHeight="1" thickBot="1">
      <c r="A21" s="2018"/>
      <c r="B21" s="275" t="s">
        <v>532</v>
      </c>
      <c r="C21" s="284">
        <v>30214</v>
      </c>
      <c r="D21" s="285">
        <v>73.3</v>
      </c>
      <c r="E21" s="284">
        <v>30857</v>
      </c>
      <c r="F21" s="285">
        <v>76.599999999999994</v>
      </c>
      <c r="G21" s="284">
        <v>26032</v>
      </c>
      <c r="H21" s="285">
        <v>75.400000000000006</v>
      </c>
      <c r="I21" s="284">
        <v>27041</v>
      </c>
      <c r="J21" s="285">
        <v>76</v>
      </c>
      <c r="K21" s="284">
        <v>26619</v>
      </c>
      <c r="L21" s="285">
        <v>78.8</v>
      </c>
      <c r="M21" s="284">
        <v>24512</v>
      </c>
      <c r="N21" s="285">
        <v>83.2</v>
      </c>
      <c r="O21" s="291">
        <v>29309</v>
      </c>
      <c r="P21" s="285">
        <v>84.9</v>
      </c>
      <c r="Q21" s="286" t="s">
        <v>237</v>
      </c>
      <c r="R21" s="2021"/>
      <c r="T21" s="280"/>
      <c r="X21" s="290"/>
    </row>
    <row r="22" spans="1:26" ht="27" customHeight="1" thickTop="1">
      <c r="A22" s="2016" t="s">
        <v>501</v>
      </c>
      <c r="B22" s="276" t="s">
        <v>523</v>
      </c>
      <c r="C22" s="277">
        <v>23420</v>
      </c>
      <c r="D22" s="278">
        <v>7.7</v>
      </c>
      <c r="E22" s="277">
        <f>E24-E23</f>
        <v>24297</v>
      </c>
      <c r="F22" s="278">
        <v>8.1</v>
      </c>
      <c r="G22" s="277">
        <v>26732</v>
      </c>
      <c r="H22" s="278">
        <v>8.1</v>
      </c>
      <c r="I22" s="277">
        <v>25037</v>
      </c>
      <c r="J22" s="278">
        <v>21.5</v>
      </c>
      <c r="K22" s="277">
        <v>28167</v>
      </c>
      <c r="L22" s="278">
        <v>13.8</v>
      </c>
      <c r="M22" s="277">
        <v>30201</v>
      </c>
      <c r="N22" s="278">
        <v>16.100000000000001</v>
      </c>
      <c r="O22" s="277">
        <v>35237</v>
      </c>
      <c r="P22" s="278">
        <v>19.899999999999999</v>
      </c>
      <c r="Q22" s="279" t="s">
        <v>225</v>
      </c>
      <c r="R22" s="2019" t="s">
        <v>502</v>
      </c>
      <c r="T22" s="280"/>
    </row>
    <row r="23" spans="1:26" ht="27" customHeight="1">
      <c r="A23" s="2017"/>
      <c r="B23" s="265" t="s">
        <v>524</v>
      </c>
      <c r="C23" s="269">
        <v>10420</v>
      </c>
      <c r="D23" s="281">
        <v>11.7</v>
      </c>
      <c r="E23" s="269">
        <v>11184</v>
      </c>
      <c r="F23" s="281">
        <v>15.5</v>
      </c>
      <c r="G23" s="269">
        <v>12285</v>
      </c>
      <c r="H23" s="281">
        <v>15.5</v>
      </c>
      <c r="I23" s="269">
        <v>12039</v>
      </c>
      <c r="J23" s="281">
        <v>25.3</v>
      </c>
      <c r="K23" s="269">
        <v>13931</v>
      </c>
      <c r="L23" s="281">
        <v>30.3</v>
      </c>
      <c r="M23" s="269">
        <v>14891</v>
      </c>
      <c r="N23" s="281">
        <v>31.2</v>
      </c>
      <c r="O23" s="269">
        <v>16676</v>
      </c>
      <c r="P23" s="281">
        <v>33.299999999999997</v>
      </c>
      <c r="Q23" s="266" t="s">
        <v>227</v>
      </c>
      <c r="R23" s="2020"/>
      <c r="T23" s="280"/>
    </row>
    <row r="24" spans="1:26" ht="27" customHeight="1">
      <c r="A24" s="2017"/>
      <c r="B24" s="265" t="s">
        <v>525</v>
      </c>
      <c r="C24" s="267">
        <v>33840</v>
      </c>
      <c r="D24" s="282">
        <v>8.9</v>
      </c>
      <c r="E24" s="267">
        <v>35481</v>
      </c>
      <c r="F24" s="282">
        <v>10.4</v>
      </c>
      <c r="G24" s="267">
        <f>SUM(G22:G23)</f>
        <v>39017</v>
      </c>
      <c r="H24" s="282">
        <v>10.4</v>
      </c>
      <c r="I24" s="267">
        <f>SUM(I22:I23)</f>
        <v>37076</v>
      </c>
      <c r="J24" s="282">
        <v>22.7</v>
      </c>
      <c r="K24" s="267">
        <f>K22+K23</f>
        <v>42098</v>
      </c>
      <c r="L24" s="282">
        <v>19.2</v>
      </c>
      <c r="M24" s="267">
        <f>M22+M23</f>
        <v>45092</v>
      </c>
      <c r="N24" s="282">
        <v>21.1</v>
      </c>
      <c r="O24" s="267">
        <f>O22+O23</f>
        <v>51913</v>
      </c>
      <c r="P24" s="282">
        <v>24.2</v>
      </c>
      <c r="Q24" s="266" t="s">
        <v>526</v>
      </c>
      <c r="R24" s="2020"/>
      <c r="T24" s="280"/>
      <c r="X24" s="290"/>
    </row>
    <row r="25" spans="1:26" ht="27" customHeight="1">
      <c r="A25" s="2017"/>
      <c r="B25" s="265" t="s">
        <v>527</v>
      </c>
      <c r="C25" s="269">
        <v>44417</v>
      </c>
      <c r="D25" s="281">
        <v>5.9</v>
      </c>
      <c r="E25" s="269">
        <v>41576</v>
      </c>
      <c r="F25" s="281">
        <v>5</v>
      </c>
      <c r="G25" s="269">
        <v>45743</v>
      </c>
      <c r="H25" s="281">
        <v>5</v>
      </c>
      <c r="I25" s="269">
        <v>42255</v>
      </c>
      <c r="J25" s="281">
        <v>7.7</v>
      </c>
      <c r="K25" s="269">
        <v>47989</v>
      </c>
      <c r="L25" s="281">
        <v>6.8</v>
      </c>
      <c r="M25" s="269">
        <v>51461</v>
      </c>
      <c r="N25" s="281">
        <v>6.2</v>
      </c>
      <c r="O25" s="269">
        <v>60331</v>
      </c>
      <c r="P25" s="281">
        <v>6.8</v>
      </c>
      <c r="Q25" s="266" t="s">
        <v>233</v>
      </c>
      <c r="R25" s="2020"/>
      <c r="T25" s="280"/>
      <c r="X25" s="290"/>
    </row>
    <row r="26" spans="1:26" ht="27" customHeight="1">
      <c r="A26" s="2017"/>
      <c r="B26" s="265" t="s">
        <v>528</v>
      </c>
      <c r="C26" s="267">
        <v>1478</v>
      </c>
      <c r="D26" s="282">
        <v>3.7</v>
      </c>
      <c r="E26" s="267">
        <v>1819</v>
      </c>
      <c r="F26" s="282">
        <v>3</v>
      </c>
      <c r="G26" s="267">
        <v>1990</v>
      </c>
      <c r="H26" s="282">
        <v>2.9</v>
      </c>
      <c r="I26" s="267">
        <v>2313</v>
      </c>
      <c r="J26" s="282">
        <v>2.8</v>
      </c>
      <c r="K26" s="267">
        <v>2433</v>
      </c>
      <c r="L26" s="282">
        <v>2.4</v>
      </c>
      <c r="M26" s="267">
        <v>2417</v>
      </c>
      <c r="N26" s="282">
        <v>1.5</v>
      </c>
      <c r="O26" s="267">
        <v>2676</v>
      </c>
      <c r="P26" s="282">
        <v>1.1000000000000001</v>
      </c>
      <c r="Q26" s="266" t="s">
        <v>235</v>
      </c>
      <c r="R26" s="2020"/>
      <c r="T26" s="280"/>
      <c r="X26" s="290"/>
    </row>
    <row r="27" spans="1:26" ht="27" customHeight="1">
      <c r="A27" s="2017"/>
      <c r="B27" s="265" t="s">
        <v>529</v>
      </c>
      <c r="C27" s="269">
        <f>C25+C26</f>
        <v>45895</v>
      </c>
      <c r="D27" s="281">
        <v>5.8</v>
      </c>
      <c r="E27" s="269">
        <f>E25+E26</f>
        <v>43395</v>
      </c>
      <c r="F27" s="281">
        <v>4.9000000000000004</v>
      </c>
      <c r="G27" s="269">
        <f>G25+G26</f>
        <v>47733</v>
      </c>
      <c r="H27" s="281">
        <v>4.9000000000000004</v>
      </c>
      <c r="I27" s="269">
        <f>I25+I26</f>
        <v>44568</v>
      </c>
      <c r="J27" s="281">
        <v>7.5</v>
      </c>
      <c r="K27" s="269">
        <f>K25+K26</f>
        <v>50422</v>
      </c>
      <c r="L27" s="281">
        <v>6.6</v>
      </c>
      <c r="M27" s="269">
        <f>M25+M26</f>
        <v>53878</v>
      </c>
      <c r="N27" s="281">
        <v>6</v>
      </c>
      <c r="O27" s="269">
        <f>O25+O26</f>
        <v>63007</v>
      </c>
      <c r="P27" s="281">
        <v>6.5</v>
      </c>
      <c r="Q27" s="266" t="s">
        <v>530</v>
      </c>
      <c r="R27" s="2020"/>
      <c r="T27" s="280"/>
      <c r="X27" s="290"/>
    </row>
    <row r="28" spans="1:26" ht="27" customHeight="1">
      <c r="A28" s="2017"/>
      <c r="B28" s="265" t="s">
        <v>531</v>
      </c>
      <c r="C28" s="267">
        <v>22155</v>
      </c>
      <c r="D28" s="282">
        <v>5.0999999999999996</v>
      </c>
      <c r="E28" s="267">
        <v>22467</v>
      </c>
      <c r="F28" s="282">
        <v>6.4</v>
      </c>
      <c r="G28" s="267">
        <v>24711</v>
      </c>
      <c r="H28" s="282">
        <v>6.4</v>
      </c>
      <c r="I28" s="267">
        <v>20411</v>
      </c>
      <c r="J28" s="282">
        <v>16.100000000000001</v>
      </c>
      <c r="K28" s="267">
        <v>23529</v>
      </c>
      <c r="L28" s="282">
        <v>23</v>
      </c>
      <c r="M28" s="267">
        <v>26932</v>
      </c>
      <c r="N28" s="282">
        <v>27.5</v>
      </c>
      <c r="O28" s="267">
        <v>28651</v>
      </c>
      <c r="P28" s="282">
        <v>26.8</v>
      </c>
      <c r="Q28" s="266" t="s">
        <v>229</v>
      </c>
      <c r="R28" s="2020"/>
      <c r="T28" s="280"/>
      <c r="X28" s="290"/>
    </row>
    <row r="29" spans="1:26" ht="27" customHeight="1" thickBot="1">
      <c r="A29" s="2018"/>
      <c r="B29" s="275" t="s">
        <v>532</v>
      </c>
      <c r="C29" s="284">
        <v>22001</v>
      </c>
      <c r="D29" s="285">
        <v>27</v>
      </c>
      <c r="E29" s="284">
        <v>23925</v>
      </c>
      <c r="F29" s="285">
        <v>32.6</v>
      </c>
      <c r="G29" s="284">
        <v>26303</v>
      </c>
      <c r="H29" s="285">
        <v>32.6</v>
      </c>
      <c r="I29" s="284">
        <v>25094</v>
      </c>
      <c r="J29" s="285">
        <v>41.3</v>
      </c>
      <c r="K29" s="284">
        <v>30699</v>
      </c>
      <c r="L29" s="285">
        <v>48.3</v>
      </c>
      <c r="M29" s="284">
        <v>34213</v>
      </c>
      <c r="N29" s="285">
        <v>52.2</v>
      </c>
      <c r="O29" s="284">
        <v>38114</v>
      </c>
      <c r="P29" s="285">
        <v>55.3</v>
      </c>
      <c r="Q29" s="286" t="s">
        <v>237</v>
      </c>
      <c r="R29" s="2021"/>
      <c r="T29" s="280"/>
      <c r="X29" s="290"/>
    </row>
    <row r="30" spans="1:26" ht="27" customHeight="1" thickTop="1">
      <c r="A30" s="2016" t="s">
        <v>533</v>
      </c>
      <c r="B30" s="276" t="s">
        <v>523</v>
      </c>
      <c r="C30" s="277">
        <f>C6+C14+C22</f>
        <v>82375</v>
      </c>
      <c r="D30" s="278">
        <v>28.4</v>
      </c>
      <c r="E30" s="277">
        <v>88023</v>
      </c>
      <c r="F30" s="278">
        <v>31.8</v>
      </c>
      <c r="G30" s="277">
        <f t="shared" ref="G30:G37" si="0">G6+G14+G22</f>
        <v>94335</v>
      </c>
      <c r="H30" s="278">
        <v>33</v>
      </c>
      <c r="I30" s="277">
        <f t="shared" ref="I30:I37" si="1">I6+I14+I22</f>
        <v>95336</v>
      </c>
      <c r="J30" s="278">
        <v>38.700000000000003</v>
      </c>
      <c r="K30" s="277">
        <f t="shared" ref="K30:K37" si="2">K6+K14+K22</f>
        <v>99617</v>
      </c>
      <c r="L30" s="278">
        <v>37.299999999999997</v>
      </c>
      <c r="M30" s="277">
        <f t="shared" ref="M30:O37" si="3">M6+M14+M22</f>
        <v>105332</v>
      </c>
      <c r="N30" s="278">
        <v>40.799999999999997</v>
      </c>
      <c r="O30" s="277">
        <f t="shared" si="3"/>
        <v>113300</v>
      </c>
      <c r="P30" s="278">
        <v>42.8</v>
      </c>
      <c r="Q30" s="279" t="s">
        <v>225</v>
      </c>
      <c r="R30" s="2019" t="s">
        <v>534</v>
      </c>
      <c r="T30" s="280"/>
      <c r="V30" s="292"/>
      <c r="W30" s="293"/>
      <c r="Z30" s="293"/>
    </row>
    <row r="31" spans="1:26" ht="27" customHeight="1">
      <c r="A31" s="2017"/>
      <c r="B31" s="265" t="s">
        <v>524</v>
      </c>
      <c r="C31" s="269">
        <v>15699</v>
      </c>
      <c r="D31" s="281">
        <v>35.299999999999997</v>
      </c>
      <c r="E31" s="269">
        <f>E7+E15+E23</f>
        <v>16752</v>
      </c>
      <c r="F31" s="281">
        <v>38.200000000000003</v>
      </c>
      <c r="G31" s="269">
        <f t="shared" si="0"/>
        <v>18811</v>
      </c>
      <c r="H31" s="281">
        <v>40.4</v>
      </c>
      <c r="I31" s="269">
        <f t="shared" si="1"/>
        <v>19622</v>
      </c>
      <c r="J31" s="281">
        <v>49.6</v>
      </c>
      <c r="K31" s="269">
        <f t="shared" si="2"/>
        <v>22739</v>
      </c>
      <c r="L31" s="281">
        <v>53.3</v>
      </c>
      <c r="M31" s="269">
        <f t="shared" si="3"/>
        <v>23897</v>
      </c>
      <c r="N31" s="281">
        <v>53.5</v>
      </c>
      <c r="O31" s="269">
        <f t="shared" si="3"/>
        <v>25970</v>
      </c>
      <c r="P31" s="281">
        <v>53.8</v>
      </c>
      <c r="Q31" s="266" t="s">
        <v>227</v>
      </c>
      <c r="R31" s="2020"/>
      <c r="T31" s="280"/>
      <c r="V31" s="292"/>
      <c r="W31" s="293"/>
      <c r="Z31" s="293"/>
    </row>
    <row r="32" spans="1:26" ht="27" customHeight="1">
      <c r="A32" s="2017"/>
      <c r="B32" s="265" t="s">
        <v>525</v>
      </c>
      <c r="C32" s="267">
        <f>C24+C16+C8</f>
        <v>98074</v>
      </c>
      <c r="D32" s="282">
        <v>29.5</v>
      </c>
      <c r="E32" s="267">
        <f>E24+E16+E8</f>
        <v>104775</v>
      </c>
      <c r="F32" s="282">
        <v>32.799999999999997</v>
      </c>
      <c r="G32" s="267">
        <f t="shared" si="0"/>
        <v>113146</v>
      </c>
      <c r="H32" s="282">
        <v>34.200000000000003</v>
      </c>
      <c r="I32" s="267">
        <f t="shared" si="1"/>
        <v>114958</v>
      </c>
      <c r="J32" s="282">
        <v>40.6</v>
      </c>
      <c r="K32" s="267">
        <f t="shared" si="2"/>
        <v>122356</v>
      </c>
      <c r="L32" s="282">
        <v>40.299999999999997</v>
      </c>
      <c r="M32" s="267">
        <f t="shared" si="3"/>
        <v>129229</v>
      </c>
      <c r="N32" s="282">
        <v>43.2</v>
      </c>
      <c r="O32" s="267">
        <f t="shared" si="3"/>
        <v>139270</v>
      </c>
      <c r="P32" s="282">
        <v>44.8</v>
      </c>
      <c r="Q32" s="266" t="s">
        <v>526</v>
      </c>
      <c r="R32" s="2020"/>
      <c r="T32" s="280"/>
      <c r="V32" s="292"/>
      <c r="W32" s="293"/>
      <c r="Z32" s="293"/>
    </row>
    <row r="33" spans="1:26" ht="27" customHeight="1">
      <c r="A33" s="2017"/>
      <c r="B33" s="265" t="s">
        <v>527</v>
      </c>
      <c r="C33" s="269">
        <f>SUM(C9,C17,C25)</f>
        <v>182112</v>
      </c>
      <c r="D33" s="281">
        <v>36.299999999999997</v>
      </c>
      <c r="E33" s="269">
        <f>SUM(E9,E17,E25)</f>
        <v>180571</v>
      </c>
      <c r="F33" s="281">
        <v>38.1</v>
      </c>
      <c r="G33" s="269">
        <f t="shared" si="0"/>
        <v>194907</v>
      </c>
      <c r="H33" s="281">
        <v>39.6</v>
      </c>
      <c r="I33" s="269">
        <f t="shared" si="1"/>
        <v>192198</v>
      </c>
      <c r="J33" s="281">
        <v>41.3</v>
      </c>
      <c r="K33" s="269">
        <f t="shared" si="2"/>
        <v>196795</v>
      </c>
      <c r="L33" s="281">
        <v>42.9</v>
      </c>
      <c r="M33" s="269">
        <f t="shared" si="3"/>
        <v>195887</v>
      </c>
      <c r="N33" s="281">
        <v>45.1</v>
      </c>
      <c r="O33" s="269">
        <f t="shared" si="3"/>
        <v>213110</v>
      </c>
      <c r="P33" s="281">
        <v>44.1</v>
      </c>
      <c r="Q33" s="266" t="s">
        <v>233</v>
      </c>
      <c r="R33" s="2020"/>
      <c r="T33" s="280"/>
      <c r="V33" s="292"/>
      <c r="W33" s="293"/>
      <c r="Z33" s="293"/>
    </row>
    <row r="34" spans="1:26" ht="27" customHeight="1">
      <c r="A34" s="2017"/>
      <c r="B34" s="265" t="s">
        <v>528</v>
      </c>
      <c r="C34" s="267">
        <f>SUM(C10,C18,C26)</f>
        <v>3581</v>
      </c>
      <c r="D34" s="282">
        <v>37.1</v>
      </c>
      <c r="E34" s="267">
        <f>SUM(E10,E18,E26)</f>
        <v>3994</v>
      </c>
      <c r="F34" s="282">
        <v>39</v>
      </c>
      <c r="G34" s="267">
        <f t="shared" si="0"/>
        <v>4106</v>
      </c>
      <c r="H34" s="282">
        <v>41.9</v>
      </c>
      <c r="I34" s="267">
        <f t="shared" si="1"/>
        <v>4503</v>
      </c>
      <c r="J34" s="282">
        <v>43.2</v>
      </c>
      <c r="K34" s="267">
        <f t="shared" si="2"/>
        <v>4694</v>
      </c>
      <c r="L34" s="282">
        <v>28</v>
      </c>
      <c r="M34" s="267">
        <f t="shared" si="3"/>
        <v>4671</v>
      </c>
      <c r="N34" s="282">
        <v>29.2</v>
      </c>
      <c r="O34" s="267">
        <f t="shared" si="3"/>
        <v>4997</v>
      </c>
      <c r="P34" s="282">
        <v>27.9</v>
      </c>
      <c r="Q34" s="266" t="s">
        <v>235</v>
      </c>
      <c r="R34" s="2020"/>
      <c r="T34" s="280"/>
      <c r="V34" s="292"/>
      <c r="W34" s="293"/>
      <c r="Z34" s="293"/>
    </row>
    <row r="35" spans="1:26" ht="27" customHeight="1">
      <c r="A35" s="2017"/>
      <c r="B35" s="265" t="s">
        <v>529</v>
      </c>
      <c r="C35" s="269">
        <f>SUM(C11,C19,C27)</f>
        <v>185693</v>
      </c>
      <c r="D35" s="281">
        <v>36.700000000000003</v>
      </c>
      <c r="E35" s="269">
        <f>SUM(E11,E19,E27)</f>
        <v>184565</v>
      </c>
      <c r="F35" s="281">
        <v>38.299999999999997</v>
      </c>
      <c r="G35" s="269">
        <f t="shared" si="0"/>
        <v>199013</v>
      </c>
      <c r="H35" s="281">
        <v>40.200000000000003</v>
      </c>
      <c r="I35" s="269">
        <f t="shared" si="1"/>
        <v>196701</v>
      </c>
      <c r="J35" s="281">
        <v>42.9</v>
      </c>
      <c r="K35" s="269">
        <f t="shared" si="2"/>
        <v>201489</v>
      </c>
      <c r="L35" s="281">
        <v>42.6</v>
      </c>
      <c r="M35" s="269">
        <f t="shared" si="3"/>
        <v>200558</v>
      </c>
      <c r="N35" s="281">
        <v>44.7</v>
      </c>
      <c r="O35" s="269">
        <f t="shared" si="3"/>
        <v>218107</v>
      </c>
      <c r="P35" s="281">
        <v>43.7</v>
      </c>
      <c r="Q35" s="266" t="s">
        <v>530</v>
      </c>
      <c r="R35" s="2020"/>
      <c r="T35" s="280"/>
      <c r="V35" s="292"/>
      <c r="W35" s="293"/>
      <c r="Z35" s="293"/>
    </row>
    <row r="36" spans="1:26" ht="27" customHeight="1">
      <c r="A36" s="2017"/>
      <c r="B36" s="265" t="s">
        <v>531</v>
      </c>
      <c r="C36" s="267">
        <f>SUM(C12,C20,C28)</f>
        <v>28312</v>
      </c>
      <c r="D36" s="282">
        <v>22.2</v>
      </c>
      <c r="E36" s="267">
        <f>SUM(E12,E20,E28)</f>
        <v>29125</v>
      </c>
      <c r="F36" s="282">
        <v>24.3</v>
      </c>
      <c r="G36" s="267">
        <f t="shared" si="0"/>
        <v>31872</v>
      </c>
      <c r="H36" s="282">
        <v>24.6</v>
      </c>
      <c r="I36" s="267">
        <f t="shared" si="1"/>
        <v>27529</v>
      </c>
      <c r="J36" s="282">
        <v>35.200000000000003</v>
      </c>
      <c r="K36" s="267">
        <f t="shared" si="2"/>
        <v>30840</v>
      </c>
      <c r="L36" s="282">
        <v>39.1</v>
      </c>
      <c r="M36" s="267">
        <f t="shared" si="3"/>
        <v>34040</v>
      </c>
      <c r="N36" s="282">
        <v>41</v>
      </c>
      <c r="O36" s="267">
        <f t="shared" si="3"/>
        <v>36810</v>
      </c>
      <c r="P36" s="282">
        <v>41.6</v>
      </c>
      <c r="Q36" s="266" t="s">
        <v>229</v>
      </c>
      <c r="R36" s="2020"/>
      <c r="T36" s="280"/>
      <c r="V36" s="292"/>
      <c r="W36" s="293"/>
      <c r="Z36" s="293"/>
    </row>
    <row r="37" spans="1:26" ht="27" customHeight="1" thickBot="1">
      <c r="A37" s="2018"/>
      <c r="B37" s="275" t="s">
        <v>532</v>
      </c>
      <c r="C37" s="284">
        <f>SUM(C13,C21,C29)</f>
        <v>111861</v>
      </c>
      <c r="D37" s="285">
        <v>74.7</v>
      </c>
      <c r="E37" s="284">
        <f>SUM(E13,E21,E29)</f>
        <v>124312</v>
      </c>
      <c r="F37" s="285">
        <v>78</v>
      </c>
      <c r="G37" s="284">
        <f t="shared" si="0"/>
        <v>123619</v>
      </c>
      <c r="H37" s="285">
        <v>77.8</v>
      </c>
      <c r="I37" s="284">
        <f t="shared" si="1"/>
        <v>123973</v>
      </c>
      <c r="J37" s="285">
        <v>80.5</v>
      </c>
      <c r="K37" s="284">
        <f t="shared" si="2"/>
        <v>131003</v>
      </c>
      <c r="L37" s="285">
        <v>81.5</v>
      </c>
      <c r="M37" s="284">
        <f t="shared" si="3"/>
        <v>138362</v>
      </c>
      <c r="N37" s="285">
        <v>83.3</v>
      </c>
      <c r="O37" s="284">
        <f t="shared" si="3"/>
        <v>153688</v>
      </c>
      <c r="P37" s="285">
        <v>84.3</v>
      </c>
      <c r="Q37" s="286" t="s">
        <v>237</v>
      </c>
      <c r="R37" s="2021"/>
      <c r="T37" s="280"/>
      <c r="V37" s="292"/>
      <c r="W37" s="293"/>
      <c r="Z37" s="293"/>
    </row>
    <row r="38" spans="1:26" ht="16.5" thickTop="1">
      <c r="A38" s="294"/>
      <c r="B38" s="295"/>
      <c r="C38" s="295"/>
      <c r="D38" s="295"/>
      <c r="E38" s="295"/>
      <c r="F38" s="295"/>
      <c r="G38" s="295"/>
      <c r="H38" s="295"/>
      <c r="I38" s="295"/>
      <c r="J38" s="295"/>
      <c r="K38" s="295"/>
      <c r="L38" s="296"/>
      <c r="M38" s="295"/>
      <c r="N38" s="296"/>
      <c r="O38" s="296"/>
      <c r="P38" s="296"/>
      <c r="Q38" s="295"/>
      <c r="R38" s="294"/>
      <c r="V38" s="292"/>
      <c r="W38" s="293"/>
    </row>
  </sheetData>
  <mergeCells count="23">
    <mergeCell ref="A1:R1"/>
    <mergeCell ref="A2:R2"/>
    <mergeCell ref="A3:H3"/>
    <mergeCell ref="I3:R3"/>
    <mergeCell ref="A4:A5"/>
    <mergeCell ref="B4:B5"/>
    <mergeCell ref="C4:D4"/>
    <mergeCell ref="E4:F4"/>
    <mergeCell ref="G4:H4"/>
    <mergeCell ref="I4:J4"/>
    <mergeCell ref="K4:L4"/>
    <mergeCell ref="M4:N4"/>
    <mergeCell ref="O4:P4"/>
    <mergeCell ref="Q4:Q5"/>
    <mergeCell ref="A30:A37"/>
    <mergeCell ref="R30:R37"/>
    <mergeCell ref="R4:R5"/>
    <mergeCell ref="A14:A21"/>
    <mergeCell ref="R14:R21"/>
    <mergeCell ref="A22:A29"/>
    <mergeCell ref="R22:R29"/>
    <mergeCell ref="A6:A13"/>
    <mergeCell ref="R6:R13"/>
  </mergeCells>
  <printOptions horizontalCentered="1" verticalCentered="1"/>
  <pageMargins left="0.51181102362204722" right="0.51181102362204722" top="0.78740157480314965" bottom="0.78740157480314965" header="0.51181102362204722" footer="0.51181102362204722"/>
  <pageSetup paperSize="9" scale="49"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22"/>
  <sheetViews>
    <sheetView rightToLeft="1" topLeftCell="A13" zoomScaleNormal="100" workbookViewId="0">
      <selection activeCell="D10" sqref="D10"/>
    </sheetView>
  </sheetViews>
  <sheetFormatPr defaultColWidth="8.7109375" defaultRowHeight="33" customHeight="1"/>
  <cols>
    <col min="1" max="1" width="45.7109375" style="31" customWidth="1"/>
    <col min="2" max="3" width="17.7109375" style="31" customWidth="1"/>
    <col min="4" max="4" width="45.7109375" style="31" customWidth="1"/>
    <col min="5" max="6" width="8.7109375" style="31"/>
    <col min="7" max="7" width="11" style="31" bestFit="1" customWidth="1"/>
    <col min="8" max="8" width="10.140625" style="31" bestFit="1" customWidth="1"/>
    <col min="9" max="10" width="8.7109375" style="31"/>
    <col min="11" max="11" width="9" style="31" bestFit="1" customWidth="1"/>
    <col min="12" max="16384" width="8.7109375" style="31"/>
  </cols>
  <sheetData>
    <row r="1" spans="1:14" ht="33" customHeight="1">
      <c r="A1" s="1901" t="s">
        <v>45</v>
      </c>
      <c r="B1" s="1901"/>
      <c r="C1" s="1901"/>
      <c r="D1" s="1901"/>
      <c r="E1" s="30"/>
    </row>
    <row r="2" spans="1:14" ht="33" customHeight="1">
      <c r="A2" s="1902" t="s">
        <v>46</v>
      </c>
      <c r="B2" s="1902"/>
      <c r="C2" s="1902"/>
      <c r="D2" s="1902"/>
      <c r="E2" s="30"/>
    </row>
    <row r="3" spans="1:14" ht="33" customHeight="1">
      <c r="A3" s="1901" t="s">
        <v>7</v>
      </c>
      <c r="B3" s="1901"/>
      <c r="C3" s="1901"/>
      <c r="D3" s="1901"/>
      <c r="E3" s="30"/>
    </row>
    <row r="4" spans="1:14" ht="33" customHeight="1">
      <c r="A4" s="1902" t="s">
        <v>8</v>
      </c>
      <c r="B4" s="1902"/>
      <c r="C4" s="1902"/>
      <c r="D4" s="1902"/>
      <c r="E4" s="30"/>
    </row>
    <row r="5" spans="1:14" ht="33" customHeight="1">
      <c r="A5" s="1903" t="s">
        <v>47</v>
      </c>
      <c r="B5" s="1904"/>
      <c r="C5" s="1905" t="s">
        <v>48</v>
      </c>
      <c r="D5" s="1906"/>
      <c r="E5" s="30"/>
    </row>
    <row r="6" spans="1:14" ht="54.95" customHeight="1">
      <c r="A6" s="32" t="s">
        <v>49</v>
      </c>
      <c r="B6" s="33" t="s">
        <v>50</v>
      </c>
      <c r="C6" s="33" t="s">
        <v>51</v>
      </c>
      <c r="D6" s="32" t="s">
        <v>52</v>
      </c>
      <c r="E6" s="30"/>
    </row>
    <row r="7" spans="1:14" ht="42.95" customHeight="1">
      <c r="A7" s="34" t="s">
        <v>53</v>
      </c>
      <c r="B7" s="35">
        <v>32175224</v>
      </c>
      <c r="C7" s="36">
        <v>2022</v>
      </c>
      <c r="D7" s="37" t="s">
        <v>54</v>
      </c>
      <c r="E7" s="30"/>
      <c r="H7" s="38"/>
    </row>
    <row r="8" spans="1:14" ht="42.95" customHeight="1">
      <c r="A8" s="34" t="s">
        <v>55</v>
      </c>
      <c r="B8" s="39">
        <v>19678595</v>
      </c>
      <c r="C8" s="40">
        <v>2022</v>
      </c>
      <c r="D8" s="37" t="s">
        <v>56</v>
      </c>
      <c r="E8" s="30"/>
      <c r="F8" s="38"/>
      <c r="H8" s="38"/>
      <c r="N8" s="41"/>
    </row>
    <row r="9" spans="1:14" ht="42.95" customHeight="1">
      <c r="A9" s="34" t="s">
        <v>57</v>
      </c>
      <c r="B9" s="35">
        <v>12496629</v>
      </c>
      <c r="C9" s="36">
        <v>2022</v>
      </c>
      <c r="D9" s="37" t="s">
        <v>58</v>
      </c>
      <c r="E9" s="30"/>
    </row>
    <row r="10" spans="1:14" ht="42.95" customHeight="1">
      <c r="A10" s="42" t="s">
        <v>59</v>
      </c>
      <c r="B10" s="43">
        <v>15.5</v>
      </c>
      <c r="C10" s="44">
        <v>2023</v>
      </c>
      <c r="D10" s="45" t="s">
        <v>60</v>
      </c>
      <c r="E10" s="30"/>
      <c r="H10" s="46"/>
      <c r="K10" s="38"/>
    </row>
    <row r="11" spans="1:14" ht="42.95" customHeight="1">
      <c r="A11" s="42" t="s">
        <v>61</v>
      </c>
      <c r="B11" s="47">
        <v>2.4500000000000002</v>
      </c>
      <c r="C11" s="36">
        <v>2022</v>
      </c>
      <c r="D11" s="45" t="s">
        <v>62</v>
      </c>
      <c r="E11" s="30"/>
      <c r="F11" s="38"/>
      <c r="G11" s="38"/>
      <c r="K11" s="48"/>
    </row>
    <row r="12" spans="1:14" ht="42.95" customHeight="1">
      <c r="A12" s="42" t="s">
        <v>63</v>
      </c>
      <c r="B12" s="43">
        <v>8</v>
      </c>
      <c r="C12" s="44">
        <v>2022</v>
      </c>
      <c r="D12" s="45" t="s">
        <v>64</v>
      </c>
      <c r="E12" s="30"/>
    </row>
    <row r="13" spans="1:14" ht="42.95" customHeight="1">
      <c r="A13" s="42" t="s">
        <v>65</v>
      </c>
      <c r="B13" s="49">
        <v>24.5</v>
      </c>
      <c r="C13" s="36">
        <v>2022</v>
      </c>
      <c r="D13" s="45" t="s">
        <v>66</v>
      </c>
      <c r="E13" s="30"/>
    </row>
    <row r="14" spans="1:14" ht="42.95" customHeight="1">
      <c r="A14" s="42" t="s">
        <v>67</v>
      </c>
      <c r="B14" s="43">
        <v>72.8</v>
      </c>
      <c r="C14" s="44">
        <v>2022</v>
      </c>
      <c r="D14" s="45" t="s">
        <v>68</v>
      </c>
      <c r="E14" s="30"/>
    </row>
    <row r="15" spans="1:14" ht="42.95" customHeight="1">
      <c r="A15" s="42" t="s">
        <v>69</v>
      </c>
      <c r="B15" s="49">
        <v>2.7</v>
      </c>
      <c r="C15" s="36">
        <v>2022</v>
      </c>
      <c r="D15" s="45" t="s">
        <v>70</v>
      </c>
      <c r="E15" s="30"/>
    </row>
    <row r="16" spans="1:14" ht="42.95" customHeight="1">
      <c r="A16" s="50" t="s">
        <v>71</v>
      </c>
      <c r="B16" s="43">
        <v>2.79</v>
      </c>
      <c r="C16" s="44">
        <v>2023</v>
      </c>
      <c r="D16" s="51" t="s">
        <v>72</v>
      </c>
      <c r="E16" s="30"/>
    </row>
    <row r="17" spans="1:5" s="53" customFormat="1" ht="42.95" customHeight="1">
      <c r="A17" s="1894" t="s">
        <v>3905</v>
      </c>
      <c r="B17" s="1895"/>
      <c r="C17" s="1896" t="s">
        <v>3906</v>
      </c>
      <c r="D17" s="1895"/>
      <c r="E17" s="52"/>
    </row>
    <row r="18" spans="1:5" s="53" customFormat="1" ht="42.95" customHeight="1">
      <c r="A18" s="54" t="s">
        <v>73</v>
      </c>
      <c r="B18" s="49">
        <v>78.8</v>
      </c>
      <c r="C18" s="36">
        <v>2023</v>
      </c>
      <c r="D18" s="54" t="s">
        <v>74</v>
      </c>
      <c r="E18" s="52"/>
    </row>
    <row r="19" spans="1:5" s="53" customFormat="1" ht="42.95" customHeight="1">
      <c r="A19" s="54" t="s">
        <v>75</v>
      </c>
      <c r="B19" s="55">
        <v>78.099999999999994</v>
      </c>
      <c r="C19" s="44">
        <v>2023</v>
      </c>
      <c r="D19" s="54" t="s">
        <v>76</v>
      </c>
      <c r="E19" s="52"/>
    </row>
    <row r="20" spans="1:5" s="53" customFormat="1" ht="42.95" customHeight="1">
      <c r="A20" s="56" t="s">
        <v>77</v>
      </c>
      <c r="B20" s="57">
        <v>79.900000000000006</v>
      </c>
      <c r="C20" s="36">
        <v>2023</v>
      </c>
      <c r="D20" s="56" t="s">
        <v>78</v>
      </c>
      <c r="E20" s="52"/>
    </row>
    <row r="21" spans="1:5" ht="22.5" customHeight="1">
      <c r="A21" s="1897" t="s">
        <v>79</v>
      </c>
      <c r="B21" s="1898"/>
      <c r="C21" s="1899" t="s">
        <v>80</v>
      </c>
      <c r="D21" s="1900"/>
      <c r="E21" s="30"/>
    </row>
    <row r="22" spans="1:5" ht="42.95" customHeight="1">
      <c r="A22" s="58"/>
      <c r="B22" s="59"/>
      <c r="C22" s="59"/>
      <c r="D22" s="59"/>
    </row>
  </sheetData>
  <mergeCells count="10">
    <mergeCell ref="A17:B17"/>
    <mergeCell ref="C17:D17"/>
    <mergeCell ref="A21:B21"/>
    <mergeCell ref="C21:D21"/>
    <mergeCell ref="A1:D1"/>
    <mergeCell ref="A2:D2"/>
    <mergeCell ref="A3:D3"/>
    <mergeCell ref="A4:D4"/>
    <mergeCell ref="A5:B5"/>
    <mergeCell ref="C5:D5"/>
  </mergeCells>
  <pageMargins left="0.7" right="0.7" top="0.75" bottom="0.75" header="0.3" footer="0.3"/>
  <pageSetup paperSize="9" scale="68"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R49"/>
  <sheetViews>
    <sheetView rightToLeft="1" topLeftCell="A25" zoomScaleNormal="100" workbookViewId="0">
      <selection activeCell="L51" sqref="L5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46" width="7.7109375" style="297"/>
    <col min="247" max="247" width="25.85546875" style="297" customWidth="1"/>
    <col min="248" max="248" width="18.28515625" style="297" customWidth="1"/>
    <col min="249" max="264" width="8.28515625" style="297" customWidth="1"/>
    <col min="265" max="502" width="7.7109375" style="297"/>
    <col min="503" max="503" width="25.85546875" style="297" customWidth="1"/>
    <col min="504" max="504" width="18.28515625" style="297" customWidth="1"/>
    <col min="505" max="520" width="8.28515625" style="297" customWidth="1"/>
    <col min="521" max="758" width="7.7109375" style="297"/>
    <col min="759" max="759" width="25.85546875" style="297" customWidth="1"/>
    <col min="760" max="760" width="18.28515625" style="297" customWidth="1"/>
    <col min="761" max="776" width="8.28515625" style="297" customWidth="1"/>
    <col min="777" max="1014" width="7.7109375" style="297"/>
    <col min="1015" max="1015" width="25.85546875" style="297" customWidth="1"/>
    <col min="1016" max="1016" width="18.28515625" style="297" customWidth="1"/>
    <col min="1017" max="1032" width="8.28515625" style="297" customWidth="1"/>
    <col min="1033" max="1270" width="7.7109375" style="297"/>
    <col min="1271" max="1271" width="25.85546875" style="297" customWidth="1"/>
    <col min="1272" max="1272" width="18.28515625" style="297" customWidth="1"/>
    <col min="1273" max="1288" width="8.28515625" style="297" customWidth="1"/>
    <col min="1289" max="1526" width="7.7109375" style="297"/>
    <col min="1527" max="1527" width="25.85546875" style="297" customWidth="1"/>
    <col min="1528" max="1528" width="18.28515625" style="297" customWidth="1"/>
    <col min="1529" max="1544" width="8.28515625" style="297" customWidth="1"/>
    <col min="1545" max="1782" width="7.7109375" style="297"/>
    <col min="1783" max="1783" width="25.85546875" style="297" customWidth="1"/>
    <col min="1784" max="1784" width="18.28515625" style="297" customWidth="1"/>
    <col min="1785" max="1800" width="8.28515625" style="297" customWidth="1"/>
    <col min="1801" max="2038" width="7.7109375" style="297"/>
    <col min="2039" max="2039" width="25.85546875" style="297" customWidth="1"/>
    <col min="2040" max="2040" width="18.28515625" style="297" customWidth="1"/>
    <col min="2041" max="2056" width="8.28515625" style="297" customWidth="1"/>
    <col min="2057" max="2294" width="7.7109375" style="297"/>
    <col min="2295" max="2295" width="25.85546875" style="297" customWidth="1"/>
    <col min="2296" max="2296" width="18.28515625" style="297" customWidth="1"/>
    <col min="2297" max="2312" width="8.28515625" style="297" customWidth="1"/>
    <col min="2313" max="2550" width="7.7109375" style="297"/>
    <col min="2551" max="2551" width="25.85546875" style="297" customWidth="1"/>
    <col min="2552" max="2552" width="18.28515625" style="297" customWidth="1"/>
    <col min="2553" max="2568" width="8.28515625" style="297" customWidth="1"/>
    <col min="2569" max="2806" width="7.7109375" style="297"/>
    <col min="2807" max="2807" width="25.85546875" style="297" customWidth="1"/>
    <col min="2808" max="2808" width="18.28515625" style="297" customWidth="1"/>
    <col min="2809" max="2824" width="8.28515625" style="297" customWidth="1"/>
    <col min="2825" max="3062" width="7.7109375" style="297"/>
    <col min="3063" max="3063" width="25.85546875" style="297" customWidth="1"/>
    <col min="3064" max="3064" width="18.28515625" style="297" customWidth="1"/>
    <col min="3065" max="3080" width="8.28515625" style="297" customWidth="1"/>
    <col min="3081" max="3318" width="7.7109375" style="297"/>
    <col min="3319" max="3319" width="25.85546875" style="297" customWidth="1"/>
    <col min="3320" max="3320" width="18.28515625" style="297" customWidth="1"/>
    <col min="3321" max="3336" width="8.28515625" style="297" customWidth="1"/>
    <col min="3337" max="3574" width="7.7109375" style="297"/>
    <col min="3575" max="3575" width="25.85546875" style="297" customWidth="1"/>
    <col min="3576" max="3576" width="18.28515625" style="297" customWidth="1"/>
    <col min="3577" max="3592" width="8.28515625" style="297" customWidth="1"/>
    <col min="3593" max="3830" width="7.7109375" style="297"/>
    <col min="3831" max="3831" width="25.85546875" style="297" customWidth="1"/>
    <col min="3832" max="3832" width="18.28515625" style="297" customWidth="1"/>
    <col min="3833" max="3848" width="8.28515625" style="297" customWidth="1"/>
    <col min="3849" max="4086" width="7.7109375" style="297"/>
    <col min="4087" max="4087" width="25.85546875" style="297" customWidth="1"/>
    <col min="4088" max="4088" width="18.28515625" style="297" customWidth="1"/>
    <col min="4089" max="4104" width="8.28515625" style="297" customWidth="1"/>
    <col min="4105" max="4342" width="7.7109375" style="297"/>
    <col min="4343" max="4343" width="25.85546875" style="297" customWidth="1"/>
    <col min="4344" max="4344" width="18.28515625" style="297" customWidth="1"/>
    <col min="4345" max="4360" width="8.28515625" style="297" customWidth="1"/>
    <col min="4361" max="4598" width="7.7109375" style="297"/>
    <col min="4599" max="4599" width="25.85546875" style="297" customWidth="1"/>
    <col min="4600" max="4600" width="18.28515625" style="297" customWidth="1"/>
    <col min="4601" max="4616" width="8.28515625" style="297" customWidth="1"/>
    <col min="4617" max="4854" width="7.7109375" style="297"/>
    <col min="4855" max="4855" width="25.85546875" style="297" customWidth="1"/>
    <col min="4856" max="4856" width="18.28515625" style="297" customWidth="1"/>
    <col min="4857" max="4872" width="8.28515625" style="297" customWidth="1"/>
    <col min="4873" max="5110" width="7.7109375" style="297"/>
    <col min="5111" max="5111" width="25.85546875" style="297" customWidth="1"/>
    <col min="5112" max="5112" width="18.28515625" style="297" customWidth="1"/>
    <col min="5113" max="5128" width="8.28515625" style="297" customWidth="1"/>
    <col min="5129" max="5366" width="7.7109375" style="297"/>
    <col min="5367" max="5367" width="25.85546875" style="297" customWidth="1"/>
    <col min="5368" max="5368" width="18.28515625" style="297" customWidth="1"/>
    <col min="5369" max="5384" width="8.28515625" style="297" customWidth="1"/>
    <col min="5385" max="5622" width="7.7109375" style="297"/>
    <col min="5623" max="5623" width="25.85546875" style="297" customWidth="1"/>
    <col min="5624" max="5624" width="18.28515625" style="297" customWidth="1"/>
    <col min="5625" max="5640" width="8.28515625" style="297" customWidth="1"/>
    <col min="5641" max="5878" width="7.7109375" style="297"/>
    <col min="5879" max="5879" width="25.85546875" style="297" customWidth="1"/>
    <col min="5880" max="5880" width="18.28515625" style="297" customWidth="1"/>
    <col min="5881" max="5896" width="8.28515625" style="297" customWidth="1"/>
    <col min="5897" max="6134" width="7.7109375" style="297"/>
    <col min="6135" max="6135" width="25.85546875" style="297" customWidth="1"/>
    <col min="6136" max="6136" width="18.28515625" style="297" customWidth="1"/>
    <col min="6137" max="6152" width="8.28515625" style="297" customWidth="1"/>
    <col min="6153" max="6390" width="7.7109375" style="297"/>
    <col min="6391" max="6391" width="25.85546875" style="297" customWidth="1"/>
    <col min="6392" max="6392" width="18.28515625" style="297" customWidth="1"/>
    <col min="6393" max="6408" width="8.28515625" style="297" customWidth="1"/>
    <col min="6409" max="6646" width="7.7109375" style="297"/>
    <col min="6647" max="6647" width="25.85546875" style="297" customWidth="1"/>
    <col min="6648" max="6648" width="18.28515625" style="297" customWidth="1"/>
    <col min="6649" max="6664" width="8.28515625" style="297" customWidth="1"/>
    <col min="6665" max="6902" width="7.7109375" style="297"/>
    <col min="6903" max="6903" width="25.85546875" style="297" customWidth="1"/>
    <col min="6904" max="6904" width="18.28515625" style="297" customWidth="1"/>
    <col min="6905" max="6920" width="8.28515625" style="297" customWidth="1"/>
    <col min="6921" max="7158" width="7.7109375" style="297"/>
    <col min="7159" max="7159" width="25.85546875" style="297" customWidth="1"/>
    <col min="7160" max="7160" width="18.28515625" style="297" customWidth="1"/>
    <col min="7161" max="7176" width="8.28515625" style="297" customWidth="1"/>
    <col min="7177" max="7414" width="7.7109375" style="297"/>
    <col min="7415" max="7415" width="25.85546875" style="297" customWidth="1"/>
    <col min="7416" max="7416" width="18.28515625" style="297" customWidth="1"/>
    <col min="7417" max="7432" width="8.28515625" style="297" customWidth="1"/>
    <col min="7433" max="7670" width="7.7109375" style="297"/>
    <col min="7671" max="7671" width="25.85546875" style="297" customWidth="1"/>
    <col min="7672" max="7672" width="18.28515625" style="297" customWidth="1"/>
    <col min="7673" max="7688" width="8.28515625" style="297" customWidth="1"/>
    <col min="7689" max="7926" width="7.7109375" style="297"/>
    <col min="7927" max="7927" width="25.85546875" style="297" customWidth="1"/>
    <col min="7928" max="7928" width="18.28515625" style="297" customWidth="1"/>
    <col min="7929" max="7944" width="8.28515625" style="297" customWidth="1"/>
    <col min="7945" max="8182" width="7.7109375" style="297"/>
    <col min="8183" max="8183" width="25.85546875" style="297" customWidth="1"/>
    <col min="8184" max="8184" width="18.28515625" style="297" customWidth="1"/>
    <col min="8185" max="8200" width="8.28515625" style="297" customWidth="1"/>
    <col min="8201" max="8438" width="7.7109375" style="297"/>
    <col min="8439" max="8439" width="25.85546875" style="297" customWidth="1"/>
    <col min="8440" max="8440" width="18.28515625" style="297" customWidth="1"/>
    <col min="8441" max="8456" width="8.28515625" style="297" customWidth="1"/>
    <col min="8457" max="8694" width="7.7109375" style="297"/>
    <col min="8695" max="8695" width="25.85546875" style="297" customWidth="1"/>
    <col min="8696" max="8696" width="18.28515625" style="297" customWidth="1"/>
    <col min="8697" max="8712" width="8.28515625" style="297" customWidth="1"/>
    <col min="8713" max="8950" width="7.7109375" style="297"/>
    <col min="8951" max="8951" width="25.85546875" style="297" customWidth="1"/>
    <col min="8952" max="8952" width="18.28515625" style="297" customWidth="1"/>
    <col min="8953" max="8968" width="8.28515625" style="297" customWidth="1"/>
    <col min="8969" max="9206" width="7.7109375" style="297"/>
    <col min="9207" max="9207" width="25.85546875" style="297" customWidth="1"/>
    <col min="9208" max="9208" width="18.28515625" style="297" customWidth="1"/>
    <col min="9209" max="9224" width="8.28515625" style="297" customWidth="1"/>
    <col min="9225" max="9462" width="7.7109375" style="297"/>
    <col min="9463" max="9463" width="25.85546875" style="297" customWidth="1"/>
    <col min="9464" max="9464" width="18.28515625" style="297" customWidth="1"/>
    <col min="9465" max="9480" width="8.28515625" style="297" customWidth="1"/>
    <col min="9481" max="9718" width="7.7109375" style="297"/>
    <col min="9719" max="9719" width="25.85546875" style="297" customWidth="1"/>
    <col min="9720" max="9720" width="18.28515625" style="297" customWidth="1"/>
    <col min="9721" max="9736" width="8.28515625" style="297" customWidth="1"/>
    <col min="9737" max="9974" width="7.7109375" style="297"/>
    <col min="9975" max="9975" width="25.85546875" style="297" customWidth="1"/>
    <col min="9976" max="9976" width="18.28515625" style="297" customWidth="1"/>
    <col min="9977" max="9992" width="8.28515625" style="297" customWidth="1"/>
    <col min="9993" max="10230" width="7.7109375" style="297"/>
    <col min="10231" max="10231" width="25.85546875" style="297" customWidth="1"/>
    <col min="10232" max="10232" width="18.28515625" style="297" customWidth="1"/>
    <col min="10233" max="10248" width="8.28515625" style="297" customWidth="1"/>
    <col min="10249" max="10486" width="7.7109375" style="297"/>
    <col min="10487" max="10487" width="25.85546875" style="297" customWidth="1"/>
    <col min="10488" max="10488" width="18.28515625" style="297" customWidth="1"/>
    <col min="10489" max="10504" width="8.28515625" style="297" customWidth="1"/>
    <col min="10505" max="10742" width="7.7109375" style="297"/>
    <col min="10743" max="10743" width="25.85546875" style="297" customWidth="1"/>
    <col min="10744" max="10744" width="18.28515625" style="297" customWidth="1"/>
    <col min="10745" max="10760" width="8.28515625" style="297" customWidth="1"/>
    <col min="10761" max="10998" width="7.7109375" style="297"/>
    <col min="10999" max="10999" width="25.85546875" style="297" customWidth="1"/>
    <col min="11000" max="11000" width="18.28515625" style="297" customWidth="1"/>
    <col min="11001" max="11016" width="8.28515625" style="297" customWidth="1"/>
    <col min="11017" max="11254" width="7.7109375" style="297"/>
    <col min="11255" max="11255" width="25.85546875" style="297" customWidth="1"/>
    <col min="11256" max="11256" width="18.28515625" style="297" customWidth="1"/>
    <col min="11257" max="11272" width="8.28515625" style="297" customWidth="1"/>
    <col min="11273" max="11510" width="7.7109375" style="297"/>
    <col min="11511" max="11511" width="25.85546875" style="297" customWidth="1"/>
    <col min="11512" max="11512" width="18.28515625" style="297" customWidth="1"/>
    <col min="11513" max="11528" width="8.28515625" style="297" customWidth="1"/>
    <col min="11529" max="11766" width="7.7109375" style="297"/>
    <col min="11767" max="11767" width="25.85546875" style="297" customWidth="1"/>
    <col min="11768" max="11768" width="18.28515625" style="297" customWidth="1"/>
    <col min="11769" max="11784" width="8.28515625" style="297" customWidth="1"/>
    <col min="11785" max="12022" width="7.7109375" style="297"/>
    <col min="12023" max="12023" width="25.85546875" style="297" customWidth="1"/>
    <col min="12024" max="12024" width="18.28515625" style="297" customWidth="1"/>
    <col min="12025" max="12040" width="8.28515625" style="297" customWidth="1"/>
    <col min="12041" max="12278" width="7.7109375" style="297"/>
    <col min="12279" max="12279" width="25.85546875" style="297" customWidth="1"/>
    <col min="12280" max="12280" width="18.28515625" style="297" customWidth="1"/>
    <col min="12281" max="12296" width="8.28515625" style="297" customWidth="1"/>
    <col min="12297" max="12534" width="7.7109375" style="297"/>
    <col min="12535" max="12535" width="25.85546875" style="297" customWidth="1"/>
    <col min="12536" max="12536" width="18.28515625" style="297" customWidth="1"/>
    <col min="12537" max="12552" width="8.28515625" style="297" customWidth="1"/>
    <col min="12553" max="12790" width="7.7109375" style="297"/>
    <col min="12791" max="12791" width="25.85546875" style="297" customWidth="1"/>
    <col min="12792" max="12792" width="18.28515625" style="297" customWidth="1"/>
    <col min="12793" max="12808" width="8.28515625" style="297" customWidth="1"/>
    <col min="12809" max="13046" width="7.7109375" style="297"/>
    <col min="13047" max="13047" width="25.85546875" style="297" customWidth="1"/>
    <col min="13048" max="13048" width="18.28515625" style="297" customWidth="1"/>
    <col min="13049" max="13064" width="8.28515625" style="297" customWidth="1"/>
    <col min="13065" max="13302" width="7.7109375" style="297"/>
    <col min="13303" max="13303" width="25.85546875" style="297" customWidth="1"/>
    <col min="13304" max="13304" width="18.28515625" style="297" customWidth="1"/>
    <col min="13305" max="13320" width="8.28515625" style="297" customWidth="1"/>
    <col min="13321" max="13558" width="7.7109375" style="297"/>
    <col min="13559" max="13559" width="25.85546875" style="297" customWidth="1"/>
    <col min="13560" max="13560" width="18.28515625" style="297" customWidth="1"/>
    <col min="13561" max="13576" width="8.28515625" style="297" customWidth="1"/>
    <col min="13577" max="13814" width="7.7109375" style="297"/>
    <col min="13815" max="13815" width="25.85546875" style="297" customWidth="1"/>
    <col min="13816" max="13816" width="18.28515625" style="297" customWidth="1"/>
    <col min="13817" max="13832" width="8.28515625" style="297" customWidth="1"/>
    <col min="13833" max="14070" width="7.7109375" style="297"/>
    <col min="14071" max="14071" width="25.85546875" style="297" customWidth="1"/>
    <col min="14072" max="14072" width="18.28515625" style="297" customWidth="1"/>
    <col min="14073" max="14088" width="8.28515625" style="297" customWidth="1"/>
    <col min="14089" max="14326" width="7.7109375" style="297"/>
    <col min="14327" max="14327" width="25.85546875" style="297" customWidth="1"/>
    <col min="14328" max="14328" width="18.28515625" style="297" customWidth="1"/>
    <col min="14329" max="14344" width="8.28515625" style="297" customWidth="1"/>
    <col min="14345" max="14582" width="7.7109375" style="297"/>
    <col min="14583" max="14583" width="25.85546875" style="297" customWidth="1"/>
    <col min="14584" max="14584" width="18.28515625" style="297" customWidth="1"/>
    <col min="14585" max="14600" width="8.28515625" style="297" customWidth="1"/>
    <col min="14601" max="14838" width="7.7109375" style="297"/>
    <col min="14839" max="14839" width="25.85546875" style="297" customWidth="1"/>
    <col min="14840" max="14840" width="18.28515625" style="297" customWidth="1"/>
    <col min="14841" max="14856" width="8.28515625" style="297" customWidth="1"/>
    <col min="14857" max="15094" width="7.7109375" style="297"/>
    <col min="15095" max="15095" width="25.85546875" style="297" customWidth="1"/>
    <col min="15096" max="15096" width="18.28515625" style="297" customWidth="1"/>
    <col min="15097" max="15112" width="8.28515625" style="297" customWidth="1"/>
    <col min="15113" max="15350" width="7.7109375" style="297"/>
    <col min="15351" max="15351" width="25.85546875" style="297" customWidth="1"/>
    <col min="15352" max="15352" width="18.28515625" style="297" customWidth="1"/>
    <col min="15353" max="15368" width="8.28515625" style="297" customWidth="1"/>
    <col min="15369" max="15606" width="7.7109375" style="297"/>
    <col min="15607" max="15607" width="25.85546875" style="297" customWidth="1"/>
    <col min="15608" max="15608" width="18.28515625" style="297" customWidth="1"/>
    <col min="15609" max="15624" width="8.28515625" style="297" customWidth="1"/>
    <col min="15625" max="15862" width="7.7109375" style="297"/>
    <col min="15863" max="15863" width="25.85546875" style="297" customWidth="1"/>
    <col min="15864" max="15864" width="18.28515625" style="297" customWidth="1"/>
    <col min="15865" max="15880" width="8.28515625" style="297" customWidth="1"/>
    <col min="15881" max="16118" width="7.7109375" style="297"/>
    <col min="16119" max="16119" width="25.85546875" style="297" customWidth="1"/>
    <col min="16120" max="16120" width="18.28515625" style="297" customWidth="1"/>
    <col min="16121" max="16136" width="8.28515625" style="297" customWidth="1"/>
    <col min="16137" max="16384" width="7.7109375" style="297"/>
  </cols>
  <sheetData>
    <row r="1" spans="1:18" ht="33" customHeight="1">
      <c r="A1" s="1956" t="s">
        <v>329</v>
      </c>
      <c r="B1" s="1956"/>
      <c r="C1" s="1956"/>
      <c r="D1" s="1956"/>
      <c r="E1" s="1956"/>
      <c r="F1" s="1956"/>
      <c r="G1" s="1956"/>
      <c r="H1" s="1956"/>
      <c r="I1" s="1956"/>
      <c r="J1" s="1956"/>
      <c r="K1" s="1956"/>
      <c r="L1" s="1956"/>
      <c r="M1" s="1956"/>
      <c r="N1" s="1956"/>
      <c r="O1" s="1956"/>
      <c r="P1" s="1956"/>
      <c r="Q1" s="1956"/>
      <c r="R1" s="1956"/>
    </row>
    <row r="2" spans="1:18" ht="33" customHeight="1">
      <c r="A2" s="1902" t="s">
        <v>330</v>
      </c>
      <c r="B2" s="1902"/>
      <c r="C2" s="1902"/>
      <c r="D2" s="1902"/>
      <c r="E2" s="1902"/>
      <c r="F2" s="1902"/>
      <c r="G2" s="1902"/>
      <c r="H2" s="1902"/>
      <c r="I2" s="1902"/>
      <c r="J2" s="1902"/>
      <c r="K2" s="1902"/>
      <c r="L2" s="1902"/>
      <c r="M2" s="1902"/>
      <c r="N2" s="1902"/>
      <c r="O2" s="1902"/>
      <c r="P2" s="1902"/>
      <c r="Q2" s="1902"/>
      <c r="R2" s="1902"/>
    </row>
    <row r="3" spans="1:18" ht="26.25" customHeight="1">
      <c r="A3" s="1903" t="s">
        <v>535</v>
      </c>
      <c r="B3" s="1903"/>
      <c r="C3" s="1903"/>
      <c r="D3" s="1903"/>
      <c r="E3" s="1903"/>
      <c r="F3" s="1903"/>
      <c r="G3" s="1903"/>
      <c r="H3" s="1903"/>
      <c r="I3" s="1903"/>
      <c r="J3" s="1903"/>
      <c r="K3" s="1904"/>
      <c r="L3" s="1958" t="s">
        <v>536</v>
      </c>
      <c r="M3" s="1958"/>
      <c r="N3" s="1958"/>
      <c r="O3" s="1958"/>
      <c r="P3" s="1958"/>
      <c r="Q3" s="1958"/>
      <c r="R3" s="1905"/>
    </row>
    <row r="4" spans="1:18" ht="42.95" customHeight="1">
      <c r="A4" s="2012" t="s">
        <v>537</v>
      </c>
      <c r="B4" s="2030" t="s">
        <v>507</v>
      </c>
      <c r="C4" s="2031"/>
      <c r="D4" s="2031"/>
      <c r="E4" s="2032"/>
      <c r="F4" s="2030" t="s">
        <v>508</v>
      </c>
      <c r="G4" s="2031"/>
      <c r="H4" s="2031"/>
      <c r="I4" s="2032"/>
      <c r="J4" s="2030" t="s">
        <v>501</v>
      </c>
      <c r="K4" s="2031"/>
      <c r="L4" s="2031"/>
      <c r="M4" s="2032"/>
      <c r="N4" s="2030" t="s">
        <v>538</v>
      </c>
      <c r="O4" s="2031"/>
      <c r="P4" s="2031"/>
      <c r="Q4" s="2032"/>
      <c r="R4" s="2012" t="s">
        <v>539</v>
      </c>
    </row>
    <row r="5" spans="1:18" ht="42.95" customHeight="1">
      <c r="A5" s="2012"/>
      <c r="B5" s="2030" t="s">
        <v>509</v>
      </c>
      <c r="C5" s="2031"/>
      <c r="D5" s="2031"/>
      <c r="E5" s="2032"/>
      <c r="F5" s="2033" t="s">
        <v>500</v>
      </c>
      <c r="G5" s="2034"/>
      <c r="H5" s="2034"/>
      <c r="I5" s="2035"/>
      <c r="J5" s="2036" t="s">
        <v>502</v>
      </c>
      <c r="K5" s="2037"/>
      <c r="L5" s="2037"/>
      <c r="M5" s="2038"/>
      <c r="N5" s="2030" t="s">
        <v>540</v>
      </c>
      <c r="O5" s="2031"/>
      <c r="P5" s="2031"/>
      <c r="Q5" s="2032"/>
      <c r="R5" s="2012"/>
    </row>
    <row r="6" spans="1:18" ht="50.45" customHeight="1">
      <c r="A6" s="2012"/>
      <c r="B6" s="253" t="s">
        <v>541</v>
      </c>
      <c r="C6" s="253" t="s">
        <v>542</v>
      </c>
      <c r="D6" s="253" t="s">
        <v>543</v>
      </c>
      <c r="E6" s="253" t="s">
        <v>128</v>
      </c>
      <c r="F6" s="253" t="s">
        <v>541</v>
      </c>
      <c r="G6" s="253" t="s">
        <v>542</v>
      </c>
      <c r="H6" s="253" t="s">
        <v>543</v>
      </c>
      <c r="I6" s="253" t="s">
        <v>128</v>
      </c>
      <c r="J6" s="253" t="s">
        <v>541</v>
      </c>
      <c r="K6" s="253" t="s">
        <v>542</v>
      </c>
      <c r="L6" s="253" t="s">
        <v>543</v>
      </c>
      <c r="M6" s="253" t="s">
        <v>128</v>
      </c>
      <c r="N6" s="253" t="s">
        <v>541</v>
      </c>
      <c r="O6" s="253" t="s">
        <v>542</v>
      </c>
      <c r="P6" s="253" t="s">
        <v>543</v>
      </c>
      <c r="Q6" s="253" t="s">
        <v>128</v>
      </c>
      <c r="R6" s="2012"/>
    </row>
    <row r="7" spans="1:18" ht="71.45" customHeight="1">
      <c r="A7" s="2012"/>
      <c r="B7" s="298" t="s">
        <v>544</v>
      </c>
      <c r="C7" s="298" t="s">
        <v>545</v>
      </c>
      <c r="D7" s="298" t="s">
        <v>546</v>
      </c>
      <c r="E7" s="298" t="s">
        <v>129</v>
      </c>
      <c r="F7" s="298" t="s">
        <v>544</v>
      </c>
      <c r="G7" s="298" t="s">
        <v>545</v>
      </c>
      <c r="H7" s="298" t="s">
        <v>546</v>
      </c>
      <c r="I7" s="298" t="s">
        <v>129</v>
      </c>
      <c r="J7" s="298" t="s">
        <v>544</v>
      </c>
      <c r="K7" s="298" t="s">
        <v>545</v>
      </c>
      <c r="L7" s="298" t="s">
        <v>546</v>
      </c>
      <c r="M7" s="298" t="s">
        <v>129</v>
      </c>
      <c r="N7" s="298" t="s">
        <v>544</v>
      </c>
      <c r="O7" s="298" t="s">
        <v>545</v>
      </c>
      <c r="P7" s="298" t="s">
        <v>546</v>
      </c>
      <c r="Q7" s="298" t="s">
        <v>129</v>
      </c>
      <c r="R7" s="2012"/>
    </row>
    <row r="8" spans="1:18" ht="20.25">
      <c r="A8" s="255" t="s">
        <v>547</v>
      </c>
      <c r="B8" s="267">
        <v>8560</v>
      </c>
      <c r="C8" s="267">
        <v>0</v>
      </c>
      <c r="D8" s="267">
        <v>0</v>
      </c>
      <c r="E8" s="299">
        <f t="shared" ref="E8:E43" si="0">SUM(B8:D8)</f>
        <v>8560</v>
      </c>
      <c r="F8" s="267">
        <v>815</v>
      </c>
      <c r="G8" s="267">
        <v>0</v>
      </c>
      <c r="H8" s="267">
        <v>0</v>
      </c>
      <c r="I8" s="299">
        <f t="shared" ref="I8:I43" si="1">SUM(F8:H8)</f>
        <v>815</v>
      </c>
      <c r="J8" s="267">
        <v>6481</v>
      </c>
      <c r="K8" s="267">
        <v>0</v>
      </c>
      <c r="L8" s="267">
        <v>0</v>
      </c>
      <c r="M8" s="299">
        <f t="shared" ref="M8:M43" si="2">SUM(J8:L8)</f>
        <v>6481</v>
      </c>
      <c r="N8" s="267">
        <f t="shared" ref="N8:P43" si="3">B8+F8+J8</f>
        <v>15856</v>
      </c>
      <c r="O8" s="267">
        <f t="shared" si="3"/>
        <v>0</v>
      </c>
      <c r="P8" s="267">
        <f t="shared" si="3"/>
        <v>0</v>
      </c>
      <c r="Q8" s="299">
        <f t="shared" ref="Q8:Q43" si="4">SUM(N8:P8)</f>
        <v>15856</v>
      </c>
      <c r="R8" s="255" t="s">
        <v>548</v>
      </c>
    </row>
    <row r="9" spans="1:18" ht="20.25">
      <c r="A9" s="255" t="s">
        <v>549</v>
      </c>
      <c r="B9" s="300">
        <v>5413</v>
      </c>
      <c r="C9" s="300">
        <v>1045</v>
      </c>
      <c r="D9" s="300">
        <v>598</v>
      </c>
      <c r="E9" s="299">
        <f t="shared" si="0"/>
        <v>7056</v>
      </c>
      <c r="F9" s="300">
        <v>799</v>
      </c>
      <c r="G9" s="300">
        <v>620</v>
      </c>
      <c r="H9" s="300">
        <v>819</v>
      </c>
      <c r="I9" s="299">
        <f t="shared" si="1"/>
        <v>2238</v>
      </c>
      <c r="J9" s="300">
        <v>12197</v>
      </c>
      <c r="K9" s="300">
        <v>3341</v>
      </c>
      <c r="L9" s="300">
        <v>1138</v>
      </c>
      <c r="M9" s="299">
        <f t="shared" si="2"/>
        <v>16676</v>
      </c>
      <c r="N9" s="300">
        <f t="shared" si="3"/>
        <v>18409</v>
      </c>
      <c r="O9" s="300">
        <f t="shared" si="3"/>
        <v>5006</v>
      </c>
      <c r="P9" s="300">
        <f t="shared" si="3"/>
        <v>2555</v>
      </c>
      <c r="Q9" s="299">
        <f t="shared" si="4"/>
        <v>25970</v>
      </c>
      <c r="R9" s="255" t="s">
        <v>550</v>
      </c>
    </row>
    <row r="10" spans="1:18" ht="20.25">
      <c r="A10" s="255" t="s">
        <v>551</v>
      </c>
      <c r="B10" s="267">
        <v>2474</v>
      </c>
      <c r="C10" s="267">
        <v>1545</v>
      </c>
      <c r="D10" s="267">
        <v>580</v>
      </c>
      <c r="E10" s="299">
        <f t="shared" si="0"/>
        <v>4599</v>
      </c>
      <c r="F10" s="267">
        <v>323</v>
      </c>
      <c r="G10" s="267">
        <v>452</v>
      </c>
      <c r="H10" s="267">
        <v>314</v>
      </c>
      <c r="I10" s="299">
        <f t="shared" si="1"/>
        <v>1089</v>
      </c>
      <c r="J10" s="267">
        <v>353</v>
      </c>
      <c r="K10" s="267">
        <v>1691</v>
      </c>
      <c r="L10" s="267">
        <v>1421</v>
      </c>
      <c r="M10" s="299">
        <f t="shared" si="2"/>
        <v>3465</v>
      </c>
      <c r="N10" s="267">
        <f t="shared" si="3"/>
        <v>3150</v>
      </c>
      <c r="O10" s="267">
        <f t="shared" si="3"/>
        <v>3688</v>
      </c>
      <c r="P10" s="267">
        <f t="shared" si="3"/>
        <v>2315</v>
      </c>
      <c r="Q10" s="299">
        <f t="shared" si="4"/>
        <v>9153</v>
      </c>
      <c r="R10" s="255" t="s">
        <v>552</v>
      </c>
    </row>
    <row r="11" spans="1:18" ht="20.25">
      <c r="A11" s="255" t="s">
        <v>553</v>
      </c>
      <c r="B11" s="300">
        <v>2357</v>
      </c>
      <c r="C11" s="300">
        <v>1194</v>
      </c>
      <c r="D11" s="300">
        <v>597</v>
      </c>
      <c r="E11" s="299">
        <f t="shared" si="0"/>
        <v>4148</v>
      </c>
      <c r="F11" s="300">
        <v>211</v>
      </c>
      <c r="G11" s="300">
        <v>324</v>
      </c>
      <c r="H11" s="300">
        <v>284</v>
      </c>
      <c r="I11" s="299">
        <f t="shared" si="1"/>
        <v>819</v>
      </c>
      <c r="J11" s="300">
        <v>109</v>
      </c>
      <c r="K11" s="300">
        <v>745</v>
      </c>
      <c r="L11" s="300">
        <v>798</v>
      </c>
      <c r="M11" s="299">
        <f t="shared" si="2"/>
        <v>1652</v>
      </c>
      <c r="N11" s="300">
        <f t="shared" si="3"/>
        <v>2677</v>
      </c>
      <c r="O11" s="300">
        <f t="shared" si="3"/>
        <v>2263</v>
      </c>
      <c r="P11" s="300">
        <f t="shared" si="3"/>
        <v>1679</v>
      </c>
      <c r="Q11" s="299">
        <f t="shared" si="4"/>
        <v>6619</v>
      </c>
      <c r="R11" s="255" t="s">
        <v>554</v>
      </c>
    </row>
    <row r="12" spans="1:18" ht="20.25">
      <c r="A12" s="255" t="s">
        <v>555</v>
      </c>
      <c r="B12" s="267">
        <v>542</v>
      </c>
      <c r="C12" s="267">
        <v>794</v>
      </c>
      <c r="D12" s="267">
        <v>372</v>
      </c>
      <c r="E12" s="299">
        <f t="shared" si="0"/>
        <v>1708</v>
      </c>
      <c r="F12" s="267">
        <v>76</v>
      </c>
      <c r="G12" s="267">
        <v>199</v>
      </c>
      <c r="H12" s="267">
        <v>235</v>
      </c>
      <c r="I12" s="299">
        <f t="shared" si="1"/>
        <v>510</v>
      </c>
      <c r="J12" s="267">
        <v>96</v>
      </c>
      <c r="K12" s="267">
        <v>846</v>
      </c>
      <c r="L12" s="267">
        <v>589</v>
      </c>
      <c r="M12" s="299">
        <f t="shared" si="2"/>
        <v>1531</v>
      </c>
      <c r="N12" s="267">
        <f t="shared" si="3"/>
        <v>714</v>
      </c>
      <c r="O12" s="267">
        <f t="shared" si="3"/>
        <v>1839</v>
      </c>
      <c r="P12" s="267">
        <f t="shared" si="3"/>
        <v>1196</v>
      </c>
      <c r="Q12" s="299">
        <f t="shared" si="4"/>
        <v>3749</v>
      </c>
      <c r="R12" s="255" t="s">
        <v>556</v>
      </c>
    </row>
    <row r="13" spans="1:18" ht="20.25">
      <c r="A13" s="255" t="s">
        <v>557</v>
      </c>
      <c r="B13" s="300">
        <v>192</v>
      </c>
      <c r="C13" s="300">
        <v>365</v>
      </c>
      <c r="D13" s="300">
        <v>199</v>
      </c>
      <c r="E13" s="299">
        <f t="shared" si="0"/>
        <v>756</v>
      </c>
      <c r="F13" s="300">
        <v>33</v>
      </c>
      <c r="G13" s="300">
        <v>95</v>
      </c>
      <c r="H13" s="300">
        <v>145</v>
      </c>
      <c r="I13" s="299">
        <f t="shared" si="1"/>
        <v>273</v>
      </c>
      <c r="J13" s="300">
        <v>25</v>
      </c>
      <c r="K13" s="300">
        <v>325</v>
      </c>
      <c r="L13" s="300">
        <v>311</v>
      </c>
      <c r="M13" s="299">
        <f t="shared" si="2"/>
        <v>661</v>
      </c>
      <c r="N13" s="300">
        <f t="shared" si="3"/>
        <v>250</v>
      </c>
      <c r="O13" s="300">
        <f t="shared" si="3"/>
        <v>785</v>
      </c>
      <c r="P13" s="300">
        <f t="shared" si="3"/>
        <v>655</v>
      </c>
      <c r="Q13" s="299">
        <f t="shared" si="4"/>
        <v>1690</v>
      </c>
      <c r="R13" s="255" t="s">
        <v>558</v>
      </c>
    </row>
    <row r="14" spans="1:18" ht="20.25">
      <c r="A14" s="255" t="s">
        <v>559</v>
      </c>
      <c r="B14" s="267">
        <v>10</v>
      </c>
      <c r="C14" s="267">
        <v>137</v>
      </c>
      <c r="D14" s="267">
        <v>158</v>
      </c>
      <c r="E14" s="299">
        <f t="shared" si="0"/>
        <v>305</v>
      </c>
      <c r="F14" s="267">
        <v>22</v>
      </c>
      <c r="G14" s="267">
        <v>60</v>
      </c>
      <c r="H14" s="267">
        <v>91</v>
      </c>
      <c r="I14" s="299">
        <f t="shared" si="1"/>
        <v>173</v>
      </c>
      <c r="J14" s="267">
        <v>3</v>
      </c>
      <c r="K14" s="267">
        <v>25</v>
      </c>
      <c r="L14" s="267">
        <v>54</v>
      </c>
      <c r="M14" s="299">
        <f t="shared" si="2"/>
        <v>82</v>
      </c>
      <c r="N14" s="267">
        <f t="shared" si="3"/>
        <v>35</v>
      </c>
      <c r="O14" s="267">
        <f t="shared" si="3"/>
        <v>222</v>
      </c>
      <c r="P14" s="267">
        <f t="shared" si="3"/>
        <v>303</v>
      </c>
      <c r="Q14" s="299">
        <f t="shared" si="4"/>
        <v>560</v>
      </c>
      <c r="R14" s="255" t="s">
        <v>560</v>
      </c>
    </row>
    <row r="15" spans="1:18" ht="20.25">
      <c r="A15" s="255" t="s">
        <v>561</v>
      </c>
      <c r="B15" s="300">
        <v>129</v>
      </c>
      <c r="C15" s="300">
        <v>187</v>
      </c>
      <c r="D15" s="300">
        <v>183</v>
      </c>
      <c r="E15" s="299">
        <f t="shared" si="0"/>
        <v>499</v>
      </c>
      <c r="F15" s="300">
        <v>29</v>
      </c>
      <c r="G15" s="300">
        <v>59</v>
      </c>
      <c r="H15" s="300">
        <v>95</v>
      </c>
      <c r="I15" s="299">
        <f t="shared" si="1"/>
        <v>183</v>
      </c>
      <c r="J15" s="300">
        <v>13</v>
      </c>
      <c r="K15" s="300">
        <v>52</v>
      </c>
      <c r="L15" s="300">
        <v>149</v>
      </c>
      <c r="M15" s="299">
        <f t="shared" si="2"/>
        <v>214</v>
      </c>
      <c r="N15" s="300">
        <f t="shared" si="3"/>
        <v>171</v>
      </c>
      <c r="O15" s="300">
        <f t="shared" si="3"/>
        <v>298</v>
      </c>
      <c r="P15" s="300">
        <f t="shared" si="3"/>
        <v>427</v>
      </c>
      <c r="Q15" s="299">
        <f t="shared" si="4"/>
        <v>896</v>
      </c>
      <c r="R15" s="255" t="s">
        <v>562</v>
      </c>
    </row>
    <row r="16" spans="1:18" ht="20.25">
      <c r="A16" s="255" t="s">
        <v>563</v>
      </c>
      <c r="B16" s="267">
        <v>57</v>
      </c>
      <c r="C16" s="267">
        <v>88</v>
      </c>
      <c r="D16" s="267">
        <v>67</v>
      </c>
      <c r="E16" s="299">
        <f t="shared" si="0"/>
        <v>212</v>
      </c>
      <c r="F16" s="267">
        <v>16</v>
      </c>
      <c r="G16" s="267">
        <v>36</v>
      </c>
      <c r="H16" s="267">
        <v>83</v>
      </c>
      <c r="I16" s="299">
        <f t="shared" si="1"/>
        <v>135</v>
      </c>
      <c r="J16" s="267">
        <v>6</v>
      </c>
      <c r="K16" s="267">
        <v>166</v>
      </c>
      <c r="L16" s="267">
        <v>293</v>
      </c>
      <c r="M16" s="299">
        <f t="shared" si="2"/>
        <v>465</v>
      </c>
      <c r="N16" s="267">
        <f t="shared" si="3"/>
        <v>79</v>
      </c>
      <c r="O16" s="267">
        <f t="shared" si="3"/>
        <v>290</v>
      </c>
      <c r="P16" s="267">
        <f t="shared" si="3"/>
        <v>443</v>
      </c>
      <c r="Q16" s="299">
        <f t="shared" si="4"/>
        <v>812</v>
      </c>
      <c r="R16" s="255" t="s">
        <v>564</v>
      </c>
    </row>
    <row r="17" spans="1:18" ht="20.25">
      <c r="A17" s="255" t="s">
        <v>565</v>
      </c>
      <c r="B17" s="300">
        <v>204</v>
      </c>
      <c r="C17" s="300">
        <v>429</v>
      </c>
      <c r="D17" s="300">
        <v>230</v>
      </c>
      <c r="E17" s="299">
        <f t="shared" si="0"/>
        <v>863</v>
      </c>
      <c r="F17" s="300">
        <v>34</v>
      </c>
      <c r="G17" s="300">
        <v>151</v>
      </c>
      <c r="H17" s="300">
        <v>195</v>
      </c>
      <c r="I17" s="299">
        <f t="shared" si="1"/>
        <v>380</v>
      </c>
      <c r="J17" s="300">
        <v>47</v>
      </c>
      <c r="K17" s="300">
        <v>647</v>
      </c>
      <c r="L17" s="300">
        <v>407</v>
      </c>
      <c r="M17" s="299">
        <f t="shared" si="2"/>
        <v>1101</v>
      </c>
      <c r="N17" s="300">
        <f t="shared" si="3"/>
        <v>285</v>
      </c>
      <c r="O17" s="300">
        <f t="shared" si="3"/>
        <v>1227</v>
      </c>
      <c r="P17" s="300">
        <f t="shared" si="3"/>
        <v>832</v>
      </c>
      <c r="Q17" s="299">
        <f t="shared" si="4"/>
        <v>2344</v>
      </c>
      <c r="R17" s="255" t="s">
        <v>566</v>
      </c>
    </row>
    <row r="18" spans="1:18" ht="20.25">
      <c r="A18" s="255" t="s">
        <v>567</v>
      </c>
      <c r="B18" s="267">
        <v>247</v>
      </c>
      <c r="C18" s="267">
        <v>452</v>
      </c>
      <c r="D18" s="267">
        <v>269</v>
      </c>
      <c r="E18" s="299">
        <f t="shared" si="0"/>
        <v>968</v>
      </c>
      <c r="F18" s="267">
        <v>28</v>
      </c>
      <c r="G18" s="267">
        <v>137</v>
      </c>
      <c r="H18" s="267">
        <v>205</v>
      </c>
      <c r="I18" s="299">
        <f t="shared" si="1"/>
        <v>370</v>
      </c>
      <c r="J18" s="267">
        <v>62</v>
      </c>
      <c r="K18" s="267">
        <v>690</v>
      </c>
      <c r="L18" s="267">
        <v>607</v>
      </c>
      <c r="M18" s="299">
        <f t="shared" si="2"/>
        <v>1359</v>
      </c>
      <c r="N18" s="267">
        <f t="shared" si="3"/>
        <v>337</v>
      </c>
      <c r="O18" s="267">
        <f t="shared" si="3"/>
        <v>1279</v>
      </c>
      <c r="P18" s="267">
        <f t="shared" si="3"/>
        <v>1081</v>
      </c>
      <c r="Q18" s="299">
        <f t="shared" si="4"/>
        <v>2697</v>
      </c>
      <c r="R18" s="255" t="s">
        <v>568</v>
      </c>
    </row>
    <row r="19" spans="1:18" ht="20.25">
      <c r="A19" s="255" t="s">
        <v>569</v>
      </c>
      <c r="B19" s="300">
        <v>1418</v>
      </c>
      <c r="C19" s="300">
        <v>1241</v>
      </c>
      <c r="D19" s="300">
        <v>573</v>
      </c>
      <c r="E19" s="299">
        <f t="shared" si="0"/>
        <v>3232</v>
      </c>
      <c r="F19" s="300">
        <v>138</v>
      </c>
      <c r="G19" s="300">
        <v>340</v>
      </c>
      <c r="H19" s="300">
        <v>369</v>
      </c>
      <c r="I19" s="299">
        <f t="shared" si="1"/>
        <v>847</v>
      </c>
      <c r="J19" s="300">
        <v>578</v>
      </c>
      <c r="K19" s="300">
        <v>2000</v>
      </c>
      <c r="L19" s="300">
        <v>1032</v>
      </c>
      <c r="M19" s="299">
        <f t="shared" si="2"/>
        <v>3610</v>
      </c>
      <c r="N19" s="300">
        <f t="shared" si="3"/>
        <v>2134</v>
      </c>
      <c r="O19" s="300">
        <f t="shared" si="3"/>
        <v>3581</v>
      </c>
      <c r="P19" s="300">
        <f t="shared" si="3"/>
        <v>1974</v>
      </c>
      <c r="Q19" s="299">
        <f t="shared" si="4"/>
        <v>7689</v>
      </c>
      <c r="R19" s="255" t="s">
        <v>570</v>
      </c>
    </row>
    <row r="20" spans="1:18" ht="20.25">
      <c r="A20" s="255" t="s">
        <v>571</v>
      </c>
      <c r="B20" s="267">
        <v>213</v>
      </c>
      <c r="C20" s="267">
        <v>483</v>
      </c>
      <c r="D20" s="267">
        <v>262</v>
      </c>
      <c r="E20" s="299">
        <f t="shared" si="0"/>
        <v>958</v>
      </c>
      <c r="F20" s="267">
        <v>37</v>
      </c>
      <c r="G20" s="267">
        <v>202</v>
      </c>
      <c r="H20" s="267">
        <v>312</v>
      </c>
      <c r="I20" s="299">
        <f t="shared" si="1"/>
        <v>551</v>
      </c>
      <c r="J20" s="267">
        <v>44</v>
      </c>
      <c r="K20" s="267">
        <v>343</v>
      </c>
      <c r="L20" s="267">
        <v>229</v>
      </c>
      <c r="M20" s="299">
        <f t="shared" si="2"/>
        <v>616</v>
      </c>
      <c r="N20" s="267">
        <f t="shared" si="3"/>
        <v>294</v>
      </c>
      <c r="O20" s="267">
        <f t="shared" si="3"/>
        <v>1028</v>
      </c>
      <c r="P20" s="267">
        <f t="shared" si="3"/>
        <v>803</v>
      </c>
      <c r="Q20" s="299">
        <f t="shared" si="4"/>
        <v>2125</v>
      </c>
      <c r="R20" s="255" t="s">
        <v>572</v>
      </c>
    </row>
    <row r="21" spans="1:18" ht="20.25">
      <c r="A21" s="255" t="s">
        <v>573</v>
      </c>
      <c r="B21" s="300">
        <v>58</v>
      </c>
      <c r="C21" s="300">
        <v>207</v>
      </c>
      <c r="D21" s="300">
        <v>89</v>
      </c>
      <c r="E21" s="299">
        <f t="shared" si="0"/>
        <v>354</v>
      </c>
      <c r="F21" s="300">
        <v>0</v>
      </c>
      <c r="G21" s="300">
        <v>22</v>
      </c>
      <c r="H21" s="300">
        <v>67</v>
      </c>
      <c r="I21" s="299">
        <f t="shared" si="1"/>
        <v>89</v>
      </c>
      <c r="J21" s="300">
        <v>6</v>
      </c>
      <c r="K21" s="300">
        <v>170</v>
      </c>
      <c r="L21" s="300">
        <v>108</v>
      </c>
      <c r="M21" s="299">
        <f t="shared" si="2"/>
        <v>284</v>
      </c>
      <c r="N21" s="300">
        <f t="shared" si="3"/>
        <v>64</v>
      </c>
      <c r="O21" s="300">
        <f t="shared" si="3"/>
        <v>399</v>
      </c>
      <c r="P21" s="300">
        <f t="shared" si="3"/>
        <v>264</v>
      </c>
      <c r="Q21" s="299">
        <f t="shared" si="4"/>
        <v>727</v>
      </c>
      <c r="R21" s="255" t="s">
        <v>574</v>
      </c>
    </row>
    <row r="22" spans="1:18" ht="20.25">
      <c r="A22" s="255" t="s">
        <v>575</v>
      </c>
      <c r="B22" s="267">
        <v>109</v>
      </c>
      <c r="C22" s="267">
        <v>294</v>
      </c>
      <c r="D22" s="267">
        <v>142</v>
      </c>
      <c r="E22" s="299">
        <f t="shared" si="0"/>
        <v>545</v>
      </c>
      <c r="F22" s="267">
        <v>33</v>
      </c>
      <c r="G22" s="267">
        <v>83</v>
      </c>
      <c r="H22" s="267">
        <v>131</v>
      </c>
      <c r="I22" s="299">
        <f t="shared" si="1"/>
        <v>247</v>
      </c>
      <c r="J22" s="267">
        <v>429</v>
      </c>
      <c r="K22" s="267">
        <v>1891</v>
      </c>
      <c r="L22" s="267">
        <v>586</v>
      </c>
      <c r="M22" s="299">
        <f t="shared" si="2"/>
        <v>2906</v>
      </c>
      <c r="N22" s="267">
        <f t="shared" si="3"/>
        <v>571</v>
      </c>
      <c r="O22" s="267">
        <f t="shared" si="3"/>
        <v>2268</v>
      </c>
      <c r="P22" s="267">
        <f t="shared" si="3"/>
        <v>859</v>
      </c>
      <c r="Q22" s="299">
        <f t="shared" si="4"/>
        <v>3698</v>
      </c>
      <c r="R22" s="255" t="s">
        <v>576</v>
      </c>
    </row>
    <row r="23" spans="1:18" ht="20.25">
      <c r="A23" s="255" t="s">
        <v>577</v>
      </c>
      <c r="B23" s="300">
        <v>127</v>
      </c>
      <c r="C23" s="300">
        <v>135</v>
      </c>
      <c r="D23" s="300">
        <v>144</v>
      </c>
      <c r="E23" s="299">
        <f t="shared" si="0"/>
        <v>406</v>
      </c>
      <c r="F23" s="300">
        <v>54</v>
      </c>
      <c r="G23" s="300">
        <v>45</v>
      </c>
      <c r="H23" s="300">
        <v>175</v>
      </c>
      <c r="I23" s="299">
        <f t="shared" si="1"/>
        <v>274</v>
      </c>
      <c r="J23" s="300">
        <v>10</v>
      </c>
      <c r="K23" s="300">
        <v>110</v>
      </c>
      <c r="L23" s="300">
        <v>177</v>
      </c>
      <c r="M23" s="299">
        <f t="shared" si="2"/>
        <v>297</v>
      </c>
      <c r="N23" s="300">
        <f t="shared" si="3"/>
        <v>191</v>
      </c>
      <c r="O23" s="300">
        <f t="shared" si="3"/>
        <v>290</v>
      </c>
      <c r="P23" s="300">
        <f t="shared" si="3"/>
        <v>496</v>
      </c>
      <c r="Q23" s="299">
        <f t="shared" si="4"/>
        <v>977</v>
      </c>
      <c r="R23" s="255" t="s">
        <v>578</v>
      </c>
    </row>
    <row r="24" spans="1:18" ht="25.5">
      <c r="A24" s="255" t="s">
        <v>579</v>
      </c>
      <c r="B24" s="267">
        <v>114</v>
      </c>
      <c r="C24" s="267">
        <v>358</v>
      </c>
      <c r="D24" s="267">
        <v>133</v>
      </c>
      <c r="E24" s="299">
        <f t="shared" si="0"/>
        <v>605</v>
      </c>
      <c r="F24" s="267">
        <v>64</v>
      </c>
      <c r="G24" s="267">
        <v>58</v>
      </c>
      <c r="H24" s="267">
        <v>45</v>
      </c>
      <c r="I24" s="299">
        <f t="shared" si="1"/>
        <v>167</v>
      </c>
      <c r="J24" s="267">
        <v>7</v>
      </c>
      <c r="K24" s="267">
        <v>27</v>
      </c>
      <c r="L24" s="267">
        <v>11</v>
      </c>
      <c r="M24" s="299">
        <f t="shared" si="2"/>
        <v>45</v>
      </c>
      <c r="N24" s="267">
        <f t="shared" si="3"/>
        <v>185</v>
      </c>
      <c r="O24" s="267">
        <f t="shared" si="3"/>
        <v>443</v>
      </c>
      <c r="P24" s="267">
        <f t="shared" si="3"/>
        <v>189</v>
      </c>
      <c r="Q24" s="299">
        <f t="shared" si="4"/>
        <v>817</v>
      </c>
      <c r="R24" s="301" t="s">
        <v>580</v>
      </c>
    </row>
    <row r="25" spans="1:18" ht="20.25">
      <c r="A25" s="255" t="s">
        <v>581</v>
      </c>
      <c r="B25" s="300">
        <v>0</v>
      </c>
      <c r="C25" s="300">
        <v>57</v>
      </c>
      <c r="D25" s="300">
        <v>93</v>
      </c>
      <c r="E25" s="299">
        <f t="shared" si="0"/>
        <v>150</v>
      </c>
      <c r="F25" s="300">
        <v>4</v>
      </c>
      <c r="G25" s="300">
        <v>17</v>
      </c>
      <c r="H25" s="300">
        <v>93</v>
      </c>
      <c r="I25" s="299">
        <f t="shared" si="1"/>
        <v>114</v>
      </c>
      <c r="J25" s="300">
        <v>2</v>
      </c>
      <c r="K25" s="300">
        <v>18</v>
      </c>
      <c r="L25" s="300">
        <v>11</v>
      </c>
      <c r="M25" s="299">
        <f t="shared" si="2"/>
        <v>31</v>
      </c>
      <c r="N25" s="300">
        <f t="shared" si="3"/>
        <v>6</v>
      </c>
      <c r="O25" s="300">
        <f t="shared" si="3"/>
        <v>92</v>
      </c>
      <c r="P25" s="300">
        <f t="shared" si="3"/>
        <v>197</v>
      </c>
      <c r="Q25" s="299">
        <f t="shared" si="4"/>
        <v>295</v>
      </c>
      <c r="R25" s="302" t="s">
        <v>582</v>
      </c>
    </row>
    <row r="26" spans="1:18" ht="20.25">
      <c r="A26" s="255" t="s">
        <v>583</v>
      </c>
      <c r="B26" s="267">
        <v>468</v>
      </c>
      <c r="C26" s="267">
        <v>896</v>
      </c>
      <c r="D26" s="267">
        <v>506</v>
      </c>
      <c r="E26" s="299">
        <f t="shared" si="0"/>
        <v>1870</v>
      </c>
      <c r="F26" s="267">
        <v>78</v>
      </c>
      <c r="G26" s="267">
        <v>232</v>
      </c>
      <c r="H26" s="267">
        <v>412</v>
      </c>
      <c r="I26" s="299">
        <f t="shared" si="1"/>
        <v>722</v>
      </c>
      <c r="J26" s="267">
        <v>70</v>
      </c>
      <c r="K26" s="267">
        <v>1046</v>
      </c>
      <c r="L26" s="267">
        <v>464</v>
      </c>
      <c r="M26" s="299">
        <f t="shared" si="2"/>
        <v>1580</v>
      </c>
      <c r="N26" s="267">
        <f t="shared" si="3"/>
        <v>616</v>
      </c>
      <c r="O26" s="267">
        <f t="shared" si="3"/>
        <v>2174</v>
      </c>
      <c r="P26" s="267">
        <f t="shared" si="3"/>
        <v>1382</v>
      </c>
      <c r="Q26" s="299">
        <f t="shared" si="4"/>
        <v>4172</v>
      </c>
      <c r="R26" s="255" t="s">
        <v>584</v>
      </c>
    </row>
    <row r="27" spans="1:18" ht="20.25">
      <c r="A27" s="255" t="s">
        <v>585</v>
      </c>
      <c r="B27" s="300">
        <v>55</v>
      </c>
      <c r="C27" s="300">
        <v>743</v>
      </c>
      <c r="D27" s="300">
        <v>347</v>
      </c>
      <c r="E27" s="299">
        <f t="shared" si="0"/>
        <v>1145</v>
      </c>
      <c r="F27" s="300">
        <v>59</v>
      </c>
      <c r="G27" s="300">
        <v>79</v>
      </c>
      <c r="H27" s="300">
        <v>109</v>
      </c>
      <c r="I27" s="299">
        <f t="shared" si="1"/>
        <v>247</v>
      </c>
      <c r="J27" s="300">
        <v>13</v>
      </c>
      <c r="K27" s="300">
        <v>584</v>
      </c>
      <c r="L27" s="300">
        <v>323</v>
      </c>
      <c r="M27" s="299">
        <f t="shared" si="2"/>
        <v>920</v>
      </c>
      <c r="N27" s="300">
        <f t="shared" si="3"/>
        <v>127</v>
      </c>
      <c r="O27" s="300">
        <f t="shared" si="3"/>
        <v>1406</v>
      </c>
      <c r="P27" s="300">
        <f t="shared" si="3"/>
        <v>779</v>
      </c>
      <c r="Q27" s="299">
        <f t="shared" si="4"/>
        <v>2312</v>
      </c>
      <c r="R27" s="255" t="s">
        <v>586</v>
      </c>
    </row>
    <row r="28" spans="1:18" ht="20.25">
      <c r="A28" s="255" t="s">
        <v>587</v>
      </c>
      <c r="B28" s="267">
        <v>459</v>
      </c>
      <c r="C28" s="267">
        <v>1121</v>
      </c>
      <c r="D28" s="267">
        <v>665</v>
      </c>
      <c r="E28" s="299">
        <f t="shared" si="0"/>
        <v>2245</v>
      </c>
      <c r="F28" s="267">
        <v>95</v>
      </c>
      <c r="G28" s="267">
        <v>365</v>
      </c>
      <c r="H28" s="267">
        <v>541</v>
      </c>
      <c r="I28" s="299">
        <f t="shared" si="1"/>
        <v>1001</v>
      </c>
      <c r="J28" s="267">
        <v>97</v>
      </c>
      <c r="K28" s="267">
        <v>664</v>
      </c>
      <c r="L28" s="267">
        <v>552</v>
      </c>
      <c r="M28" s="299">
        <f t="shared" si="2"/>
        <v>1313</v>
      </c>
      <c r="N28" s="267">
        <f t="shared" si="3"/>
        <v>651</v>
      </c>
      <c r="O28" s="267">
        <f t="shared" si="3"/>
        <v>2150</v>
      </c>
      <c r="P28" s="267">
        <f t="shared" si="3"/>
        <v>1758</v>
      </c>
      <c r="Q28" s="299">
        <f t="shared" si="4"/>
        <v>4559</v>
      </c>
      <c r="R28" s="255" t="s">
        <v>588</v>
      </c>
    </row>
    <row r="29" spans="1:18" ht="20.25">
      <c r="A29" s="255" t="s">
        <v>589</v>
      </c>
      <c r="B29" s="300">
        <v>101</v>
      </c>
      <c r="C29" s="300">
        <v>128</v>
      </c>
      <c r="D29" s="300">
        <v>62</v>
      </c>
      <c r="E29" s="299">
        <f t="shared" si="0"/>
        <v>291</v>
      </c>
      <c r="F29" s="300">
        <v>25</v>
      </c>
      <c r="G29" s="300">
        <v>51</v>
      </c>
      <c r="H29" s="300">
        <v>32</v>
      </c>
      <c r="I29" s="299">
        <f t="shared" si="1"/>
        <v>108</v>
      </c>
      <c r="J29" s="300">
        <v>2</v>
      </c>
      <c r="K29" s="300">
        <v>46</v>
      </c>
      <c r="L29" s="300">
        <v>50</v>
      </c>
      <c r="M29" s="299">
        <f t="shared" si="2"/>
        <v>98</v>
      </c>
      <c r="N29" s="300">
        <f t="shared" si="3"/>
        <v>128</v>
      </c>
      <c r="O29" s="300">
        <f t="shared" si="3"/>
        <v>225</v>
      </c>
      <c r="P29" s="300">
        <f t="shared" si="3"/>
        <v>144</v>
      </c>
      <c r="Q29" s="299">
        <f t="shared" si="4"/>
        <v>497</v>
      </c>
      <c r="R29" s="255" t="s">
        <v>590</v>
      </c>
    </row>
    <row r="30" spans="1:18" ht="20.25">
      <c r="A30" s="255" t="s">
        <v>591</v>
      </c>
      <c r="B30" s="267">
        <v>2441</v>
      </c>
      <c r="C30" s="267">
        <v>2181</v>
      </c>
      <c r="D30" s="267">
        <v>1156</v>
      </c>
      <c r="E30" s="299">
        <f t="shared" si="0"/>
        <v>5778</v>
      </c>
      <c r="F30" s="267">
        <v>254</v>
      </c>
      <c r="G30" s="267">
        <v>585</v>
      </c>
      <c r="H30" s="267">
        <v>596</v>
      </c>
      <c r="I30" s="299">
        <f t="shared" si="1"/>
        <v>1435</v>
      </c>
      <c r="J30" s="267">
        <v>491</v>
      </c>
      <c r="K30" s="267">
        <v>2099</v>
      </c>
      <c r="L30" s="267">
        <v>1072</v>
      </c>
      <c r="M30" s="299">
        <f t="shared" si="2"/>
        <v>3662</v>
      </c>
      <c r="N30" s="267">
        <f t="shared" si="3"/>
        <v>3186</v>
      </c>
      <c r="O30" s="267">
        <f t="shared" si="3"/>
        <v>4865</v>
      </c>
      <c r="P30" s="267">
        <f t="shared" si="3"/>
        <v>2824</v>
      </c>
      <c r="Q30" s="299">
        <f t="shared" si="4"/>
        <v>10875</v>
      </c>
      <c r="R30" s="255" t="s">
        <v>592</v>
      </c>
    </row>
    <row r="31" spans="1:18" ht="20.25">
      <c r="A31" s="255" t="s">
        <v>593</v>
      </c>
      <c r="B31" s="300">
        <v>346</v>
      </c>
      <c r="C31" s="300">
        <v>424</v>
      </c>
      <c r="D31" s="300">
        <v>219</v>
      </c>
      <c r="E31" s="299">
        <f t="shared" si="0"/>
        <v>989</v>
      </c>
      <c r="F31" s="300">
        <v>23</v>
      </c>
      <c r="G31" s="300">
        <v>89</v>
      </c>
      <c r="H31" s="300">
        <v>143</v>
      </c>
      <c r="I31" s="299">
        <f t="shared" si="1"/>
        <v>255</v>
      </c>
      <c r="J31" s="300">
        <v>14</v>
      </c>
      <c r="K31" s="300">
        <v>160</v>
      </c>
      <c r="L31" s="300">
        <v>233</v>
      </c>
      <c r="M31" s="299">
        <f t="shared" si="2"/>
        <v>407</v>
      </c>
      <c r="N31" s="300">
        <f t="shared" si="3"/>
        <v>383</v>
      </c>
      <c r="O31" s="300">
        <f t="shared" si="3"/>
        <v>673</v>
      </c>
      <c r="P31" s="300">
        <f t="shared" si="3"/>
        <v>595</v>
      </c>
      <c r="Q31" s="299">
        <f t="shared" si="4"/>
        <v>1651</v>
      </c>
      <c r="R31" s="255" t="s">
        <v>594</v>
      </c>
    </row>
    <row r="32" spans="1:18" ht="20.25">
      <c r="A32" s="255" t="s">
        <v>595</v>
      </c>
      <c r="B32" s="267">
        <v>29</v>
      </c>
      <c r="C32" s="267">
        <v>91</v>
      </c>
      <c r="D32" s="267">
        <v>46</v>
      </c>
      <c r="E32" s="299">
        <f t="shared" si="0"/>
        <v>166</v>
      </c>
      <c r="F32" s="267">
        <v>2</v>
      </c>
      <c r="G32" s="267">
        <v>5</v>
      </c>
      <c r="H32" s="267">
        <v>2</v>
      </c>
      <c r="I32" s="299">
        <f t="shared" si="1"/>
        <v>9</v>
      </c>
      <c r="J32" s="267">
        <v>0</v>
      </c>
      <c r="K32" s="267">
        <v>0</v>
      </c>
      <c r="L32" s="267">
        <v>0</v>
      </c>
      <c r="M32" s="299">
        <f t="shared" si="2"/>
        <v>0</v>
      </c>
      <c r="N32" s="267">
        <f t="shared" si="3"/>
        <v>31</v>
      </c>
      <c r="O32" s="267">
        <f t="shared" si="3"/>
        <v>96</v>
      </c>
      <c r="P32" s="267">
        <f t="shared" si="3"/>
        <v>48</v>
      </c>
      <c r="Q32" s="299">
        <f t="shared" si="4"/>
        <v>175</v>
      </c>
      <c r="R32" s="255" t="s">
        <v>596</v>
      </c>
    </row>
    <row r="33" spans="1:18" ht="20.25">
      <c r="A33" s="255" t="s">
        <v>597</v>
      </c>
      <c r="B33" s="300">
        <v>3973</v>
      </c>
      <c r="C33" s="300">
        <v>2559</v>
      </c>
      <c r="D33" s="300">
        <v>962</v>
      </c>
      <c r="E33" s="299">
        <f t="shared" si="0"/>
        <v>7494</v>
      </c>
      <c r="F33" s="300">
        <v>384</v>
      </c>
      <c r="G33" s="300">
        <v>923</v>
      </c>
      <c r="H33" s="300">
        <v>814</v>
      </c>
      <c r="I33" s="299">
        <f t="shared" si="1"/>
        <v>2121</v>
      </c>
      <c r="J33" s="300">
        <v>36</v>
      </c>
      <c r="K33" s="300">
        <v>249</v>
      </c>
      <c r="L33" s="300">
        <v>342</v>
      </c>
      <c r="M33" s="299">
        <f t="shared" si="2"/>
        <v>627</v>
      </c>
      <c r="N33" s="300">
        <f t="shared" si="3"/>
        <v>4393</v>
      </c>
      <c r="O33" s="300">
        <f t="shared" si="3"/>
        <v>3731</v>
      </c>
      <c r="P33" s="300">
        <f t="shared" si="3"/>
        <v>2118</v>
      </c>
      <c r="Q33" s="299">
        <f t="shared" si="4"/>
        <v>10242</v>
      </c>
      <c r="R33" s="255" t="s">
        <v>598</v>
      </c>
    </row>
    <row r="34" spans="1:18" ht="20.25">
      <c r="A34" s="255" t="s">
        <v>599</v>
      </c>
      <c r="B34" s="267">
        <v>2572</v>
      </c>
      <c r="C34" s="267">
        <v>425</v>
      </c>
      <c r="D34" s="267">
        <v>220</v>
      </c>
      <c r="E34" s="299">
        <f t="shared" si="0"/>
        <v>3217</v>
      </c>
      <c r="F34" s="267">
        <v>256</v>
      </c>
      <c r="G34" s="267">
        <v>470</v>
      </c>
      <c r="H34" s="267">
        <v>405</v>
      </c>
      <c r="I34" s="299">
        <f t="shared" si="1"/>
        <v>1131</v>
      </c>
      <c r="J34" s="267">
        <v>91</v>
      </c>
      <c r="K34" s="267">
        <v>346</v>
      </c>
      <c r="L34" s="267">
        <v>214</v>
      </c>
      <c r="M34" s="299">
        <f t="shared" si="2"/>
        <v>651</v>
      </c>
      <c r="N34" s="267">
        <f t="shared" si="3"/>
        <v>2919</v>
      </c>
      <c r="O34" s="267">
        <f t="shared" si="3"/>
        <v>1241</v>
      </c>
      <c r="P34" s="267">
        <f t="shared" si="3"/>
        <v>839</v>
      </c>
      <c r="Q34" s="299">
        <f t="shared" si="4"/>
        <v>4999</v>
      </c>
      <c r="R34" s="255" t="s">
        <v>600</v>
      </c>
    </row>
    <row r="35" spans="1:18" ht="20.25">
      <c r="A35" s="255" t="s">
        <v>601</v>
      </c>
      <c r="B35" s="300">
        <v>1196</v>
      </c>
      <c r="C35" s="300">
        <v>607</v>
      </c>
      <c r="D35" s="300">
        <v>243</v>
      </c>
      <c r="E35" s="299">
        <f t="shared" si="0"/>
        <v>2046</v>
      </c>
      <c r="F35" s="300">
        <v>65</v>
      </c>
      <c r="G35" s="300">
        <v>304</v>
      </c>
      <c r="H35" s="300">
        <v>250</v>
      </c>
      <c r="I35" s="299">
        <f t="shared" si="1"/>
        <v>619</v>
      </c>
      <c r="J35" s="300">
        <v>62</v>
      </c>
      <c r="K35" s="300">
        <v>409</v>
      </c>
      <c r="L35" s="300">
        <v>49</v>
      </c>
      <c r="M35" s="299">
        <f t="shared" si="2"/>
        <v>520</v>
      </c>
      <c r="N35" s="300">
        <f t="shared" si="3"/>
        <v>1323</v>
      </c>
      <c r="O35" s="300">
        <f t="shared" si="3"/>
        <v>1320</v>
      </c>
      <c r="P35" s="300">
        <f t="shared" si="3"/>
        <v>542</v>
      </c>
      <c r="Q35" s="299">
        <f t="shared" si="4"/>
        <v>3185</v>
      </c>
      <c r="R35" s="255" t="s">
        <v>602</v>
      </c>
    </row>
    <row r="36" spans="1:18" ht="20.25">
      <c r="A36" s="255" t="s">
        <v>603</v>
      </c>
      <c r="B36" s="267">
        <v>283</v>
      </c>
      <c r="C36" s="267">
        <v>284</v>
      </c>
      <c r="D36" s="267">
        <v>153</v>
      </c>
      <c r="E36" s="299">
        <f t="shared" si="0"/>
        <v>720</v>
      </c>
      <c r="F36" s="267">
        <v>29</v>
      </c>
      <c r="G36" s="267">
        <v>150</v>
      </c>
      <c r="H36" s="267">
        <v>163</v>
      </c>
      <c r="I36" s="299">
        <f t="shared" si="1"/>
        <v>342</v>
      </c>
      <c r="J36" s="267">
        <v>11</v>
      </c>
      <c r="K36" s="267">
        <v>106</v>
      </c>
      <c r="L36" s="267">
        <v>73</v>
      </c>
      <c r="M36" s="299">
        <f t="shared" si="2"/>
        <v>190</v>
      </c>
      <c r="N36" s="267">
        <f t="shared" si="3"/>
        <v>323</v>
      </c>
      <c r="O36" s="267">
        <f t="shared" si="3"/>
        <v>540</v>
      </c>
      <c r="P36" s="267">
        <f t="shared" si="3"/>
        <v>389</v>
      </c>
      <c r="Q36" s="299">
        <f t="shared" si="4"/>
        <v>1252</v>
      </c>
      <c r="R36" s="255" t="s">
        <v>604</v>
      </c>
    </row>
    <row r="37" spans="1:18" ht="20.25">
      <c r="A37" s="255" t="s">
        <v>605</v>
      </c>
      <c r="B37" s="300">
        <v>96</v>
      </c>
      <c r="C37" s="300">
        <v>172</v>
      </c>
      <c r="D37" s="300">
        <v>99</v>
      </c>
      <c r="E37" s="299">
        <f t="shared" si="0"/>
        <v>367</v>
      </c>
      <c r="F37" s="300">
        <v>10</v>
      </c>
      <c r="G37" s="300">
        <v>34</v>
      </c>
      <c r="H37" s="300">
        <v>60</v>
      </c>
      <c r="I37" s="299">
        <f t="shared" si="1"/>
        <v>104</v>
      </c>
      <c r="J37" s="300">
        <v>1</v>
      </c>
      <c r="K37" s="300">
        <v>8</v>
      </c>
      <c r="L37" s="300">
        <v>34</v>
      </c>
      <c r="M37" s="299">
        <f t="shared" si="2"/>
        <v>43</v>
      </c>
      <c r="N37" s="300">
        <f t="shared" si="3"/>
        <v>107</v>
      </c>
      <c r="O37" s="300">
        <f t="shared" si="3"/>
        <v>214</v>
      </c>
      <c r="P37" s="300">
        <f t="shared" si="3"/>
        <v>193</v>
      </c>
      <c r="Q37" s="299">
        <f t="shared" si="4"/>
        <v>514</v>
      </c>
      <c r="R37" s="255" t="s">
        <v>606</v>
      </c>
    </row>
    <row r="38" spans="1:18" ht="20.25">
      <c r="A38" s="255" t="s">
        <v>607</v>
      </c>
      <c r="B38" s="267">
        <v>7</v>
      </c>
      <c r="C38" s="267">
        <v>47</v>
      </c>
      <c r="D38" s="267">
        <v>115</v>
      </c>
      <c r="E38" s="299">
        <f t="shared" si="0"/>
        <v>169</v>
      </c>
      <c r="F38" s="267">
        <v>14</v>
      </c>
      <c r="G38" s="267">
        <v>58</v>
      </c>
      <c r="H38" s="267">
        <v>139</v>
      </c>
      <c r="I38" s="299">
        <f t="shared" si="1"/>
        <v>211</v>
      </c>
      <c r="J38" s="267">
        <v>2</v>
      </c>
      <c r="K38" s="267">
        <v>14</v>
      </c>
      <c r="L38" s="267">
        <v>30</v>
      </c>
      <c r="M38" s="299">
        <f t="shared" si="2"/>
        <v>46</v>
      </c>
      <c r="N38" s="267">
        <f t="shared" si="3"/>
        <v>23</v>
      </c>
      <c r="O38" s="267">
        <f t="shared" si="3"/>
        <v>119</v>
      </c>
      <c r="P38" s="267">
        <f t="shared" si="3"/>
        <v>284</v>
      </c>
      <c r="Q38" s="299">
        <f t="shared" si="4"/>
        <v>426</v>
      </c>
      <c r="R38" s="255" t="s">
        <v>608</v>
      </c>
    </row>
    <row r="39" spans="1:18" ht="20.25">
      <c r="A39" s="255" t="s">
        <v>609</v>
      </c>
      <c r="B39" s="300">
        <v>19</v>
      </c>
      <c r="C39" s="300">
        <v>142</v>
      </c>
      <c r="D39" s="300">
        <v>135</v>
      </c>
      <c r="E39" s="299">
        <f t="shared" si="0"/>
        <v>296</v>
      </c>
      <c r="F39" s="300">
        <v>9</v>
      </c>
      <c r="G39" s="300">
        <v>29</v>
      </c>
      <c r="H39" s="300">
        <v>133</v>
      </c>
      <c r="I39" s="299">
        <f t="shared" si="1"/>
        <v>171</v>
      </c>
      <c r="J39" s="300">
        <v>3</v>
      </c>
      <c r="K39" s="300">
        <v>67</v>
      </c>
      <c r="L39" s="300">
        <v>96</v>
      </c>
      <c r="M39" s="299">
        <f t="shared" si="2"/>
        <v>166</v>
      </c>
      <c r="N39" s="300">
        <f t="shared" si="3"/>
        <v>31</v>
      </c>
      <c r="O39" s="300">
        <f t="shared" si="3"/>
        <v>238</v>
      </c>
      <c r="P39" s="300">
        <f t="shared" si="3"/>
        <v>364</v>
      </c>
      <c r="Q39" s="299">
        <f t="shared" si="4"/>
        <v>633</v>
      </c>
      <c r="R39" s="255" t="s">
        <v>610</v>
      </c>
    </row>
    <row r="40" spans="1:18" ht="20.25">
      <c r="A40" s="255" t="s">
        <v>611</v>
      </c>
      <c r="B40" s="267">
        <v>70</v>
      </c>
      <c r="C40" s="267">
        <v>77</v>
      </c>
      <c r="D40" s="267">
        <v>161</v>
      </c>
      <c r="E40" s="299">
        <f t="shared" si="0"/>
        <v>308</v>
      </c>
      <c r="F40" s="267">
        <v>6</v>
      </c>
      <c r="G40" s="267">
        <v>31</v>
      </c>
      <c r="H40" s="267">
        <v>151</v>
      </c>
      <c r="I40" s="299">
        <f t="shared" si="1"/>
        <v>188</v>
      </c>
      <c r="J40" s="267">
        <v>3</v>
      </c>
      <c r="K40" s="267">
        <v>17</v>
      </c>
      <c r="L40" s="267">
        <v>35</v>
      </c>
      <c r="M40" s="299">
        <f t="shared" si="2"/>
        <v>55</v>
      </c>
      <c r="N40" s="267">
        <f t="shared" si="3"/>
        <v>79</v>
      </c>
      <c r="O40" s="267">
        <f t="shared" si="3"/>
        <v>125</v>
      </c>
      <c r="P40" s="267">
        <f t="shared" si="3"/>
        <v>347</v>
      </c>
      <c r="Q40" s="299">
        <f t="shared" si="4"/>
        <v>551</v>
      </c>
      <c r="R40" s="255" t="s">
        <v>612</v>
      </c>
    </row>
    <row r="41" spans="1:18" ht="20.25">
      <c r="A41" s="255" t="s">
        <v>613</v>
      </c>
      <c r="B41" s="300">
        <v>27</v>
      </c>
      <c r="C41" s="300">
        <v>151</v>
      </c>
      <c r="D41" s="300">
        <v>121</v>
      </c>
      <c r="E41" s="299">
        <f t="shared" si="0"/>
        <v>299</v>
      </c>
      <c r="F41" s="300">
        <v>18</v>
      </c>
      <c r="G41" s="300">
        <v>91</v>
      </c>
      <c r="H41" s="300">
        <v>164</v>
      </c>
      <c r="I41" s="299">
        <f t="shared" si="1"/>
        <v>273</v>
      </c>
      <c r="J41" s="300">
        <v>3</v>
      </c>
      <c r="K41" s="300">
        <v>16</v>
      </c>
      <c r="L41" s="300">
        <v>22</v>
      </c>
      <c r="M41" s="299">
        <f t="shared" si="2"/>
        <v>41</v>
      </c>
      <c r="N41" s="300">
        <f t="shared" si="3"/>
        <v>48</v>
      </c>
      <c r="O41" s="300">
        <f t="shared" si="3"/>
        <v>258</v>
      </c>
      <c r="P41" s="300">
        <f t="shared" si="3"/>
        <v>307</v>
      </c>
      <c r="Q41" s="299">
        <f t="shared" si="4"/>
        <v>613</v>
      </c>
      <c r="R41" s="255" t="s">
        <v>614</v>
      </c>
    </row>
    <row r="42" spans="1:18" ht="20.25">
      <c r="A42" s="255" t="s">
        <v>615</v>
      </c>
      <c r="B42" s="267">
        <v>22</v>
      </c>
      <c r="C42" s="267">
        <v>93</v>
      </c>
      <c r="D42" s="267">
        <v>49</v>
      </c>
      <c r="E42" s="299">
        <f t="shared" si="0"/>
        <v>164</v>
      </c>
      <c r="F42" s="267">
        <v>8</v>
      </c>
      <c r="G42" s="267">
        <v>35</v>
      </c>
      <c r="H42" s="267">
        <v>56</v>
      </c>
      <c r="I42" s="299">
        <f t="shared" si="1"/>
        <v>99</v>
      </c>
      <c r="J42" s="267">
        <v>0</v>
      </c>
      <c r="K42" s="267">
        <v>29</v>
      </c>
      <c r="L42" s="267">
        <v>41</v>
      </c>
      <c r="M42" s="299">
        <f t="shared" si="2"/>
        <v>70</v>
      </c>
      <c r="N42" s="267">
        <f t="shared" si="3"/>
        <v>30</v>
      </c>
      <c r="O42" s="267">
        <f t="shared" si="3"/>
        <v>157</v>
      </c>
      <c r="P42" s="267">
        <f t="shared" si="3"/>
        <v>146</v>
      </c>
      <c r="Q42" s="299">
        <f t="shared" si="4"/>
        <v>333</v>
      </c>
      <c r="R42" s="255" t="s">
        <v>616</v>
      </c>
    </row>
    <row r="43" spans="1:18" ht="20.25">
      <c r="A43" s="255" t="s">
        <v>617</v>
      </c>
      <c r="B43" s="300">
        <v>1286</v>
      </c>
      <c r="C43" s="300">
        <v>248</v>
      </c>
      <c r="D43" s="300">
        <v>294</v>
      </c>
      <c r="E43" s="299">
        <f t="shared" si="0"/>
        <v>1828</v>
      </c>
      <c r="F43" s="300">
        <v>2332</v>
      </c>
      <c r="G43" s="300">
        <v>518</v>
      </c>
      <c r="H43" s="300">
        <v>881</v>
      </c>
      <c r="I43" s="299">
        <f t="shared" si="1"/>
        <v>3731</v>
      </c>
      <c r="J43" s="300">
        <v>10</v>
      </c>
      <c r="K43" s="300">
        <v>9</v>
      </c>
      <c r="L43" s="300">
        <v>29</v>
      </c>
      <c r="M43" s="299">
        <f t="shared" si="2"/>
        <v>48</v>
      </c>
      <c r="N43" s="300">
        <f t="shared" si="3"/>
        <v>3628</v>
      </c>
      <c r="O43" s="300">
        <f t="shared" si="3"/>
        <v>775</v>
      </c>
      <c r="P43" s="300">
        <f t="shared" si="3"/>
        <v>1204</v>
      </c>
      <c r="Q43" s="299">
        <f t="shared" si="4"/>
        <v>5607</v>
      </c>
      <c r="R43" s="255" t="s">
        <v>618</v>
      </c>
    </row>
    <row r="44" spans="1:18" ht="20.25">
      <c r="A44" s="303" t="s">
        <v>128</v>
      </c>
      <c r="B44" s="304">
        <f t="shared" ref="B44:Q44" si="5">SUM(B8:B43)</f>
        <v>35674</v>
      </c>
      <c r="C44" s="304">
        <f t="shared" si="5"/>
        <v>19400</v>
      </c>
      <c r="D44" s="304">
        <f t="shared" si="5"/>
        <v>10242</v>
      </c>
      <c r="E44" s="304">
        <f t="shared" si="5"/>
        <v>65316</v>
      </c>
      <c r="F44" s="304">
        <f t="shared" si="5"/>
        <v>6383</v>
      </c>
      <c r="G44" s="304">
        <f t="shared" si="5"/>
        <v>6949</v>
      </c>
      <c r="H44" s="304">
        <f t="shared" si="5"/>
        <v>8709</v>
      </c>
      <c r="I44" s="304">
        <f t="shared" si="5"/>
        <v>22041</v>
      </c>
      <c r="J44" s="304">
        <f t="shared" si="5"/>
        <v>21377</v>
      </c>
      <c r="K44" s="304">
        <f t="shared" si="5"/>
        <v>18956</v>
      </c>
      <c r="L44" s="304">
        <f t="shared" si="5"/>
        <v>11580</v>
      </c>
      <c r="M44" s="304">
        <f t="shared" si="5"/>
        <v>51913</v>
      </c>
      <c r="N44" s="304">
        <f t="shared" si="5"/>
        <v>63434</v>
      </c>
      <c r="O44" s="304">
        <f t="shared" si="5"/>
        <v>45305</v>
      </c>
      <c r="P44" s="304">
        <f t="shared" si="5"/>
        <v>30531</v>
      </c>
      <c r="Q44" s="304">
        <f t="shared" si="5"/>
        <v>139270</v>
      </c>
      <c r="R44" s="303" t="s">
        <v>129</v>
      </c>
    </row>
    <row r="45" spans="1:18">
      <c r="A45" s="305"/>
      <c r="B45" s="305"/>
      <c r="C45" s="305"/>
      <c r="D45" s="305"/>
      <c r="E45" s="305"/>
      <c r="F45" s="306"/>
      <c r="G45" s="305"/>
      <c r="H45" s="305"/>
      <c r="I45" s="305"/>
      <c r="J45" s="306"/>
      <c r="K45" s="305"/>
      <c r="L45" s="305"/>
      <c r="M45" s="305"/>
      <c r="N45" s="306"/>
      <c r="O45" s="305"/>
      <c r="P45" s="305"/>
      <c r="Q45" s="305"/>
      <c r="R45" s="307"/>
    </row>
    <row r="49" spans="17:17">
      <c r="Q49" s="308"/>
    </row>
  </sheetData>
  <mergeCells count="14">
    <mergeCell ref="B5:E5"/>
    <mergeCell ref="F5:I5"/>
    <mergeCell ref="J5:M5"/>
    <mergeCell ref="N5:Q5"/>
    <mergeCell ref="A1:R1"/>
    <mergeCell ref="A2:R2"/>
    <mergeCell ref="A3:K3"/>
    <mergeCell ref="L3:R3"/>
    <mergeCell ref="A4:A7"/>
    <mergeCell ref="B4:E4"/>
    <mergeCell ref="F4:I4"/>
    <mergeCell ref="J4:M4"/>
    <mergeCell ref="N4:Q4"/>
    <mergeCell ref="R4:R7"/>
  </mergeCells>
  <printOptions horizontalCentered="1" verticalCentered="1"/>
  <pageMargins left="0.7" right="0.7" top="0.75" bottom="0.75" header="0.3" footer="0.3"/>
  <pageSetup paperSize="9" scale="52"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31"/>
  <sheetViews>
    <sheetView rightToLeft="1" zoomScaleNormal="100" workbookViewId="0">
      <selection activeCell="L59" sqref="L59"/>
    </sheetView>
  </sheetViews>
  <sheetFormatPr defaultColWidth="9.140625" defaultRowHeight="15"/>
  <cols>
    <col min="1" max="1" width="20.28515625" style="311" customWidth="1"/>
    <col min="2" max="2" width="13.140625" style="311" customWidth="1"/>
    <col min="3" max="14" width="11.7109375" style="311" customWidth="1"/>
    <col min="15" max="15" width="13.140625" style="311" customWidth="1"/>
    <col min="16" max="16" width="20.28515625" style="311" customWidth="1"/>
    <col min="17" max="16384" width="9.140625" style="311"/>
  </cols>
  <sheetData>
    <row r="1" spans="1:21" ht="50.25" customHeight="1">
      <c r="A1" s="2040" t="s">
        <v>332</v>
      </c>
      <c r="B1" s="2041"/>
      <c r="C1" s="2041"/>
      <c r="D1" s="2041"/>
      <c r="E1" s="2041"/>
      <c r="F1" s="2041"/>
      <c r="G1" s="2041"/>
      <c r="H1" s="2041"/>
      <c r="I1" s="2041"/>
      <c r="J1" s="2041"/>
      <c r="K1" s="2041"/>
      <c r="L1" s="2041"/>
      <c r="M1" s="2041"/>
      <c r="N1" s="2041"/>
      <c r="O1" s="2041"/>
      <c r="P1" s="2042"/>
    </row>
    <row r="2" spans="1:21" ht="47.25" customHeight="1">
      <c r="A2" s="1940" t="s">
        <v>333</v>
      </c>
      <c r="B2" s="2043"/>
      <c r="C2" s="2043"/>
      <c r="D2" s="2043"/>
      <c r="E2" s="2043"/>
      <c r="F2" s="2043"/>
      <c r="G2" s="2043"/>
      <c r="H2" s="2043"/>
      <c r="I2" s="2043"/>
      <c r="J2" s="2043"/>
      <c r="K2" s="2043"/>
      <c r="L2" s="2043"/>
      <c r="M2" s="2043"/>
      <c r="N2" s="2043"/>
      <c r="O2" s="2043"/>
      <c r="P2" s="2044"/>
    </row>
    <row r="3" spans="1:21" ht="39" customHeight="1">
      <c r="A3" s="1903" t="s">
        <v>619</v>
      </c>
      <c r="B3" s="1903"/>
      <c r="C3" s="1903"/>
      <c r="D3" s="1903"/>
      <c r="E3" s="1903"/>
      <c r="F3" s="1903"/>
      <c r="G3" s="1904"/>
      <c r="H3" s="2045" t="s">
        <v>620</v>
      </c>
      <c r="I3" s="2045"/>
      <c r="J3" s="2045"/>
      <c r="K3" s="2045"/>
      <c r="L3" s="2045"/>
      <c r="M3" s="2045"/>
      <c r="N3" s="2045"/>
      <c r="O3" s="2045"/>
      <c r="P3" s="2046"/>
    </row>
    <row r="4" spans="1:21" ht="39" customHeight="1">
      <c r="A4" s="2047" t="s">
        <v>517</v>
      </c>
      <c r="B4" s="2047" t="s">
        <v>621</v>
      </c>
      <c r="C4" s="2050" t="s">
        <v>507</v>
      </c>
      <c r="D4" s="2050"/>
      <c r="E4" s="2050" t="s">
        <v>89</v>
      </c>
      <c r="F4" s="2050" t="s">
        <v>508</v>
      </c>
      <c r="G4" s="2050"/>
      <c r="H4" s="2050" t="s">
        <v>146</v>
      </c>
      <c r="I4" s="2050" t="s">
        <v>501</v>
      </c>
      <c r="J4" s="2050"/>
      <c r="K4" s="2050" t="s">
        <v>93</v>
      </c>
      <c r="L4" s="2050" t="s">
        <v>150</v>
      </c>
      <c r="M4" s="2050"/>
      <c r="N4" s="2050" t="s">
        <v>257</v>
      </c>
      <c r="O4" s="2050" t="s">
        <v>622</v>
      </c>
      <c r="P4" s="2050" t="s">
        <v>520</v>
      </c>
    </row>
    <row r="5" spans="1:21" ht="39" customHeight="1">
      <c r="A5" s="2048"/>
      <c r="B5" s="2048"/>
      <c r="C5" s="2050" t="s">
        <v>509</v>
      </c>
      <c r="D5" s="2050"/>
      <c r="E5" s="2050"/>
      <c r="F5" s="2050" t="s">
        <v>623</v>
      </c>
      <c r="G5" s="2050"/>
      <c r="H5" s="2050"/>
      <c r="I5" s="2050" t="s">
        <v>502</v>
      </c>
      <c r="J5" s="2050"/>
      <c r="K5" s="2050"/>
      <c r="L5" s="2050" t="s">
        <v>129</v>
      </c>
      <c r="M5" s="2050"/>
      <c r="N5" s="2050"/>
      <c r="O5" s="2050"/>
      <c r="P5" s="2050"/>
    </row>
    <row r="6" spans="1:21" ht="39" customHeight="1">
      <c r="A6" s="2048"/>
      <c r="B6" s="2048"/>
      <c r="C6" s="312" t="s">
        <v>624</v>
      </c>
      <c r="D6" s="312" t="s">
        <v>625</v>
      </c>
      <c r="E6" s="312" t="s">
        <v>128</v>
      </c>
      <c r="F6" s="312" t="s">
        <v>624</v>
      </c>
      <c r="G6" s="312" t="s">
        <v>625</v>
      </c>
      <c r="H6" s="312" t="s">
        <v>128</v>
      </c>
      <c r="I6" s="312" t="s">
        <v>624</v>
      </c>
      <c r="J6" s="312" t="s">
        <v>625</v>
      </c>
      <c r="K6" s="312" t="s">
        <v>128</v>
      </c>
      <c r="L6" s="312" t="s">
        <v>624</v>
      </c>
      <c r="M6" s="312" t="s">
        <v>625</v>
      </c>
      <c r="N6" s="312" t="s">
        <v>128</v>
      </c>
      <c r="O6" s="2050"/>
      <c r="P6" s="2050"/>
    </row>
    <row r="7" spans="1:21" ht="39" customHeight="1">
      <c r="A7" s="2049"/>
      <c r="B7" s="2049"/>
      <c r="C7" s="312" t="s">
        <v>626</v>
      </c>
      <c r="D7" s="312" t="s">
        <v>627</v>
      </c>
      <c r="E7" s="312" t="s">
        <v>129</v>
      </c>
      <c r="F7" s="312" t="s">
        <v>626</v>
      </c>
      <c r="G7" s="312" t="s">
        <v>627</v>
      </c>
      <c r="H7" s="312" t="s">
        <v>129</v>
      </c>
      <c r="I7" s="312" t="s">
        <v>626</v>
      </c>
      <c r="J7" s="312" t="s">
        <v>627</v>
      </c>
      <c r="K7" s="312" t="s">
        <v>129</v>
      </c>
      <c r="L7" s="312" t="s">
        <v>626</v>
      </c>
      <c r="M7" s="312" t="s">
        <v>627</v>
      </c>
      <c r="N7" s="312" t="s">
        <v>129</v>
      </c>
      <c r="O7" s="2050"/>
      <c r="P7" s="2050"/>
    </row>
    <row r="8" spans="1:21" s="46" customFormat="1" ht="39" customHeight="1">
      <c r="A8" s="2039" t="s">
        <v>523</v>
      </c>
      <c r="B8" s="312" t="s">
        <v>628</v>
      </c>
      <c r="C8" s="242">
        <v>17709</v>
      </c>
      <c r="D8" s="242">
        <v>18524</v>
      </c>
      <c r="E8" s="239">
        <f>SUM(C8:D8)</f>
        <v>36233</v>
      </c>
      <c r="F8" s="242">
        <v>7351</v>
      </c>
      <c r="G8" s="242">
        <v>6306</v>
      </c>
      <c r="H8" s="239">
        <f>SUM(F8:G8)</f>
        <v>13657</v>
      </c>
      <c r="I8" s="242">
        <v>5317</v>
      </c>
      <c r="J8" s="242">
        <v>17054</v>
      </c>
      <c r="K8" s="239">
        <f>SUM(I8:J8)</f>
        <v>22371</v>
      </c>
      <c r="L8" s="242">
        <f>C8+F8+I8</f>
        <v>30377</v>
      </c>
      <c r="M8" s="242">
        <f>D8+G8+J8</f>
        <v>41884</v>
      </c>
      <c r="N8" s="239">
        <f>E8+H8+K8</f>
        <v>72261</v>
      </c>
      <c r="O8" s="312" t="s">
        <v>76</v>
      </c>
      <c r="P8" s="2039" t="s">
        <v>629</v>
      </c>
      <c r="U8" s="313"/>
    </row>
    <row r="9" spans="1:21" s="46" customFormat="1" ht="39" customHeight="1">
      <c r="A9" s="2039"/>
      <c r="B9" s="312" t="s">
        <v>630</v>
      </c>
      <c r="C9" s="242">
        <v>12251</v>
      </c>
      <c r="D9" s="242">
        <v>9776</v>
      </c>
      <c r="E9" s="239">
        <f t="shared" ref="E9:E30" si="0">SUM(C9:D9)</f>
        <v>22027</v>
      </c>
      <c r="F9" s="242">
        <v>4157</v>
      </c>
      <c r="G9" s="242">
        <v>1989</v>
      </c>
      <c r="H9" s="239">
        <f t="shared" ref="H9:H30" si="1">SUM(F9:G9)</f>
        <v>6146</v>
      </c>
      <c r="I9" s="242">
        <v>1702</v>
      </c>
      <c r="J9" s="242">
        <v>11164</v>
      </c>
      <c r="K9" s="239">
        <f t="shared" ref="K9:K30" si="2">SUM(I9:J9)</f>
        <v>12866</v>
      </c>
      <c r="L9" s="242">
        <f t="shared" ref="L9:N30" si="3">C9+F9+I9</f>
        <v>18110</v>
      </c>
      <c r="M9" s="242">
        <f t="shared" si="3"/>
        <v>22929</v>
      </c>
      <c r="N9" s="239">
        <f t="shared" si="3"/>
        <v>41039</v>
      </c>
      <c r="O9" s="312" t="s">
        <v>78</v>
      </c>
      <c r="P9" s="2039"/>
      <c r="U9" s="313"/>
    </row>
    <row r="10" spans="1:21" s="46" customFormat="1" ht="39" customHeight="1">
      <c r="A10" s="2039"/>
      <c r="B10" s="312" t="s">
        <v>128</v>
      </c>
      <c r="C10" s="239">
        <f>SUM(C8:C9)</f>
        <v>29960</v>
      </c>
      <c r="D10" s="239">
        <f t="shared" ref="D10:N10" si="4">SUM(D8:D9)</f>
        <v>28300</v>
      </c>
      <c r="E10" s="239">
        <f t="shared" si="4"/>
        <v>58260</v>
      </c>
      <c r="F10" s="239">
        <f t="shared" si="4"/>
        <v>11508</v>
      </c>
      <c r="G10" s="239">
        <f t="shared" si="4"/>
        <v>8295</v>
      </c>
      <c r="H10" s="239">
        <f t="shared" si="4"/>
        <v>19803</v>
      </c>
      <c r="I10" s="239">
        <f t="shared" si="4"/>
        <v>7019</v>
      </c>
      <c r="J10" s="239">
        <f t="shared" si="4"/>
        <v>28218</v>
      </c>
      <c r="K10" s="239">
        <f t="shared" si="4"/>
        <v>35237</v>
      </c>
      <c r="L10" s="239">
        <f t="shared" si="4"/>
        <v>48487</v>
      </c>
      <c r="M10" s="239">
        <f t="shared" si="4"/>
        <v>64813</v>
      </c>
      <c r="N10" s="239">
        <f t="shared" si="4"/>
        <v>113300</v>
      </c>
      <c r="O10" s="312" t="s">
        <v>129</v>
      </c>
      <c r="P10" s="2039"/>
      <c r="U10" s="313"/>
    </row>
    <row r="11" spans="1:21" s="46" customFormat="1" ht="39" customHeight="1">
      <c r="A11" s="2039" t="s">
        <v>524</v>
      </c>
      <c r="B11" s="312" t="s">
        <v>628</v>
      </c>
      <c r="C11" s="242">
        <v>3911</v>
      </c>
      <c r="D11" s="242">
        <v>412</v>
      </c>
      <c r="E11" s="239">
        <f t="shared" si="0"/>
        <v>4323</v>
      </c>
      <c r="F11" s="242">
        <v>980</v>
      </c>
      <c r="G11" s="242">
        <v>256</v>
      </c>
      <c r="H11" s="239">
        <f t="shared" si="1"/>
        <v>1236</v>
      </c>
      <c r="I11" s="242">
        <v>2960</v>
      </c>
      <c r="J11" s="242">
        <v>6651</v>
      </c>
      <c r="K11" s="239">
        <f t="shared" si="2"/>
        <v>9611</v>
      </c>
      <c r="L11" s="242">
        <f t="shared" si="3"/>
        <v>7851</v>
      </c>
      <c r="M11" s="242">
        <f t="shared" si="3"/>
        <v>7319</v>
      </c>
      <c r="N11" s="239">
        <f t="shared" si="3"/>
        <v>15170</v>
      </c>
      <c r="O11" s="312" t="s">
        <v>76</v>
      </c>
      <c r="P11" s="2039" t="s">
        <v>227</v>
      </c>
      <c r="U11" s="313"/>
    </row>
    <row r="12" spans="1:21" s="46" customFormat="1" ht="39" customHeight="1">
      <c r="A12" s="2039"/>
      <c r="B12" s="312" t="s">
        <v>630</v>
      </c>
      <c r="C12" s="242">
        <v>2616</v>
      </c>
      <c r="D12" s="242">
        <v>117</v>
      </c>
      <c r="E12" s="239">
        <f t="shared" si="0"/>
        <v>2733</v>
      </c>
      <c r="F12" s="242">
        <v>898</v>
      </c>
      <c r="G12" s="242">
        <v>104</v>
      </c>
      <c r="H12" s="239">
        <f t="shared" si="1"/>
        <v>1002</v>
      </c>
      <c r="I12" s="242">
        <v>2594</v>
      </c>
      <c r="J12" s="242">
        <v>4471</v>
      </c>
      <c r="K12" s="239">
        <f t="shared" si="2"/>
        <v>7065</v>
      </c>
      <c r="L12" s="242">
        <f t="shared" si="3"/>
        <v>6108</v>
      </c>
      <c r="M12" s="242">
        <f t="shared" si="3"/>
        <v>4692</v>
      </c>
      <c r="N12" s="239">
        <f t="shared" si="3"/>
        <v>10800</v>
      </c>
      <c r="O12" s="312" t="s">
        <v>78</v>
      </c>
      <c r="P12" s="2039"/>
      <c r="U12" s="313"/>
    </row>
    <row r="13" spans="1:21" s="46" customFormat="1" ht="39" customHeight="1">
      <c r="A13" s="2039"/>
      <c r="B13" s="312" t="s">
        <v>128</v>
      </c>
      <c r="C13" s="239">
        <f>SUM(C11:C12)</f>
        <v>6527</v>
      </c>
      <c r="D13" s="239">
        <f t="shared" ref="D13:N13" si="5">SUM(D11:D12)</f>
        <v>529</v>
      </c>
      <c r="E13" s="239">
        <f t="shared" si="5"/>
        <v>7056</v>
      </c>
      <c r="F13" s="239">
        <f t="shared" si="5"/>
        <v>1878</v>
      </c>
      <c r="G13" s="239">
        <f t="shared" si="5"/>
        <v>360</v>
      </c>
      <c r="H13" s="239">
        <f t="shared" si="5"/>
        <v>2238</v>
      </c>
      <c r="I13" s="239">
        <f t="shared" si="5"/>
        <v>5554</v>
      </c>
      <c r="J13" s="239">
        <f t="shared" si="5"/>
        <v>11122</v>
      </c>
      <c r="K13" s="239">
        <f t="shared" si="5"/>
        <v>16676</v>
      </c>
      <c r="L13" s="239">
        <f t="shared" si="5"/>
        <v>13959</v>
      </c>
      <c r="M13" s="239">
        <f t="shared" si="5"/>
        <v>12011</v>
      </c>
      <c r="N13" s="239">
        <f t="shared" si="5"/>
        <v>25970</v>
      </c>
      <c r="O13" s="312" t="s">
        <v>129</v>
      </c>
      <c r="P13" s="2039"/>
      <c r="U13" s="313"/>
    </row>
    <row r="14" spans="1:21" s="46" customFormat="1" ht="39" customHeight="1">
      <c r="A14" s="2039" t="s">
        <v>525</v>
      </c>
      <c r="B14" s="312" t="s">
        <v>628</v>
      </c>
      <c r="C14" s="242">
        <f>C8+C11</f>
        <v>21620</v>
      </c>
      <c r="D14" s="242">
        <f t="shared" ref="D14:N15" si="6">D8+D11</f>
        <v>18936</v>
      </c>
      <c r="E14" s="239">
        <f t="shared" si="6"/>
        <v>40556</v>
      </c>
      <c r="F14" s="242">
        <f t="shared" si="6"/>
        <v>8331</v>
      </c>
      <c r="G14" s="242">
        <f t="shared" si="6"/>
        <v>6562</v>
      </c>
      <c r="H14" s="239">
        <f t="shared" si="6"/>
        <v>14893</v>
      </c>
      <c r="I14" s="242">
        <f t="shared" si="6"/>
        <v>8277</v>
      </c>
      <c r="J14" s="242">
        <f t="shared" si="6"/>
        <v>23705</v>
      </c>
      <c r="K14" s="239">
        <f t="shared" si="6"/>
        <v>31982</v>
      </c>
      <c r="L14" s="242">
        <f t="shared" si="6"/>
        <v>38228</v>
      </c>
      <c r="M14" s="242">
        <f t="shared" si="6"/>
        <v>49203</v>
      </c>
      <c r="N14" s="239">
        <f t="shared" si="6"/>
        <v>87431</v>
      </c>
      <c r="O14" s="312" t="s">
        <v>76</v>
      </c>
      <c r="P14" s="2039" t="s">
        <v>631</v>
      </c>
      <c r="U14" s="313"/>
    </row>
    <row r="15" spans="1:21" s="46" customFormat="1" ht="39" customHeight="1">
      <c r="A15" s="2039"/>
      <c r="B15" s="312" t="s">
        <v>630</v>
      </c>
      <c r="C15" s="242">
        <f>C9+C12</f>
        <v>14867</v>
      </c>
      <c r="D15" s="242">
        <f t="shared" si="6"/>
        <v>9893</v>
      </c>
      <c r="E15" s="239">
        <f t="shared" si="6"/>
        <v>24760</v>
      </c>
      <c r="F15" s="242">
        <f t="shared" si="6"/>
        <v>5055</v>
      </c>
      <c r="G15" s="242">
        <f t="shared" si="6"/>
        <v>2093</v>
      </c>
      <c r="H15" s="239">
        <f t="shared" si="6"/>
        <v>7148</v>
      </c>
      <c r="I15" s="242">
        <f t="shared" si="6"/>
        <v>4296</v>
      </c>
      <c r="J15" s="242">
        <f t="shared" si="6"/>
        <v>15635</v>
      </c>
      <c r="K15" s="239">
        <f t="shared" si="6"/>
        <v>19931</v>
      </c>
      <c r="L15" s="242">
        <f t="shared" si="6"/>
        <v>24218</v>
      </c>
      <c r="M15" s="242">
        <f t="shared" si="6"/>
        <v>27621</v>
      </c>
      <c r="N15" s="239">
        <f t="shared" si="6"/>
        <v>51839</v>
      </c>
      <c r="O15" s="312" t="s">
        <v>78</v>
      </c>
      <c r="P15" s="2039"/>
      <c r="U15" s="313"/>
    </row>
    <row r="16" spans="1:21" s="46" customFormat="1" ht="39" customHeight="1">
      <c r="A16" s="2039"/>
      <c r="B16" s="312" t="s">
        <v>128</v>
      </c>
      <c r="C16" s="239">
        <f>C14+C15</f>
        <v>36487</v>
      </c>
      <c r="D16" s="239">
        <f t="shared" ref="D16:N16" si="7">D14+D15</f>
        <v>28829</v>
      </c>
      <c r="E16" s="239">
        <f t="shared" si="7"/>
        <v>65316</v>
      </c>
      <c r="F16" s="239">
        <f t="shared" si="7"/>
        <v>13386</v>
      </c>
      <c r="G16" s="239">
        <f t="shared" si="7"/>
        <v>8655</v>
      </c>
      <c r="H16" s="239">
        <f t="shared" si="7"/>
        <v>22041</v>
      </c>
      <c r="I16" s="239">
        <f t="shared" si="7"/>
        <v>12573</v>
      </c>
      <c r="J16" s="239">
        <f t="shared" si="7"/>
        <v>39340</v>
      </c>
      <c r="K16" s="239">
        <f t="shared" si="7"/>
        <v>51913</v>
      </c>
      <c r="L16" s="239">
        <f t="shared" si="7"/>
        <v>62446</v>
      </c>
      <c r="M16" s="239">
        <f t="shared" si="7"/>
        <v>76824</v>
      </c>
      <c r="N16" s="239">
        <f t="shared" si="7"/>
        <v>139270</v>
      </c>
      <c r="O16" s="312" t="s">
        <v>129</v>
      </c>
      <c r="P16" s="2039"/>
      <c r="U16" s="313"/>
    </row>
    <row r="17" spans="1:21" ht="39" customHeight="1">
      <c r="A17" s="2039" t="s">
        <v>527</v>
      </c>
      <c r="B17" s="312" t="s">
        <v>628</v>
      </c>
      <c r="C17" s="242">
        <v>27203</v>
      </c>
      <c r="D17" s="242">
        <v>1646</v>
      </c>
      <c r="E17" s="239">
        <f t="shared" si="0"/>
        <v>28849</v>
      </c>
      <c r="F17" s="242">
        <v>8956</v>
      </c>
      <c r="G17" s="242">
        <v>3859</v>
      </c>
      <c r="H17" s="239">
        <f t="shared" si="1"/>
        <v>12815</v>
      </c>
      <c r="I17" s="242">
        <v>1739</v>
      </c>
      <c r="J17" s="242">
        <v>7856</v>
      </c>
      <c r="K17" s="239">
        <f t="shared" si="2"/>
        <v>9595</v>
      </c>
      <c r="L17" s="242">
        <f t="shared" si="3"/>
        <v>37898</v>
      </c>
      <c r="M17" s="242">
        <f t="shared" si="3"/>
        <v>13361</v>
      </c>
      <c r="N17" s="239">
        <f t="shared" si="3"/>
        <v>51259</v>
      </c>
      <c r="O17" s="312" t="s">
        <v>76</v>
      </c>
      <c r="P17" s="2039" t="s">
        <v>233</v>
      </c>
      <c r="U17" s="313"/>
    </row>
    <row r="18" spans="1:21" ht="39" customHeight="1">
      <c r="A18" s="2039"/>
      <c r="B18" s="312" t="s">
        <v>630</v>
      </c>
      <c r="C18" s="242">
        <v>45120</v>
      </c>
      <c r="D18" s="242">
        <v>34784</v>
      </c>
      <c r="E18" s="239">
        <f t="shared" si="0"/>
        <v>79904</v>
      </c>
      <c r="F18" s="242">
        <v>8646</v>
      </c>
      <c r="G18" s="242">
        <v>22565</v>
      </c>
      <c r="H18" s="239">
        <f t="shared" si="1"/>
        <v>31211</v>
      </c>
      <c r="I18" s="242">
        <v>2357</v>
      </c>
      <c r="J18" s="242">
        <v>48379</v>
      </c>
      <c r="K18" s="239">
        <f t="shared" si="2"/>
        <v>50736</v>
      </c>
      <c r="L18" s="242">
        <f t="shared" si="3"/>
        <v>56123</v>
      </c>
      <c r="M18" s="242">
        <f t="shared" si="3"/>
        <v>105728</v>
      </c>
      <c r="N18" s="239">
        <f t="shared" si="3"/>
        <v>161851</v>
      </c>
      <c r="O18" s="312" t="s">
        <v>78</v>
      </c>
      <c r="P18" s="2039"/>
      <c r="U18" s="313"/>
    </row>
    <row r="19" spans="1:21" ht="39" customHeight="1">
      <c r="A19" s="2039"/>
      <c r="B19" s="312" t="s">
        <v>128</v>
      </c>
      <c r="C19" s="239">
        <f>SUM(C17:C18)</f>
        <v>72323</v>
      </c>
      <c r="D19" s="239">
        <f t="shared" ref="D19:N19" si="8">SUM(D17:D18)</f>
        <v>36430</v>
      </c>
      <c r="E19" s="239">
        <f t="shared" si="8"/>
        <v>108753</v>
      </c>
      <c r="F19" s="239">
        <f t="shared" si="8"/>
        <v>17602</v>
      </c>
      <c r="G19" s="239">
        <f t="shared" si="8"/>
        <v>26424</v>
      </c>
      <c r="H19" s="239">
        <f t="shared" si="8"/>
        <v>44026</v>
      </c>
      <c r="I19" s="239">
        <f t="shared" si="8"/>
        <v>4096</v>
      </c>
      <c r="J19" s="239">
        <f t="shared" si="8"/>
        <v>56235</v>
      </c>
      <c r="K19" s="239">
        <f t="shared" si="8"/>
        <v>60331</v>
      </c>
      <c r="L19" s="239">
        <f t="shared" si="8"/>
        <v>94021</v>
      </c>
      <c r="M19" s="239">
        <f t="shared" si="8"/>
        <v>119089</v>
      </c>
      <c r="N19" s="239">
        <f t="shared" si="8"/>
        <v>213110</v>
      </c>
      <c r="O19" s="312" t="s">
        <v>129</v>
      </c>
      <c r="P19" s="2039"/>
      <c r="U19" s="313"/>
    </row>
    <row r="20" spans="1:21" ht="39" customHeight="1">
      <c r="A20" s="2039" t="s">
        <v>528</v>
      </c>
      <c r="B20" s="312" t="s">
        <v>628</v>
      </c>
      <c r="C20" s="242">
        <v>0</v>
      </c>
      <c r="D20" s="242">
        <v>0</v>
      </c>
      <c r="E20" s="239">
        <f t="shared" si="0"/>
        <v>0</v>
      </c>
      <c r="F20" s="242">
        <v>0</v>
      </c>
      <c r="G20" s="242">
        <v>0</v>
      </c>
      <c r="H20" s="239">
        <f t="shared" si="1"/>
        <v>0</v>
      </c>
      <c r="I20" s="242">
        <v>0</v>
      </c>
      <c r="J20" s="242">
        <v>0</v>
      </c>
      <c r="K20" s="239">
        <f t="shared" si="2"/>
        <v>0</v>
      </c>
      <c r="L20" s="242">
        <f t="shared" si="3"/>
        <v>0</v>
      </c>
      <c r="M20" s="242">
        <f t="shared" si="3"/>
        <v>0</v>
      </c>
      <c r="N20" s="239">
        <f t="shared" si="3"/>
        <v>0</v>
      </c>
      <c r="O20" s="312" t="s">
        <v>76</v>
      </c>
      <c r="P20" s="2039" t="s">
        <v>235</v>
      </c>
      <c r="U20" s="313"/>
    </row>
    <row r="21" spans="1:21" ht="39" customHeight="1">
      <c r="A21" s="2039"/>
      <c r="B21" s="312" t="s">
        <v>630</v>
      </c>
      <c r="C21" s="242">
        <v>1206</v>
      </c>
      <c r="D21" s="242">
        <v>483</v>
      </c>
      <c r="E21" s="239">
        <f t="shared" si="0"/>
        <v>1689</v>
      </c>
      <c r="F21" s="242">
        <v>157</v>
      </c>
      <c r="G21" s="242">
        <v>475</v>
      </c>
      <c r="H21" s="239">
        <f t="shared" si="1"/>
        <v>632</v>
      </c>
      <c r="I21" s="242">
        <v>29</v>
      </c>
      <c r="J21" s="242">
        <v>2647</v>
      </c>
      <c r="K21" s="239">
        <f t="shared" si="2"/>
        <v>2676</v>
      </c>
      <c r="L21" s="242">
        <f t="shared" si="3"/>
        <v>1392</v>
      </c>
      <c r="M21" s="242">
        <f t="shared" si="3"/>
        <v>3605</v>
      </c>
      <c r="N21" s="239">
        <f t="shared" si="3"/>
        <v>4997</v>
      </c>
      <c r="O21" s="312" t="s">
        <v>78</v>
      </c>
      <c r="P21" s="2039"/>
      <c r="U21" s="313"/>
    </row>
    <row r="22" spans="1:21" ht="39" customHeight="1">
      <c r="A22" s="2039"/>
      <c r="B22" s="312" t="s">
        <v>128</v>
      </c>
      <c r="C22" s="239">
        <f>C20+C21</f>
        <v>1206</v>
      </c>
      <c r="D22" s="239">
        <f t="shared" ref="D22:N22" si="9">D20+D21</f>
        <v>483</v>
      </c>
      <c r="E22" s="239">
        <f t="shared" si="9"/>
        <v>1689</v>
      </c>
      <c r="F22" s="239">
        <f t="shared" si="9"/>
        <v>157</v>
      </c>
      <c r="G22" s="239">
        <f t="shared" si="9"/>
        <v>475</v>
      </c>
      <c r="H22" s="239">
        <f t="shared" si="9"/>
        <v>632</v>
      </c>
      <c r="I22" s="239">
        <f t="shared" si="9"/>
        <v>29</v>
      </c>
      <c r="J22" s="239">
        <f t="shared" si="9"/>
        <v>2647</v>
      </c>
      <c r="K22" s="239">
        <f t="shared" si="9"/>
        <v>2676</v>
      </c>
      <c r="L22" s="239">
        <f t="shared" si="9"/>
        <v>1392</v>
      </c>
      <c r="M22" s="239">
        <f t="shared" si="9"/>
        <v>3605</v>
      </c>
      <c r="N22" s="239">
        <f t="shared" si="9"/>
        <v>4997</v>
      </c>
      <c r="O22" s="312" t="s">
        <v>129</v>
      </c>
      <c r="P22" s="2039"/>
      <c r="U22" s="313"/>
    </row>
    <row r="23" spans="1:21" ht="39" customHeight="1">
      <c r="A23" s="2039" t="s">
        <v>529</v>
      </c>
      <c r="B23" s="312" t="s">
        <v>628</v>
      </c>
      <c r="C23" s="242">
        <f>C20+C17</f>
        <v>27203</v>
      </c>
      <c r="D23" s="242">
        <f t="shared" ref="D23:N24" si="10">D20+D17</f>
        <v>1646</v>
      </c>
      <c r="E23" s="239">
        <f t="shared" si="10"/>
        <v>28849</v>
      </c>
      <c r="F23" s="242">
        <f t="shared" si="10"/>
        <v>8956</v>
      </c>
      <c r="G23" s="242">
        <f t="shared" si="10"/>
        <v>3859</v>
      </c>
      <c r="H23" s="239">
        <f t="shared" si="10"/>
        <v>12815</v>
      </c>
      <c r="I23" s="242">
        <f t="shared" si="10"/>
        <v>1739</v>
      </c>
      <c r="J23" s="242">
        <f t="shared" si="10"/>
        <v>7856</v>
      </c>
      <c r="K23" s="239">
        <f t="shared" si="10"/>
        <v>9595</v>
      </c>
      <c r="L23" s="242">
        <f t="shared" si="10"/>
        <v>37898</v>
      </c>
      <c r="M23" s="242">
        <f t="shared" si="10"/>
        <v>13361</v>
      </c>
      <c r="N23" s="239">
        <f t="shared" si="10"/>
        <v>51259</v>
      </c>
      <c r="O23" s="312" t="s">
        <v>76</v>
      </c>
      <c r="P23" s="2039" t="s">
        <v>530</v>
      </c>
      <c r="U23" s="313"/>
    </row>
    <row r="24" spans="1:21" ht="39" customHeight="1">
      <c r="A24" s="2039"/>
      <c r="B24" s="312" t="s">
        <v>630</v>
      </c>
      <c r="C24" s="242">
        <f>C21+C18</f>
        <v>46326</v>
      </c>
      <c r="D24" s="242">
        <f t="shared" si="10"/>
        <v>35267</v>
      </c>
      <c r="E24" s="239">
        <f t="shared" si="10"/>
        <v>81593</v>
      </c>
      <c r="F24" s="242">
        <f t="shared" si="10"/>
        <v>8803</v>
      </c>
      <c r="G24" s="242">
        <f t="shared" si="10"/>
        <v>23040</v>
      </c>
      <c r="H24" s="239">
        <f t="shared" si="10"/>
        <v>31843</v>
      </c>
      <c r="I24" s="242">
        <f t="shared" si="10"/>
        <v>2386</v>
      </c>
      <c r="J24" s="242">
        <f t="shared" si="10"/>
        <v>51026</v>
      </c>
      <c r="K24" s="239">
        <f t="shared" si="10"/>
        <v>53412</v>
      </c>
      <c r="L24" s="242">
        <f t="shared" si="10"/>
        <v>57515</v>
      </c>
      <c r="M24" s="242">
        <f t="shared" si="10"/>
        <v>109333</v>
      </c>
      <c r="N24" s="239">
        <f t="shared" si="10"/>
        <v>166848</v>
      </c>
      <c r="O24" s="312" t="s">
        <v>78</v>
      </c>
      <c r="P24" s="2039"/>
      <c r="U24" s="313"/>
    </row>
    <row r="25" spans="1:21" ht="39" customHeight="1">
      <c r="A25" s="2039"/>
      <c r="B25" s="312" t="s">
        <v>128</v>
      </c>
      <c r="C25" s="239">
        <f>C23+C24</f>
        <v>73529</v>
      </c>
      <c r="D25" s="239">
        <f t="shared" ref="D25:N25" si="11">D23+D24</f>
        <v>36913</v>
      </c>
      <c r="E25" s="239">
        <f t="shared" si="11"/>
        <v>110442</v>
      </c>
      <c r="F25" s="239">
        <f t="shared" si="11"/>
        <v>17759</v>
      </c>
      <c r="G25" s="239">
        <f t="shared" si="11"/>
        <v>26899</v>
      </c>
      <c r="H25" s="239">
        <f t="shared" si="11"/>
        <v>44658</v>
      </c>
      <c r="I25" s="239">
        <f t="shared" si="11"/>
        <v>4125</v>
      </c>
      <c r="J25" s="239">
        <f t="shared" si="11"/>
        <v>58882</v>
      </c>
      <c r="K25" s="239">
        <f t="shared" si="11"/>
        <v>63007</v>
      </c>
      <c r="L25" s="239">
        <f t="shared" si="11"/>
        <v>95413</v>
      </c>
      <c r="M25" s="239">
        <f t="shared" si="11"/>
        <v>122694</v>
      </c>
      <c r="N25" s="239">
        <f t="shared" si="11"/>
        <v>218107</v>
      </c>
      <c r="O25" s="312" t="s">
        <v>129</v>
      </c>
      <c r="P25" s="2039"/>
      <c r="U25" s="313"/>
    </row>
    <row r="26" spans="1:21" ht="39" customHeight="1">
      <c r="A26" s="2039" t="s">
        <v>531</v>
      </c>
      <c r="B26" s="312" t="s">
        <v>628</v>
      </c>
      <c r="C26" s="242">
        <v>2766</v>
      </c>
      <c r="D26" s="242">
        <v>47</v>
      </c>
      <c r="E26" s="239">
        <f t="shared" si="0"/>
        <v>2813</v>
      </c>
      <c r="F26" s="242">
        <v>1458</v>
      </c>
      <c r="G26" s="242">
        <v>225</v>
      </c>
      <c r="H26" s="239">
        <f t="shared" si="1"/>
        <v>1683</v>
      </c>
      <c r="I26" s="242">
        <v>3702</v>
      </c>
      <c r="J26" s="242">
        <v>19855</v>
      </c>
      <c r="K26" s="239">
        <f t="shared" si="2"/>
        <v>23557</v>
      </c>
      <c r="L26" s="242">
        <f t="shared" si="3"/>
        <v>7926</v>
      </c>
      <c r="M26" s="242">
        <f t="shared" si="3"/>
        <v>20127</v>
      </c>
      <c r="N26" s="239">
        <f t="shared" si="3"/>
        <v>28053</v>
      </c>
      <c r="O26" s="312" t="s">
        <v>76</v>
      </c>
      <c r="P26" s="2039" t="s">
        <v>632</v>
      </c>
      <c r="U26" s="313"/>
    </row>
    <row r="27" spans="1:21" ht="39" customHeight="1">
      <c r="A27" s="2039"/>
      <c r="B27" s="312" t="s">
        <v>630</v>
      </c>
      <c r="C27" s="242">
        <v>1915</v>
      </c>
      <c r="D27" s="242">
        <v>45</v>
      </c>
      <c r="E27" s="239">
        <f t="shared" si="0"/>
        <v>1960</v>
      </c>
      <c r="F27" s="242">
        <v>1488</v>
      </c>
      <c r="G27" s="242">
        <v>215</v>
      </c>
      <c r="H27" s="239">
        <f t="shared" si="1"/>
        <v>1703</v>
      </c>
      <c r="I27" s="242">
        <v>3969</v>
      </c>
      <c r="J27" s="242">
        <v>1125</v>
      </c>
      <c r="K27" s="239">
        <f t="shared" si="2"/>
        <v>5094</v>
      </c>
      <c r="L27" s="242">
        <f t="shared" si="3"/>
        <v>7372</v>
      </c>
      <c r="M27" s="242">
        <f t="shared" si="3"/>
        <v>1385</v>
      </c>
      <c r="N27" s="239">
        <f t="shared" si="3"/>
        <v>8757</v>
      </c>
      <c r="O27" s="312" t="s">
        <v>78</v>
      </c>
      <c r="P27" s="2039"/>
      <c r="U27" s="313"/>
    </row>
    <row r="28" spans="1:21" ht="39" customHeight="1">
      <c r="A28" s="2039"/>
      <c r="B28" s="312" t="s">
        <v>128</v>
      </c>
      <c r="C28" s="239">
        <f>SUM(C26:C27)</f>
        <v>4681</v>
      </c>
      <c r="D28" s="239">
        <f t="shared" ref="D28:N28" si="12">SUM(D26:D27)</f>
        <v>92</v>
      </c>
      <c r="E28" s="239">
        <f t="shared" si="12"/>
        <v>4773</v>
      </c>
      <c r="F28" s="239">
        <f t="shared" si="12"/>
        <v>2946</v>
      </c>
      <c r="G28" s="239">
        <f t="shared" si="12"/>
        <v>440</v>
      </c>
      <c r="H28" s="239">
        <f t="shared" si="12"/>
        <v>3386</v>
      </c>
      <c r="I28" s="239">
        <f t="shared" si="12"/>
        <v>7671</v>
      </c>
      <c r="J28" s="239">
        <f t="shared" si="12"/>
        <v>20980</v>
      </c>
      <c r="K28" s="239">
        <f t="shared" si="12"/>
        <v>28651</v>
      </c>
      <c r="L28" s="239">
        <f t="shared" si="12"/>
        <v>15298</v>
      </c>
      <c r="M28" s="239">
        <f t="shared" si="12"/>
        <v>21512</v>
      </c>
      <c r="N28" s="239">
        <f t="shared" si="12"/>
        <v>36810</v>
      </c>
      <c r="O28" s="312" t="s">
        <v>129</v>
      </c>
      <c r="P28" s="2039"/>
      <c r="U28" s="313"/>
    </row>
    <row r="29" spans="1:21" ht="39" customHeight="1">
      <c r="A29" s="2039" t="s">
        <v>532</v>
      </c>
      <c r="B29" s="312" t="s">
        <v>628</v>
      </c>
      <c r="C29" s="242">
        <v>58417</v>
      </c>
      <c r="D29" s="242">
        <v>857</v>
      </c>
      <c r="E29" s="239">
        <f t="shared" si="0"/>
        <v>59274</v>
      </c>
      <c r="F29" s="242">
        <v>15240</v>
      </c>
      <c r="G29" s="242">
        <v>1556</v>
      </c>
      <c r="H29" s="239">
        <f t="shared" si="1"/>
        <v>16796</v>
      </c>
      <c r="I29" s="242">
        <v>7119</v>
      </c>
      <c r="J29" s="242">
        <v>9397</v>
      </c>
      <c r="K29" s="239">
        <f t="shared" si="2"/>
        <v>16516</v>
      </c>
      <c r="L29" s="242">
        <f t="shared" si="3"/>
        <v>80776</v>
      </c>
      <c r="M29" s="242">
        <f t="shared" si="3"/>
        <v>11810</v>
      </c>
      <c r="N29" s="239">
        <f t="shared" si="3"/>
        <v>92586</v>
      </c>
      <c r="O29" s="312" t="s">
        <v>76</v>
      </c>
      <c r="P29" s="2039" t="s">
        <v>633</v>
      </c>
      <c r="U29" s="313"/>
    </row>
    <row r="30" spans="1:21" ht="39" customHeight="1">
      <c r="A30" s="2039"/>
      <c r="B30" s="312" t="s">
        <v>630</v>
      </c>
      <c r="C30" s="242">
        <v>25235</v>
      </c>
      <c r="D30" s="242">
        <v>1756</v>
      </c>
      <c r="E30" s="239">
        <f t="shared" si="0"/>
        <v>26991</v>
      </c>
      <c r="F30" s="242">
        <v>9650</v>
      </c>
      <c r="G30" s="242">
        <v>2863</v>
      </c>
      <c r="H30" s="239">
        <f t="shared" si="1"/>
        <v>12513</v>
      </c>
      <c r="I30" s="242">
        <v>13953</v>
      </c>
      <c r="J30" s="242">
        <v>7645</v>
      </c>
      <c r="K30" s="239">
        <f t="shared" si="2"/>
        <v>21598</v>
      </c>
      <c r="L30" s="242">
        <f t="shared" si="3"/>
        <v>48838</v>
      </c>
      <c r="M30" s="242">
        <f t="shared" si="3"/>
        <v>12264</v>
      </c>
      <c r="N30" s="239">
        <f t="shared" si="3"/>
        <v>61102</v>
      </c>
      <c r="O30" s="312" t="s">
        <v>78</v>
      </c>
      <c r="P30" s="2039"/>
      <c r="U30" s="313"/>
    </row>
    <row r="31" spans="1:21" ht="39" customHeight="1">
      <c r="A31" s="2039"/>
      <c r="B31" s="312" t="s">
        <v>128</v>
      </c>
      <c r="C31" s="239">
        <f>C29+C30</f>
        <v>83652</v>
      </c>
      <c r="D31" s="239">
        <f t="shared" ref="D31:N31" si="13">D29+D30</f>
        <v>2613</v>
      </c>
      <c r="E31" s="239">
        <f t="shared" si="13"/>
        <v>86265</v>
      </c>
      <c r="F31" s="239">
        <f t="shared" si="13"/>
        <v>24890</v>
      </c>
      <c r="G31" s="239">
        <f t="shared" si="13"/>
        <v>4419</v>
      </c>
      <c r="H31" s="239">
        <f t="shared" si="13"/>
        <v>29309</v>
      </c>
      <c r="I31" s="239">
        <f t="shared" si="13"/>
        <v>21072</v>
      </c>
      <c r="J31" s="239">
        <f t="shared" si="13"/>
        <v>17042</v>
      </c>
      <c r="K31" s="239">
        <f t="shared" si="13"/>
        <v>38114</v>
      </c>
      <c r="L31" s="239">
        <f t="shared" si="13"/>
        <v>129614</v>
      </c>
      <c r="M31" s="239">
        <f t="shared" si="13"/>
        <v>24074</v>
      </c>
      <c r="N31" s="239">
        <f t="shared" si="13"/>
        <v>153688</v>
      </c>
      <c r="O31" s="312" t="s">
        <v>129</v>
      </c>
      <c r="P31" s="2039"/>
      <c r="U31" s="313"/>
    </row>
  </sheetData>
  <mergeCells count="32">
    <mergeCell ref="A1:P1"/>
    <mergeCell ref="A2:P2"/>
    <mergeCell ref="A3:G3"/>
    <mergeCell ref="H3:P3"/>
    <mergeCell ref="A4:A7"/>
    <mergeCell ref="B4:B7"/>
    <mergeCell ref="C4:E4"/>
    <mergeCell ref="F4:H4"/>
    <mergeCell ref="I4:K4"/>
    <mergeCell ref="L4:N4"/>
    <mergeCell ref="O4:O7"/>
    <mergeCell ref="P4:P7"/>
    <mergeCell ref="C5:E5"/>
    <mergeCell ref="F5:H5"/>
    <mergeCell ref="I5:K5"/>
    <mergeCell ref="L5:N5"/>
    <mergeCell ref="A8:A10"/>
    <mergeCell ref="P8:P10"/>
    <mergeCell ref="A11:A13"/>
    <mergeCell ref="P11:P13"/>
    <mergeCell ref="A14:A16"/>
    <mergeCell ref="P14:P16"/>
    <mergeCell ref="A26:A28"/>
    <mergeCell ref="P26:P28"/>
    <mergeCell ref="A29:A31"/>
    <mergeCell ref="P29:P31"/>
    <mergeCell ref="A17:A19"/>
    <mergeCell ref="P17:P19"/>
    <mergeCell ref="A20:A22"/>
    <mergeCell ref="P20:P22"/>
    <mergeCell ref="A23:A25"/>
    <mergeCell ref="P23:P25"/>
  </mergeCells>
  <pageMargins left="0.7" right="0.7" top="0.75" bottom="0.75" header="0.3" footer="0.3"/>
  <pageSetup paperSize="9" scale="42"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3"/>
  <sheetViews>
    <sheetView rightToLeft="1" topLeftCell="A10" zoomScaleNormal="100" workbookViewId="0">
      <selection activeCell="S11" sqref="S1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53" width="7.7109375" style="297"/>
    <col min="254" max="254" width="25.85546875" style="297" customWidth="1"/>
    <col min="255" max="255" width="18.28515625" style="297" customWidth="1"/>
    <col min="256" max="271" width="8.28515625" style="297" customWidth="1"/>
    <col min="272" max="509" width="7.7109375" style="297"/>
    <col min="510" max="510" width="25.85546875" style="297" customWidth="1"/>
    <col min="511" max="511" width="18.28515625" style="297" customWidth="1"/>
    <col min="512" max="527" width="8.28515625" style="297" customWidth="1"/>
    <col min="528" max="765" width="7.7109375" style="297"/>
    <col min="766" max="766" width="25.85546875" style="297" customWidth="1"/>
    <col min="767" max="767" width="18.28515625" style="297" customWidth="1"/>
    <col min="768" max="783" width="8.28515625" style="297" customWidth="1"/>
    <col min="784" max="1021" width="7.7109375" style="297"/>
    <col min="1022" max="1022" width="25.85546875" style="297" customWidth="1"/>
    <col min="1023" max="1023" width="18.28515625" style="297" customWidth="1"/>
    <col min="1024" max="1039" width="8.28515625" style="297" customWidth="1"/>
    <col min="1040" max="1277" width="7.7109375" style="297"/>
    <col min="1278" max="1278" width="25.85546875" style="297" customWidth="1"/>
    <col min="1279" max="1279" width="18.28515625" style="297" customWidth="1"/>
    <col min="1280" max="1295" width="8.28515625" style="297" customWidth="1"/>
    <col min="1296" max="1533" width="7.7109375" style="297"/>
    <col min="1534" max="1534" width="25.85546875" style="297" customWidth="1"/>
    <col min="1535" max="1535" width="18.28515625" style="297" customWidth="1"/>
    <col min="1536" max="1551" width="8.28515625" style="297" customWidth="1"/>
    <col min="1552" max="1789" width="7.7109375" style="297"/>
    <col min="1790" max="1790" width="25.85546875" style="297" customWidth="1"/>
    <col min="1791" max="1791" width="18.28515625" style="297" customWidth="1"/>
    <col min="1792" max="1807" width="8.28515625" style="297" customWidth="1"/>
    <col min="1808" max="2045" width="7.7109375" style="297"/>
    <col min="2046" max="2046" width="25.85546875" style="297" customWidth="1"/>
    <col min="2047" max="2047" width="18.28515625" style="297" customWidth="1"/>
    <col min="2048" max="2063" width="8.28515625" style="297" customWidth="1"/>
    <col min="2064" max="2301" width="7.7109375" style="297"/>
    <col min="2302" max="2302" width="25.85546875" style="297" customWidth="1"/>
    <col min="2303" max="2303" width="18.28515625" style="297" customWidth="1"/>
    <col min="2304" max="2319" width="8.28515625" style="297" customWidth="1"/>
    <col min="2320" max="2557" width="7.7109375" style="297"/>
    <col min="2558" max="2558" width="25.85546875" style="297" customWidth="1"/>
    <col min="2559" max="2559" width="18.28515625" style="297" customWidth="1"/>
    <col min="2560" max="2575" width="8.28515625" style="297" customWidth="1"/>
    <col min="2576" max="2813" width="7.7109375" style="297"/>
    <col min="2814" max="2814" width="25.85546875" style="297" customWidth="1"/>
    <col min="2815" max="2815" width="18.28515625" style="297" customWidth="1"/>
    <col min="2816" max="2831" width="8.28515625" style="297" customWidth="1"/>
    <col min="2832" max="3069" width="7.7109375" style="297"/>
    <col min="3070" max="3070" width="25.85546875" style="297" customWidth="1"/>
    <col min="3071" max="3071" width="18.28515625" style="297" customWidth="1"/>
    <col min="3072" max="3087" width="8.28515625" style="297" customWidth="1"/>
    <col min="3088" max="3325" width="7.7109375" style="297"/>
    <col min="3326" max="3326" width="25.85546875" style="297" customWidth="1"/>
    <col min="3327" max="3327" width="18.28515625" style="297" customWidth="1"/>
    <col min="3328" max="3343" width="8.28515625" style="297" customWidth="1"/>
    <col min="3344" max="3581" width="7.7109375" style="297"/>
    <col min="3582" max="3582" width="25.85546875" style="297" customWidth="1"/>
    <col min="3583" max="3583" width="18.28515625" style="297" customWidth="1"/>
    <col min="3584" max="3599" width="8.28515625" style="297" customWidth="1"/>
    <col min="3600" max="3837" width="7.7109375" style="297"/>
    <col min="3838" max="3838" width="25.85546875" style="297" customWidth="1"/>
    <col min="3839" max="3839" width="18.28515625" style="297" customWidth="1"/>
    <col min="3840" max="3855" width="8.28515625" style="297" customWidth="1"/>
    <col min="3856" max="4093" width="7.7109375" style="297"/>
    <col min="4094" max="4094" width="25.85546875" style="297" customWidth="1"/>
    <col min="4095" max="4095" width="18.28515625" style="297" customWidth="1"/>
    <col min="4096" max="4111" width="8.28515625" style="297" customWidth="1"/>
    <col min="4112" max="4349" width="7.7109375" style="297"/>
    <col min="4350" max="4350" width="25.85546875" style="297" customWidth="1"/>
    <col min="4351" max="4351" width="18.28515625" style="297" customWidth="1"/>
    <col min="4352" max="4367" width="8.28515625" style="297" customWidth="1"/>
    <col min="4368" max="4605" width="7.7109375" style="297"/>
    <col min="4606" max="4606" width="25.85546875" style="297" customWidth="1"/>
    <col min="4607" max="4607" width="18.28515625" style="297" customWidth="1"/>
    <col min="4608" max="4623" width="8.28515625" style="297" customWidth="1"/>
    <col min="4624" max="4861" width="7.7109375" style="297"/>
    <col min="4862" max="4862" width="25.85546875" style="297" customWidth="1"/>
    <col min="4863" max="4863" width="18.28515625" style="297" customWidth="1"/>
    <col min="4864" max="4879" width="8.28515625" style="297" customWidth="1"/>
    <col min="4880" max="5117" width="7.7109375" style="297"/>
    <col min="5118" max="5118" width="25.85546875" style="297" customWidth="1"/>
    <col min="5119" max="5119" width="18.28515625" style="297" customWidth="1"/>
    <col min="5120" max="5135" width="8.28515625" style="297" customWidth="1"/>
    <col min="5136" max="5373" width="7.7109375" style="297"/>
    <col min="5374" max="5374" width="25.85546875" style="297" customWidth="1"/>
    <col min="5375" max="5375" width="18.28515625" style="297" customWidth="1"/>
    <col min="5376" max="5391" width="8.28515625" style="297" customWidth="1"/>
    <col min="5392" max="5629" width="7.7109375" style="297"/>
    <col min="5630" max="5630" width="25.85546875" style="297" customWidth="1"/>
    <col min="5631" max="5631" width="18.28515625" style="297" customWidth="1"/>
    <col min="5632" max="5647" width="8.28515625" style="297" customWidth="1"/>
    <col min="5648" max="5885" width="7.7109375" style="297"/>
    <col min="5886" max="5886" width="25.85546875" style="297" customWidth="1"/>
    <col min="5887" max="5887" width="18.28515625" style="297" customWidth="1"/>
    <col min="5888" max="5903" width="8.28515625" style="297" customWidth="1"/>
    <col min="5904" max="6141" width="7.7109375" style="297"/>
    <col min="6142" max="6142" width="25.85546875" style="297" customWidth="1"/>
    <col min="6143" max="6143" width="18.28515625" style="297" customWidth="1"/>
    <col min="6144" max="6159" width="8.28515625" style="297" customWidth="1"/>
    <col min="6160" max="6397" width="7.7109375" style="297"/>
    <col min="6398" max="6398" width="25.85546875" style="297" customWidth="1"/>
    <col min="6399" max="6399" width="18.28515625" style="297" customWidth="1"/>
    <col min="6400" max="6415" width="8.28515625" style="297" customWidth="1"/>
    <col min="6416" max="6653" width="7.7109375" style="297"/>
    <col min="6654" max="6654" width="25.85546875" style="297" customWidth="1"/>
    <col min="6655" max="6655" width="18.28515625" style="297" customWidth="1"/>
    <col min="6656" max="6671" width="8.28515625" style="297" customWidth="1"/>
    <col min="6672" max="6909" width="7.7109375" style="297"/>
    <col min="6910" max="6910" width="25.85546875" style="297" customWidth="1"/>
    <col min="6911" max="6911" width="18.28515625" style="297" customWidth="1"/>
    <col min="6912" max="6927" width="8.28515625" style="297" customWidth="1"/>
    <col min="6928" max="7165" width="7.7109375" style="297"/>
    <col min="7166" max="7166" width="25.85546875" style="297" customWidth="1"/>
    <col min="7167" max="7167" width="18.28515625" style="297" customWidth="1"/>
    <col min="7168" max="7183" width="8.28515625" style="297" customWidth="1"/>
    <col min="7184" max="7421" width="7.7109375" style="297"/>
    <col min="7422" max="7422" width="25.85546875" style="297" customWidth="1"/>
    <col min="7423" max="7423" width="18.28515625" style="297" customWidth="1"/>
    <col min="7424" max="7439" width="8.28515625" style="297" customWidth="1"/>
    <col min="7440" max="7677" width="7.7109375" style="297"/>
    <col min="7678" max="7678" width="25.85546875" style="297" customWidth="1"/>
    <col min="7679" max="7679" width="18.28515625" style="297" customWidth="1"/>
    <col min="7680" max="7695" width="8.28515625" style="297" customWidth="1"/>
    <col min="7696" max="7933" width="7.7109375" style="297"/>
    <col min="7934" max="7934" width="25.85546875" style="297" customWidth="1"/>
    <col min="7935" max="7935" width="18.28515625" style="297" customWidth="1"/>
    <col min="7936" max="7951" width="8.28515625" style="297" customWidth="1"/>
    <col min="7952" max="8189" width="7.7109375" style="297"/>
    <col min="8190" max="8190" width="25.85546875" style="297" customWidth="1"/>
    <col min="8191" max="8191" width="18.28515625" style="297" customWidth="1"/>
    <col min="8192" max="8207" width="8.28515625" style="297" customWidth="1"/>
    <col min="8208" max="8445" width="7.7109375" style="297"/>
    <col min="8446" max="8446" width="25.85546875" style="297" customWidth="1"/>
    <col min="8447" max="8447" width="18.28515625" style="297" customWidth="1"/>
    <col min="8448" max="8463" width="8.28515625" style="297" customWidth="1"/>
    <col min="8464" max="8701" width="7.7109375" style="297"/>
    <col min="8702" max="8702" width="25.85546875" style="297" customWidth="1"/>
    <col min="8703" max="8703" width="18.28515625" style="297" customWidth="1"/>
    <col min="8704" max="8719" width="8.28515625" style="297" customWidth="1"/>
    <col min="8720" max="8957" width="7.7109375" style="297"/>
    <col min="8958" max="8958" width="25.85546875" style="297" customWidth="1"/>
    <col min="8959" max="8959" width="18.28515625" style="297" customWidth="1"/>
    <col min="8960" max="8975" width="8.28515625" style="297" customWidth="1"/>
    <col min="8976" max="9213" width="7.7109375" style="297"/>
    <col min="9214" max="9214" width="25.85546875" style="297" customWidth="1"/>
    <col min="9215" max="9215" width="18.28515625" style="297" customWidth="1"/>
    <col min="9216" max="9231" width="8.28515625" style="297" customWidth="1"/>
    <col min="9232" max="9469" width="7.7109375" style="297"/>
    <col min="9470" max="9470" width="25.85546875" style="297" customWidth="1"/>
    <col min="9471" max="9471" width="18.28515625" style="297" customWidth="1"/>
    <col min="9472" max="9487" width="8.28515625" style="297" customWidth="1"/>
    <col min="9488" max="9725" width="7.7109375" style="297"/>
    <col min="9726" max="9726" width="25.85546875" style="297" customWidth="1"/>
    <col min="9727" max="9727" width="18.28515625" style="297" customWidth="1"/>
    <col min="9728" max="9743" width="8.28515625" style="297" customWidth="1"/>
    <col min="9744" max="9981" width="7.7109375" style="297"/>
    <col min="9982" max="9982" width="25.85546875" style="297" customWidth="1"/>
    <col min="9983" max="9983" width="18.28515625" style="297" customWidth="1"/>
    <col min="9984" max="9999" width="8.28515625" style="297" customWidth="1"/>
    <col min="10000" max="10237" width="7.7109375" style="297"/>
    <col min="10238" max="10238" width="25.85546875" style="297" customWidth="1"/>
    <col min="10239" max="10239" width="18.28515625" style="297" customWidth="1"/>
    <col min="10240" max="10255" width="8.28515625" style="297" customWidth="1"/>
    <col min="10256" max="10493" width="7.7109375" style="297"/>
    <col min="10494" max="10494" width="25.85546875" style="297" customWidth="1"/>
    <col min="10495" max="10495" width="18.28515625" style="297" customWidth="1"/>
    <col min="10496" max="10511" width="8.28515625" style="297" customWidth="1"/>
    <col min="10512" max="10749" width="7.7109375" style="297"/>
    <col min="10750" max="10750" width="25.85546875" style="297" customWidth="1"/>
    <col min="10751" max="10751" width="18.28515625" style="297" customWidth="1"/>
    <col min="10752" max="10767" width="8.28515625" style="297" customWidth="1"/>
    <col min="10768" max="11005" width="7.7109375" style="297"/>
    <col min="11006" max="11006" width="25.85546875" style="297" customWidth="1"/>
    <col min="11007" max="11007" width="18.28515625" style="297" customWidth="1"/>
    <col min="11008" max="11023" width="8.28515625" style="297" customWidth="1"/>
    <col min="11024" max="11261" width="7.7109375" style="297"/>
    <col min="11262" max="11262" width="25.85546875" style="297" customWidth="1"/>
    <col min="11263" max="11263" width="18.28515625" style="297" customWidth="1"/>
    <col min="11264" max="11279" width="8.28515625" style="297" customWidth="1"/>
    <col min="11280" max="11517" width="7.7109375" style="297"/>
    <col min="11518" max="11518" width="25.85546875" style="297" customWidth="1"/>
    <col min="11519" max="11519" width="18.28515625" style="297" customWidth="1"/>
    <col min="11520" max="11535" width="8.28515625" style="297" customWidth="1"/>
    <col min="11536" max="11773" width="7.7109375" style="297"/>
    <col min="11774" max="11774" width="25.85546875" style="297" customWidth="1"/>
    <col min="11775" max="11775" width="18.28515625" style="297" customWidth="1"/>
    <col min="11776" max="11791" width="8.28515625" style="297" customWidth="1"/>
    <col min="11792" max="12029" width="7.7109375" style="297"/>
    <col min="12030" max="12030" width="25.85546875" style="297" customWidth="1"/>
    <col min="12031" max="12031" width="18.28515625" style="297" customWidth="1"/>
    <col min="12032" max="12047" width="8.28515625" style="297" customWidth="1"/>
    <col min="12048" max="12285" width="7.7109375" style="297"/>
    <col min="12286" max="12286" width="25.85546875" style="297" customWidth="1"/>
    <col min="12287" max="12287" width="18.28515625" style="297" customWidth="1"/>
    <col min="12288" max="12303" width="8.28515625" style="297" customWidth="1"/>
    <col min="12304" max="12541" width="7.7109375" style="297"/>
    <col min="12542" max="12542" width="25.85546875" style="297" customWidth="1"/>
    <col min="12543" max="12543" width="18.28515625" style="297" customWidth="1"/>
    <col min="12544" max="12559" width="8.28515625" style="297" customWidth="1"/>
    <col min="12560" max="12797" width="7.7109375" style="297"/>
    <col min="12798" max="12798" width="25.85546875" style="297" customWidth="1"/>
    <col min="12799" max="12799" width="18.28515625" style="297" customWidth="1"/>
    <col min="12800" max="12815" width="8.28515625" style="297" customWidth="1"/>
    <col min="12816" max="13053" width="7.7109375" style="297"/>
    <col min="13054" max="13054" width="25.85546875" style="297" customWidth="1"/>
    <col min="13055" max="13055" width="18.28515625" style="297" customWidth="1"/>
    <col min="13056" max="13071" width="8.28515625" style="297" customWidth="1"/>
    <col min="13072" max="13309" width="7.7109375" style="297"/>
    <col min="13310" max="13310" width="25.85546875" style="297" customWidth="1"/>
    <col min="13311" max="13311" width="18.28515625" style="297" customWidth="1"/>
    <col min="13312" max="13327" width="8.28515625" style="297" customWidth="1"/>
    <col min="13328" max="13565" width="7.7109375" style="297"/>
    <col min="13566" max="13566" width="25.85546875" style="297" customWidth="1"/>
    <col min="13567" max="13567" width="18.28515625" style="297" customWidth="1"/>
    <col min="13568" max="13583" width="8.28515625" style="297" customWidth="1"/>
    <col min="13584" max="13821" width="7.7109375" style="297"/>
    <col min="13822" max="13822" width="25.85546875" style="297" customWidth="1"/>
    <col min="13823" max="13823" width="18.28515625" style="297" customWidth="1"/>
    <col min="13824" max="13839" width="8.28515625" style="297" customWidth="1"/>
    <col min="13840" max="14077" width="7.7109375" style="297"/>
    <col min="14078" max="14078" width="25.85546875" style="297" customWidth="1"/>
    <col min="14079" max="14079" width="18.28515625" style="297" customWidth="1"/>
    <col min="14080" max="14095" width="8.28515625" style="297" customWidth="1"/>
    <col min="14096" max="14333" width="7.7109375" style="297"/>
    <col min="14334" max="14334" width="25.85546875" style="297" customWidth="1"/>
    <col min="14335" max="14335" width="18.28515625" style="297" customWidth="1"/>
    <col min="14336" max="14351" width="8.28515625" style="297" customWidth="1"/>
    <col min="14352" max="14589" width="7.7109375" style="297"/>
    <col min="14590" max="14590" width="25.85546875" style="297" customWidth="1"/>
    <col min="14591" max="14591" width="18.28515625" style="297" customWidth="1"/>
    <col min="14592" max="14607" width="8.28515625" style="297" customWidth="1"/>
    <col min="14608" max="14845" width="7.7109375" style="297"/>
    <col min="14846" max="14846" width="25.85546875" style="297" customWidth="1"/>
    <col min="14847" max="14847" width="18.28515625" style="297" customWidth="1"/>
    <col min="14848" max="14863" width="8.28515625" style="297" customWidth="1"/>
    <col min="14864" max="15101" width="7.7109375" style="297"/>
    <col min="15102" max="15102" width="25.85546875" style="297" customWidth="1"/>
    <col min="15103" max="15103" width="18.28515625" style="297" customWidth="1"/>
    <col min="15104" max="15119" width="8.28515625" style="297" customWidth="1"/>
    <col min="15120" max="15357" width="7.7109375" style="297"/>
    <col min="15358" max="15358" width="25.85546875" style="297" customWidth="1"/>
    <col min="15359" max="15359" width="18.28515625" style="297" customWidth="1"/>
    <col min="15360" max="15375" width="8.28515625" style="297" customWidth="1"/>
    <col min="15376" max="15613" width="7.7109375" style="297"/>
    <col min="15614" max="15614" width="25.85546875" style="297" customWidth="1"/>
    <col min="15615" max="15615" width="18.28515625" style="297" customWidth="1"/>
    <col min="15616" max="15631" width="8.28515625" style="297" customWidth="1"/>
    <col min="15632" max="15869" width="7.7109375" style="297"/>
    <col min="15870" max="15870" width="25.85546875" style="297" customWidth="1"/>
    <col min="15871" max="15871" width="18.28515625" style="297" customWidth="1"/>
    <col min="15872" max="15887" width="8.28515625" style="297" customWidth="1"/>
    <col min="15888" max="16125" width="7.7109375" style="297"/>
    <col min="16126" max="16126" width="25.85546875" style="297" customWidth="1"/>
    <col min="16127" max="16127" width="18.28515625" style="297" customWidth="1"/>
    <col min="16128" max="16143" width="8.28515625" style="297" customWidth="1"/>
    <col min="16144" max="16384" width="7.7109375" style="297"/>
  </cols>
  <sheetData>
    <row r="1" spans="1:22" ht="33" customHeight="1">
      <c r="A1" s="1956" t="s">
        <v>335</v>
      </c>
      <c r="B1" s="1956"/>
      <c r="C1" s="1956"/>
      <c r="D1" s="1956"/>
      <c r="E1" s="1956"/>
      <c r="F1" s="1956"/>
      <c r="G1" s="1956"/>
      <c r="H1" s="1956"/>
      <c r="I1" s="1956"/>
      <c r="J1" s="1956"/>
      <c r="K1" s="1956"/>
      <c r="L1" s="1956"/>
      <c r="M1" s="1956"/>
      <c r="N1" s="1956"/>
      <c r="O1" s="1956"/>
      <c r="P1" s="1956"/>
      <c r="Q1" s="1956"/>
      <c r="R1" s="1956"/>
    </row>
    <row r="2" spans="1:22" ht="33" customHeight="1">
      <c r="A2" s="1902" t="s">
        <v>336</v>
      </c>
      <c r="B2" s="1902"/>
      <c r="C2" s="1902"/>
      <c r="D2" s="1902"/>
      <c r="E2" s="1902"/>
      <c r="F2" s="1902"/>
      <c r="G2" s="1902"/>
      <c r="H2" s="1902"/>
      <c r="I2" s="1902"/>
      <c r="J2" s="1902"/>
      <c r="K2" s="1902"/>
      <c r="L2" s="1902"/>
      <c r="M2" s="1902"/>
      <c r="N2" s="1902"/>
      <c r="O2" s="1902"/>
      <c r="P2" s="1902"/>
      <c r="Q2" s="1902"/>
      <c r="R2" s="1902"/>
    </row>
    <row r="3" spans="1:22" ht="26.25" customHeight="1">
      <c r="A3" s="1903" t="s">
        <v>634</v>
      </c>
      <c r="B3" s="1903"/>
      <c r="C3" s="1903"/>
      <c r="D3" s="1903"/>
      <c r="E3" s="1903"/>
      <c r="F3" s="1903"/>
      <c r="G3" s="1903"/>
      <c r="H3" s="1903"/>
      <c r="I3" s="1903"/>
      <c r="J3" s="1903"/>
      <c r="K3" s="1904"/>
      <c r="L3" s="1958" t="s">
        <v>635</v>
      </c>
      <c r="M3" s="1958"/>
      <c r="N3" s="1958"/>
      <c r="O3" s="1958"/>
      <c r="P3" s="1958"/>
      <c r="Q3" s="1958"/>
      <c r="R3" s="1905"/>
    </row>
    <row r="4" spans="1:22" ht="40.5" customHeight="1">
      <c r="A4" s="2054" t="s">
        <v>537</v>
      </c>
      <c r="B4" s="2057" t="s">
        <v>636</v>
      </c>
      <c r="C4" s="2057"/>
      <c r="D4" s="2057"/>
      <c r="E4" s="2057"/>
      <c r="F4" s="2057"/>
      <c r="G4" s="2057" t="s">
        <v>637</v>
      </c>
      <c r="H4" s="2057"/>
      <c r="I4" s="2057"/>
      <c r="J4" s="2057"/>
      <c r="K4" s="2057"/>
      <c r="L4" s="2057" t="s">
        <v>638</v>
      </c>
      <c r="M4" s="2057"/>
      <c r="N4" s="2057"/>
      <c r="O4" s="2057"/>
      <c r="P4" s="2057"/>
      <c r="Q4" s="2051" t="s">
        <v>639</v>
      </c>
      <c r="R4" s="2058" t="s">
        <v>539</v>
      </c>
    </row>
    <row r="5" spans="1:22" ht="38.25" customHeight="1">
      <c r="A5" s="2055"/>
      <c r="B5" s="2052" t="s">
        <v>640</v>
      </c>
      <c r="C5" s="2053"/>
      <c r="D5" s="2052" t="s">
        <v>641</v>
      </c>
      <c r="E5" s="2053"/>
      <c r="F5" s="2051" t="s">
        <v>639</v>
      </c>
      <c r="G5" s="2052" t="s">
        <v>640</v>
      </c>
      <c r="H5" s="2053"/>
      <c r="I5" s="2052" t="s">
        <v>641</v>
      </c>
      <c r="J5" s="2053"/>
      <c r="K5" s="2051" t="s">
        <v>639</v>
      </c>
      <c r="L5" s="2052" t="s">
        <v>640</v>
      </c>
      <c r="M5" s="2053"/>
      <c r="N5" s="2052" t="s">
        <v>641</v>
      </c>
      <c r="O5" s="2053"/>
      <c r="P5" s="2051" t="s">
        <v>639</v>
      </c>
      <c r="Q5" s="2051"/>
      <c r="R5" s="2059"/>
    </row>
    <row r="6" spans="1:22" ht="30">
      <c r="A6" s="2056"/>
      <c r="B6" s="314" t="s">
        <v>642</v>
      </c>
      <c r="C6" s="314" t="s">
        <v>643</v>
      </c>
      <c r="D6" s="314" t="s">
        <v>642</v>
      </c>
      <c r="E6" s="314" t="s">
        <v>643</v>
      </c>
      <c r="F6" s="2051"/>
      <c r="G6" s="314" t="s">
        <v>642</v>
      </c>
      <c r="H6" s="314" t="s">
        <v>643</v>
      </c>
      <c r="I6" s="314" t="s">
        <v>642</v>
      </c>
      <c r="J6" s="314" t="s">
        <v>643</v>
      </c>
      <c r="K6" s="2051"/>
      <c r="L6" s="314" t="s">
        <v>642</v>
      </c>
      <c r="M6" s="314" t="s">
        <v>643</v>
      </c>
      <c r="N6" s="314" t="s">
        <v>642</v>
      </c>
      <c r="O6" s="314" t="s">
        <v>643</v>
      </c>
      <c r="P6" s="2051"/>
      <c r="Q6" s="2051"/>
      <c r="R6" s="2060"/>
    </row>
    <row r="7" spans="1:22" s="309" customFormat="1" ht="20.25">
      <c r="A7" s="255" t="s">
        <v>547</v>
      </c>
      <c r="B7" s="267">
        <v>3025</v>
      </c>
      <c r="C7" s="267">
        <v>2134</v>
      </c>
      <c r="D7" s="267">
        <v>2045</v>
      </c>
      <c r="E7" s="267">
        <v>1356</v>
      </c>
      <c r="F7" s="299">
        <f>SUM(B7:E7)</f>
        <v>8560</v>
      </c>
      <c r="G7" s="267">
        <v>0</v>
      </c>
      <c r="H7" s="267">
        <v>0</v>
      </c>
      <c r="I7" s="267">
        <v>0</v>
      </c>
      <c r="J7" s="267">
        <v>0</v>
      </c>
      <c r="K7" s="299">
        <f>SUM(G7:J7)</f>
        <v>0</v>
      </c>
      <c r="L7" s="267">
        <v>0</v>
      </c>
      <c r="M7" s="267">
        <v>0</v>
      </c>
      <c r="N7" s="267">
        <v>0</v>
      </c>
      <c r="O7" s="267">
        <v>0</v>
      </c>
      <c r="P7" s="299">
        <f>SUM(L7:O7)</f>
        <v>0</v>
      </c>
      <c r="Q7" s="299">
        <f>P7+K7+F7</f>
        <v>8560</v>
      </c>
      <c r="R7" s="255" t="s">
        <v>548</v>
      </c>
      <c r="S7" s="308"/>
      <c r="T7" s="308"/>
      <c r="U7" s="308"/>
      <c r="V7" s="308"/>
    </row>
    <row r="8" spans="1:22" ht="20.25">
      <c r="A8" s="255" t="s">
        <v>644</v>
      </c>
      <c r="B8" s="300">
        <v>3211</v>
      </c>
      <c r="C8" s="300">
        <v>2199</v>
      </c>
      <c r="D8" s="300">
        <v>2</v>
      </c>
      <c r="E8" s="300">
        <v>1</v>
      </c>
      <c r="F8" s="299">
        <f t="shared" ref="F8:F42" si="0">SUM(B8:E8)</f>
        <v>5413</v>
      </c>
      <c r="G8" s="300">
        <v>382</v>
      </c>
      <c r="H8" s="300">
        <v>222</v>
      </c>
      <c r="I8" s="300">
        <v>343</v>
      </c>
      <c r="J8" s="300">
        <v>98</v>
      </c>
      <c r="K8" s="299">
        <f t="shared" ref="K8:K42" si="1">SUM(G8:J8)</f>
        <v>1045</v>
      </c>
      <c r="L8" s="300">
        <v>318</v>
      </c>
      <c r="M8" s="300">
        <v>195</v>
      </c>
      <c r="N8" s="300">
        <v>67</v>
      </c>
      <c r="O8" s="300">
        <v>18</v>
      </c>
      <c r="P8" s="299">
        <f t="shared" ref="P8:P42" si="2">SUM(L8:O8)</f>
        <v>598</v>
      </c>
      <c r="Q8" s="299">
        <f t="shared" ref="Q8:Q42" si="3">P8+K8+F8</f>
        <v>7056</v>
      </c>
      <c r="R8" s="255" t="s">
        <v>550</v>
      </c>
      <c r="S8" s="308"/>
      <c r="T8" s="308"/>
      <c r="U8" s="308"/>
      <c r="V8" s="308"/>
    </row>
    <row r="9" spans="1:22" ht="20.25">
      <c r="A9" s="255" t="s">
        <v>645</v>
      </c>
      <c r="B9" s="267">
        <v>967</v>
      </c>
      <c r="C9" s="267">
        <v>608</v>
      </c>
      <c r="D9" s="267">
        <v>535</v>
      </c>
      <c r="E9" s="267">
        <v>364</v>
      </c>
      <c r="F9" s="299">
        <f t="shared" si="0"/>
        <v>2474</v>
      </c>
      <c r="G9" s="267">
        <v>466</v>
      </c>
      <c r="H9" s="267">
        <v>263</v>
      </c>
      <c r="I9" s="267">
        <v>576</v>
      </c>
      <c r="J9" s="267">
        <v>240</v>
      </c>
      <c r="K9" s="299">
        <f t="shared" si="1"/>
        <v>1545</v>
      </c>
      <c r="L9" s="267">
        <v>263</v>
      </c>
      <c r="M9" s="267">
        <v>111</v>
      </c>
      <c r="N9" s="267">
        <v>137</v>
      </c>
      <c r="O9" s="267">
        <v>69</v>
      </c>
      <c r="P9" s="299">
        <f t="shared" si="2"/>
        <v>580</v>
      </c>
      <c r="Q9" s="299">
        <f t="shared" si="3"/>
        <v>4599</v>
      </c>
      <c r="R9" s="255" t="s">
        <v>552</v>
      </c>
      <c r="S9" s="308"/>
      <c r="T9" s="308"/>
      <c r="U9" s="308"/>
      <c r="V9" s="308"/>
    </row>
    <row r="10" spans="1:22" ht="20.25">
      <c r="A10" s="255" t="s">
        <v>553</v>
      </c>
      <c r="B10" s="300">
        <v>867</v>
      </c>
      <c r="C10" s="300">
        <v>470</v>
      </c>
      <c r="D10" s="300">
        <v>706</v>
      </c>
      <c r="E10" s="300">
        <v>314</v>
      </c>
      <c r="F10" s="299">
        <f t="shared" si="0"/>
        <v>2357</v>
      </c>
      <c r="G10" s="300">
        <v>268</v>
      </c>
      <c r="H10" s="300">
        <v>137</v>
      </c>
      <c r="I10" s="300">
        <v>747</v>
      </c>
      <c r="J10" s="300">
        <v>42</v>
      </c>
      <c r="K10" s="299">
        <f t="shared" si="1"/>
        <v>1194</v>
      </c>
      <c r="L10" s="300">
        <v>240</v>
      </c>
      <c r="M10" s="300">
        <v>49</v>
      </c>
      <c r="N10" s="300">
        <v>291</v>
      </c>
      <c r="O10" s="300">
        <v>17</v>
      </c>
      <c r="P10" s="299">
        <f t="shared" si="2"/>
        <v>597</v>
      </c>
      <c r="Q10" s="299">
        <f t="shared" si="3"/>
        <v>4148</v>
      </c>
      <c r="R10" s="255" t="s">
        <v>554</v>
      </c>
      <c r="S10" s="308"/>
      <c r="T10" s="308"/>
      <c r="U10" s="308"/>
      <c r="V10" s="308"/>
    </row>
    <row r="11" spans="1:22" ht="20.25">
      <c r="A11" s="255" t="s">
        <v>646</v>
      </c>
      <c r="B11" s="267">
        <v>321</v>
      </c>
      <c r="C11" s="267">
        <v>80</v>
      </c>
      <c r="D11" s="267">
        <v>128</v>
      </c>
      <c r="E11" s="267">
        <v>13</v>
      </c>
      <c r="F11" s="299">
        <f t="shared" si="0"/>
        <v>542</v>
      </c>
      <c r="G11" s="267">
        <v>133</v>
      </c>
      <c r="H11" s="267">
        <v>19</v>
      </c>
      <c r="I11" s="267">
        <v>634</v>
      </c>
      <c r="J11" s="267">
        <v>8</v>
      </c>
      <c r="K11" s="299">
        <f t="shared" si="1"/>
        <v>794</v>
      </c>
      <c r="L11" s="267">
        <v>187</v>
      </c>
      <c r="M11" s="267">
        <v>7</v>
      </c>
      <c r="N11" s="267">
        <v>175</v>
      </c>
      <c r="O11" s="267">
        <v>3</v>
      </c>
      <c r="P11" s="299">
        <f t="shared" si="2"/>
        <v>372</v>
      </c>
      <c r="Q11" s="299">
        <f t="shared" si="3"/>
        <v>1708</v>
      </c>
      <c r="R11" s="255" t="s">
        <v>556</v>
      </c>
      <c r="S11" s="308"/>
      <c r="T11" s="308"/>
      <c r="U11" s="308"/>
      <c r="V11" s="308"/>
    </row>
    <row r="12" spans="1:22" ht="20.25">
      <c r="A12" s="255" t="s">
        <v>557</v>
      </c>
      <c r="B12" s="300">
        <v>136</v>
      </c>
      <c r="C12" s="300">
        <v>20</v>
      </c>
      <c r="D12" s="300">
        <v>31</v>
      </c>
      <c r="E12" s="300">
        <v>5</v>
      </c>
      <c r="F12" s="299">
        <f t="shared" si="0"/>
        <v>192</v>
      </c>
      <c r="G12" s="300">
        <v>84</v>
      </c>
      <c r="H12" s="300">
        <v>7</v>
      </c>
      <c r="I12" s="300">
        <v>272</v>
      </c>
      <c r="J12" s="300">
        <v>2</v>
      </c>
      <c r="K12" s="299">
        <f t="shared" si="1"/>
        <v>365</v>
      </c>
      <c r="L12" s="300">
        <v>119</v>
      </c>
      <c r="M12" s="300">
        <v>3</v>
      </c>
      <c r="N12" s="300">
        <v>77</v>
      </c>
      <c r="O12" s="300">
        <v>0</v>
      </c>
      <c r="P12" s="299">
        <f t="shared" si="2"/>
        <v>199</v>
      </c>
      <c r="Q12" s="299">
        <f t="shared" si="3"/>
        <v>756</v>
      </c>
      <c r="R12" s="255" t="s">
        <v>558</v>
      </c>
      <c r="S12" s="308"/>
      <c r="T12" s="308"/>
      <c r="U12" s="308"/>
      <c r="V12" s="308"/>
    </row>
    <row r="13" spans="1:22" ht="20.25">
      <c r="A13" s="255" t="s">
        <v>559</v>
      </c>
      <c r="B13" s="267">
        <v>5</v>
      </c>
      <c r="C13" s="267">
        <v>4</v>
      </c>
      <c r="D13" s="267">
        <v>1</v>
      </c>
      <c r="E13" s="267">
        <v>0</v>
      </c>
      <c r="F13" s="299">
        <f t="shared" si="0"/>
        <v>10</v>
      </c>
      <c r="G13" s="267">
        <v>8</v>
      </c>
      <c r="H13" s="267">
        <v>3</v>
      </c>
      <c r="I13" s="267">
        <v>123</v>
      </c>
      <c r="J13" s="267">
        <v>3</v>
      </c>
      <c r="K13" s="299">
        <f t="shared" si="1"/>
        <v>137</v>
      </c>
      <c r="L13" s="267">
        <v>49</v>
      </c>
      <c r="M13" s="267">
        <v>6</v>
      </c>
      <c r="N13" s="267">
        <v>102</v>
      </c>
      <c r="O13" s="267">
        <v>1</v>
      </c>
      <c r="P13" s="299">
        <f t="shared" si="2"/>
        <v>158</v>
      </c>
      <c r="Q13" s="299">
        <f t="shared" si="3"/>
        <v>305</v>
      </c>
      <c r="R13" s="255" t="s">
        <v>560</v>
      </c>
      <c r="S13" s="308"/>
      <c r="T13" s="308"/>
      <c r="U13" s="308"/>
      <c r="V13" s="308"/>
    </row>
    <row r="14" spans="1:22" ht="20.25">
      <c r="A14" s="255" t="s">
        <v>561</v>
      </c>
      <c r="B14" s="300">
        <v>60</v>
      </c>
      <c r="C14" s="300">
        <v>36</v>
      </c>
      <c r="D14" s="300">
        <v>28</v>
      </c>
      <c r="E14" s="300">
        <v>5</v>
      </c>
      <c r="F14" s="299">
        <f t="shared" si="0"/>
        <v>129</v>
      </c>
      <c r="G14" s="300">
        <v>24</v>
      </c>
      <c r="H14" s="300">
        <v>6</v>
      </c>
      <c r="I14" s="300">
        <v>147</v>
      </c>
      <c r="J14" s="300">
        <v>10</v>
      </c>
      <c r="K14" s="299">
        <f t="shared" si="1"/>
        <v>187</v>
      </c>
      <c r="L14" s="300">
        <v>47</v>
      </c>
      <c r="M14" s="300">
        <v>10</v>
      </c>
      <c r="N14" s="300">
        <v>120</v>
      </c>
      <c r="O14" s="300">
        <v>6</v>
      </c>
      <c r="P14" s="299">
        <f t="shared" si="2"/>
        <v>183</v>
      </c>
      <c r="Q14" s="299">
        <f t="shared" si="3"/>
        <v>499</v>
      </c>
      <c r="R14" s="255" t="s">
        <v>562</v>
      </c>
      <c r="S14" s="308"/>
      <c r="T14" s="308"/>
      <c r="U14" s="308"/>
      <c r="V14" s="308"/>
    </row>
    <row r="15" spans="1:22" ht="20.25">
      <c r="A15" s="255" t="s">
        <v>647</v>
      </c>
      <c r="B15" s="267">
        <v>29</v>
      </c>
      <c r="C15" s="267">
        <v>19</v>
      </c>
      <c r="D15" s="267">
        <v>4</v>
      </c>
      <c r="E15" s="267">
        <v>5</v>
      </c>
      <c r="F15" s="299">
        <f t="shared" si="0"/>
        <v>57</v>
      </c>
      <c r="G15" s="267">
        <v>9</v>
      </c>
      <c r="H15" s="267">
        <v>5</v>
      </c>
      <c r="I15" s="267">
        <v>68</v>
      </c>
      <c r="J15" s="267">
        <v>6</v>
      </c>
      <c r="K15" s="299">
        <f t="shared" si="1"/>
        <v>88</v>
      </c>
      <c r="L15" s="267">
        <v>25</v>
      </c>
      <c r="M15" s="267">
        <v>8</v>
      </c>
      <c r="N15" s="267">
        <v>31</v>
      </c>
      <c r="O15" s="267">
        <v>3</v>
      </c>
      <c r="P15" s="299">
        <f t="shared" si="2"/>
        <v>67</v>
      </c>
      <c r="Q15" s="299">
        <f t="shared" si="3"/>
        <v>212</v>
      </c>
      <c r="R15" s="255" t="s">
        <v>564</v>
      </c>
      <c r="S15" s="308"/>
      <c r="T15" s="308"/>
      <c r="U15" s="308"/>
      <c r="V15" s="308"/>
    </row>
    <row r="16" spans="1:22" ht="20.25">
      <c r="A16" s="255" t="s">
        <v>565</v>
      </c>
      <c r="B16" s="300">
        <v>96</v>
      </c>
      <c r="C16" s="300">
        <v>72</v>
      </c>
      <c r="D16" s="300">
        <v>29</v>
      </c>
      <c r="E16" s="300">
        <v>7</v>
      </c>
      <c r="F16" s="299">
        <f t="shared" si="0"/>
        <v>204</v>
      </c>
      <c r="G16" s="300">
        <v>62</v>
      </c>
      <c r="H16" s="300">
        <v>56</v>
      </c>
      <c r="I16" s="300">
        <v>263</v>
      </c>
      <c r="J16" s="300">
        <v>48</v>
      </c>
      <c r="K16" s="299">
        <f t="shared" si="1"/>
        <v>429</v>
      </c>
      <c r="L16" s="300">
        <v>122</v>
      </c>
      <c r="M16" s="300">
        <v>36</v>
      </c>
      <c r="N16" s="300">
        <v>58</v>
      </c>
      <c r="O16" s="300">
        <v>14</v>
      </c>
      <c r="P16" s="299">
        <f t="shared" si="2"/>
        <v>230</v>
      </c>
      <c r="Q16" s="299">
        <f t="shared" si="3"/>
        <v>863</v>
      </c>
      <c r="R16" s="255" t="s">
        <v>566</v>
      </c>
      <c r="S16" s="308"/>
      <c r="T16" s="308"/>
      <c r="U16" s="308"/>
      <c r="V16" s="308"/>
    </row>
    <row r="17" spans="1:22" ht="20.25">
      <c r="A17" s="255" t="s">
        <v>567</v>
      </c>
      <c r="B17" s="267">
        <v>117</v>
      </c>
      <c r="C17" s="267">
        <v>86</v>
      </c>
      <c r="D17" s="267">
        <v>28</v>
      </c>
      <c r="E17" s="267">
        <v>16</v>
      </c>
      <c r="F17" s="299">
        <f t="shared" si="0"/>
        <v>247</v>
      </c>
      <c r="G17" s="267">
        <v>51</v>
      </c>
      <c r="H17" s="267">
        <v>28</v>
      </c>
      <c r="I17" s="267">
        <v>241</v>
      </c>
      <c r="J17" s="267">
        <v>132</v>
      </c>
      <c r="K17" s="299">
        <f t="shared" si="1"/>
        <v>452</v>
      </c>
      <c r="L17" s="267">
        <v>119</v>
      </c>
      <c r="M17" s="267">
        <v>53</v>
      </c>
      <c r="N17" s="267">
        <v>75</v>
      </c>
      <c r="O17" s="267">
        <v>22</v>
      </c>
      <c r="P17" s="299">
        <f t="shared" si="2"/>
        <v>269</v>
      </c>
      <c r="Q17" s="299">
        <f t="shared" si="3"/>
        <v>968</v>
      </c>
      <c r="R17" s="255" t="s">
        <v>568</v>
      </c>
      <c r="S17" s="308"/>
      <c r="T17" s="308"/>
      <c r="U17" s="308"/>
      <c r="V17" s="308"/>
    </row>
    <row r="18" spans="1:22" ht="20.25">
      <c r="A18" s="255" t="s">
        <v>569</v>
      </c>
      <c r="B18" s="300">
        <v>248</v>
      </c>
      <c r="C18" s="300">
        <v>562</v>
      </c>
      <c r="D18" s="300">
        <v>79</v>
      </c>
      <c r="E18" s="300">
        <v>529</v>
      </c>
      <c r="F18" s="299">
        <f t="shared" si="0"/>
        <v>1418</v>
      </c>
      <c r="G18" s="300">
        <v>81</v>
      </c>
      <c r="H18" s="300">
        <v>195</v>
      </c>
      <c r="I18" s="300">
        <v>465</v>
      </c>
      <c r="J18" s="300">
        <v>500</v>
      </c>
      <c r="K18" s="299">
        <f t="shared" si="1"/>
        <v>1241</v>
      </c>
      <c r="L18" s="300">
        <v>43</v>
      </c>
      <c r="M18" s="300">
        <v>162</v>
      </c>
      <c r="N18" s="300">
        <v>223</v>
      </c>
      <c r="O18" s="300">
        <v>145</v>
      </c>
      <c r="P18" s="299">
        <f t="shared" si="2"/>
        <v>573</v>
      </c>
      <c r="Q18" s="299">
        <f t="shared" si="3"/>
        <v>3232</v>
      </c>
      <c r="R18" s="255" t="s">
        <v>570</v>
      </c>
      <c r="S18" s="308"/>
      <c r="T18" s="308"/>
      <c r="U18" s="308"/>
      <c r="V18" s="308"/>
    </row>
    <row r="19" spans="1:22" ht="20.25">
      <c r="A19" s="255" t="s">
        <v>571</v>
      </c>
      <c r="B19" s="267">
        <v>89</v>
      </c>
      <c r="C19" s="267">
        <v>41</v>
      </c>
      <c r="D19" s="267">
        <v>63</v>
      </c>
      <c r="E19" s="267">
        <v>20</v>
      </c>
      <c r="F19" s="299">
        <f t="shared" si="0"/>
        <v>213</v>
      </c>
      <c r="G19" s="267">
        <v>19</v>
      </c>
      <c r="H19" s="267">
        <v>2</v>
      </c>
      <c r="I19" s="267">
        <v>399</v>
      </c>
      <c r="J19" s="267">
        <v>63</v>
      </c>
      <c r="K19" s="299">
        <f t="shared" si="1"/>
        <v>483</v>
      </c>
      <c r="L19" s="267">
        <v>72</v>
      </c>
      <c r="M19" s="267">
        <v>5</v>
      </c>
      <c r="N19" s="267">
        <v>152</v>
      </c>
      <c r="O19" s="267">
        <v>33</v>
      </c>
      <c r="P19" s="299">
        <f t="shared" si="2"/>
        <v>262</v>
      </c>
      <c r="Q19" s="299">
        <f t="shared" si="3"/>
        <v>958</v>
      </c>
      <c r="R19" s="255" t="s">
        <v>572</v>
      </c>
      <c r="S19" s="308"/>
      <c r="T19" s="308"/>
      <c r="U19" s="308"/>
      <c r="V19" s="308"/>
    </row>
    <row r="20" spans="1:22" ht="20.25">
      <c r="A20" s="255" t="s">
        <v>648</v>
      </c>
      <c r="B20" s="300">
        <v>15</v>
      </c>
      <c r="C20" s="300">
        <v>13</v>
      </c>
      <c r="D20" s="300">
        <v>17</v>
      </c>
      <c r="E20" s="300">
        <v>13</v>
      </c>
      <c r="F20" s="299">
        <f t="shared" si="0"/>
        <v>58</v>
      </c>
      <c r="G20" s="300">
        <v>6</v>
      </c>
      <c r="H20" s="300">
        <v>6</v>
      </c>
      <c r="I20" s="300">
        <v>126</v>
      </c>
      <c r="J20" s="300">
        <v>69</v>
      </c>
      <c r="K20" s="299">
        <f t="shared" si="1"/>
        <v>207</v>
      </c>
      <c r="L20" s="300">
        <v>19</v>
      </c>
      <c r="M20" s="300">
        <v>17</v>
      </c>
      <c r="N20" s="300">
        <v>33</v>
      </c>
      <c r="O20" s="300">
        <v>20</v>
      </c>
      <c r="P20" s="299">
        <f t="shared" si="2"/>
        <v>89</v>
      </c>
      <c r="Q20" s="299">
        <f t="shared" si="3"/>
        <v>354</v>
      </c>
      <c r="R20" s="255" t="s">
        <v>574</v>
      </c>
      <c r="S20" s="308"/>
      <c r="T20" s="308"/>
      <c r="U20" s="308"/>
      <c r="V20" s="308"/>
    </row>
    <row r="21" spans="1:22" ht="20.25">
      <c r="A21" s="255" t="s">
        <v>575</v>
      </c>
      <c r="B21" s="267">
        <v>39</v>
      </c>
      <c r="C21" s="267">
        <v>55</v>
      </c>
      <c r="D21" s="267">
        <v>8</v>
      </c>
      <c r="E21" s="267">
        <v>7</v>
      </c>
      <c r="F21" s="299">
        <f t="shared" si="0"/>
        <v>109</v>
      </c>
      <c r="G21" s="267">
        <v>38</v>
      </c>
      <c r="H21" s="267">
        <v>44</v>
      </c>
      <c r="I21" s="267">
        <v>97</v>
      </c>
      <c r="J21" s="267">
        <v>115</v>
      </c>
      <c r="K21" s="299">
        <f t="shared" si="1"/>
        <v>294</v>
      </c>
      <c r="L21" s="267">
        <v>67</v>
      </c>
      <c r="M21" s="267">
        <v>50</v>
      </c>
      <c r="N21" s="267">
        <v>14</v>
      </c>
      <c r="O21" s="267">
        <v>11</v>
      </c>
      <c r="P21" s="299">
        <f t="shared" si="2"/>
        <v>142</v>
      </c>
      <c r="Q21" s="299">
        <f t="shared" si="3"/>
        <v>545</v>
      </c>
      <c r="R21" s="255" t="s">
        <v>576</v>
      </c>
      <c r="S21" s="308"/>
      <c r="T21" s="308"/>
      <c r="U21" s="308"/>
      <c r="V21" s="308"/>
    </row>
    <row r="22" spans="1:22" ht="20.25">
      <c r="A22" s="255" t="s">
        <v>577</v>
      </c>
      <c r="B22" s="300">
        <v>54</v>
      </c>
      <c r="C22" s="300">
        <v>69</v>
      </c>
      <c r="D22" s="300">
        <v>3</v>
      </c>
      <c r="E22" s="300">
        <v>1</v>
      </c>
      <c r="F22" s="299">
        <f t="shared" si="0"/>
        <v>127</v>
      </c>
      <c r="G22" s="300">
        <v>38</v>
      </c>
      <c r="H22" s="300">
        <v>24</v>
      </c>
      <c r="I22" s="300">
        <v>50</v>
      </c>
      <c r="J22" s="300">
        <v>23</v>
      </c>
      <c r="K22" s="299">
        <f t="shared" si="1"/>
        <v>135</v>
      </c>
      <c r="L22" s="300">
        <v>73</v>
      </c>
      <c r="M22" s="300">
        <v>41</v>
      </c>
      <c r="N22" s="300">
        <v>22</v>
      </c>
      <c r="O22" s="300">
        <v>8</v>
      </c>
      <c r="P22" s="299">
        <f t="shared" si="2"/>
        <v>144</v>
      </c>
      <c r="Q22" s="299">
        <f t="shared" si="3"/>
        <v>406</v>
      </c>
      <c r="R22" s="255" t="s">
        <v>578</v>
      </c>
      <c r="S22" s="308"/>
      <c r="T22" s="308"/>
      <c r="U22" s="308"/>
      <c r="V22" s="308"/>
    </row>
    <row r="23" spans="1:22" ht="22.5" customHeight="1">
      <c r="A23" s="255" t="s">
        <v>579</v>
      </c>
      <c r="B23" s="300">
        <v>41</v>
      </c>
      <c r="C23" s="300">
        <v>47</v>
      </c>
      <c r="D23" s="300">
        <v>19</v>
      </c>
      <c r="E23" s="300">
        <v>7</v>
      </c>
      <c r="F23" s="299">
        <f t="shared" si="0"/>
        <v>114</v>
      </c>
      <c r="G23" s="300">
        <v>114</v>
      </c>
      <c r="H23" s="300">
        <v>59</v>
      </c>
      <c r="I23" s="300">
        <v>132</v>
      </c>
      <c r="J23" s="300">
        <v>53</v>
      </c>
      <c r="K23" s="299">
        <f t="shared" si="1"/>
        <v>358</v>
      </c>
      <c r="L23" s="300">
        <v>49</v>
      </c>
      <c r="M23" s="300">
        <v>25</v>
      </c>
      <c r="N23" s="300">
        <v>31</v>
      </c>
      <c r="O23" s="300">
        <v>28</v>
      </c>
      <c r="P23" s="299">
        <f t="shared" si="2"/>
        <v>133</v>
      </c>
      <c r="Q23" s="299">
        <f t="shared" si="3"/>
        <v>605</v>
      </c>
      <c r="R23" s="301" t="s">
        <v>580</v>
      </c>
      <c r="S23" s="308"/>
      <c r="T23" s="308"/>
      <c r="U23" s="308"/>
      <c r="V23" s="308"/>
    </row>
    <row r="24" spans="1:22" ht="20.25">
      <c r="A24" s="255" t="s">
        <v>649</v>
      </c>
      <c r="B24" s="300">
        <v>0</v>
      </c>
      <c r="C24" s="300">
        <v>0</v>
      </c>
      <c r="D24" s="300">
        <v>0</v>
      </c>
      <c r="E24" s="300">
        <v>0</v>
      </c>
      <c r="F24" s="299">
        <f t="shared" si="0"/>
        <v>0</v>
      </c>
      <c r="G24" s="300">
        <v>8</v>
      </c>
      <c r="H24" s="300">
        <v>5</v>
      </c>
      <c r="I24" s="300">
        <v>24</v>
      </c>
      <c r="J24" s="300">
        <v>20</v>
      </c>
      <c r="K24" s="299">
        <f t="shared" si="1"/>
        <v>57</v>
      </c>
      <c r="L24" s="300">
        <v>30</v>
      </c>
      <c r="M24" s="300">
        <v>38</v>
      </c>
      <c r="N24" s="300">
        <v>16</v>
      </c>
      <c r="O24" s="300">
        <v>9</v>
      </c>
      <c r="P24" s="299">
        <f t="shared" si="2"/>
        <v>93</v>
      </c>
      <c r="Q24" s="299">
        <f t="shared" si="3"/>
        <v>150</v>
      </c>
      <c r="R24" s="315" t="s">
        <v>582</v>
      </c>
      <c r="S24" s="308"/>
      <c r="T24" s="308"/>
      <c r="U24" s="308"/>
      <c r="V24" s="308"/>
    </row>
    <row r="25" spans="1:22" ht="20.25">
      <c r="A25" s="255" t="s">
        <v>583</v>
      </c>
      <c r="B25" s="267">
        <v>269</v>
      </c>
      <c r="C25" s="267">
        <v>151</v>
      </c>
      <c r="D25" s="267">
        <v>35</v>
      </c>
      <c r="E25" s="267">
        <v>13</v>
      </c>
      <c r="F25" s="299">
        <f t="shared" si="0"/>
        <v>468</v>
      </c>
      <c r="G25" s="267">
        <v>154</v>
      </c>
      <c r="H25" s="267">
        <v>125</v>
      </c>
      <c r="I25" s="267">
        <v>477</v>
      </c>
      <c r="J25" s="267">
        <v>140</v>
      </c>
      <c r="K25" s="299">
        <f t="shared" si="1"/>
        <v>896</v>
      </c>
      <c r="L25" s="267">
        <v>195</v>
      </c>
      <c r="M25" s="267">
        <v>105</v>
      </c>
      <c r="N25" s="267">
        <v>164</v>
      </c>
      <c r="O25" s="267">
        <v>42</v>
      </c>
      <c r="P25" s="299">
        <f t="shared" si="2"/>
        <v>506</v>
      </c>
      <c r="Q25" s="299">
        <f t="shared" si="3"/>
        <v>1870</v>
      </c>
      <c r="R25" s="255" t="s">
        <v>584</v>
      </c>
      <c r="S25" s="308"/>
      <c r="T25" s="308"/>
      <c r="U25" s="308"/>
      <c r="V25" s="308"/>
    </row>
    <row r="26" spans="1:22" ht="20.25">
      <c r="A26" s="255" t="s">
        <v>585</v>
      </c>
      <c r="B26" s="300">
        <v>24</v>
      </c>
      <c r="C26" s="300">
        <v>23</v>
      </c>
      <c r="D26" s="300">
        <v>4</v>
      </c>
      <c r="E26" s="300">
        <v>4</v>
      </c>
      <c r="F26" s="299">
        <f t="shared" si="0"/>
        <v>55</v>
      </c>
      <c r="G26" s="300">
        <v>18</v>
      </c>
      <c r="H26" s="300">
        <v>41</v>
      </c>
      <c r="I26" s="300">
        <v>333</v>
      </c>
      <c r="J26" s="300">
        <v>351</v>
      </c>
      <c r="K26" s="299">
        <f t="shared" si="1"/>
        <v>743</v>
      </c>
      <c r="L26" s="300">
        <v>48</v>
      </c>
      <c r="M26" s="300">
        <v>46</v>
      </c>
      <c r="N26" s="300">
        <v>114</v>
      </c>
      <c r="O26" s="300">
        <v>139</v>
      </c>
      <c r="P26" s="299">
        <f t="shared" si="2"/>
        <v>347</v>
      </c>
      <c r="Q26" s="299">
        <f t="shared" si="3"/>
        <v>1145</v>
      </c>
      <c r="R26" s="255" t="s">
        <v>586</v>
      </c>
      <c r="S26" s="308"/>
      <c r="T26" s="308"/>
      <c r="U26" s="308"/>
      <c r="V26" s="308"/>
    </row>
    <row r="27" spans="1:22" ht="20.25">
      <c r="A27" s="255" t="s">
        <v>587</v>
      </c>
      <c r="B27" s="267">
        <v>219</v>
      </c>
      <c r="C27" s="267">
        <v>119</v>
      </c>
      <c r="D27" s="267">
        <v>99</v>
      </c>
      <c r="E27" s="267">
        <v>22</v>
      </c>
      <c r="F27" s="299">
        <f t="shared" si="0"/>
        <v>459</v>
      </c>
      <c r="G27" s="267">
        <v>82</v>
      </c>
      <c r="H27" s="267">
        <v>36</v>
      </c>
      <c r="I27" s="267">
        <v>767</v>
      </c>
      <c r="J27" s="267">
        <v>236</v>
      </c>
      <c r="K27" s="299">
        <f t="shared" si="1"/>
        <v>1121</v>
      </c>
      <c r="L27" s="267">
        <v>77</v>
      </c>
      <c r="M27" s="267">
        <v>39</v>
      </c>
      <c r="N27" s="267">
        <v>418</v>
      </c>
      <c r="O27" s="267">
        <v>131</v>
      </c>
      <c r="P27" s="299">
        <f t="shared" si="2"/>
        <v>665</v>
      </c>
      <c r="Q27" s="299">
        <f t="shared" si="3"/>
        <v>2245</v>
      </c>
      <c r="R27" s="255" t="s">
        <v>588</v>
      </c>
      <c r="S27" s="308"/>
      <c r="T27" s="308"/>
      <c r="U27" s="308"/>
      <c r="V27" s="308"/>
    </row>
    <row r="28" spans="1:22" ht="20.25">
      <c r="A28" s="255" t="s">
        <v>589</v>
      </c>
      <c r="B28" s="300">
        <v>58</v>
      </c>
      <c r="C28" s="300">
        <v>29</v>
      </c>
      <c r="D28" s="300">
        <v>7</v>
      </c>
      <c r="E28" s="300">
        <v>7</v>
      </c>
      <c r="F28" s="299">
        <f t="shared" si="0"/>
        <v>101</v>
      </c>
      <c r="G28" s="300">
        <v>15</v>
      </c>
      <c r="H28" s="300">
        <v>11</v>
      </c>
      <c r="I28" s="300">
        <v>55</v>
      </c>
      <c r="J28" s="300">
        <v>47</v>
      </c>
      <c r="K28" s="299">
        <f t="shared" si="1"/>
        <v>128</v>
      </c>
      <c r="L28" s="300">
        <v>10</v>
      </c>
      <c r="M28" s="300">
        <v>11</v>
      </c>
      <c r="N28" s="300">
        <v>26</v>
      </c>
      <c r="O28" s="300">
        <v>15</v>
      </c>
      <c r="P28" s="299">
        <f t="shared" si="2"/>
        <v>62</v>
      </c>
      <c r="Q28" s="299">
        <f t="shared" si="3"/>
        <v>291</v>
      </c>
      <c r="R28" s="255" t="s">
        <v>590</v>
      </c>
      <c r="S28" s="308"/>
      <c r="T28" s="308"/>
      <c r="U28" s="308"/>
      <c r="V28" s="308"/>
    </row>
    <row r="29" spans="1:22" ht="20.25">
      <c r="A29" s="255" t="s">
        <v>650</v>
      </c>
      <c r="B29" s="267">
        <v>733</v>
      </c>
      <c r="C29" s="267">
        <v>797</v>
      </c>
      <c r="D29" s="267">
        <v>411</v>
      </c>
      <c r="E29" s="267">
        <v>500</v>
      </c>
      <c r="F29" s="299">
        <f t="shared" si="0"/>
        <v>2441</v>
      </c>
      <c r="G29" s="267">
        <v>329</v>
      </c>
      <c r="H29" s="267">
        <v>445</v>
      </c>
      <c r="I29" s="267">
        <v>826</v>
      </c>
      <c r="J29" s="267">
        <v>581</v>
      </c>
      <c r="K29" s="299">
        <f t="shared" si="1"/>
        <v>2181</v>
      </c>
      <c r="L29" s="267">
        <v>466</v>
      </c>
      <c r="M29" s="267">
        <v>339</v>
      </c>
      <c r="N29" s="267">
        <v>215</v>
      </c>
      <c r="O29" s="267">
        <v>136</v>
      </c>
      <c r="P29" s="299">
        <f t="shared" si="2"/>
        <v>1156</v>
      </c>
      <c r="Q29" s="299">
        <f t="shared" si="3"/>
        <v>5778</v>
      </c>
      <c r="R29" s="255" t="s">
        <v>592</v>
      </c>
      <c r="S29" s="308"/>
      <c r="T29" s="308"/>
      <c r="U29" s="308"/>
      <c r="V29" s="308"/>
    </row>
    <row r="30" spans="1:22" ht="20.25">
      <c r="A30" s="255" t="s">
        <v>593</v>
      </c>
      <c r="B30" s="300">
        <v>151</v>
      </c>
      <c r="C30" s="300">
        <v>78</v>
      </c>
      <c r="D30" s="300">
        <v>83</v>
      </c>
      <c r="E30" s="300">
        <v>34</v>
      </c>
      <c r="F30" s="299">
        <f t="shared" si="0"/>
        <v>346</v>
      </c>
      <c r="G30" s="300">
        <v>65</v>
      </c>
      <c r="H30" s="300">
        <v>37</v>
      </c>
      <c r="I30" s="300">
        <v>220</v>
      </c>
      <c r="J30" s="300">
        <v>102</v>
      </c>
      <c r="K30" s="299">
        <f t="shared" si="1"/>
        <v>424</v>
      </c>
      <c r="L30" s="300">
        <v>101</v>
      </c>
      <c r="M30" s="300">
        <v>37</v>
      </c>
      <c r="N30" s="300">
        <v>60</v>
      </c>
      <c r="O30" s="300">
        <v>21</v>
      </c>
      <c r="P30" s="299">
        <f t="shared" si="2"/>
        <v>219</v>
      </c>
      <c r="Q30" s="299">
        <f t="shared" si="3"/>
        <v>989</v>
      </c>
      <c r="R30" s="255" t="s">
        <v>594</v>
      </c>
      <c r="S30" s="308"/>
      <c r="T30" s="308"/>
      <c r="U30" s="308"/>
      <c r="V30" s="308"/>
    </row>
    <row r="31" spans="1:22" ht="20.25">
      <c r="A31" s="255" t="s">
        <v>651</v>
      </c>
      <c r="B31" s="267">
        <v>16</v>
      </c>
      <c r="C31" s="267">
        <v>9</v>
      </c>
      <c r="D31" s="267">
        <v>4</v>
      </c>
      <c r="E31" s="267">
        <v>0</v>
      </c>
      <c r="F31" s="299">
        <f t="shared" si="0"/>
        <v>29</v>
      </c>
      <c r="G31" s="267">
        <v>32</v>
      </c>
      <c r="H31" s="267">
        <v>16</v>
      </c>
      <c r="I31" s="267">
        <v>40</v>
      </c>
      <c r="J31" s="267">
        <v>3</v>
      </c>
      <c r="K31" s="299">
        <f t="shared" si="1"/>
        <v>91</v>
      </c>
      <c r="L31" s="267">
        <v>32</v>
      </c>
      <c r="M31" s="267">
        <v>11</v>
      </c>
      <c r="N31" s="267">
        <v>3</v>
      </c>
      <c r="O31" s="267">
        <v>0</v>
      </c>
      <c r="P31" s="299">
        <f t="shared" si="2"/>
        <v>46</v>
      </c>
      <c r="Q31" s="299">
        <f t="shared" si="3"/>
        <v>166</v>
      </c>
      <c r="R31" s="255" t="s">
        <v>596</v>
      </c>
      <c r="S31" s="308"/>
      <c r="T31" s="308"/>
      <c r="U31" s="308"/>
      <c r="V31" s="308"/>
    </row>
    <row r="32" spans="1:22" ht="20.25">
      <c r="A32" s="255" t="s">
        <v>652</v>
      </c>
      <c r="B32" s="300">
        <v>1167</v>
      </c>
      <c r="C32" s="300">
        <v>896</v>
      </c>
      <c r="D32" s="300">
        <v>904</v>
      </c>
      <c r="E32" s="300">
        <v>1006</v>
      </c>
      <c r="F32" s="299">
        <f t="shared" si="0"/>
        <v>3973</v>
      </c>
      <c r="G32" s="300">
        <v>736</v>
      </c>
      <c r="H32" s="300">
        <v>949</v>
      </c>
      <c r="I32" s="300">
        <v>391</v>
      </c>
      <c r="J32" s="300">
        <v>483</v>
      </c>
      <c r="K32" s="299">
        <f t="shared" si="1"/>
        <v>2559</v>
      </c>
      <c r="L32" s="300">
        <v>468</v>
      </c>
      <c r="M32" s="300">
        <v>331</v>
      </c>
      <c r="N32" s="300">
        <v>86</v>
      </c>
      <c r="O32" s="300">
        <v>77</v>
      </c>
      <c r="P32" s="299">
        <f t="shared" si="2"/>
        <v>962</v>
      </c>
      <c r="Q32" s="299">
        <f t="shared" si="3"/>
        <v>7494</v>
      </c>
      <c r="R32" s="255" t="s">
        <v>598</v>
      </c>
      <c r="S32" s="308"/>
      <c r="T32" s="308"/>
      <c r="U32" s="308"/>
      <c r="V32" s="308"/>
    </row>
    <row r="33" spans="1:22" ht="20.25">
      <c r="A33" s="255" t="s">
        <v>599</v>
      </c>
      <c r="B33" s="267">
        <v>802</v>
      </c>
      <c r="C33" s="267">
        <v>440</v>
      </c>
      <c r="D33" s="267">
        <v>864</v>
      </c>
      <c r="E33" s="267">
        <v>466</v>
      </c>
      <c r="F33" s="299">
        <f t="shared" si="0"/>
        <v>2572</v>
      </c>
      <c r="G33" s="267">
        <v>105</v>
      </c>
      <c r="H33" s="267">
        <v>56</v>
      </c>
      <c r="I33" s="267">
        <v>219</v>
      </c>
      <c r="J33" s="267">
        <v>45</v>
      </c>
      <c r="K33" s="299">
        <f t="shared" si="1"/>
        <v>425</v>
      </c>
      <c r="L33" s="267">
        <v>124</v>
      </c>
      <c r="M33" s="267">
        <v>42</v>
      </c>
      <c r="N33" s="267">
        <v>48</v>
      </c>
      <c r="O33" s="267">
        <v>6</v>
      </c>
      <c r="P33" s="299">
        <f t="shared" si="2"/>
        <v>220</v>
      </c>
      <c r="Q33" s="299">
        <f t="shared" si="3"/>
        <v>3217</v>
      </c>
      <c r="R33" s="255" t="s">
        <v>600</v>
      </c>
      <c r="S33" s="308"/>
      <c r="T33" s="308"/>
      <c r="U33" s="308"/>
      <c r="V33" s="308"/>
    </row>
    <row r="34" spans="1:22" ht="20.25">
      <c r="A34" s="255" t="s">
        <v>601</v>
      </c>
      <c r="B34" s="300">
        <v>554</v>
      </c>
      <c r="C34" s="300">
        <v>224</v>
      </c>
      <c r="D34" s="300">
        <v>242</v>
      </c>
      <c r="E34" s="300">
        <v>176</v>
      </c>
      <c r="F34" s="299">
        <f t="shared" si="0"/>
        <v>1196</v>
      </c>
      <c r="G34" s="300">
        <v>71</v>
      </c>
      <c r="H34" s="300">
        <v>20</v>
      </c>
      <c r="I34" s="300">
        <v>425</v>
      </c>
      <c r="J34" s="300">
        <v>91</v>
      </c>
      <c r="K34" s="299">
        <f t="shared" si="1"/>
        <v>607</v>
      </c>
      <c r="L34" s="300">
        <v>76</v>
      </c>
      <c r="M34" s="300">
        <v>15</v>
      </c>
      <c r="N34" s="300">
        <v>113</v>
      </c>
      <c r="O34" s="300">
        <v>39</v>
      </c>
      <c r="P34" s="299">
        <f t="shared" si="2"/>
        <v>243</v>
      </c>
      <c r="Q34" s="299">
        <f t="shared" si="3"/>
        <v>2046</v>
      </c>
      <c r="R34" s="255" t="s">
        <v>602</v>
      </c>
      <c r="S34" s="308"/>
      <c r="T34" s="308"/>
      <c r="U34" s="308"/>
      <c r="V34" s="308"/>
    </row>
    <row r="35" spans="1:22" ht="20.25">
      <c r="A35" s="255" t="s">
        <v>603</v>
      </c>
      <c r="B35" s="267">
        <v>88</v>
      </c>
      <c r="C35" s="267">
        <v>41</v>
      </c>
      <c r="D35" s="267">
        <v>88</v>
      </c>
      <c r="E35" s="267">
        <v>66</v>
      </c>
      <c r="F35" s="299">
        <f t="shared" si="0"/>
        <v>283</v>
      </c>
      <c r="G35" s="267">
        <v>13</v>
      </c>
      <c r="H35" s="267">
        <v>2</v>
      </c>
      <c r="I35" s="267">
        <v>209</v>
      </c>
      <c r="J35" s="267">
        <v>60</v>
      </c>
      <c r="K35" s="299">
        <f t="shared" si="1"/>
        <v>284</v>
      </c>
      <c r="L35" s="267">
        <v>44</v>
      </c>
      <c r="M35" s="267">
        <v>15</v>
      </c>
      <c r="N35" s="267">
        <v>76</v>
      </c>
      <c r="O35" s="267">
        <v>18</v>
      </c>
      <c r="P35" s="299">
        <f t="shared" si="2"/>
        <v>153</v>
      </c>
      <c r="Q35" s="299">
        <f t="shared" si="3"/>
        <v>720</v>
      </c>
      <c r="R35" s="255" t="s">
        <v>604</v>
      </c>
      <c r="S35" s="308"/>
      <c r="T35" s="308"/>
      <c r="U35" s="308"/>
      <c r="V35" s="308"/>
    </row>
    <row r="36" spans="1:22" ht="20.25">
      <c r="A36" s="255" t="s">
        <v>605</v>
      </c>
      <c r="B36" s="300">
        <v>37</v>
      </c>
      <c r="C36" s="300">
        <v>27</v>
      </c>
      <c r="D36" s="300">
        <v>16</v>
      </c>
      <c r="E36" s="300">
        <v>16</v>
      </c>
      <c r="F36" s="299">
        <f t="shared" si="0"/>
        <v>96</v>
      </c>
      <c r="G36" s="300">
        <v>28</v>
      </c>
      <c r="H36" s="300">
        <v>16</v>
      </c>
      <c r="I36" s="300">
        <v>102</v>
      </c>
      <c r="J36" s="300">
        <v>26</v>
      </c>
      <c r="K36" s="299">
        <f t="shared" si="1"/>
        <v>172</v>
      </c>
      <c r="L36" s="300">
        <v>28</v>
      </c>
      <c r="M36" s="300">
        <v>8</v>
      </c>
      <c r="N36" s="300">
        <v>49</v>
      </c>
      <c r="O36" s="300">
        <v>14</v>
      </c>
      <c r="P36" s="299">
        <f t="shared" si="2"/>
        <v>99</v>
      </c>
      <c r="Q36" s="299">
        <f t="shared" si="3"/>
        <v>367</v>
      </c>
      <c r="R36" s="255" t="s">
        <v>606</v>
      </c>
      <c r="S36" s="308"/>
      <c r="T36" s="308"/>
      <c r="U36" s="308"/>
      <c r="V36" s="308"/>
    </row>
    <row r="37" spans="1:22" ht="20.25">
      <c r="A37" s="255" t="s">
        <v>607</v>
      </c>
      <c r="B37" s="267">
        <v>4</v>
      </c>
      <c r="C37" s="267">
        <v>3</v>
      </c>
      <c r="D37" s="267">
        <v>0</v>
      </c>
      <c r="E37" s="267">
        <v>0</v>
      </c>
      <c r="F37" s="299">
        <f t="shared" si="0"/>
        <v>7</v>
      </c>
      <c r="G37" s="267">
        <v>9</v>
      </c>
      <c r="H37" s="267">
        <v>3</v>
      </c>
      <c r="I37" s="267">
        <v>19</v>
      </c>
      <c r="J37" s="267">
        <v>16</v>
      </c>
      <c r="K37" s="299">
        <f t="shared" si="1"/>
        <v>47</v>
      </c>
      <c r="L37" s="267">
        <v>52</v>
      </c>
      <c r="M37" s="267">
        <v>18</v>
      </c>
      <c r="N37" s="267">
        <v>28</v>
      </c>
      <c r="O37" s="267">
        <v>17</v>
      </c>
      <c r="P37" s="299">
        <f t="shared" si="2"/>
        <v>115</v>
      </c>
      <c r="Q37" s="299">
        <f t="shared" si="3"/>
        <v>169</v>
      </c>
      <c r="R37" s="255" t="s">
        <v>608</v>
      </c>
      <c r="S37" s="308"/>
      <c r="T37" s="308"/>
      <c r="U37" s="308"/>
      <c r="V37" s="308"/>
    </row>
    <row r="38" spans="1:22" ht="20.25">
      <c r="A38" s="255" t="s">
        <v>609</v>
      </c>
      <c r="B38" s="300">
        <v>7</v>
      </c>
      <c r="C38" s="300">
        <v>2</v>
      </c>
      <c r="D38" s="300">
        <v>5</v>
      </c>
      <c r="E38" s="300">
        <v>5</v>
      </c>
      <c r="F38" s="299">
        <f t="shared" si="0"/>
        <v>19</v>
      </c>
      <c r="G38" s="300">
        <v>7</v>
      </c>
      <c r="H38" s="300">
        <v>8</v>
      </c>
      <c r="I38" s="300">
        <v>109</v>
      </c>
      <c r="J38" s="300">
        <v>18</v>
      </c>
      <c r="K38" s="299">
        <f t="shared" si="1"/>
        <v>142</v>
      </c>
      <c r="L38" s="300">
        <v>73</v>
      </c>
      <c r="M38" s="300">
        <v>12</v>
      </c>
      <c r="N38" s="300">
        <v>42</v>
      </c>
      <c r="O38" s="300">
        <v>8</v>
      </c>
      <c r="P38" s="299">
        <f t="shared" si="2"/>
        <v>135</v>
      </c>
      <c r="Q38" s="299">
        <f t="shared" si="3"/>
        <v>296</v>
      </c>
      <c r="R38" s="255" t="s">
        <v>610</v>
      </c>
      <c r="S38" s="308"/>
      <c r="T38" s="308"/>
      <c r="U38" s="308"/>
      <c r="V38" s="308"/>
    </row>
    <row r="39" spans="1:22" ht="20.25">
      <c r="A39" s="255" t="s">
        <v>653</v>
      </c>
      <c r="B39" s="267">
        <v>23</v>
      </c>
      <c r="C39" s="267">
        <v>8</v>
      </c>
      <c r="D39" s="267">
        <v>19</v>
      </c>
      <c r="E39" s="267">
        <v>20</v>
      </c>
      <c r="F39" s="299">
        <f t="shared" si="0"/>
        <v>70</v>
      </c>
      <c r="G39" s="267">
        <v>2</v>
      </c>
      <c r="H39" s="267">
        <v>12</v>
      </c>
      <c r="I39" s="267">
        <v>45</v>
      </c>
      <c r="J39" s="267">
        <v>18</v>
      </c>
      <c r="K39" s="299">
        <f t="shared" si="1"/>
        <v>77</v>
      </c>
      <c r="L39" s="267">
        <v>84</v>
      </c>
      <c r="M39" s="267">
        <v>45</v>
      </c>
      <c r="N39" s="267">
        <v>18</v>
      </c>
      <c r="O39" s="267">
        <v>14</v>
      </c>
      <c r="P39" s="299">
        <f t="shared" si="2"/>
        <v>161</v>
      </c>
      <c r="Q39" s="299">
        <f t="shared" si="3"/>
        <v>308</v>
      </c>
      <c r="R39" s="255" t="s">
        <v>612</v>
      </c>
      <c r="S39" s="308"/>
      <c r="T39" s="308"/>
      <c r="U39" s="308"/>
      <c r="V39" s="308"/>
    </row>
    <row r="40" spans="1:22" ht="20.25">
      <c r="A40" s="255" t="s">
        <v>613</v>
      </c>
      <c r="B40" s="300">
        <v>4</v>
      </c>
      <c r="C40" s="300">
        <v>7</v>
      </c>
      <c r="D40" s="300">
        <v>11</v>
      </c>
      <c r="E40" s="300">
        <v>5</v>
      </c>
      <c r="F40" s="299">
        <f t="shared" si="0"/>
        <v>27</v>
      </c>
      <c r="G40" s="300">
        <v>11</v>
      </c>
      <c r="H40" s="300">
        <v>4</v>
      </c>
      <c r="I40" s="300">
        <v>84</v>
      </c>
      <c r="J40" s="300">
        <v>52</v>
      </c>
      <c r="K40" s="299">
        <f t="shared" si="1"/>
        <v>151</v>
      </c>
      <c r="L40" s="300">
        <v>45</v>
      </c>
      <c r="M40" s="300">
        <v>13</v>
      </c>
      <c r="N40" s="300">
        <v>52</v>
      </c>
      <c r="O40" s="300">
        <v>11</v>
      </c>
      <c r="P40" s="299">
        <f t="shared" si="2"/>
        <v>121</v>
      </c>
      <c r="Q40" s="299">
        <f t="shared" si="3"/>
        <v>299</v>
      </c>
      <c r="R40" s="255" t="s">
        <v>614</v>
      </c>
      <c r="S40" s="308"/>
      <c r="T40" s="308"/>
      <c r="U40" s="308"/>
      <c r="V40" s="308"/>
    </row>
    <row r="41" spans="1:22" ht="20.25">
      <c r="A41" s="255" t="s">
        <v>615</v>
      </c>
      <c r="B41" s="267">
        <v>11</v>
      </c>
      <c r="C41" s="267">
        <v>5</v>
      </c>
      <c r="D41" s="267">
        <v>6</v>
      </c>
      <c r="E41" s="267">
        <v>0</v>
      </c>
      <c r="F41" s="299">
        <f t="shared" si="0"/>
        <v>22</v>
      </c>
      <c r="G41" s="267">
        <v>8</v>
      </c>
      <c r="H41" s="267">
        <v>1</v>
      </c>
      <c r="I41" s="267">
        <v>81</v>
      </c>
      <c r="J41" s="267">
        <v>3</v>
      </c>
      <c r="K41" s="299">
        <f t="shared" si="1"/>
        <v>93</v>
      </c>
      <c r="L41" s="267">
        <v>21</v>
      </c>
      <c r="M41" s="267">
        <v>1</v>
      </c>
      <c r="N41" s="267">
        <v>26</v>
      </c>
      <c r="O41" s="267">
        <v>1</v>
      </c>
      <c r="P41" s="299">
        <f t="shared" si="2"/>
        <v>49</v>
      </c>
      <c r="Q41" s="299">
        <f t="shared" si="3"/>
        <v>164</v>
      </c>
      <c r="R41" s="255" t="s">
        <v>616</v>
      </c>
      <c r="S41" s="308"/>
      <c r="T41" s="308"/>
      <c r="U41" s="308"/>
      <c r="V41" s="308"/>
    </row>
    <row r="42" spans="1:22" ht="20.25">
      <c r="A42" s="255" t="s">
        <v>654</v>
      </c>
      <c r="B42" s="300">
        <v>637</v>
      </c>
      <c r="C42" s="300">
        <v>579</v>
      </c>
      <c r="D42" s="300">
        <v>41</v>
      </c>
      <c r="E42" s="300">
        <v>29</v>
      </c>
      <c r="F42" s="299">
        <f t="shared" si="0"/>
        <v>1286</v>
      </c>
      <c r="G42" s="300">
        <v>70</v>
      </c>
      <c r="H42" s="300">
        <v>69</v>
      </c>
      <c r="I42" s="300">
        <v>72</v>
      </c>
      <c r="J42" s="300">
        <v>37</v>
      </c>
      <c r="K42" s="299">
        <f t="shared" si="1"/>
        <v>248</v>
      </c>
      <c r="L42" s="300">
        <v>164</v>
      </c>
      <c r="M42" s="300">
        <v>78</v>
      </c>
      <c r="N42" s="300">
        <v>28</v>
      </c>
      <c r="O42" s="300">
        <v>24</v>
      </c>
      <c r="P42" s="299">
        <f t="shared" si="2"/>
        <v>294</v>
      </c>
      <c r="Q42" s="299">
        <f t="shared" si="3"/>
        <v>1828</v>
      </c>
      <c r="R42" s="255" t="s">
        <v>618</v>
      </c>
      <c r="S42" s="308"/>
      <c r="T42" s="308"/>
      <c r="U42" s="308"/>
      <c r="V42" s="308"/>
    </row>
    <row r="43" spans="1:22" ht="27" customHeight="1">
      <c r="A43" s="303" t="s">
        <v>128</v>
      </c>
      <c r="B43" s="304">
        <f>SUM(B7:B42)</f>
        <v>14124</v>
      </c>
      <c r="C43" s="304">
        <f t="shared" ref="C43:Q43" si="4">SUM(C7:C42)</f>
        <v>9953</v>
      </c>
      <c r="D43" s="304">
        <f t="shared" si="4"/>
        <v>6565</v>
      </c>
      <c r="E43" s="304">
        <f t="shared" si="4"/>
        <v>5032</v>
      </c>
      <c r="F43" s="304">
        <f t="shared" si="4"/>
        <v>35674</v>
      </c>
      <c r="G43" s="304">
        <f t="shared" si="4"/>
        <v>3546</v>
      </c>
      <c r="H43" s="304">
        <f t="shared" si="4"/>
        <v>2932</v>
      </c>
      <c r="I43" s="304">
        <f t="shared" si="4"/>
        <v>9181</v>
      </c>
      <c r="J43" s="304">
        <f t="shared" si="4"/>
        <v>3741</v>
      </c>
      <c r="K43" s="304">
        <f t="shared" si="4"/>
        <v>19400</v>
      </c>
      <c r="L43" s="304">
        <f t="shared" si="4"/>
        <v>3950</v>
      </c>
      <c r="M43" s="304">
        <f t="shared" si="4"/>
        <v>1982</v>
      </c>
      <c r="N43" s="304">
        <f t="shared" si="4"/>
        <v>3190</v>
      </c>
      <c r="O43" s="304">
        <f t="shared" si="4"/>
        <v>1120</v>
      </c>
      <c r="P43" s="304">
        <f t="shared" si="4"/>
        <v>10242</v>
      </c>
      <c r="Q43" s="304">
        <f t="shared" si="4"/>
        <v>65316</v>
      </c>
      <c r="R43" s="303" t="s">
        <v>129</v>
      </c>
      <c r="T43" s="308"/>
      <c r="U43" s="308"/>
      <c r="V43" s="308"/>
    </row>
  </sheetData>
  <mergeCells count="19">
    <mergeCell ref="A1:R1"/>
    <mergeCell ref="A2:R2"/>
    <mergeCell ref="A3:K3"/>
    <mergeCell ref="L3:R3"/>
    <mergeCell ref="A4:A6"/>
    <mergeCell ref="B4:F4"/>
    <mergeCell ref="G4:K4"/>
    <mergeCell ref="L4:P4"/>
    <mergeCell ref="Q4:Q6"/>
    <mergeCell ref="R4:R6"/>
    <mergeCell ref="L5:M5"/>
    <mergeCell ref="N5:O5"/>
    <mergeCell ref="P5:P6"/>
    <mergeCell ref="B5:C5"/>
    <mergeCell ref="D5:E5"/>
    <mergeCell ref="F5:F6"/>
    <mergeCell ref="G5:H5"/>
    <mergeCell ref="I5:J5"/>
    <mergeCell ref="K5:K6"/>
  </mergeCells>
  <printOptions horizontalCentered="1" verticalCentered="1"/>
  <pageMargins left="0.7" right="0.7" top="0.75" bottom="0.75" header="0.3" footer="0.3"/>
  <pageSetup paperSize="9" scale="52"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V43"/>
  <sheetViews>
    <sheetView rightToLeft="1" topLeftCell="A20" zoomScaleNormal="100" workbookViewId="0">
      <selection activeCell="A4" sqref="A4:A42"/>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53" width="7.7109375" style="297"/>
    <col min="254" max="254" width="25.85546875" style="297" customWidth="1"/>
    <col min="255" max="255" width="18.28515625" style="297" customWidth="1"/>
    <col min="256" max="271" width="8.28515625" style="297" customWidth="1"/>
    <col min="272" max="509" width="7.7109375" style="297"/>
    <col min="510" max="510" width="25.85546875" style="297" customWidth="1"/>
    <col min="511" max="511" width="18.28515625" style="297" customWidth="1"/>
    <col min="512" max="527" width="8.28515625" style="297" customWidth="1"/>
    <col min="528" max="765" width="7.7109375" style="297"/>
    <col min="766" max="766" width="25.85546875" style="297" customWidth="1"/>
    <col min="767" max="767" width="18.28515625" style="297" customWidth="1"/>
    <col min="768" max="783" width="8.28515625" style="297" customWidth="1"/>
    <col min="784" max="1021" width="7.7109375" style="297"/>
    <col min="1022" max="1022" width="25.85546875" style="297" customWidth="1"/>
    <col min="1023" max="1023" width="18.28515625" style="297" customWidth="1"/>
    <col min="1024" max="1039" width="8.28515625" style="297" customWidth="1"/>
    <col min="1040" max="1277" width="7.7109375" style="297"/>
    <col min="1278" max="1278" width="25.85546875" style="297" customWidth="1"/>
    <col min="1279" max="1279" width="18.28515625" style="297" customWidth="1"/>
    <col min="1280" max="1295" width="8.28515625" style="297" customWidth="1"/>
    <col min="1296" max="1533" width="7.7109375" style="297"/>
    <col min="1534" max="1534" width="25.85546875" style="297" customWidth="1"/>
    <col min="1535" max="1535" width="18.28515625" style="297" customWidth="1"/>
    <col min="1536" max="1551" width="8.28515625" style="297" customWidth="1"/>
    <col min="1552" max="1789" width="7.7109375" style="297"/>
    <col min="1790" max="1790" width="25.85546875" style="297" customWidth="1"/>
    <col min="1791" max="1791" width="18.28515625" style="297" customWidth="1"/>
    <col min="1792" max="1807" width="8.28515625" style="297" customWidth="1"/>
    <col min="1808" max="2045" width="7.7109375" style="297"/>
    <col min="2046" max="2046" width="25.85546875" style="297" customWidth="1"/>
    <col min="2047" max="2047" width="18.28515625" style="297" customWidth="1"/>
    <col min="2048" max="2063" width="8.28515625" style="297" customWidth="1"/>
    <col min="2064" max="2301" width="7.7109375" style="297"/>
    <col min="2302" max="2302" width="25.85546875" style="297" customWidth="1"/>
    <col min="2303" max="2303" width="18.28515625" style="297" customWidth="1"/>
    <col min="2304" max="2319" width="8.28515625" style="297" customWidth="1"/>
    <col min="2320" max="2557" width="7.7109375" style="297"/>
    <col min="2558" max="2558" width="25.85546875" style="297" customWidth="1"/>
    <col min="2559" max="2559" width="18.28515625" style="297" customWidth="1"/>
    <col min="2560" max="2575" width="8.28515625" style="297" customWidth="1"/>
    <col min="2576" max="2813" width="7.7109375" style="297"/>
    <col min="2814" max="2814" width="25.85546875" style="297" customWidth="1"/>
    <col min="2815" max="2815" width="18.28515625" style="297" customWidth="1"/>
    <col min="2816" max="2831" width="8.28515625" style="297" customWidth="1"/>
    <col min="2832" max="3069" width="7.7109375" style="297"/>
    <col min="3070" max="3070" width="25.85546875" style="297" customWidth="1"/>
    <col min="3071" max="3071" width="18.28515625" style="297" customWidth="1"/>
    <col min="3072" max="3087" width="8.28515625" style="297" customWidth="1"/>
    <col min="3088" max="3325" width="7.7109375" style="297"/>
    <col min="3326" max="3326" width="25.85546875" style="297" customWidth="1"/>
    <col min="3327" max="3327" width="18.28515625" style="297" customWidth="1"/>
    <col min="3328" max="3343" width="8.28515625" style="297" customWidth="1"/>
    <col min="3344" max="3581" width="7.7109375" style="297"/>
    <col min="3582" max="3582" width="25.85546875" style="297" customWidth="1"/>
    <col min="3583" max="3583" width="18.28515625" style="297" customWidth="1"/>
    <col min="3584" max="3599" width="8.28515625" style="297" customWidth="1"/>
    <col min="3600" max="3837" width="7.7109375" style="297"/>
    <col min="3838" max="3838" width="25.85546875" style="297" customWidth="1"/>
    <col min="3839" max="3839" width="18.28515625" style="297" customWidth="1"/>
    <col min="3840" max="3855" width="8.28515625" style="297" customWidth="1"/>
    <col min="3856" max="4093" width="7.7109375" style="297"/>
    <col min="4094" max="4094" width="25.85546875" style="297" customWidth="1"/>
    <col min="4095" max="4095" width="18.28515625" style="297" customWidth="1"/>
    <col min="4096" max="4111" width="8.28515625" style="297" customWidth="1"/>
    <col min="4112" max="4349" width="7.7109375" style="297"/>
    <col min="4350" max="4350" width="25.85546875" style="297" customWidth="1"/>
    <col min="4351" max="4351" width="18.28515625" style="297" customWidth="1"/>
    <col min="4352" max="4367" width="8.28515625" style="297" customWidth="1"/>
    <col min="4368" max="4605" width="7.7109375" style="297"/>
    <col min="4606" max="4606" width="25.85546875" style="297" customWidth="1"/>
    <col min="4607" max="4607" width="18.28515625" style="297" customWidth="1"/>
    <col min="4608" max="4623" width="8.28515625" style="297" customWidth="1"/>
    <col min="4624" max="4861" width="7.7109375" style="297"/>
    <col min="4862" max="4862" width="25.85546875" style="297" customWidth="1"/>
    <col min="4863" max="4863" width="18.28515625" style="297" customWidth="1"/>
    <col min="4864" max="4879" width="8.28515625" style="297" customWidth="1"/>
    <col min="4880" max="5117" width="7.7109375" style="297"/>
    <col min="5118" max="5118" width="25.85546875" style="297" customWidth="1"/>
    <col min="5119" max="5119" width="18.28515625" style="297" customWidth="1"/>
    <col min="5120" max="5135" width="8.28515625" style="297" customWidth="1"/>
    <col min="5136" max="5373" width="7.7109375" style="297"/>
    <col min="5374" max="5374" width="25.85546875" style="297" customWidth="1"/>
    <col min="5375" max="5375" width="18.28515625" style="297" customWidth="1"/>
    <col min="5376" max="5391" width="8.28515625" style="297" customWidth="1"/>
    <col min="5392" max="5629" width="7.7109375" style="297"/>
    <col min="5630" max="5630" width="25.85546875" style="297" customWidth="1"/>
    <col min="5631" max="5631" width="18.28515625" style="297" customWidth="1"/>
    <col min="5632" max="5647" width="8.28515625" style="297" customWidth="1"/>
    <col min="5648" max="5885" width="7.7109375" style="297"/>
    <col min="5886" max="5886" width="25.85546875" style="297" customWidth="1"/>
    <col min="5887" max="5887" width="18.28515625" style="297" customWidth="1"/>
    <col min="5888" max="5903" width="8.28515625" style="297" customWidth="1"/>
    <col min="5904" max="6141" width="7.7109375" style="297"/>
    <col min="6142" max="6142" width="25.85546875" style="297" customWidth="1"/>
    <col min="6143" max="6143" width="18.28515625" style="297" customWidth="1"/>
    <col min="6144" max="6159" width="8.28515625" style="297" customWidth="1"/>
    <col min="6160" max="6397" width="7.7109375" style="297"/>
    <col min="6398" max="6398" width="25.85546875" style="297" customWidth="1"/>
    <col min="6399" max="6399" width="18.28515625" style="297" customWidth="1"/>
    <col min="6400" max="6415" width="8.28515625" style="297" customWidth="1"/>
    <col min="6416" max="6653" width="7.7109375" style="297"/>
    <col min="6654" max="6654" width="25.85546875" style="297" customWidth="1"/>
    <col min="6655" max="6655" width="18.28515625" style="297" customWidth="1"/>
    <col min="6656" max="6671" width="8.28515625" style="297" customWidth="1"/>
    <col min="6672" max="6909" width="7.7109375" style="297"/>
    <col min="6910" max="6910" width="25.85546875" style="297" customWidth="1"/>
    <col min="6911" max="6911" width="18.28515625" style="297" customWidth="1"/>
    <col min="6912" max="6927" width="8.28515625" style="297" customWidth="1"/>
    <col min="6928" max="7165" width="7.7109375" style="297"/>
    <col min="7166" max="7166" width="25.85546875" style="297" customWidth="1"/>
    <col min="7167" max="7167" width="18.28515625" style="297" customWidth="1"/>
    <col min="7168" max="7183" width="8.28515625" style="297" customWidth="1"/>
    <col min="7184" max="7421" width="7.7109375" style="297"/>
    <col min="7422" max="7422" width="25.85546875" style="297" customWidth="1"/>
    <col min="7423" max="7423" width="18.28515625" style="297" customWidth="1"/>
    <col min="7424" max="7439" width="8.28515625" style="297" customWidth="1"/>
    <col min="7440" max="7677" width="7.7109375" style="297"/>
    <col min="7678" max="7678" width="25.85546875" style="297" customWidth="1"/>
    <col min="7679" max="7679" width="18.28515625" style="297" customWidth="1"/>
    <col min="7680" max="7695" width="8.28515625" style="297" customWidth="1"/>
    <col min="7696" max="7933" width="7.7109375" style="297"/>
    <col min="7934" max="7934" width="25.85546875" style="297" customWidth="1"/>
    <col min="7935" max="7935" width="18.28515625" style="297" customWidth="1"/>
    <col min="7936" max="7951" width="8.28515625" style="297" customWidth="1"/>
    <col min="7952" max="8189" width="7.7109375" style="297"/>
    <col min="8190" max="8190" width="25.85546875" style="297" customWidth="1"/>
    <col min="8191" max="8191" width="18.28515625" style="297" customWidth="1"/>
    <col min="8192" max="8207" width="8.28515625" style="297" customWidth="1"/>
    <col min="8208" max="8445" width="7.7109375" style="297"/>
    <col min="8446" max="8446" width="25.85546875" style="297" customWidth="1"/>
    <col min="8447" max="8447" width="18.28515625" style="297" customWidth="1"/>
    <col min="8448" max="8463" width="8.28515625" style="297" customWidth="1"/>
    <col min="8464" max="8701" width="7.7109375" style="297"/>
    <col min="8702" max="8702" width="25.85546875" style="297" customWidth="1"/>
    <col min="8703" max="8703" width="18.28515625" style="297" customWidth="1"/>
    <col min="8704" max="8719" width="8.28515625" style="297" customWidth="1"/>
    <col min="8720" max="8957" width="7.7109375" style="297"/>
    <col min="8958" max="8958" width="25.85546875" style="297" customWidth="1"/>
    <col min="8959" max="8959" width="18.28515625" style="297" customWidth="1"/>
    <col min="8960" max="8975" width="8.28515625" style="297" customWidth="1"/>
    <col min="8976" max="9213" width="7.7109375" style="297"/>
    <col min="9214" max="9214" width="25.85546875" style="297" customWidth="1"/>
    <col min="9215" max="9215" width="18.28515625" style="297" customWidth="1"/>
    <col min="9216" max="9231" width="8.28515625" style="297" customWidth="1"/>
    <col min="9232" max="9469" width="7.7109375" style="297"/>
    <col min="9470" max="9470" width="25.85546875" style="297" customWidth="1"/>
    <col min="9471" max="9471" width="18.28515625" style="297" customWidth="1"/>
    <col min="9472" max="9487" width="8.28515625" style="297" customWidth="1"/>
    <col min="9488" max="9725" width="7.7109375" style="297"/>
    <col min="9726" max="9726" width="25.85546875" style="297" customWidth="1"/>
    <col min="9727" max="9727" width="18.28515625" style="297" customWidth="1"/>
    <col min="9728" max="9743" width="8.28515625" style="297" customWidth="1"/>
    <col min="9744" max="9981" width="7.7109375" style="297"/>
    <col min="9982" max="9982" width="25.85546875" style="297" customWidth="1"/>
    <col min="9983" max="9983" width="18.28515625" style="297" customWidth="1"/>
    <col min="9984" max="9999" width="8.28515625" style="297" customWidth="1"/>
    <col min="10000" max="10237" width="7.7109375" style="297"/>
    <col min="10238" max="10238" width="25.85546875" style="297" customWidth="1"/>
    <col min="10239" max="10239" width="18.28515625" style="297" customWidth="1"/>
    <col min="10240" max="10255" width="8.28515625" style="297" customWidth="1"/>
    <col min="10256" max="10493" width="7.7109375" style="297"/>
    <col min="10494" max="10494" width="25.85546875" style="297" customWidth="1"/>
    <col min="10495" max="10495" width="18.28515625" style="297" customWidth="1"/>
    <col min="10496" max="10511" width="8.28515625" style="297" customWidth="1"/>
    <col min="10512" max="10749" width="7.7109375" style="297"/>
    <col min="10750" max="10750" width="25.85546875" style="297" customWidth="1"/>
    <col min="10751" max="10751" width="18.28515625" style="297" customWidth="1"/>
    <col min="10752" max="10767" width="8.28515625" style="297" customWidth="1"/>
    <col min="10768" max="11005" width="7.7109375" style="297"/>
    <col min="11006" max="11006" width="25.85546875" style="297" customWidth="1"/>
    <col min="11007" max="11007" width="18.28515625" style="297" customWidth="1"/>
    <col min="11008" max="11023" width="8.28515625" style="297" customWidth="1"/>
    <col min="11024" max="11261" width="7.7109375" style="297"/>
    <col min="11262" max="11262" width="25.85546875" style="297" customWidth="1"/>
    <col min="11263" max="11263" width="18.28515625" style="297" customWidth="1"/>
    <col min="11264" max="11279" width="8.28515625" style="297" customWidth="1"/>
    <col min="11280" max="11517" width="7.7109375" style="297"/>
    <col min="11518" max="11518" width="25.85546875" style="297" customWidth="1"/>
    <col min="11519" max="11519" width="18.28515625" style="297" customWidth="1"/>
    <col min="11520" max="11535" width="8.28515625" style="297" customWidth="1"/>
    <col min="11536" max="11773" width="7.7109375" style="297"/>
    <col min="11774" max="11774" width="25.85546875" style="297" customWidth="1"/>
    <col min="11775" max="11775" width="18.28515625" style="297" customWidth="1"/>
    <col min="11776" max="11791" width="8.28515625" style="297" customWidth="1"/>
    <col min="11792" max="12029" width="7.7109375" style="297"/>
    <col min="12030" max="12030" width="25.85546875" style="297" customWidth="1"/>
    <col min="12031" max="12031" width="18.28515625" style="297" customWidth="1"/>
    <col min="12032" max="12047" width="8.28515625" style="297" customWidth="1"/>
    <col min="12048" max="12285" width="7.7109375" style="297"/>
    <col min="12286" max="12286" width="25.85546875" style="297" customWidth="1"/>
    <col min="12287" max="12287" width="18.28515625" style="297" customWidth="1"/>
    <col min="12288" max="12303" width="8.28515625" style="297" customWidth="1"/>
    <col min="12304" max="12541" width="7.7109375" style="297"/>
    <col min="12542" max="12542" width="25.85546875" style="297" customWidth="1"/>
    <col min="12543" max="12543" width="18.28515625" style="297" customWidth="1"/>
    <col min="12544" max="12559" width="8.28515625" style="297" customWidth="1"/>
    <col min="12560" max="12797" width="7.7109375" style="297"/>
    <col min="12798" max="12798" width="25.85546875" style="297" customWidth="1"/>
    <col min="12799" max="12799" width="18.28515625" style="297" customWidth="1"/>
    <col min="12800" max="12815" width="8.28515625" style="297" customWidth="1"/>
    <col min="12816" max="13053" width="7.7109375" style="297"/>
    <col min="13054" max="13054" width="25.85546875" style="297" customWidth="1"/>
    <col min="13055" max="13055" width="18.28515625" style="297" customWidth="1"/>
    <col min="13056" max="13071" width="8.28515625" style="297" customWidth="1"/>
    <col min="13072" max="13309" width="7.7109375" style="297"/>
    <col min="13310" max="13310" width="25.85546875" style="297" customWidth="1"/>
    <col min="13311" max="13311" width="18.28515625" style="297" customWidth="1"/>
    <col min="13312" max="13327" width="8.28515625" style="297" customWidth="1"/>
    <col min="13328" max="13565" width="7.7109375" style="297"/>
    <col min="13566" max="13566" width="25.85546875" style="297" customWidth="1"/>
    <col min="13567" max="13567" width="18.28515625" style="297" customWidth="1"/>
    <col min="13568" max="13583" width="8.28515625" style="297" customWidth="1"/>
    <col min="13584" max="13821" width="7.7109375" style="297"/>
    <col min="13822" max="13822" width="25.85546875" style="297" customWidth="1"/>
    <col min="13823" max="13823" width="18.28515625" style="297" customWidth="1"/>
    <col min="13824" max="13839" width="8.28515625" style="297" customWidth="1"/>
    <col min="13840" max="14077" width="7.7109375" style="297"/>
    <col min="14078" max="14078" width="25.85546875" style="297" customWidth="1"/>
    <col min="14079" max="14079" width="18.28515625" style="297" customWidth="1"/>
    <col min="14080" max="14095" width="8.28515625" style="297" customWidth="1"/>
    <col min="14096" max="14333" width="7.7109375" style="297"/>
    <col min="14334" max="14334" width="25.85546875" style="297" customWidth="1"/>
    <col min="14335" max="14335" width="18.28515625" style="297" customWidth="1"/>
    <col min="14336" max="14351" width="8.28515625" style="297" customWidth="1"/>
    <col min="14352" max="14589" width="7.7109375" style="297"/>
    <col min="14590" max="14590" width="25.85546875" style="297" customWidth="1"/>
    <col min="14591" max="14591" width="18.28515625" style="297" customWidth="1"/>
    <col min="14592" max="14607" width="8.28515625" style="297" customWidth="1"/>
    <col min="14608" max="14845" width="7.7109375" style="297"/>
    <col min="14846" max="14846" width="25.85546875" style="297" customWidth="1"/>
    <col min="14847" max="14847" width="18.28515625" style="297" customWidth="1"/>
    <col min="14848" max="14863" width="8.28515625" style="297" customWidth="1"/>
    <col min="14864" max="15101" width="7.7109375" style="297"/>
    <col min="15102" max="15102" width="25.85546875" style="297" customWidth="1"/>
    <col min="15103" max="15103" width="18.28515625" style="297" customWidth="1"/>
    <col min="15104" max="15119" width="8.28515625" style="297" customWidth="1"/>
    <col min="15120" max="15357" width="7.7109375" style="297"/>
    <col min="15358" max="15358" width="25.85546875" style="297" customWidth="1"/>
    <col min="15359" max="15359" width="18.28515625" style="297" customWidth="1"/>
    <col min="15360" max="15375" width="8.28515625" style="297" customWidth="1"/>
    <col min="15376" max="15613" width="7.7109375" style="297"/>
    <col min="15614" max="15614" width="25.85546875" style="297" customWidth="1"/>
    <col min="15615" max="15615" width="18.28515625" style="297" customWidth="1"/>
    <col min="15616" max="15631" width="8.28515625" style="297" customWidth="1"/>
    <col min="15632" max="15869" width="7.7109375" style="297"/>
    <col min="15870" max="15870" width="25.85546875" style="297" customWidth="1"/>
    <col min="15871" max="15871" width="18.28515625" style="297" customWidth="1"/>
    <col min="15872" max="15887" width="8.28515625" style="297" customWidth="1"/>
    <col min="15888" max="16125" width="7.7109375" style="297"/>
    <col min="16126" max="16126" width="25.85546875" style="297" customWidth="1"/>
    <col min="16127" max="16127" width="18.28515625" style="297" customWidth="1"/>
    <col min="16128" max="16143" width="8.28515625" style="297" customWidth="1"/>
    <col min="16144" max="16384" width="7.7109375" style="297"/>
  </cols>
  <sheetData>
    <row r="1" spans="1:22" ht="33" customHeight="1">
      <c r="A1" s="1956" t="s">
        <v>338</v>
      </c>
      <c r="B1" s="1956"/>
      <c r="C1" s="1956"/>
      <c r="D1" s="1956"/>
      <c r="E1" s="1956"/>
      <c r="F1" s="1956"/>
      <c r="G1" s="1956"/>
      <c r="H1" s="1956"/>
      <c r="I1" s="1956"/>
      <c r="J1" s="1956"/>
      <c r="K1" s="1956"/>
      <c r="L1" s="1956"/>
      <c r="M1" s="1956"/>
      <c r="N1" s="1956"/>
      <c r="O1" s="1956"/>
      <c r="P1" s="1956"/>
      <c r="Q1" s="1956"/>
      <c r="R1" s="1956"/>
    </row>
    <row r="2" spans="1:22" ht="33" customHeight="1">
      <c r="A2" s="1957" t="s">
        <v>339</v>
      </c>
      <c r="B2" s="1957"/>
      <c r="C2" s="1957"/>
      <c r="D2" s="1957"/>
      <c r="E2" s="1957"/>
      <c r="F2" s="1957"/>
      <c r="G2" s="1957"/>
      <c r="H2" s="1957"/>
      <c r="I2" s="1957"/>
      <c r="J2" s="1957"/>
      <c r="K2" s="1957"/>
      <c r="L2" s="1957"/>
      <c r="M2" s="1957"/>
      <c r="N2" s="1957"/>
      <c r="O2" s="1957"/>
      <c r="P2" s="1957"/>
      <c r="Q2" s="1957"/>
      <c r="R2" s="1957"/>
    </row>
    <row r="3" spans="1:22" ht="26.25" customHeight="1">
      <c r="A3" s="1903" t="s">
        <v>655</v>
      </c>
      <c r="B3" s="1903"/>
      <c r="C3" s="1903"/>
      <c r="D3" s="1903"/>
      <c r="E3" s="1903"/>
      <c r="F3" s="1903"/>
      <c r="G3" s="1903"/>
      <c r="H3" s="1903"/>
      <c r="I3" s="1903"/>
      <c r="J3" s="1903"/>
      <c r="K3" s="1904"/>
      <c r="L3" s="1958" t="s">
        <v>656</v>
      </c>
      <c r="M3" s="1958"/>
      <c r="N3" s="1958"/>
      <c r="O3" s="1958"/>
      <c r="P3" s="1958"/>
      <c r="Q3" s="1958"/>
      <c r="R3" s="1905"/>
    </row>
    <row r="4" spans="1:22" ht="40.5" customHeight="1">
      <c r="A4" s="2054" t="s">
        <v>537</v>
      </c>
      <c r="B4" s="2057" t="s">
        <v>636</v>
      </c>
      <c r="C4" s="2057"/>
      <c r="D4" s="2057"/>
      <c r="E4" s="2057"/>
      <c r="F4" s="2057"/>
      <c r="G4" s="2057" t="s">
        <v>637</v>
      </c>
      <c r="H4" s="2057"/>
      <c r="I4" s="2057"/>
      <c r="J4" s="2057"/>
      <c r="K4" s="2057"/>
      <c r="L4" s="2057" t="s">
        <v>638</v>
      </c>
      <c r="M4" s="2057"/>
      <c r="N4" s="2057"/>
      <c r="O4" s="2057"/>
      <c r="P4" s="2057"/>
      <c r="Q4" s="2051" t="s">
        <v>639</v>
      </c>
      <c r="R4" s="2058" t="s">
        <v>539</v>
      </c>
    </row>
    <row r="5" spans="1:22" ht="38.25" customHeight="1">
      <c r="A5" s="2055"/>
      <c r="B5" s="2052" t="s">
        <v>640</v>
      </c>
      <c r="C5" s="2053"/>
      <c r="D5" s="2052" t="s">
        <v>641</v>
      </c>
      <c r="E5" s="2053"/>
      <c r="F5" s="2051" t="s">
        <v>639</v>
      </c>
      <c r="G5" s="2052" t="s">
        <v>640</v>
      </c>
      <c r="H5" s="2053"/>
      <c r="I5" s="2052" t="s">
        <v>641</v>
      </c>
      <c r="J5" s="2053"/>
      <c r="K5" s="2051" t="s">
        <v>639</v>
      </c>
      <c r="L5" s="2052" t="s">
        <v>640</v>
      </c>
      <c r="M5" s="2053"/>
      <c r="N5" s="2052" t="s">
        <v>641</v>
      </c>
      <c r="O5" s="2053"/>
      <c r="P5" s="2051" t="s">
        <v>639</v>
      </c>
      <c r="Q5" s="2051"/>
      <c r="R5" s="2059"/>
    </row>
    <row r="6" spans="1:22" ht="30">
      <c r="A6" s="2056"/>
      <c r="B6" s="314" t="s">
        <v>642</v>
      </c>
      <c r="C6" s="314" t="s">
        <v>643</v>
      </c>
      <c r="D6" s="314" t="s">
        <v>642</v>
      </c>
      <c r="E6" s="314" t="s">
        <v>643</v>
      </c>
      <c r="F6" s="2051"/>
      <c r="G6" s="314" t="s">
        <v>642</v>
      </c>
      <c r="H6" s="314" t="s">
        <v>643</v>
      </c>
      <c r="I6" s="314" t="s">
        <v>642</v>
      </c>
      <c r="J6" s="314" t="s">
        <v>643</v>
      </c>
      <c r="K6" s="2051"/>
      <c r="L6" s="314" t="s">
        <v>642</v>
      </c>
      <c r="M6" s="314" t="s">
        <v>643</v>
      </c>
      <c r="N6" s="314" t="s">
        <v>642</v>
      </c>
      <c r="O6" s="314" t="s">
        <v>643</v>
      </c>
      <c r="P6" s="2051"/>
      <c r="Q6" s="2051"/>
      <c r="R6" s="2060"/>
    </row>
    <row r="7" spans="1:22" s="309" customFormat="1" ht="20.25">
      <c r="A7" s="255" t="s">
        <v>547</v>
      </c>
      <c r="B7" s="267">
        <v>223</v>
      </c>
      <c r="C7" s="267">
        <v>97</v>
      </c>
      <c r="D7" s="267">
        <v>317</v>
      </c>
      <c r="E7" s="267">
        <v>178</v>
      </c>
      <c r="F7" s="299">
        <f>SUM(B7:E7)</f>
        <v>815</v>
      </c>
      <c r="G7" s="267">
        <v>0</v>
      </c>
      <c r="H7" s="267">
        <v>0</v>
      </c>
      <c r="I7" s="267">
        <v>0</v>
      </c>
      <c r="J7" s="267">
        <v>0</v>
      </c>
      <c r="K7" s="299">
        <f>SUM(G7:J7)</f>
        <v>0</v>
      </c>
      <c r="L7" s="267">
        <v>0</v>
      </c>
      <c r="M7" s="267">
        <v>0</v>
      </c>
      <c r="N7" s="267">
        <v>0</v>
      </c>
      <c r="O7" s="267">
        <v>0</v>
      </c>
      <c r="P7" s="299">
        <f>SUM(L7:O7)</f>
        <v>0</v>
      </c>
      <c r="Q7" s="299">
        <f>P7+K7+F7</f>
        <v>815</v>
      </c>
      <c r="R7" s="255" t="s">
        <v>548</v>
      </c>
      <c r="S7" s="308"/>
      <c r="T7" s="308"/>
      <c r="U7" s="308"/>
      <c r="V7" s="308"/>
    </row>
    <row r="8" spans="1:22" ht="20.25">
      <c r="A8" s="255" t="s">
        <v>644</v>
      </c>
      <c r="B8" s="300">
        <v>374</v>
      </c>
      <c r="C8" s="300">
        <v>367</v>
      </c>
      <c r="D8" s="300">
        <v>31</v>
      </c>
      <c r="E8" s="300">
        <v>27</v>
      </c>
      <c r="F8" s="299">
        <f t="shared" ref="F8:F42" si="0">SUM(B8:E8)</f>
        <v>799</v>
      </c>
      <c r="G8" s="300">
        <v>213</v>
      </c>
      <c r="H8" s="300">
        <v>215</v>
      </c>
      <c r="I8" s="300">
        <v>148</v>
      </c>
      <c r="J8" s="300">
        <v>44</v>
      </c>
      <c r="K8" s="299">
        <f t="shared" ref="K8:K42" si="1">SUM(G8:J8)</f>
        <v>620</v>
      </c>
      <c r="L8" s="300">
        <v>393</v>
      </c>
      <c r="M8" s="300">
        <v>316</v>
      </c>
      <c r="N8" s="300">
        <v>77</v>
      </c>
      <c r="O8" s="300">
        <v>33</v>
      </c>
      <c r="P8" s="299">
        <f t="shared" ref="P8:P42" si="2">SUM(L8:O8)</f>
        <v>819</v>
      </c>
      <c r="Q8" s="299">
        <f t="shared" ref="Q8:Q42" si="3">P8+K8+F8</f>
        <v>2238</v>
      </c>
      <c r="R8" s="255" t="s">
        <v>550</v>
      </c>
      <c r="S8" s="308"/>
      <c r="T8" s="308"/>
      <c r="U8" s="308"/>
      <c r="V8" s="308"/>
    </row>
    <row r="9" spans="1:22" ht="20.25">
      <c r="A9" s="255" t="s">
        <v>645</v>
      </c>
      <c r="B9" s="267">
        <v>158</v>
      </c>
      <c r="C9" s="267">
        <v>111</v>
      </c>
      <c r="D9" s="267">
        <v>37</v>
      </c>
      <c r="E9" s="267">
        <v>17</v>
      </c>
      <c r="F9" s="299">
        <f t="shared" si="0"/>
        <v>323</v>
      </c>
      <c r="G9" s="267">
        <v>145</v>
      </c>
      <c r="H9" s="267">
        <v>46</v>
      </c>
      <c r="I9" s="267">
        <v>212</v>
      </c>
      <c r="J9" s="267">
        <v>49</v>
      </c>
      <c r="K9" s="299">
        <f t="shared" si="1"/>
        <v>452</v>
      </c>
      <c r="L9" s="267">
        <v>100</v>
      </c>
      <c r="M9" s="267">
        <v>58</v>
      </c>
      <c r="N9" s="267">
        <v>122</v>
      </c>
      <c r="O9" s="267">
        <v>34</v>
      </c>
      <c r="P9" s="299">
        <f t="shared" si="2"/>
        <v>314</v>
      </c>
      <c r="Q9" s="299">
        <f t="shared" si="3"/>
        <v>1089</v>
      </c>
      <c r="R9" s="255" t="s">
        <v>552</v>
      </c>
      <c r="S9" s="308"/>
      <c r="T9" s="308"/>
      <c r="U9" s="308"/>
      <c r="V9" s="308"/>
    </row>
    <row r="10" spans="1:22" ht="20.25">
      <c r="A10" s="255" t="s">
        <v>553</v>
      </c>
      <c r="B10" s="300">
        <v>144</v>
      </c>
      <c r="C10" s="300">
        <v>48</v>
      </c>
      <c r="D10" s="300">
        <v>16</v>
      </c>
      <c r="E10" s="300">
        <v>3</v>
      </c>
      <c r="F10" s="299">
        <f t="shared" si="0"/>
        <v>211</v>
      </c>
      <c r="G10" s="300">
        <v>90</v>
      </c>
      <c r="H10" s="300">
        <v>37</v>
      </c>
      <c r="I10" s="300">
        <v>174</v>
      </c>
      <c r="J10" s="300">
        <v>23</v>
      </c>
      <c r="K10" s="299">
        <f t="shared" si="1"/>
        <v>324</v>
      </c>
      <c r="L10" s="300">
        <v>139</v>
      </c>
      <c r="M10" s="300">
        <v>30</v>
      </c>
      <c r="N10" s="300">
        <v>111</v>
      </c>
      <c r="O10" s="300">
        <v>4</v>
      </c>
      <c r="P10" s="299">
        <f t="shared" si="2"/>
        <v>284</v>
      </c>
      <c r="Q10" s="299">
        <f t="shared" si="3"/>
        <v>819</v>
      </c>
      <c r="R10" s="255" t="s">
        <v>554</v>
      </c>
      <c r="S10" s="308"/>
      <c r="T10" s="308"/>
      <c r="U10" s="308"/>
      <c r="V10" s="308"/>
    </row>
    <row r="11" spans="1:22" ht="20.25">
      <c r="A11" s="255" t="s">
        <v>646</v>
      </c>
      <c r="B11" s="267">
        <v>52</v>
      </c>
      <c r="C11" s="267">
        <v>7</v>
      </c>
      <c r="D11" s="267">
        <v>14</v>
      </c>
      <c r="E11" s="267">
        <v>3</v>
      </c>
      <c r="F11" s="299">
        <f t="shared" si="0"/>
        <v>76</v>
      </c>
      <c r="G11" s="267">
        <v>67</v>
      </c>
      <c r="H11" s="267">
        <v>5</v>
      </c>
      <c r="I11" s="267">
        <v>127</v>
      </c>
      <c r="J11" s="267">
        <v>0</v>
      </c>
      <c r="K11" s="299">
        <f t="shared" si="1"/>
        <v>199</v>
      </c>
      <c r="L11" s="267">
        <v>164</v>
      </c>
      <c r="M11" s="267">
        <v>10</v>
      </c>
      <c r="N11" s="267">
        <v>60</v>
      </c>
      <c r="O11" s="267">
        <v>1</v>
      </c>
      <c r="P11" s="299">
        <f t="shared" si="2"/>
        <v>235</v>
      </c>
      <c r="Q11" s="299">
        <f t="shared" si="3"/>
        <v>510</v>
      </c>
      <c r="R11" s="255" t="s">
        <v>556</v>
      </c>
      <c r="S11" s="308"/>
      <c r="T11" s="308"/>
      <c r="U11" s="308"/>
      <c r="V11" s="308"/>
    </row>
    <row r="12" spans="1:22" ht="20.25">
      <c r="A12" s="255" t="s">
        <v>557</v>
      </c>
      <c r="B12" s="300">
        <v>26</v>
      </c>
      <c r="C12" s="300">
        <v>4</v>
      </c>
      <c r="D12" s="300">
        <v>3</v>
      </c>
      <c r="E12" s="300">
        <v>0</v>
      </c>
      <c r="F12" s="299">
        <f t="shared" si="0"/>
        <v>33</v>
      </c>
      <c r="G12" s="300">
        <v>46</v>
      </c>
      <c r="H12" s="300">
        <v>2</v>
      </c>
      <c r="I12" s="300">
        <v>47</v>
      </c>
      <c r="J12" s="300">
        <v>0</v>
      </c>
      <c r="K12" s="299">
        <f t="shared" si="1"/>
        <v>95</v>
      </c>
      <c r="L12" s="300">
        <v>105</v>
      </c>
      <c r="M12" s="300">
        <v>7</v>
      </c>
      <c r="N12" s="300">
        <v>32</v>
      </c>
      <c r="O12" s="300">
        <v>1</v>
      </c>
      <c r="P12" s="299">
        <f t="shared" si="2"/>
        <v>145</v>
      </c>
      <c r="Q12" s="299">
        <f t="shared" si="3"/>
        <v>273</v>
      </c>
      <c r="R12" s="255" t="s">
        <v>558</v>
      </c>
      <c r="S12" s="308"/>
      <c r="T12" s="308"/>
      <c r="U12" s="308"/>
      <c r="V12" s="308"/>
    </row>
    <row r="13" spans="1:22" ht="20.25">
      <c r="A13" s="255" t="s">
        <v>559</v>
      </c>
      <c r="B13" s="267">
        <v>8</v>
      </c>
      <c r="C13" s="267">
        <v>6</v>
      </c>
      <c r="D13" s="267">
        <v>6</v>
      </c>
      <c r="E13" s="267">
        <v>2</v>
      </c>
      <c r="F13" s="299">
        <f t="shared" si="0"/>
        <v>22</v>
      </c>
      <c r="G13" s="267">
        <v>8</v>
      </c>
      <c r="H13" s="267">
        <v>1</v>
      </c>
      <c r="I13" s="267">
        <v>50</v>
      </c>
      <c r="J13" s="267">
        <v>1</v>
      </c>
      <c r="K13" s="299">
        <f t="shared" si="1"/>
        <v>60</v>
      </c>
      <c r="L13" s="267">
        <v>39</v>
      </c>
      <c r="M13" s="267">
        <v>6</v>
      </c>
      <c r="N13" s="267">
        <v>46</v>
      </c>
      <c r="O13" s="267">
        <v>0</v>
      </c>
      <c r="P13" s="299">
        <f t="shared" si="2"/>
        <v>91</v>
      </c>
      <c r="Q13" s="299">
        <f t="shared" si="3"/>
        <v>173</v>
      </c>
      <c r="R13" s="255" t="s">
        <v>560</v>
      </c>
      <c r="S13" s="308"/>
      <c r="T13" s="308"/>
      <c r="U13" s="308"/>
      <c r="V13" s="308"/>
    </row>
    <row r="14" spans="1:22" ht="20.25">
      <c r="A14" s="255" t="s">
        <v>561</v>
      </c>
      <c r="B14" s="300">
        <v>19</v>
      </c>
      <c r="C14" s="300">
        <v>4</v>
      </c>
      <c r="D14" s="300">
        <v>5</v>
      </c>
      <c r="E14" s="300">
        <v>1</v>
      </c>
      <c r="F14" s="299">
        <f t="shared" si="0"/>
        <v>29</v>
      </c>
      <c r="G14" s="300">
        <v>9</v>
      </c>
      <c r="H14" s="300">
        <v>5</v>
      </c>
      <c r="I14" s="300">
        <v>42</v>
      </c>
      <c r="J14" s="300">
        <v>3</v>
      </c>
      <c r="K14" s="299">
        <f t="shared" si="1"/>
        <v>59</v>
      </c>
      <c r="L14" s="300">
        <v>43</v>
      </c>
      <c r="M14" s="300">
        <v>8</v>
      </c>
      <c r="N14" s="300">
        <v>43</v>
      </c>
      <c r="O14" s="300">
        <v>1</v>
      </c>
      <c r="P14" s="299">
        <f t="shared" si="2"/>
        <v>95</v>
      </c>
      <c r="Q14" s="299">
        <f t="shared" si="3"/>
        <v>183</v>
      </c>
      <c r="R14" s="255" t="s">
        <v>562</v>
      </c>
      <c r="S14" s="308"/>
      <c r="T14" s="308"/>
      <c r="U14" s="308"/>
      <c r="V14" s="308"/>
    </row>
    <row r="15" spans="1:22" ht="20.25">
      <c r="A15" s="255" t="s">
        <v>647</v>
      </c>
      <c r="B15" s="267">
        <v>9</v>
      </c>
      <c r="C15" s="267">
        <v>6</v>
      </c>
      <c r="D15" s="267">
        <v>1</v>
      </c>
      <c r="E15" s="267">
        <v>0</v>
      </c>
      <c r="F15" s="299">
        <f t="shared" si="0"/>
        <v>16</v>
      </c>
      <c r="G15" s="267">
        <v>10</v>
      </c>
      <c r="H15" s="267">
        <v>2</v>
      </c>
      <c r="I15" s="267">
        <v>22</v>
      </c>
      <c r="J15" s="267">
        <v>2</v>
      </c>
      <c r="K15" s="299">
        <f t="shared" si="1"/>
        <v>36</v>
      </c>
      <c r="L15" s="267">
        <v>48</v>
      </c>
      <c r="M15" s="267">
        <v>11</v>
      </c>
      <c r="N15" s="267">
        <v>23</v>
      </c>
      <c r="O15" s="267">
        <v>1</v>
      </c>
      <c r="P15" s="299">
        <f t="shared" si="2"/>
        <v>83</v>
      </c>
      <c r="Q15" s="299">
        <f t="shared" si="3"/>
        <v>135</v>
      </c>
      <c r="R15" s="255" t="s">
        <v>564</v>
      </c>
      <c r="S15" s="308"/>
      <c r="T15" s="308"/>
      <c r="U15" s="308"/>
      <c r="V15" s="308"/>
    </row>
    <row r="16" spans="1:22" ht="20.25">
      <c r="A16" s="255" t="s">
        <v>565</v>
      </c>
      <c r="B16" s="300">
        <v>22</v>
      </c>
      <c r="C16" s="300">
        <v>7</v>
      </c>
      <c r="D16" s="300">
        <v>4</v>
      </c>
      <c r="E16" s="300">
        <v>1</v>
      </c>
      <c r="F16" s="299">
        <f t="shared" si="0"/>
        <v>34</v>
      </c>
      <c r="G16" s="300">
        <v>48</v>
      </c>
      <c r="H16" s="300">
        <v>9</v>
      </c>
      <c r="I16" s="300">
        <v>82</v>
      </c>
      <c r="J16" s="300">
        <v>12</v>
      </c>
      <c r="K16" s="299">
        <f t="shared" si="1"/>
        <v>151</v>
      </c>
      <c r="L16" s="300">
        <v>124</v>
      </c>
      <c r="M16" s="300">
        <v>28</v>
      </c>
      <c r="N16" s="300">
        <v>41</v>
      </c>
      <c r="O16" s="300">
        <v>2</v>
      </c>
      <c r="P16" s="299">
        <f t="shared" si="2"/>
        <v>195</v>
      </c>
      <c r="Q16" s="299">
        <f t="shared" si="3"/>
        <v>380</v>
      </c>
      <c r="R16" s="255" t="s">
        <v>566</v>
      </c>
      <c r="S16" s="308"/>
      <c r="T16" s="308"/>
      <c r="U16" s="308"/>
      <c r="V16" s="308"/>
    </row>
    <row r="17" spans="1:22" ht="20.25">
      <c r="A17" s="255" t="s">
        <v>567</v>
      </c>
      <c r="B17" s="267">
        <v>10</v>
      </c>
      <c r="C17" s="267">
        <v>6</v>
      </c>
      <c r="D17" s="267">
        <v>8</v>
      </c>
      <c r="E17" s="267">
        <v>4</v>
      </c>
      <c r="F17" s="299">
        <f t="shared" si="0"/>
        <v>28</v>
      </c>
      <c r="G17" s="267">
        <v>17</v>
      </c>
      <c r="H17" s="267">
        <v>9</v>
      </c>
      <c r="I17" s="267">
        <v>82</v>
      </c>
      <c r="J17" s="267">
        <v>29</v>
      </c>
      <c r="K17" s="299">
        <f t="shared" si="1"/>
        <v>137</v>
      </c>
      <c r="L17" s="267">
        <v>123</v>
      </c>
      <c r="M17" s="267">
        <v>25</v>
      </c>
      <c r="N17" s="267">
        <v>52</v>
      </c>
      <c r="O17" s="267">
        <v>5</v>
      </c>
      <c r="P17" s="299">
        <f t="shared" si="2"/>
        <v>205</v>
      </c>
      <c r="Q17" s="299">
        <f t="shared" si="3"/>
        <v>370</v>
      </c>
      <c r="R17" s="255" t="s">
        <v>568</v>
      </c>
      <c r="S17" s="308"/>
      <c r="T17" s="308"/>
      <c r="U17" s="308"/>
      <c r="V17" s="308"/>
    </row>
    <row r="18" spans="1:22" ht="20.25">
      <c r="A18" s="255" t="s">
        <v>569</v>
      </c>
      <c r="B18" s="300">
        <v>9</v>
      </c>
      <c r="C18" s="300">
        <v>61</v>
      </c>
      <c r="D18" s="300">
        <v>6</v>
      </c>
      <c r="E18" s="300">
        <v>62</v>
      </c>
      <c r="F18" s="299">
        <f t="shared" si="0"/>
        <v>138</v>
      </c>
      <c r="G18" s="300">
        <v>25</v>
      </c>
      <c r="H18" s="300">
        <v>66</v>
      </c>
      <c r="I18" s="300">
        <v>83</v>
      </c>
      <c r="J18" s="300">
        <v>166</v>
      </c>
      <c r="K18" s="299">
        <f t="shared" si="1"/>
        <v>340</v>
      </c>
      <c r="L18" s="300">
        <v>72</v>
      </c>
      <c r="M18" s="300">
        <v>121</v>
      </c>
      <c r="N18" s="300">
        <v>96</v>
      </c>
      <c r="O18" s="300">
        <v>80</v>
      </c>
      <c r="P18" s="299">
        <f t="shared" si="2"/>
        <v>369</v>
      </c>
      <c r="Q18" s="299">
        <f t="shared" si="3"/>
        <v>847</v>
      </c>
      <c r="R18" s="255" t="s">
        <v>570</v>
      </c>
      <c r="S18" s="308"/>
      <c r="T18" s="308"/>
      <c r="U18" s="308"/>
      <c r="V18" s="308"/>
    </row>
    <row r="19" spans="1:22" ht="20.25">
      <c r="A19" s="255" t="s">
        <v>571</v>
      </c>
      <c r="B19" s="267">
        <v>13</v>
      </c>
      <c r="C19" s="267">
        <v>10</v>
      </c>
      <c r="D19" s="267">
        <v>13</v>
      </c>
      <c r="E19" s="267">
        <v>1</v>
      </c>
      <c r="F19" s="299">
        <f t="shared" si="0"/>
        <v>37</v>
      </c>
      <c r="G19" s="267">
        <v>27</v>
      </c>
      <c r="H19" s="267">
        <v>4</v>
      </c>
      <c r="I19" s="267">
        <v>151</v>
      </c>
      <c r="J19" s="267">
        <v>20</v>
      </c>
      <c r="K19" s="299">
        <f t="shared" si="1"/>
        <v>202</v>
      </c>
      <c r="L19" s="267">
        <v>136</v>
      </c>
      <c r="M19" s="267">
        <v>22</v>
      </c>
      <c r="N19" s="267">
        <v>138</v>
      </c>
      <c r="O19" s="267">
        <v>16</v>
      </c>
      <c r="P19" s="299">
        <f t="shared" si="2"/>
        <v>312</v>
      </c>
      <c r="Q19" s="299">
        <f t="shared" si="3"/>
        <v>551</v>
      </c>
      <c r="R19" s="255" t="s">
        <v>572</v>
      </c>
      <c r="S19" s="308"/>
      <c r="T19" s="308"/>
      <c r="U19" s="308"/>
      <c r="V19" s="308"/>
    </row>
    <row r="20" spans="1:22" ht="20.25">
      <c r="A20" s="255" t="s">
        <v>648</v>
      </c>
      <c r="B20" s="300">
        <v>0</v>
      </c>
      <c r="C20" s="300">
        <v>0</v>
      </c>
      <c r="D20" s="300">
        <v>0</v>
      </c>
      <c r="E20" s="300">
        <v>0</v>
      </c>
      <c r="F20" s="299">
        <f t="shared" si="0"/>
        <v>0</v>
      </c>
      <c r="G20" s="300">
        <v>4</v>
      </c>
      <c r="H20" s="300">
        <v>1</v>
      </c>
      <c r="I20" s="300">
        <v>14</v>
      </c>
      <c r="J20" s="300">
        <v>3</v>
      </c>
      <c r="K20" s="299">
        <f t="shared" si="1"/>
        <v>22</v>
      </c>
      <c r="L20" s="300">
        <v>32</v>
      </c>
      <c r="M20" s="300">
        <v>8</v>
      </c>
      <c r="N20" s="300">
        <v>26</v>
      </c>
      <c r="O20" s="300">
        <v>1</v>
      </c>
      <c r="P20" s="299">
        <f t="shared" si="2"/>
        <v>67</v>
      </c>
      <c r="Q20" s="299">
        <f t="shared" si="3"/>
        <v>89</v>
      </c>
      <c r="R20" s="255" t="s">
        <v>574</v>
      </c>
      <c r="S20" s="308"/>
      <c r="T20" s="308"/>
      <c r="U20" s="308"/>
      <c r="V20" s="308"/>
    </row>
    <row r="21" spans="1:22" ht="20.25">
      <c r="A21" s="255" t="s">
        <v>575</v>
      </c>
      <c r="B21" s="267">
        <v>12</v>
      </c>
      <c r="C21" s="267">
        <v>14</v>
      </c>
      <c r="D21" s="267">
        <v>4</v>
      </c>
      <c r="E21" s="267">
        <v>3</v>
      </c>
      <c r="F21" s="299">
        <f t="shared" si="0"/>
        <v>33</v>
      </c>
      <c r="G21" s="267">
        <v>17</v>
      </c>
      <c r="H21" s="267">
        <v>14</v>
      </c>
      <c r="I21" s="267">
        <v>23</v>
      </c>
      <c r="J21" s="267">
        <v>29</v>
      </c>
      <c r="K21" s="299">
        <f t="shared" si="1"/>
        <v>83</v>
      </c>
      <c r="L21" s="267">
        <v>75</v>
      </c>
      <c r="M21" s="267">
        <v>34</v>
      </c>
      <c r="N21" s="267">
        <v>16</v>
      </c>
      <c r="O21" s="267">
        <v>6</v>
      </c>
      <c r="P21" s="299">
        <f t="shared" si="2"/>
        <v>131</v>
      </c>
      <c r="Q21" s="299">
        <f t="shared" si="3"/>
        <v>247</v>
      </c>
      <c r="R21" s="255" t="s">
        <v>576</v>
      </c>
      <c r="S21" s="308"/>
      <c r="T21" s="308"/>
      <c r="U21" s="308"/>
      <c r="V21" s="308"/>
    </row>
    <row r="22" spans="1:22" ht="20.25">
      <c r="A22" s="255" t="s">
        <v>577</v>
      </c>
      <c r="B22" s="300">
        <v>29</v>
      </c>
      <c r="C22" s="300">
        <v>23</v>
      </c>
      <c r="D22" s="300">
        <v>2</v>
      </c>
      <c r="E22" s="300">
        <v>0</v>
      </c>
      <c r="F22" s="299">
        <f t="shared" si="0"/>
        <v>54</v>
      </c>
      <c r="G22" s="300">
        <v>11</v>
      </c>
      <c r="H22" s="300">
        <v>11</v>
      </c>
      <c r="I22" s="300">
        <v>17</v>
      </c>
      <c r="J22" s="300">
        <v>6</v>
      </c>
      <c r="K22" s="299">
        <f t="shared" si="1"/>
        <v>45</v>
      </c>
      <c r="L22" s="300">
        <v>89</v>
      </c>
      <c r="M22" s="300">
        <v>50</v>
      </c>
      <c r="N22" s="300">
        <v>30</v>
      </c>
      <c r="O22" s="300">
        <v>6</v>
      </c>
      <c r="P22" s="299">
        <f t="shared" si="2"/>
        <v>175</v>
      </c>
      <c r="Q22" s="299">
        <f t="shared" si="3"/>
        <v>274</v>
      </c>
      <c r="R22" s="255" t="s">
        <v>578</v>
      </c>
      <c r="S22" s="308"/>
      <c r="T22" s="308"/>
      <c r="U22" s="308"/>
      <c r="V22" s="308"/>
    </row>
    <row r="23" spans="1:22" ht="25.5">
      <c r="A23" s="255" t="s">
        <v>579</v>
      </c>
      <c r="B23" s="267">
        <v>29</v>
      </c>
      <c r="C23" s="267">
        <v>15</v>
      </c>
      <c r="D23" s="267">
        <v>6</v>
      </c>
      <c r="E23" s="267">
        <v>14</v>
      </c>
      <c r="F23" s="299">
        <f t="shared" si="0"/>
        <v>64</v>
      </c>
      <c r="G23" s="267">
        <v>12</v>
      </c>
      <c r="H23" s="267">
        <v>11</v>
      </c>
      <c r="I23" s="267">
        <v>17</v>
      </c>
      <c r="J23" s="267">
        <v>18</v>
      </c>
      <c r="K23" s="299">
        <f t="shared" si="1"/>
        <v>58</v>
      </c>
      <c r="L23" s="267">
        <v>29</v>
      </c>
      <c r="M23" s="267">
        <v>8</v>
      </c>
      <c r="N23" s="267">
        <v>6</v>
      </c>
      <c r="O23" s="267">
        <v>2</v>
      </c>
      <c r="P23" s="299">
        <f t="shared" si="2"/>
        <v>45</v>
      </c>
      <c r="Q23" s="299">
        <f t="shared" si="3"/>
        <v>167</v>
      </c>
      <c r="R23" s="301" t="s">
        <v>580</v>
      </c>
      <c r="S23" s="308"/>
      <c r="T23" s="308"/>
      <c r="U23" s="308"/>
      <c r="V23" s="308"/>
    </row>
    <row r="24" spans="1:22" ht="20.25">
      <c r="A24" s="255" t="s">
        <v>649</v>
      </c>
      <c r="B24" s="300">
        <v>0</v>
      </c>
      <c r="C24" s="300">
        <v>0</v>
      </c>
      <c r="D24" s="300">
        <v>3</v>
      </c>
      <c r="E24" s="300">
        <v>1</v>
      </c>
      <c r="F24" s="299">
        <f t="shared" si="0"/>
        <v>4</v>
      </c>
      <c r="G24" s="300">
        <v>6</v>
      </c>
      <c r="H24" s="300">
        <v>2</v>
      </c>
      <c r="I24" s="300">
        <v>5</v>
      </c>
      <c r="J24" s="300">
        <v>4</v>
      </c>
      <c r="K24" s="299">
        <f t="shared" si="1"/>
        <v>17</v>
      </c>
      <c r="L24" s="300">
        <v>46</v>
      </c>
      <c r="M24" s="300">
        <v>30</v>
      </c>
      <c r="N24" s="300">
        <v>14</v>
      </c>
      <c r="O24" s="300">
        <v>3</v>
      </c>
      <c r="P24" s="299">
        <f t="shared" si="2"/>
        <v>93</v>
      </c>
      <c r="Q24" s="299">
        <f t="shared" si="3"/>
        <v>114</v>
      </c>
      <c r="R24" s="315" t="s">
        <v>582</v>
      </c>
      <c r="S24" s="308"/>
      <c r="T24" s="308"/>
      <c r="U24" s="308"/>
      <c r="V24" s="308"/>
    </row>
    <row r="25" spans="1:22" ht="20.25">
      <c r="A25" s="255" t="s">
        <v>583</v>
      </c>
      <c r="B25" s="267">
        <v>46</v>
      </c>
      <c r="C25" s="267">
        <v>26</v>
      </c>
      <c r="D25" s="267">
        <v>4</v>
      </c>
      <c r="E25" s="267">
        <v>2</v>
      </c>
      <c r="F25" s="299">
        <f t="shared" si="0"/>
        <v>78</v>
      </c>
      <c r="G25" s="267">
        <v>60</v>
      </c>
      <c r="H25" s="267">
        <v>32</v>
      </c>
      <c r="I25" s="267">
        <v>102</v>
      </c>
      <c r="J25" s="267">
        <v>38</v>
      </c>
      <c r="K25" s="299">
        <f t="shared" si="1"/>
        <v>232</v>
      </c>
      <c r="L25" s="267">
        <v>188</v>
      </c>
      <c r="M25" s="267">
        <v>84</v>
      </c>
      <c r="N25" s="267">
        <v>122</v>
      </c>
      <c r="O25" s="267">
        <v>18</v>
      </c>
      <c r="P25" s="299">
        <f t="shared" si="2"/>
        <v>412</v>
      </c>
      <c r="Q25" s="299">
        <f t="shared" si="3"/>
        <v>722</v>
      </c>
      <c r="R25" s="255" t="s">
        <v>584</v>
      </c>
      <c r="S25" s="308"/>
      <c r="T25" s="308"/>
      <c r="U25" s="308"/>
      <c r="V25" s="308"/>
    </row>
    <row r="26" spans="1:22" ht="20.25">
      <c r="A26" s="255" t="s">
        <v>585</v>
      </c>
      <c r="B26" s="300">
        <v>19</v>
      </c>
      <c r="C26" s="300">
        <v>32</v>
      </c>
      <c r="D26" s="300">
        <v>6</v>
      </c>
      <c r="E26" s="300">
        <v>2</v>
      </c>
      <c r="F26" s="299">
        <f t="shared" si="0"/>
        <v>59</v>
      </c>
      <c r="G26" s="300">
        <v>15</v>
      </c>
      <c r="H26" s="300">
        <v>30</v>
      </c>
      <c r="I26" s="300">
        <v>16</v>
      </c>
      <c r="J26" s="300">
        <v>18</v>
      </c>
      <c r="K26" s="299">
        <f t="shared" si="1"/>
        <v>79</v>
      </c>
      <c r="L26" s="300">
        <v>30</v>
      </c>
      <c r="M26" s="300">
        <v>30</v>
      </c>
      <c r="N26" s="300">
        <v>37</v>
      </c>
      <c r="O26" s="300">
        <v>12</v>
      </c>
      <c r="P26" s="299">
        <f t="shared" si="2"/>
        <v>109</v>
      </c>
      <c r="Q26" s="299">
        <f t="shared" si="3"/>
        <v>247</v>
      </c>
      <c r="R26" s="255" t="s">
        <v>586</v>
      </c>
      <c r="S26" s="308"/>
      <c r="T26" s="308"/>
      <c r="U26" s="308"/>
      <c r="V26" s="308"/>
    </row>
    <row r="27" spans="1:22" ht="20.25">
      <c r="A27" s="255" t="s">
        <v>587</v>
      </c>
      <c r="B27" s="267">
        <v>49</v>
      </c>
      <c r="C27" s="267">
        <v>34</v>
      </c>
      <c r="D27" s="267">
        <v>11</v>
      </c>
      <c r="E27" s="267">
        <v>1</v>
      </c>
      <c r="F27" s="299">
        <f t="shared" si="0"/>
        <v>95</v>
      </c>
      <c r="G27" s="267">
        <v>34</v>
      </c>
      <c r="H27" s="267">
        <v>7</v>
      </c>
      <c r="I27" s="267">
        <v>273</v>
      </c>
      <c r="J27" s="267">
        <v>51</v>
      </c>
      <c r="K27" s="299">
        <f t="shared" si="1"/>
        <v>365</v>
      </c>
      <c r="L27" s="267">
        <v>121</v>
      </c>
      <c r="M27" s="267">
        <v>32</v>
      </c>
      <c r="N27" s="267">
        <v>367</v>
      </c>
      <c r="O27" s="267">
        <v>21</v>
      </c>
      <c r="P27" s="299">
        <f t="shared" si="2"/>
        <v>541</v>
      </c>
      <c r="Q27" s="299">
        <f t="shared" si="3"/>
        <v>1001</v>
      </c>
      <c r="R27" s="255" t="s">
        <v>588</v>
      </c>
      <c r="S27" s="308"/>
      <c r="T27" s="308"/>
      <c r="U27" s="308"/>
      <c r="V27" s="308"/>
    </row>
    <row r="28" spans="1:22" ht="20.25">
      <c r="A28" s="255" t="s">
        <v>589</v>
      </c>
      <c r="B28" s="300">
        <v>5</v>
      </c>
      <c r="C28" s="300">
        <v>5</v>
      </c>
      <c r="D28" s="300">
        <v>14</v>
      </c>
      <c r="E28" s="300">
        <v>1</v>
      </c>
      <c r="F28" s="299">
        <f t="shared" si="0"/>
        <v>25</v>
      </c>
      <c r="G28" s="300">
        <v>18</v>
      </c>
      <c r="H28" s="300">
        <v>13</v>
      </c>
      <c r="I28" s="300">
        <v>8</v>
      </c>
      <c r="J28" s="300">
        <v>12</v>
      </c>
      <c r="K28" s="299">
        <f t="shared" si="1"/>
        <v>51</v>
      </c>
      <c r="L28" s="300">
        <v>17</v>
      </c>
      <c r="M28" s="300">
        <v>7</v>
      </c>
      <c r="N28" s="300">
        <v>4</v>
      </c>
      <c r="O28" s="300">
        <v>4</v>
      </c>
      <c r="P28" s="299">
        <f t="shared" si="2"/>
        <v>32</v>
      </c>
      <c r="Q28" s="299">
        <f t="shared" si="3"/>
        <v>108</v>
      </c>
      <c r="R28" s="255" t="s">
        <v>590</v>
      </c>
      <c r="S28" s="308"/>
      <c r="T28" s="308"/>
      <c r="U28" s="308"/>
      <c r="V28" s="308"/>
    </row>
    <row r="29" spans="1:22" ht="20.25">
      <c r="A29" s="255" t="s">
        <v>650</v>
      </c>
      <c r="B29" s="267">
        <v>77</v>
      </c>
      <c r="C29" s="267">
        <v>97</v>
      </c>
      <c r="D29" s="267">
        <v>40</v>
      </c>
      <c r="E29" s="267">
        <v>40</v>
      </c>
      <c r="F29" s="299">
        <f t="shared" si="0"/>
        <v>254</v>
      </c>
      <c r="G29" s="267">
        <v>113</v>
      </c>
      <c r="H29" s="267">
        <v>70</v>
      </c>
      <c r="I29" s="267">
        <v>287</v>
      </c>
      <c r="J29" s="267">
        <v>115</v>
      </c>
      <c r="K29" s="299">
        <f t="shared" si="1"/>
        <v>585</v>
      </c>
      <c r="L29" s="267">
        <v>260</v>
      </c>
      <c r="M29" s="267">
        <v>139</v>
      </c>
      <c r="N29" s="267">
        <v>145</v>
      </c>
      <c r="O29" s="267">
        <v>52</v>
      </c>
      <c r="P29" s="299">
        <f t="shared" si="2"/>
        <v>596</v>
      </c>
      <c r="Q29" s="299">
        <f t="shared" si="3"/>
        <v>1435</v>
      </c>
      <c r="R29" s="255" t="s">
        <v>592</v>
      </c>
      <c r="S29" s="308"/>
      <c r="T29" s="308"/>
      <c r="U29" s="308"/>
      <c r="V29" s="308"/>
    </row>
    <row r="30" spans="1:22" ht="20.25">
      <c r="A30" s="255" t="s">
        <v>593</v>
      </c>
      <c r="B30" s="300">
        <v>10</v>
      </c>
      <c r="C30" s="300">
        <v>10</v>
      </c>
      <c r="D30" s="300">
        <v>3</v>
      </c>
      <c r="E30" s="300">
        <v>0</v>
      </c>
      <c r="F30" s="299">
        <f t="shared" si="0"/>
        <v>23</v>
      </c>
      <c r="G30" s="300">
        <v>22</v>
      </c>
      <c r="H30" s="300">
        <v>17</v>
      </c>
      <c r="I30" s="300">
        <v>40</v>
      </c>
      <c r="J30" s="300">
        <v>10</v>
      </c>
      <c r="K30" s="299">
        <f t="shared" si="1"/>
        <v>89</v>
      </c>
      <c r="L30" s="300">
        <v>80</v>
      </c>
      <c r="M30" s="300">
        <v>37</v>
      </c>
      <c r="N30" s="300">
        <v>21</v>
      </c>
      <c r="O30" s="300">
        <v>5</v>
      </c>
      <c r="P30" s="299">
        <f t="shared" si="2"/>
        <v>143</v>
      </c>
      <c r="Q30" s="299">
        <f t="shared" si="3"/>
        <v>255</v>
      </c>
      <c r="R30" s="255" t="s">
        <v>594</v>
      </c>
      <c r="S30" s="308"/>
      <c r="T30" s="308"/>
      <c r="U30" s="308"/>
      <c r="V30" s="308"/>
    </row>
    <row r="31" spans="1:22" ht="20.25">
      <c r="A31" s="255" t="s">
        <v>651</v>
      </c>
      <c r="B31" s="267">
        <v>2</v>
      </c>
      <c r="C31" s="267">
        <v>0</v>
      </c>
      <c r="D31" s="267">
        <v>0</v>
      </c>
      <c r="E31" s="267">
        <v>0</v>
      </c>
      <c r="F31" s="299">
        <f t="shared" si="0"/>
        <v>2</v>
      </c>
      <c r="G31" s="267">
        <v>4</v>
      </c>
      <c r="H31" s="267">
        <v>1</v>
      </c>
      <c r="I31" s="267">
        <v>0</v>
      </c>
      <c r="J31" s="267">
        <v>0</v>
      </c>
      <c r="K31" s="299">
        <f t="shared" si="1"/>
        <v>5</v>
      </c>
      <c r="L31" s="267">
        <v>1</v>
      </c>
      <c r="M31" s="267">
        <v>0</v>
      </c>
      <c r="N31" s="267">
        <v>0</v>
      </c>
      <c r="O31" s="267">
        <v>1</v>
      </c>
      <c r="P31" s="299">
        <f t="shared" si="2"/>
        <v>2</v>
      </c>
      <c r="Q31" s="299">
        <f t="shared" si="3"/>
        <v>9</v>
      </c>
      <c r="R31" s="255" t="s">
        <v>596</v>
      </c>
      <c r="S31" s="308"/>
      <c r="T31" s="308"/>
      <c r="U31" s="308"/>
      <c r="V31" s="308"/>
    </row>
    <row r="32" spans="1:22" ht="20.25">
      <c r="A32" s="255" t="s">
        <v>652</v>
      </c>
      <c r="B32" s="300">
        <v>141</v>
      </c>
      <c r="C32" s="300">
        <v>90</v>
      </c>
      <c r="D32" s="300">
        <v>87</v>
      </c>
      <c r="E32" s="300">
        <v>66</v>
      </c>
      <c r="F32" s="299">
        <f t="shared" si="0"/>
        <v>384</v>
      </c>
      <c r="G32" s="300">
        <v>234</v>
      </c>
      <c r="H32" s="300">
        <v>119</v>
      </c>
      <c r="I32" s="300">
        <v>309</v>
      </c>
      <c r="J32" s="300">
        <v>261</v>
      </c>
      <c r="K32" s="299">
        <f t="shared" si="1"/>
        <v>923</v>
      </c>
      <c r="L32" s="300">
        <v>358</v>
      </c>
      <c r="M32" s="300">
        <v>287</v>
      </c>
      <c r="N32" s="300">
        <v>114</v>
      </c>
      <c r="O32" s="300">
        <v>55</v>
      </c>
      <c r="P32" s="299">
        <f t="shared" si="2"/>
        <v>814</v>
      </c>
      <c r="Q32" s="299">
        <f t="shared" si="3"/>
        <v>2121</v>
      </c>
      <c r="R32" s="255" t="s">
        <v>598</v>
      </c>
      <c r="S32" s="308"/>
      <c r="T32" s="308"/>
      <c r="U32" s="308"/>
      <c r="V32" s="308"/>
    </row>
    <row r="33" spans="1:22" ht="20.25">
      <c r="A33" s="255" t="s">
        <v>599</v>
      </c>
      <c r="B33" s="267">
        <v>85</v>
      </c>
      <c r="C33" s="267">
        <v>54</v>
      </c>
      <c r="D33" s="267">
        <v>93</v>
      </c>
      <c r="E33" s="267">
        <v>24</v>
      </c>
      <c r="F33" s="299">
        <f t="shared" si="0"/>
        <v>256</v>
      </c>
      <c r="G33" s="267">
        <v>55</v>
      </c>
      <c r="H33" s="267">
        <v>25</v>
      </c>
      <c r="I33" s="267">
        <v>338</v>
      </c>
      <c r="J33" s="267">
        <v>52</v>
      </c>
      <c r="K33" s="299">
        <f t="shared" si="1"/>
        <v>470</v>
      </c>
      <c r="L33" s="267">
        <v>224</v>
      </c>
      <c r="M33" s="267">
        <v>64</v>
      </c>
      <c r="N33" s="267">
        <v>105</v>
      </c>
      <c r="O33" s="267">
        <v>12</v>
      </c>
      <c r="P33" s="299">
        <f t="shared" si="2"/>
        <v>405</v>
      </c>
      <c r="Q33" s="299">
        <f t="shared" si="3"/>
        <v>1131</v>
      </c>
      <c r="R33" s="255" t="s">
        <v>600</v>
      </c>
      <c r="S33" s="308"/>
      <c r="T33" s="308"/>
      <c r="U33" s="308"/>
      <c r="V33" s="308"/>
    </row>
    <row r="34" spans="1:22" ht="20.25">
      <c r="A34" s="255" t="s">
        <v>601</v>
      </c>
      <c r="B34" s="300">
        <v>35</v>
      </c>
      <c r="C34" s="300">
        <v>16</v>
      </c>
      <c r="D34" s="300">
        <v>11</v>
      </c>
      <c r="E34" s="300">
        <v>3</v>
      </c>
      <c r="F34" s="299">
        <f t="shared" si="0"/>
        <v>65</v>
      </c>
      <c r="G34" s="300">
        <v>25</v>
      </c>
      <c r="H34" s="300">
        <v>9</v>
      </c>
      <c r="I34" s="300">
        <v>244</v>
      </c>
      <c r="J34" s="300">
        <v>26</v>
      </c>
      <c r="K34" s="299">
        <f t="shared" si="1"/>
        <v>304</v>
      </c>
      <c r="L34" s="300">
        <v>96</v>
      </c>
      <c r="M34" s="300">
        <v>24</v>
      </c>
      <c r="N34" s="300">
        <v>118</v>
      </c>
      <c r="O34" s="300">
        <v>12</v>
      </c>
      <c r="P34" s="299">
        <f t="shared" si="2"/>
        <v>250</v>
      </c>
      <c r="Q34" s="299">
        <f t="shared" si="3"/>
        <v>619</v>
      </c>
      <c r="R34" s="255" t="s">
        <v>602</v>
      </c>
      <c r="S34" s="308"/>
      <c r="T34" s="308"/>
      <c r="U34" s="308"/>
      <c r="V34" s="308"/>
    </row>
    <row r="35" spans="1:22" ht="20.25">
      <c r="A35" s="255" t="s">
        <v>603</v>
      </c>
      <c r="B35" s="267">
        <v>6</v>
      </c>
      <c r="C35" s="267">
        <v>3</v>
      </c>
      <c r="D35" s="267">
        <v>15</v>
      </c>
      <c r="E35" s="267">
        <v>5</v>
      </c>
      <c r="F35" s="299">
        <f t="shared" si="0"/>
        <v>29</v>
      </c>
      <c r="G35" s="267">
        <v>12</v>
      </c>
      <c r="H35" s="267">
        <v>10</v>
      </c>
      <c r="I35" s="267">
        <v>113</v>
      </c>
      <c r="J35" s="267">
        <v>15</v>
      </c>
      <c r="K35" s="299">
        <f t="shared" si="1"/>
        <v>150</v>
      </c>
      <c r="L35" s="267">
        <v>55</v>
      </c>
      <c r="M35" s="267">
        <v>22</v>
      </c>
      <c r="N35" s="267">
        <v>77</v>
      </c>
      <c r="O35" s="267">
        <v>9</v>
      </c>
      <c r="P35" s="299">
        <f t="shared" si="2"/>
        <v>163</v>
      </c>
      <c r="Q35" s="299">
        <f t="shared" si="3"/>
        <v>342</v>
      </c>
      <c r="R35" s="255" t="s">
        <v>604</v>
      </c>
      <c r="S35" s="308"/>
      <c r="T35" s="308"/>
      <c r="U35" s="308"/>
      <c r="V35" s="308"/>
    </row>
    <row r="36" spans="1:22" ht="20.25">
      <c r="A36" s="255" t="s">
        <v>605</v>
      </c>
      <c r="B36" s="300">
        <v>3</v>
      </c>
      <c r="C36" s="300">
        <v>6</v>
      </c>
      <c r="D36" s="300">
        <v>1</v>
      </c>
      <c r="E36" s="300">
        <v>0</v>
      </c>
      <c r="F36" s="299">
        <f t="shared" si="0"/>
        <v>10</v>
      </c>
      <c r="G36" s="300">
        <v>7</v>
      </c>
      <c r="H36" s="300">
        <v>1</v>
      </c>
      <c r="I36" s="300">
        <v>26</v>
      </c>
      <c r="J36" s="300">
        <v>0</v>
      </c>
      <c r="K36" s="299">
        <f t="shared" si="1"/>
        <v>34</v>
      </c>
      <c r="L36" s="300">
        <v>33</v>
      </c>
      <c r="M36" s="300">
        <v>6</v>
      </c>
      <c r="N36" s="300">
        <v>21</v>
      </c>
      <c r="O36" s="300">
        <v>0</v>
      </c>
      <c r="P36" s="299">
        <f t="shared" si="2"/>
        <v>60</v>
      </c>
      <c r="Q36" s="299">
        <f t="shared" si="3"/>
        <v>104</v>
      </c>
      <c r="R36" s="255" t="s">
        <v>606</v>
      </c>
      <c r="S36" s="308"/>
      <c r="T36" s="308"/>
      <c r="U36" s="308"/>
      <c r="V36" s="308"/>
    </row>
    <row r="37" spans="1:22" ht="20.25">
      <c r="A37" s="255" t="s">
        <v>607</v>
      </c>
      <c r="B37" s="267">
        <v>7</v>
      </c>
      <c r="C37" s="267">
        <v>4</v>
      </c>
      <c r="D37" s="267">
        <v>3</v>
      </c>
      <c r="E37" s="267">
        <v>0</v>
      </c>
      <c r="F37" s="299">
        <f t="shared" si="0"/>
        <v>14</v>
      </c>
      <c r="G37" s="267">
        <v>9</v>
      </c>
      <c r="H37" s="267">
        <v>7</v>
      </c>
      <c r="I37" s="267">
        <v>29</v>
      </c>
      <c r="J37" s="267">
        <v>13</v>
      </c>
      <c r="K37" s="299">
        <f t="shared" si="1"/>
        <v>58</v>
      </c>
      <c r="L37" s="267">
        <v>55</v>
      </c>
      <c r="M37" s="267">
        <v>21</v>
      </c>
      <c r="N37" s="267">
        <v>45</v>
      </c>
      <c r="O37" s="267">
        <v>18</v>
      </c>
      <c r="P37" s="299">
        <f t="shared" si="2"/>
        <v>139</v>
      </c>
      <c r="Q37" s="299">
        <f t="shared" si="3"/>
        <v>211</v>
      </c>
      <c r="R37" s="255" t="s">
        <v>608</v>
      </c>
      <c r="S37" s="308"/>
      <c r="T37" s="308"/>
      <c r="U37" s="308"/>
      <c r="V37" s="308"/>
    </row>
    <row r="38" spans="1:22" ht="20.25">
      <c r="A38" s="255" t="s">
        <v>609</v>
      </c>
      <c r="B38" s="300">
        <v>3</v>
      </c>
      <c r="C38" s="300">
        <v>3</v>
      </c>
      <c r="D38" s="300">
        <v>1</v>
      </c>
      <c r="E38" s="300">
        <v>2</v>
      </c>
      <c r="F38" s="299">
        <f t="shared" si="0"/>
        <v>9</v>
      </c>
      <c r="G38" s="300">
        <v>9</v>
      </c>
      <c r="H38" s="300">
        <v>2</v>
      </c>
      <c r="I38" s="300">
        <v>15</v>
      </c>
      <c r="J38" s="300">
        <v>3</v>
      </c>
      <c r="K38" s="299">
        <f t="shared" si="1"/>
        <v>29</v>
      </c>
      <c r="L38" s="300">
        <v>84</v>
      </c>
      <c r="M38" s="300">
        <v>16</v>
      </c>
      <c r="N38" s="300">
        <v>30</v>
      </c>
      <c r="O38" s="300">
        <v>3</v>
      </c>
      <c r="P38" s="299">
        <f t="shared" si="2"/>
        <v>133</v>
      </c>
      <c r="Q38" s="299">
        <f t="shared" si="3"/>
        <v>171</v>
      </c>
      <c r="R38" s="255" t="s">
        <v>610</v>
      </c>
      <c r="S38" s="308"/>
      <c r="T38" s="308"/>
      <c r="U38" s="308"/>
      <c r="V38" s="308"/>
    </row>
    <row r="39" spans="1:22" ht="20.25">
      <c r="A39" s="255" t="s">
        <v>653</v>
      </c>
      <c r="B39" s="267">
        <v>3</v>
      </c>
      <c r="C39" s="267">
        <v>1</v>
      </c>
      <c r="D39" s="267">
        <v>0</v>
      </c>
      <c r="E39" s="267">
        <v>2</v>
      </c>
      <c r="F39" s="299">
        <f t="shared" si="0"/>
        <v>6</v>
      </c>
      <c r="G39" s="267">
        <v>8</v>
      </c>
      <c r="H39" s="267">
        <v>5</v>
      </c>
      <c r="I39" s="267">
        <v>11</v>
      </c>
      <c r="J39" s="267">
        <v>7</v>
      </c>
      <c r="K39" s="299">
        <f t="shared" si="1"/>
        <v>31</v>
      </c>
      <c r="L39" s="267">
        <v>79</v>
      </c>
      <c r="M39" s="267">
        <v>45</v>
      </c>
      <c r="N39" s="267">
        <v>19</v>
      </c>
      <c r="O39" s="267">
        <v>8</v>
      </c>
      <c r="P39" s="299">
        <f t="shared" si="2"/>
        <v>151</v>
      </c>
      <c r="Q39" s="299">
        <f t="shared" si="3"/>
        <v>188</v>
      </c>
      <c r="R39" s="255" t="s">
        <v>612</v>
      </c>
      <c r="S39" s="308"/>
      <c r="T39" s="308"/>
      <c r="U39" s="308"/>
      <c r="V39" s="308"/>
    </row>
    <row r="40" spans="1:22" ht="20.25">
      <c r="A40" s="255" t="s">
        <v>613</v>
      </c>
      <c r="B40" s="300">
        <v>4</v>
      </c>
      <c r="C40" s="300">
        <v>5</v>
      </c>
      <c r="D40" s="300">
        <v>2</v>
      </c>
      <c r="E40" s="300">
        <v>7</v>
      </c>
      <c r="F40" s="299">
        <f t="shared" si="0"/>
        <v>18</v>
      </c>
      <c r="G40" s="300">
        <v>5</v>
      </c>
      <c r="H40" s="300">
        <v>7</v>
      </c>
      <c r="I40" s="300">
        <v>48</v>
      </c>
      <c r="J40" s="300">
        <v>31</v>
      </c>
      <c r="K40" s="299">
        <f t="shared" si="1"/>
        <v>91</v>
      </c>
      <c r="L40" s="300">
        <v>70</v>
      </c>
      <c r="M40" s="300">
        <v>32</v>
      </c>
      <c r="N40" s="300">
        <v>51</v>
      </c>
      <c r="O40" s="300">
        <v>11</v>
      </c>
      <c r="P40" s="299">
        <f t="shared" si="2"/>
        <v>164</v>
      </c>
      <c r="Q40" s="299">
        <f t="shared" si="3"/>
        <v>273</v>
      </c>
      <c r="R40" s="255" t="s">
        <v>614</v>
      </c>
      <c r="S40" s="308"/>
      <c r="T40" s="308"/>
      <c r="U40" s="308"/>
      <c r="V40" s="308"/>
    </row>
    <row r="41" spans="1:22" ht="20.25">
      <c r="A41" s="255" t="s">
        <v>615</v>
      </c>
      <c r="B41" s="267">
        <v>4</v>
      </c>
      <c r="C41" s="267">
        <v>0</v>
      </c>
      <c r="D41" s="267">
        <v>3</v>
      </c>
      <c r="E41" s="267">
        <v>1</v>
      </c>
      <c r="F41" s="299">
        <f t="shared" si="0"/>
        <v>8</v>
      </c>
      <c r="G41" s="267">
        <v>10</v>
      </c>
      <c r="H41" s="267">
        <v>2</v>
      </c>
      <c r="I41" s="267">
        <v>20</v>
      </c>
      <c r="J41" s="267">
        <v>3</v>
      </c>
      <c r="K41" s="299">
        <f t="shared" si="1"/>
        <v>35</v>
      </c>
      <c r="L41" s="267">
        <v>22</v>
      </c>
      <c r="M41" s="267">
        <v>3</v>
      </c>
      <c r="N41" s="267">
        <v>31</v>
      </c>
      <c r="O41" s="267">
        <v>0</v>
      </c>
      <c r="P41" s="299">
        <f t="shared" si="2"/>
        <v>56</v>
      </c>
      <c r="Q41" s="299">
        <f t="shared" si="3"/>
        <v>99</v>
      </c>
      <c r="R41" s="255" t="s">
        <v>616</v>
      </c>
      <c r="S41" s="308"/>
      <c r="T41" s="308"/>
      <c r="U41" s="308"/>
      <c r="V41" s="308"/>
    </row>
    <row r="42" spans="1:22" ht="20.25">
      <c r="A42" s="255" t="s">
        <v>654</v>
      </c>
      <c r="B42" s="300">
        <v>1151</v>
      </c>
      <c r="C42" s="300">
        <v>1142</v>
      </c>
      <c r="D42" s="300">
        <v>26</v>
      </c>
      <c r="E42" s="300">
        <v>13</v>
      </c>
      <c r="F42" s="299">
        <f t="shared" si="0"/>
        <v>2332</v>
      </c>
      <c r="G42" s="300">
        <v>193</v>
      </c>
      <c r="H42" s="300">
        <v>137</v>
      </c>
      <c r="I42" s="300">
        <v>145</v>
      </c>
      <c r="J42" s="300">
        <v>43</v>
      </c>
      <c r="K42" s="299">
        <f t="shared" si="1"/>
        <v>518</v>
      </c>
      <c r="L42" s="300">
        <v>426</v>
      </c>
      <c r="M42" s="300">
        <v>186</v>
      </c>
      <c r="N42" s="300">
        <v>206</v>
      </c>
      <c r="O42" s="300">
        <v>63</v>
      </c>
      <c r="P42" s="299">
        <f t="shared" si="2"/>
        <v>881</v>
      </c>
      <c r="Q42" s="299">
        <f t="shared" si="3"/>
        <v>3731</v>
      </c>
      <c r="R42" s="255" t="s">
        <v>618</v>
      </c>
      <c r="S42" s="308"/>
      <c r="T42" s="308"/>
      <c r="U42" s="308"/>
      <c r="V42" s="308"/>
    </row>
    <row r="43" spans="1:22" ht="27" customHeight="1">
      <c r="A43" s="303" t="s">
        <v>128</v>
      </c>
      <c r="B43" s="304">
        <f>SUM(B7:B42)</f>
        <v>2787</v>
      </c>
      <c r="C43" s="304">
        <f t="shared" ref="C43:Q43" si="4">SUM(C7:C42)</f>
        <v>2314</v>
      </c>
      <c r="D43" s="304">
        <f t="shared" si="4"/>
        <v>796</v>
      </c>
      <c r="E43" s="304">
        <f t="shared" si="4"/>
        <v>486</v>
      </c>
      <c r="F43" s="304">
        <f t="shared" si="4"/>
        <v>6383</v>
      </c>
      <c r="G43" s="304">
        <f t="shared" si="4"/>
        <v>1588</v>
      </c>
      <c r="H43" s="304">
        <f t="shared" si="4"/>
        <v>934</v>
      </c>
      <c r="I43" s="304">
        <f t="shared" si="4"/>
        <v>3320</v>
      </c>
      <c r="J43" s="304">
        <f t="shared" si="4"/>
        <v>1107</v>
      </c>
      <c r="K43" s="304">
        <f t="shared" si="4"/>
        <v>6949</v>
      </c>
      <c r="L43" s="304">
        <f t="shared" si="4"/>
        <v>3956</v>
      </c>
      <c r="M43" s="304">
        <f t="shared" si="4"/>
        <v>1807</v>
      </c>
      <c r="N43" s="304">
        <f t="shared" si="4"/>
        <v>2446</v>
      </c>
      <c r="O43" s="304">
        <f t="shared" si="4"/>
        <v>500</v>
      </c>
      <c r="P43" s="304">
        <f t="shared" si="4"/>
        <v>8709</v>
      </c>
      <c r="Q43" s="304">
        <f t="shared" si="4"/>
        <v>22041</v>
      </c>
      <c r="R43" s="303" t="s">
        <v>129</v>
      </c>
      <c r="T43" s="308"/>
      <c r="U43" s="308"/>
      <c r="V43" s="308"/>
    </row>
  </sheetData>
  <mergeCells count="19">
    <mergeCell ref="A1:R1"/>
    <mergeCell ref="A2:R2"/>
    <mergeCell ref="A3:K3"/>
    <mergeCell ref="L3:R3"/>
    <mergeCell ref="A4:A6"/>
    <mergeCell ref="B4:F4"/>
    <mergeCell ref="G4:K4"/>
    <mergeCell ref="L4:P4"/>
    <mergeCell ref="Q4:Q6"/>
    <mergeCell ref="R4:R6"/>
    <mergeCell ref="L5:M5"/>
    <mergeCell ref="N5:O5"/>
    <mergeCell ref="P5:P6"/>
    <mergeCell ref="B5:C5"/>
    <mergeCell ref="D5:E5"/>
    <mergeCell ref="F5:F6"/>
    <mergeCell ref="G5:H5"/>
    <mergeCell ref="I5:J5"/>
    <mergeCell ref="K5:K6"/>
  </mergeCells>
  <printOptions horizontalCentered="1" verticalCentered="1"/>
  <pageMargins left="0.7" right="0.7" top="0.75" bottom="0.75" header="0.3" footer="0.3"/>
  <pageSetup paperSize="9" scale="52"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46"/>
  <sheetViews>
    <sheetView rightToLeft="1" topLeftCell="A16" zoomScaleNormal="100" workbookViewId="0">
      <selection activeCell="F35" sqref="F35"/>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47" width="7.7109375" style="297"/>
    <col min="248" max="248" width="25.85546875" style="297" customWidth="1"/>
    <col min="249" max="249" width="18.28515625" style="297" customWidth="1"/>
    <col min="250" max="265" width="8.28515625" style="297" customWidth="1"/>
    <col min="266" max="503" width="7.7109375" style="297"/>
    <col min="504" max="504" width="25.85546875" style="297" customWidth="1"/>
    <col min="505" max="505" width="18.28515625" style="297" customWidth="1"/>
    <col min="506" max="521" width="8.28515625" style="297" customWidth="1"/>
    <col min="522" max="759" width="7.7109375" style="297"/>
    <col min="760" max="760" width="25.85546875" style="297" customWidth="1"/>
    <col min="761" max="761" width="18.28515625" style="297" customWidth="1"/>
    <col min="762" max="777" width="8.28515625" style="297" customWidth="1"/>
    <col min="778" max="1015" width="7.7109375" style="297"/>
    <col min="1016" max="1016" width="25.85546875" style="297" customWidth="1"/>
    <col min="1017" max="1017" width="18.28515625" style="297" customWidth="1"/>
    <col min="1018" max="1033" width="8.28515625" style="297" customWidth="1"/>
    <col min="1034" max="1271" width="7.7109375" style="297"/>
    <col min="1272" max="1272" width="25.85546875" style="297" customWidth="1"/>
    <col min="1273" max="1273" width="18.28515625" style="297" customWidth="1"/>
    <col min="1274" max="1289" width="8.28515625" style="297" customWidth="1"/>
    <col min="1290" max="1527" width="7.7109375" style="297"/>
    <col min="1528" max="1528" width="25.85546875" style="297" customWidth="1"/>
    <col min="1529" max="1529" width="18.28515625" style="297" customWidth="1"/>
    <col min="1530" max="1545" width="8.28515625" style="297" customWidth="1"/>
    <col min="1546" max="1783" width="7.7109375" style="297"/>
    <col min="1784" max="1784" width="25.85546875" style="297" customWidth="1"/>
    <col min="1785" max="1785" width="18.28515625" style="297" customWidth="1"/>
    <col min="1786" max="1801" width="8.28515625" style="297" customWidth="1"/>
    <col min="1802" max="2039" width="7.7109375" style="297"/>
    <col min="2040" max="2040" width="25.85546875" style="297" customWidth="1"/>
    <col min="2041" max="2041" width="18.28515625" style="297" customWidth="1"/>
    <col min="2042" max="2057" width="8.28515625" style="297" customWidth="1"/>
    <col min="2058" max="2295" width="7.7109375" style="297"/>
    <col min="2296" max="2296" width="25.85546875" style="297" customWidth="1"/>
    <col min="2297" max="2297" width="18.28515625" style="297" customWidth="1"/>
    <col min="2298" max="2313" width="8.28515625" style="297" customWidth="1"/>
    <col min="2314" max="2551" width="7.7109375" style="297"/>
    <col min="2552" max="2552" width="25.85546875" style="297" customWidth="1"/>
    <col min="2553" max="2553" width="18.28515625" style="297" customWidth="1"/>
    <col min="2554" max="2569" width="8.28515625" style="297" customWidth="1"/>
    <col min="2570" max="2807" width="7.7109375" style="297"/>
    <col min="2808" max="2808" width="25.85546875" style="297" customWidth="1"/>
    <col min="2809" max="2809" width="18.28515625" style="297" customWidth="1"/>
    <col min="2810" max="2825" width="8.28515625" style="297" customWidth="1"/>
    <col min="2826" max="3063" width="7.7109375" style="297"/>
    <col min="3064" max="3064" width="25.85546875" style="297" customWidth="1"/>
    <col min="3065" max="3065" width="18.28515625" style="297" customWidth="1"/>
    <col min="3066" max="3081" width="8.28515625" style="297" customWidth="1"/>
    <col min="3082" max="3319" width="7.7109375" style="297"/>
    <col min="3320" max="3320" width="25.85546875" style="297" customWidth="1"/>
    <col min="3321" max="3321" width="18.28515625" style="297" customWidth="1"/>
    <col min="3322" max="3337" width="8.28515625" style="297" customWidth="1"/>
    <col min="3338" max="3575" width="7.7109375" style="297"/>
    <col min="3576" max="3576" width="25.85546875" style="297" customWidth="1"/>
    <col min="3577" max="3577" width="18.28515625" style="297" customWidth="1"/>
    <col min="3578" max="3593" width="8.28515625" style="297" customWidth="1"/>
    <col min="3594" max="3831" width="7.7109375" style="297"/>
    <col min="3832" max="3832" width="25.85546875" style="297" customWidth="1"/>
    <col min="3833" max="3833" width="18.28515625" style="297" customWidth="1"/>
    <col min="3834" max="3849" width="8.28515625" style="297" customWidth="1"/>
    <col min="3850" max="4087" width="7.7109375" style="297"/>
    <col min="4088" max="4088" width="25.85546875" style="297" customWidth="1"/>
    <col min="4089" max="4089" width="18.28515625" style="297" customWidth="1"/>
    <col min="4090" max="4105" width="8.28515625" style="297" customWidth="1"/>
    <col min="4106" max="4343" width="7.7109375" style="297"/>
    <col min="4344" max="4344" width="25.85546875" style="297" customWidth="1"/>
    <col min="4345" max="4345" width="18.28515625" style="297" customWidth="1"/>
    <col min="4346" max="4361" width="8.28515625" style="297" customWidth="1"/>
    <col min="4362" max="4599" width="7.7109375" style="297"/>
    <col min="4600" max="4600" width="25.85546875" style="297" customWidth="1"/>
    <col min="4601" max="4601" width="18.28515625" style="297" customWidth="1"/>
    <col min="4602" max="4617" width="8.28515625" style="297" customWidth="1"/>
    <col min="4618" max="4855" width="7.7109375" style="297"/>
    <col min="4856" max="4856" width="25.85546875" style="297" customWidth="1"/>
    <col min="4857" max="4857" width="18.28515625" style="297" customWidth="1"/>
    <col min="4858" max="4873" width="8.28515625" style="297" customWidth="1"/>
    <col min="4874" max="5111" width="7.7109375" style="297"/>
    <col min="5112" max="5112" width="25.85546875" style="297" customWidth="1"/>
    <col min="5113" max="5113" width="18.28515625" style="297" customWidth="1"/>
    <col min="5114" max="5129" width="8.28515625" style="297" customWidth="1"/>
    <col min="5130" max="5367" width="7.7109375" style="297"/>
    <col min="5368" max="5368" width="25.85546875" style="297" customWidth="1"/>
    <col min="5369" max="5369" width="18.28515625" style="297" customWidth="1"/>
    <col min="5370" max="5385" width="8.28515625" style="297" customWidth="1"/>
    <col min="5386" max="5623" width="7.7109375" style="297"/>
    <col min="5624" max="5624" width="25.85546875" style="297" customWidth="1"/>
    <col min="5625" max="5625" width="18.28515625" style="297" customWidth="1"/>
    <col min="5626" max="5641" width="8.28515625" style="297" customWidth="1"/>
    <col min="5642" max="5879" width="7.7109375" style="297"/>
    <col min="5880" max="5880" width="25.85546875" style="297" customWidth="1"/>
    <col min="5881" max="5881" width="18.28515625" style="297" customWidth="1"/>
    <col min="5882" max="5897" width="8.28515625" style="297" customWidth="1"/>
    <col min="5898" max="6135" width="7.7109375" style="297"/>
    <col min="6136" max="6136" width="25.85546875" style="297" customWidth="1"/>
    <col min="6137" max="6137" width="18.28515625" style="297" customWidth="1"/>
    <col min="6138" max="6153" width="8.28515625" style="297" customWidth="1"/>
    <col min="6154" max="6391" width="7.7109375" style="297"/>
    <col min="6392" max="6392" width="25.85546875" style="297" customWidth="1"/>
    <col min="6393" max="6393" width="18.28515625" style="297" customWidth="1"/>
    <col min="6394" max="6409" width="8.28515625" style="297" customWidth="1"/>
    <col min="6410" max="6647" width="7.7109375" style="297"/>
    <col min="6648" max="6648" width="25.85546875" style="297" customWidth="1"/>
    <col min="6649" max="6649" width="18.28515625" style="297" customWidth="1"/>
    <col min="6650" max="6665" width="8.28515625" style="297" customWidth="1"/>
    <col min="6666" max="6903" width="7.7109375" style="297"/>
    <col min="6904" max="6904" width="25.85546875" style="297" customWidth="1"/>
    <col min="6905" max="6905" width="18.28515625" style="297" customWidth="1"/>
    <col min="6906" max="6921" width="8.28515625" style="297" customWidth="1"/>
    <col min="6922" max="7159" width="7.7109375" style="297"/>
    <col min="7160" max="7160" width="25.85546875" style="297" customWidth="1"/>
    <col min="7161" max="7161" width="18.28515625" style="297" customWidth="1"/>
    <col min="7162" max="7177" width="8.28515625" style="297" customWidth="1"/>
    <col min="7178" max="7415" width="7.7109375" style="297"/>
    <col min="7416" max="7416" width="25.85546875" style="297" customWidth="1"/>
    <col min="7417" max="7417" width="18.28515625" style="297" customWidth="1"/>
    <col min="7418" max="7433" width="8.28515625" style="297" customWidth="1"/>
    <col min="7434" max="7671" width="7.7109375" style="297"/>
    <col min="7672" max="7672" width="25.85546875" style="297" customWidth="1"/>
    <col min="7673" max="7673" width="18.28515625" style="297" customWidth="1"/>
    <col min="7674" max="7689" width="8.28515625" style="297" customWidth="1"/>
    <col min="7690" max="7927" width="7.7109375" style="297"/>
    <col min="7928" max="7928" width="25.85546875" style="297" customWidth="1"/>
    <col min="7929" max="7929" width="18.28515625" style="297" customWidth="1"/>
    <col min="7930" max="7945" width="8.28515625" style="297" customWidth="1"/>
    <col min="7946" max="8183" width="7.7109375" style="297"/>
    <col min="8184" max="8184" width="25.85546875" style="297" customWidth="1"/>
    <col min="8185" max="8185" width="18.28515625" style="297" customWidth="1"/>
    <col min="8186" max="8201" width="8.28515625" style="297" customWidth="1"/>
    <col min="8202" max="8439" width="7.7109375" style="297"/>
    <col min="8440" max="8440" width="25.85546875" style="297" customWidth="1"/>
    <col min="8441" max="8441" width="18.28515625" style="297" customWidth="1"/>
    <col min="8442" max="8457" width="8.28515625" style="297" customWidth="1"/>
    <col min="8458" max="8695" width="7.7109375" style="297"/>
    <col min="8696" max="8696" width="25.85546875" style="297" customWidth="1"/>
    <col min="8697" max="8697" width="18.28515625" style="297" customWidth="1"/>
    <col min="8698" max="8713" width="8.28515625" style="297" customWidth="1"/>
    <col min="8714" max="8951" width="7.7109375" style="297"/>
    <col min="8952" max="8952" width="25.85546875" style="297" customWidth="1"/>
    <col min="8953" max="8953" width="18.28515625" style="297" customWidth="1"/>
    <col min="8954" max="8969" width="8.28515625" style="297" customWidth="1"/>
    <col min="8970" max="9207" width="7.7109375" style="297"/>
    <col min="9208" max="9208" width="25.85546875" style="297" customWidth="1"/>
    <col min="9209" max="9209" width="18.28515625" style="297" customWidth="1"/>
    <col min="9210" max="9225" width="8.28515625" style="297" customWidth="1"/>
    <col min="9226" max="9463" width="7.7109375" style="297"/>
    <col min="9464" max="9464" width="25.85546875" style="297" customWidth="1"/>
    <col min="9465" max="9465" width="18.28515625" style="297" customWidth="1"/>
    <col min="9466" max="9481" width="8.28515625" style="297" customWidth="1"/>
    <col min="9482" max="9719" width="7.7109375" style="297"/>
    <col min="9720" max="9720" width="25.85546875" style="297" customWidth="1"/>
    <col min="9721" max="9721" width="18.28515625" style="297" customWidth="1"/>
    <col min="9722" max="9737" width="8.28515625" style="297" customWidth="1"/>
    <col min="9738" max="9975" width="7.7109375" style="297"/>
    <col min="9976" max="9976" width="25.85546875" style="297" customWidth="1"/>
    <col min="9977" max="9977" width="18.28515625" style="297" customWidth="1"/>
    <col min="9978" max="9993" width="8.28515625" style="297" customWidth="1"/>
    <col min="9994" max="10231" width="7.7109375" style="297"/>
    <col min="10232" max="10232" width="25.85546875" style="297" customWidth="1"/>
    <col min="10233" max="10233" width="18.28515625" style="297" customWidth="1"/>
    <col min="10234" max="10249" width="8.28515625" style="297" customWidth="1"/>
    <col min="10250" max="10487" width="7.7109375" style="297"/>
    <col min="10488" max="10488" width="25.85546875" style="297" customWidth="1"/>
    <col min="10489" max="10489" width="18.28515625" style="297" customWidth="1"/>
    <col min="10490" max="10505" width="8.28515625" style="297" customWidth="1"/>
    <col min="10506" max="10743" width="7.7109375" style="297"/>
    <col min="10744" max="10744" width="25.85546875" style="297" customWidth="1"/>
    <col min="10745" max="10745" width="18.28515625" style="297" customWidth="1"/>
    <col min="10746" max="10761" width="8.28515625" style="297" customWidth="1"/>
    <col min="10762" max="10999" width="7.7109375" style="297"/>
    <col min="11000" max="11000" width="25.85546875" style="297" customWidth="1"/>
    <col min="11001" max="11001" width="18.28515625" style="297" customWidth="1"/>
    <col min="11002" max="11017" width="8.28515625" style="297" customWidth="1"/>
    <col min="11018" max="11255" width="7.7109375" style="297"/>
    <col min="11256" max="11256" width="25.85546875" style="297" customWidth="1"/>
    <col min="11257" max="11257" width="18.28515625" style="297" customWidth="1"/>
    <col min="11258" max="11273" width="8.28515625" style="297" customWidth="1"/>
    <col min="11274" max="11511" width="7.7109375" style="297"/>
    <col min="11512" max="11512" width="25.85546875" style="297" customWidth="1"/>
    <col min="11513" max="11513" width="18.28515625" style="297" customWidth="1"/>
    <col min="11514" max="11529" width="8.28515625" style="297" customWidth="1"/>
    <col min="11530" max="11767" width="7.7109375" style="297"/>
    <col min="11768" max="11768" width="25.85546875" style="297" customWidth="1"/>
    <col min="11769" max="11769" width="18.28515625" style="297" customWidth="1"/>
    <col min="11770" max="11785" width="8.28515625" style="297" customWidth="1"/>
    <col min="11786" max="12023" width="7.7109375" style="297"/>
    <col min="12024" max="12024" width="25.85546875" style="297" customWidth="1"/>
    <col min="12025" max="12025" width="18.28515625" style="297" customWidth="1"/>
    <col min="12026" max="12041" width="8.28515625" style="297" customWidth="1"/>
    <col min="12042" max="12279" width="7.7109375" style="297"/>
    <col min="12280" max="12280" width="25.85546875" style="297" customWidth="1"/>
    <col min="12281" max="12281" width="18.28515625" style="297" customWidth="1"/>
    <col min="12282" max="12297" width="8.28515625" style="297" customWidth="1"/>
    <col min="12298" max="12535" width="7.7109375" style="297"/>
    <col min="12536" max="12536" width="25.85546875" style="297" customWidth="1"/>
    <col min="12537" max="12537" width="18.28515625" style="297" customWidth="1"/>
    <col min="12538" max="12553" width="8.28515625" style="297" customWidth="1"/>
    <col min="12554" max="12791" width="7.7109375" style="297"/>
    <col min="12792" max="12792" width="25.85546875" style="297" customWidth="1"/>
    <col min="12793" max="12793" width="18.28515625" style="297" customWidth="1"/>
    <col min="12794" max="12809" width="8.28515625" style="297" customWidth="1"/>
    <col min="12810" max="13047" width="7.7109375" style="297"/>
    <col min="13048" max="13048" width="25.85546875" style="297" customWidth="1"/>
    <col min="13049" max="13049" width="18.28515625" style="297" customWidth="1"/>
    <col min="13050" max="13065" width="8.28515625" style="297" customWidth="1"/>
    <col min="13066" max="13303" width="7.7109375" style="297"/>
    <col min="13304" max="13304" width="25.85546875" style="297" customWidth="1"/>
    <col min="13305" max="13305" width="18.28515625" style="297" customWidth="1"/>
    <col min="13306" max="13321" width="8.28515625" style="297" customWidth="1"/>
    <col min="13322" max="13559" width="7.7109375" style="297"/>
    <col min="13560" max="13560" width="25.85546875" style="297" customWidth="1"/>
    <col min="13561" max="13561" width="18.28515625" style="297" customWidth="1"/>
    <col min="13562" max="13577" width="8.28515625" style="297" customWidth="1"/>
    <col min="13578" max="13815" width="7.7109375" style="297"/>
    <col min="13816" max="13816" width="25.85546875" style="297" customWidth="1"/>
    <col min="13817" max="13817" width="18.28515625" style="297" customWidth="1"/>
    <col min="13818" max="13833" width="8.28515625" style="297" customWidth="1"/>
    <col min="13834" max="14071" width="7.7109375" style="297"/>
    <col min="14072" max="14072" width="25.85546875" style="297" customWidth="1"/>
    <col min="14073" max="14073" width="18.28515625" style="297" customWidth="1"/>
    <col min="14074" max="14089" width="8.28515625" style="297" customWidth="1"/>
    <col min="14090" max="14327" width="7.7109375" style="297"/>
    <col min="14328" max="14328" width="25.85546875" style="297" customWidth="1"/>
    <col min="14329" max="14329" width="18.28515625" style="297" customWidth="1"/>
    <col min="14330" max="14345" width="8.28515625" style="297" customWidth="1"/>
    <col min="14346" max="14583" width="7.7109375" style="297"/>
    <col min="14584" max="14584" width="25.85546875" style="297" customWidth="1"/>
    <col min="14585" max="14585" width="18.28515625" style="297" customWidth="1"/>
    <col min="14586" max="14601" width="8.28515625" style="297" customWidth="1"/>
    <col min="14602" max="14839" width="7.7109375" style="297"/>
    <col min="14840" max="14840" width="25.85546875" style="297" customWidth="1"/>
    <col min="14841" max="14841" width="18.28515625" style="297" customWidth="1"/>
    <col min="14842" max="14857" width="8.28515625" style="297" customWidth="1"/>
    <col min="14858" max="15095" width="7.7109375" style="297"/>
    <col min="15096" max="15096" width="25.85546875" style="297" customWidth="1"/>
    <col min="15097" max="15097" width="18.28515625" style="297" customWidth="1"/>
    <col min="15098" max="15113" width="8.28515625" style="297" customWidth="1"/>
    <col min="15114" max="15351" width="7.7109375" style="297"/>
    <col min="15352" max="15352" width="25.85546875" style="297" customWidth="1"/>
    <col min="15353" max="15353" width="18.28515625" style="297" customWidth="1"/>
    <col min="15354" max="15369" width="8.28515625" style="297" customWidth="1"/>
    <col min="15370" max="15607" width="7.7109375" style="297"/>
    <col min="15608" max="15608" width="25.85546875" style="297" customWidth="1"/>
    <col min="15609" max="15609" width="18.28515625" style="297" customWidth="1"/>
    <col min="15610" max="15625" width="8.28515625" style="297" customWidth="1"/>
    <col min="15626" max="15863" width="7.7109375" style="297"/>
    <col min="15864" max="15864" width="25.85546875" style="297" customWidth="1"/>
    <col min="15865" max="15865" width="18.28515625" style="297" customWidth="1"/>
    <col min="15866" max="15881" width="8.28515625" style="297" customWidth="1"/>
    <col min="15882" max="16119" width="7.7109375" style="297"/>
    <col min="16120" max="16120" width="25.85546875" style="297" customWidth="1"/>
    <col min="16121" max="16121" width="18.28515625" style="297" customWidth="1"/>
    <col min="16122" max="16137" width="8.28515625" style="297" customWidth="1"/>
    <col min="16138" max="16384" width="7.7109375" style="297"/>
  </cols>
  <sheetData>
    <row r="1" spans="1:24" ht="33" customHeight="1">
      <c r="A1" s="1956" t="s">
        <v>341</v>
      </c>
      <c r="B1" s="1956"/>
      <c r="C1" s="1956"/>
      <c r="D1" s="1956"/>
      <c r="E1" s="1956"/>
      <c r="F1" s="1956"/>
      <c r="G1" s="1956"/>
      <c r="H1" s="1956"/>
      <c r="I1" s="1956"/>
      <c r="J1" s="1956"/>
      <c r="K1" s="1956"/>
      <c r="L1" s="1956"/>
      <c r="M1" s="1956"/>
      <c r="N1" s="1956"/>
      <c r="O1" s="1956"/>
      <c r="P1" s="1956"/>
      <c r="Q1" s="1956"/>
      <c r="R1" s="1956"/>
    </row>
    <row r="2" spans="1:24" ht="33" customHeight="1">
      <c r="A2" s="1957" t="s">
        <v>342</v>
      </c>
      <c r="B2" s="1957"/>
      <c r="C2" s="1957"/>
      <c r="D2" s="1957"/>
      <c r="E2" s="1957"/>
      <c r="F2" s="1957"/>
      <c r="G2" s="1957"/>
      <c r="H2" s="1957"/>
      <c r="I2" s="1957"/>
      <c r="J2" s="1957"/>
      <c r="K2" s="1957"/>
      <c r="L2" s="1957"/>
      <c r="M2" s="1957"/>
      <c r="N2" s="1957"/>
      <c r="O2" s="1957"/>
      <c r="P2" s="1957"/>
      <c r="Q2" s="1957"/>
      <c r="R2" s="1957"/>
    </row>
    <row r="3" spans="1:24" ht="26.25" customHeight="1">
      <c r="A3" s="1903" t="s">
        <v>657</v>
      </c>
      <c r="B3" s="1903"/>
      <c r="C3" s="1903"/>
      <c r="D3" s="1903"/>
      <c r="E3" s="1903"/>
      <c r="F3" s="1903"/>
      <c r="G3" s="1903"/>
      <c r="H3" s="1903"/>
      <c r="I3" s="1903"/>
      <c r="J3" s="1903"/>
      <c r="K3" s="1904"/>
      <c r="L3" s="1958" t="s">
        <v>658</v>
      </c>
      <c r="M3" s="1958"/>
      <c r="N3" s="1958"/>
      <c r="O3" s="1958"/>
      <c r="P3" s="1958"/>
      <c r="Q3" s="1958"/>
      <c r="R3" s="1905"/>
      <c r="T3" s="308"/>
      <c r="U3" s="308"/>
      <c r="V3" s="308"/>
      <c r="W3" s="308"/>
      <c r="X3" s="308"/>
    </row>
    <row r="4" spans="1:24" ht="40.5" customHeight="1">
      <c r="A4" s="2054" t="s">
        <v>537</v>
      </c>
      <c r="B4" s="2057" t="s">
        <v>636</v>
      </c>
      <c r="C4" s="2057"/>
      <c r="D4" s="2057"/>
      <c r="E4" s="2057"/>
      <c r="F4" s="2057"/>
      <c r="G4" s="2057" t="s">
        <v>637</v>
      </c>
      <c r="H4" s="2057"/>
      <c r="I4" s="2057"/>
      <c r="J4" s="2057"/>
      <c r="K4" s="2057"/>
      <c r="L4" s="2057" t="s">
        <v>638</v>
      </c>
      <c r="M4" s="2057"/>
      <c r="N4" s="2057"/>
      <c r="O4" s="2057"/>
      <c r="P4" s="2057"/>
      <c r="Q4" s="2051" t="s">
        <v>639</v>
      </c>
      <c r="R4" s="2058" t="s">
        <v>539</v>
      </c>
    </row>
    <row r="5" spans="1:24" ht="38.25" customHeight="1">
      <c r="A5" s="2055"/>
      <c r="B5" s="2052" t="s">
        <v>640</v>
      </c>
      <c r="C5" s="2053"/>
      <c r="D5" s="2052" t="s">
        <v>641</v>
      </c>
      <c r="E5" s="2053"/>
      <c r="F5" s="2051" t="s">
        <v>639</v>
      </c>
      <c r="G5" s="2052" t="s">
        <v>640</v>
      </c>
      <c r="H5" s="2053"/>
      <c r="I5" s="2052" t="s">
        <v>641</v>
      </c>
      <c r="J5" s="2053"/>
      <c r="K5" s="2051" t="s">
        <v>639</v>
      </c>
      <c r="L5" s="2052" t="s">
        <v>640</v>
      </c>
      <c r="M5" s="2053"/>
      <c r="N5" s="2052" t="s">
        <v>641</v>
      </c>
      <c r="O5" s="2053"/>
      <c r="P5" s="2051" t="s">
        <v>639</v>
      </c>
      <c r="Q5" s="2051"/>
      <c r="R5" s="2059"/>
    </row>
    <row r="6" spans="1:24" ht="30">
      <c r="A6" s="2056"/>
      <c r="B6" s="314" t="s">
        <v>642</v>
      </c>
      <c r="C6" s="314" t="s">
        <v>643</v>
      </c>
      <c r="D6" s="314" t="s">
        <v>642</v>
      </c>
      <c r="E6" s="314" t="s">
        <v>643</v>
      </c>
      <c r="F6" s="2051"/>
      <c r="G6" s="314" t="s">
        <v>642</v>
      </c>
      <c r="H6" s="314" t="s">
        <v>643</v>
      </c>
      <c r="I6" s="314" t="s">
        <v>642</v>
      </c>
      <c r="J6" s="314" t="s">
        <v>643</v>
      </c>
      <c r="K6" s="2051"/>
      <c r="L6" s="314" t="s">
        <v>642</v>
      </c>
      <c r="M6" s="314" t="s">
        <v>643</v>
      </c>
      <c r="N6" s="314" t="s">
        <v>642</v>
      </c>
      <c r="O6" s="314" t="s">
        <v>643</v>
      </c>
      <c r="P6" s="2051"/>
      <c r="Q6" s="2051"/>
      <c r="R6" s="2060"/>
    </row>
    <row r="7" spans="1:24" s="309" customFormat="1" ht="20.25">
      <c r="A7" s="255" t="s">
        <v>547</v>
      </c>
      <c r="B7" s="267">
        <v>106</v>
      </c>
      <c r="C7" s="267">
        <v>73</v>
      </c>
      <c r="D7" s="267">
        <v>3688</v>
      </c>
      <c r="E7" s="267">
        <v>2614</v>
      </c>
      <c r="F7" s="299">
        <f>SUM(B7:E7)</f>
        <v>6481</v>
      </c>
      <c r="G7" s="267">
        <v>0</v>
      </c>
      <c r="H7" s="267">
        <v>0</v>
      </c>
      <c r="I7" s="267">
        <v>0</v>
      </c>
      <c r="J7" s="267">
        <v>0</v>
      </c>
      <c r="K7" s="299">
        <f>SUM(G7:J7)</f>
        <v>0</v>
      </c>
      <c r="L7" s="267">
        <v>0</v>
      </c>
      <c r="M7" s="267">
        <v>0</v>
      </c>
      <c r="N7" s="267">
        <v>0</v>
      </c>
      <c r="O7" s="267">
        <v>0</v>
      </c>
      <c r="P7" s="299">
        <f>SUM(L7:O7)</f>
        <v>0</v>
      </c>
      <c r="Q7" s="299">
        <f>P7+K7+F7</f>
        <v>6481</v>
      </c>
      <c r="R7" s="255" t="s">
        <v>548</v>
      </c>
      <c r="S7" s="308"/>
      <c r="T7" s="308"/>
      <c r="U7" s="308"/>
      <c r="V7" s="308"/>
    </row>
    <row r="8" spans="1:24" ht="20.25">
      <c r="A8" s="255" t="s">
        <v>644</v>
      </c>
      <c r="B8" s="300">
        <v>2125</v>
      </c>
      <c r="C8" s="300">
        <v>2218</v>
      </c>
      <c r="D8" s="300">
        <v>4199</v>
      </c>
      <c r="E8" s="300">
        <v>3655</v>
      </c>
      <c r="F8" s="299">
        <f t="shared" ref="F8:F42" si="0">SUM(B8:E8)</f>
        <v>12197</v>
      </c>
      <c r="G8" s="300">
        <v>213</v>
      </c>
      <c r="H8" s="300">
        <v>166</v>
      </c>
      <c r="I8" s="300">
        <v>2207</v>
      </c>
      <c r="J8" s="300">
        <v>755</v>
      </c>
      <c r="K8" s="299">
        <f t="shared" ref="K8:K42" si="1">SUM(G8:J8)</f>
        <v>3341</v>
      </c>
      <c r="L8" s="300">
        <v>622</v>
      </c>
      <c r="M8" s="300">
        <v>210</v>
      </c>
      <c r="N8" s="300">
        <v>245</v>
      </c>
      <c r="O8" s="300">
        <v>61</v>
      </c>
      <c r="P8" s="299">
        <f t="shared" ref="P8:P42" si="2">SUM(L8:O8)</f>
        <v>1138</v>
      </c>
      <c r="Q8" s="299">
        <f t="shared" ref="Q8:Q42" si="3">P8+K8+F8</f>
        <v>16676</v>
      </c>
      <c r="R8" s="255" t="s">
        <v>550</v>
      </c>
      <c r="S8" s="308"/>
      <c r="T8" s="308"/>
      <c r="U8" s="308"/>
      <c r="V8" s="308"/>
    </row>
    <row r="9" spans="1:24" ht="20.25">
      <c r="A9" s="255" t="s">
        <v>645</v>
      </c>
      <c r="B9" s="267">
        <v>10</v>
      </c>
      <c r="C9" s="267">
        <v>5</v>
      </c>
      <c r="D9" s="267">
        <v>253</v>
      </c>
      <c r="E9" s="267">
        <v>85</v>
      </c>
      <c r="F9" s="299">
        <f t="shared" si="0"/>
        <v>353</v>
      </c>
      <c r="G9" s="267">
        <v>54</v>
      </c>
      <c r="H9" s="267">
        <v>42</v>
      </c>
      <c r="I9" s="267">
        <v>1195</v>
      </c>
      <c r="J9" s="267">
        <v>400</v>
      </c>
      <c r="K9" s="299">
        <f t="shared" si="1"/>
        <v>1691</v>
      </c>
      <c r="L9" s="267">
        <v>727</v>
      </c>
      <c r="M9" s="267">
        <v>167</v>
      </c>
      <c r="N9" s="267">
        <v>433</v>
      </c>
      <c r="O9" s="267">
        <v>94</v>
      </c>
      <c r="P9" s="299">
        <f t="shared" si="2"/>
        <v>1421</v>
      </c>
      <c r="Q9" s="299">
        <f t="shared" si="3"/>
        <v>3465</v>
      </c>
      <c r="R9" s="255" t="s">
        <v>552</v>
      </c>
      <c r="S9" s="308"/>
      <c r="T9" s="308"/>
      <c r="U9" s="308"/>
      <c r="V9" s="308"/>
    </row>
    <row r="10" spans="1:24" ht="20.25">
      <c r="A10" s="255" t="s">
        <v>553</v>
      </c>
      <c r="B10" s="300">
        <v>5</v>
      </c>
      <c r="C10" s="300">
        <v>4</v>
      </c>
      <c r="D10" s="300">
        <v>90</v>
      </c>
      <c r="E10" s="300">
        <v>10</v>
      </c>
      <c r="F10" s="299">
        <f t="shared" si="0"/>
        <v>109</v>
      </c>
      <c r="G10" s="300">
        <v>18</v>
      </c>
      <c r="H10" s="300">
        <v>19</v>
      </c>
      <c r="I10" s="300">
        <v>666</v>
      </c>
      <c r="J10" s="300">
        <v>42</v>
      </c>
      <c r="K10" s="299">
        <f t="shared" si="1"/>
        <v>745</v>
      </c>
      <c r="L10" s="300">
        <v>436</v>
      </c>
      <c r="M10" s="300">
        <v>44</v>
      </c>
      <c r="N10" s="300">
        <v>306</v>
      </c>
      <c r="O10" s="300">
        <v>12</v>
      </c>
      <c r="P10" s="299">
        <f t="shared" si="2"/>
        <v>798</v>
      </c>
      <c r="Q10" s="299">
        <f t="shared" si="3"/>
        <v>1652</v>
      </c>
      <c r="R10" s="255" t="s">
        <v>554</v>
      </c>
      <c r="S10" s="308"/>
      <c r="T10" s="308"/>
      <c r="U10" s="308"/>
      <c r="V10" s="308"/>
    </row>
    <row r="11" spans="1:24" ht="20.25">
      <c r="A11" s="255" t="s">
        <v>646</v>
      </c>
      <c r="B11" s="267">
        <v>3</v>
      </c>
      <c r="C11" s="267">
        <v>1</v>
      </c>
      <c r="D11" s="267">
        <v>92</v>
      </c>
      <c r="E11" s="267">
        <v>0</v>
      </c>
      <c r="F11" s="299">
        <f t="shared" si="0"/>
        <v>96</v>
      </c>
      <c r="G11" s="267">
        <v>20</v>
      </c>
      <c r="H11" s="267">
        <v>5</v>
      </c>
      <c r="I11" s="267">
        <v>812</v>
      </c>
      <c r="J11" s="267">
        <v>9</v>
      </c>
      <c r="K11" s="299">
        <f t="shared" si="1"/>
        <v>846</v>
      </c>
      <c r="L11" s="267">
        <v>357</v>
      </c>
      <c r="M11" s="267">
        <v>6</v>
      </c>
      <c r="N11" s="267">
        <v>226</v>
      </c>
      <c r="O11" s="267">
        <v>0</v>
      </c>
      <c r="P11" s="299">
        <f t="shared" si="2"/>
        <v>589</v>
      </c>
      <c r="Q11" s="299">
        <f t="shared" si="3"/>
        <v>1531</v>
      </c>
      <c r="R11" s="255" t="s">
        <v>556</v>
      </c>
      <c r="S11" s="308"/>
      <c r="T11" s="308"/>
      <c r="U11" s="308"/>
      <c r="V11" s="308"/>
    </row>
    <row r="12" spans="1:24" ht="20.25">
      <c r="A12" s="255" t="s">
        <v>557</v>
      </c>
      <c r="B12" s="300">
        <v>2</v>
      </c>
      <c r="C12" s="300">
        <v>0</v>
      </c>
      <c r="D12" s="300">
        <v>23</v>
      </c>
      <c r="E12" s="300">
        <v>0</v>
      </c>
      <c r="F12" s="299">
        <f t="shared" si="0"/>
        <v>25</v>
      </c>
      <c r="G12" s="300">
        <v>22</v>
      </c>
      <c r="H12" s="300">
        <v>0</v>
      </c>
      <c r="I12" s="300">
        <v>303</v>
      </c>
      <c r="J12" s="300">
        <v>0</v>
      </c>
      <c r="K12" s="299">
        <f t="shared" si="1"/>
        <v>325</v>
      </c>
      <c r="L12" s="300">
        <v>176</v>
      </c>
      <c r="M12" s="300">
        <v>4</v>
      </c>
      <c r="N12" s="300">
        <v>130</v>
      </c>
      <c r="O12" s="300">
        <v>1</v>
      </c>
      <c r="P12" s="299">
        <f t="shared" si="2"/>
        <v>311</v>
      </c>
      <c r="Q12" s="299">
        <f t="shared" si="3"/>
        <v>661</v>
      </c>
      <c r="R12" s="255" t="s">
        <v>558</v>
      </c>
      <c r="S12" s="308"/>
      <c r="T12" s="308"/>
      <c r="U12" s="308"/>
      <c r="V12" s="308"/>
    </row>
    <row r="13" spans="1:24" ht="20.25">
      <c r="A13" s="255" t="s">
        <v>559</v>
      </c>
      <c r="B13" s="267">
        <v>0</v>
      </c>
      <c r="C13" s="267">
        <v>0</v>
      </c>
      <c r="D13" s="267">
        <v>3</v>
      </c>
      <c r="E13" s="267">
        <v>0</v>
      </c>
      <c r="F13" s="299">
        <f t="shared" si="0"/>
        <v>3</v>
      </c>
      <c r="G13" s="267">
        <v>0</v>
      </c>
      <c r="H13" s="267">
        <v>0</v>
      </c>
      <c r="I13" s="267">
        <v>24</v>
      </c>
      <c r="J13" s="267">
        <v>1</v>
      </c>
      <c r="K13" s="299">
        <f t="shared" si="1"/>
        <v>25</v>
      </c>
      <c r="L13" s="267">
        <v>37</v>
      </c>
      <c r="M13" s="267">
        <v>0</v>
      </c>
      <c r="N13" s="267">
        <v>17</v>
      </c>
      <c r="O13" s="267">
        <v>0</v>
      </c>
      <c r="P13" s="299">
        <f t="shared" si="2"/>
        <v>54</v>
      </c>
      <c r="Q13" s="299">
        <f t="shared" si="3"/>
        <v>82</v>
      </c>
      <c r="R13" s="255" t="s">
        <v>560</v>
      </c>
      <c r="S13" s="308"/>
      <c r="T13" s="308"/>
      <c r="U13" s="308"/>
      <c r="V13" s="308"/>
    </row>
    <row r="14" spans="1:24" ht="20.25">
      <c r="A14" s="255" t="s">
        <v>561</v>
      </c>
      <c r="B14" s="300">
        <v>0</v>
      </c>
      <c r="C14" s="300">
        <v>0</v>
      </c>
      <c r="D14" s="300">
        <v>13</v>
      </c>
      <c r="E14" s="300">
        <v>0</v>
      </c>
      <c r="F14" s="299">
        <f t="shared" si="0"/>
        <v>13</v>
      </c>
      <c r="G14" s="300">
        <v>7</v>
      </c>
      <c r="H14" s="300">
        <v>0</v>
      </c>
      <c r="I14" s="300">
        <v>44</v>
      </c>
      <c r="J14" s="300">
        <v>1</v>
      </c>
      <c r="K14" s="299">
        <f t="shared" si="1"/>
        <v>52</v>
      </c>
      <c r="L14" s="300">
        <v>67</v>
      </c>
      <c r="M14" s="300">
        <v>1</v>
      </c>
      <c r="N14" s="300">
        <v>81</v>
      </c>
      <c r="O14" s="300">
        <v>0</v>
      </c>
      <c r="P14" s="299">
        <f t="shared" si="2"/>
        <v>149</v>
      </c>
      <c r="Q14" s="299">
        <f t="shared" si="3"/>
        <v>214</v>
      </c>
      <c r="R14" s="255" t="s">
        <v>562</v>
      </c>
      <c r="S14" s="308"/>
      <c r="T14" s="308"/>
      <c r="U14" s="308"/>
      <c r="V14" s="308"/>
    </row>
    <row r="15" spans="1:24" ht="20.25">
      <c r="A15" s="255" t="s">
        <v>647</v>
      </c>
      <c r="B15" s="267">
        <v>0</v>
      </c>
      <c r="C15" s="267">
        <v>0</v>
      </c>
      <c r="D15" s="267">
        <v>6</v>
      </c>
      <c r="E15" s="267">
        <v>0</v>
      </c>
      <c r="F15" s="299">
        <f t="shared" si="0"/>
        <v>6</v>
      </c>
      <c r="G15" s="267">
        <v>23</v>
      </c>
      <c r="H15" s="267">
        <v>13</v>
      </c>
      <c r="I15" s="267">
        <v>117</v>
      </c>
      <c r="J15" s="267">
        <v>13</v>
      </c>
      <c r="K15" s="299">
        <f t="shared" si="1"/>
        <v>166</v>
      </c>
      <c r="L15" s="267">
        <v>200</v>
      </c>
      <c r="M15" s="267">
        <v>35</v>
      </c>
      <c r="N15" s="267">
        <v>54</v>
      </c>
      <c r="O15" s="267">
        <v>4</v>
      </c>
      <c r="P15" s="299">
        <f t="shared" si="2"/>
        <v>293</v>
      </c>
      <c r="Q15" s="299">
        <f t="shared" si="3"/>
        <v>465</v>
      </c>
      <c r="R15" s="255" t="s">
        <v>564</v>
      </c>
      <c r="S15" s="308"/>
      <c r="T15" s="308"/>
      <c r="U15" s="308"/>
      <c r="V15" s="308"/>
    </row>
    <row r="16" spans="1:24" ht="20.25">
      <c r="A16" s="255" t="s">
        <v>565</v>
      </c>
      <c r="B16" s="300">
        <v>2</v>
      </c>
      <c r="C16" s="300">
        <v>1</v>
      </c>
      <c r="D16" s="300">
        <v>30</v>
      </c>
      <c r="E16" s="300">
        <v>14</v>
      </c>
      <c r="F16" s="299">
        <f t="shared" si="0"/>
        <v>47</v>
      </c>
      <c r="G16" s="300">
        <v>27</v>
      </c>
      <c r="H16" s="300">
        <v>12</v>
      </c>
      <c r="I16" s="300">
        <v>517</v>
      </c>
      <c r="J16" s="300">
        <v>91</v>
      </c>
      <c r="K16" s="299">
        <f t="shared" si="1"/>
        <v>647</v>
      </c>
      <c r="L16" s="300">
        <v>216</v>
      </c>
      <c r="M16" s="300">
        <v>32</v>
      </c>
      <c r="N16" s="300">
        <v>145</v>
      </c>
      <c r="O16" s="300">
        <v>14</v>
      </c>
      <c r="P16" s="299">
        <f t="shared" si="2"/>
        <v>407</v>
      </c>
      <c r="Q16" s="299">
        <f t="shared" si="3"/>
        <v>1101</v>
      </c>
      <c r="R16" s="255" t="s">
        <v>566</v>
      </c>
      <c r="S16" s="308"/>
      <c r="T16" s="308"/>
      <c r="U16" s="308"/>
      <c r="V16" s="308"/>
    </row>
    <row r="17" spans="1:22" ht="20.25">
      <c r="A17" s="255" t="s">
        <v>567</v>
      </c>
      <c r="B17" s="267">
        <v>1</v>
      </c>
      <c r="C17" s="267">
        <v>1</v>
      </c>
      <c r="D17" s="267">
        <v>31</v>
      </c>
      <c r="E17" s="267">
        <v>29</v>
      </c>
      <c r="F17" s="299">
        <f t="shared" si="0"/>
        <v>62</v>
      </c>
      <c r="G17" s="267">
        <v>15</v>
      </c>
      <c r="H17" s="267">
        <v>11</v>
      </c>
      <c r="I17" s="267">
        <v>467</v>
      </c>
      <c r="J17" s="267">
        <v>197</v>
      </c>
      <c r="K17" s="299">
        <f t="shared" si="1"/>
        <v>690</v>
      </c>
      <c r="L17" s="267">
        <v>385</v>
      </c>
      <c r="M17" s="267">
        <v>79</v>
      </c>
      <c r="N17" s="267">
        <v>125</v>
      </c>
      <c r="O17" s="267">
        <v>18</v>
      </c>
      <c r="P17" s="299">
        <f t="shared" si="2"/>
        <v>607</v>
      </c>
      <c r="Q17" s="299">
        <f t="shared" si="3"/>
        <v>1359</v>
      </c>
      <c r="R17" s="255" t="s">
        <v>568</v>
      </c>
      <c r="S17" s="308"/>
      <c r="T17" s="308"/>
      <c r="U17" s="308"/>
      <c r="V17" s="308"/>
    </row>
    <row r="18" spans="1:22" ht="20.25">
      <c r="A18" s="255" t="s">
        <v>569</v>
      </c>
      <c r="B18" s="300">
        <v>2</v>
      </c>
      <c r="C18" s="300">
        <v>12</v>
      </c>
      <c r="D18" s="300">
        <v>17</v>
      </c>
      <c r="E18" s="300">
        <v>547</v>
      </c>
      <c r="F18" s="299">
        <f t="shared" si="0"/>
        <v>578</v>
      </c>
      <c r="G18" s="300">
        <v>11</v>
      </c>
      <c r="H18" s="300">
        <v>54</v>
      </c>
      <c r="I18" s="300">
        <v>91</v>
      </c>
      <c r="J18" s="300">
        <v>1844</v>
      </c>
      <c r="K18" s="299">
        <f t="shared" si="1"/>
        <v>2000</v>
      </c>
      <c r="L18" s="300">
        <v>197</v>
      </c>
      <c r="M18" s="300">
        <v>279</v>
      </c>
      <c r="N18" s="300">
        <v>215</v>
      </c>
      <c r="O18" s="300">
        <v>341</v>
      </c>
      <c r="P18" s="299">
        <f t="shared" si="2"/>
        <v>1032</v>
      </c>
      <c r="Q18" s="299">
        <f t="shared" si="3"/>
        <v>3610</v>
      </c>
      <c r="R18" s="255" t="s">
        <v>570</v>
      </c>
      <c r="S18" s="308"/>
      <c r="T18" s="308"/>
      <c r="U18" s="308"/>
      <c r="V18" s="308"/>
    </row>
    <row r="19" spans="1:22" ht="20.25">
      <c r="A19" s="255" t="s">
        <v>571</v>
      </c>
      <c r="B19" s="267">
        <v>0</v>
      </c>
      <c r="C19" s="267">
        <v>0</v>
      </c>
      <c r="D19" s="267">
        <v>39</v>
      </c>
      <c r="E19" s="267">
        <v>5</v>
      </c>
      <c r="F19" s="299">
        <f t="shared" si="0"/>
        <v>44</v>
      </c>
      <c r="G19" s="267">
        <v>0</v>
      </c>
      <c r="H19" s="267">
        <v>0</v>
      </c>
      <c r="I19" s="267">
        <v>302</v>
      </c>
      <c r="J19" s="267">
        <v>41</v>
      </c>
      <c r="K19" s="299">
        <f t="shared" si="1"/>
        <v>343</v>
      </c>
      <c r="L19" s="267">
        <v>67</v>
      </c>
      <c r="M19" s="267">
        <v>6</v>
      </c>
      <c r="N19" s="267">
        <v>142</v>
      </c>
      <c r="O19" s="267">
        <v>14</v>
      </c>
      <c r="P19" s="299">
        <f t="shared" si="2"/>
        <v>229</v>
      </c>
      <c r="Q19" s="299">
        <f t="shared" si="3"/>
        <v>616</v>
      </c>
      <c r="R19" s="255" t="s">
        <v>572</v>
      </c>
      <c r="S19" s="308"/>
      <c r="T19" s="308"/>
      <c r="U19" s="308"/>
      <c r="V19" s="308"/>
    </row>
    <row r="20" spans="1:22" ht="20.25">
      <c r="A20" s="255" t="s">
        <v>648</v>
      </c>
      <c r="B20" s="300">
        <v>0</v>
      </c>
      <c r="C20" s="300">
        <v>0</v>
      </c>
      <c r="D20" s="300">
        <v>2</v>
      </c>
      <c r="E20" s="300">
        <v>4</v>
      </c>
      <c r="F20" s="299">
        <f t="shared" si="0"/>
        <v>6</v>
      </c>
      <c r="G20" s="300">
        <v>1</v>
      </c>
      <c r="H20" s="300">
        <v>0</v>
      </c>
      <c r="I20" s="300">
        <v>116</v>
      </c>
      <c r="J20" s="300">
        <v>53</v>
      </c>
      <c r="K20" s="299">
        <f t="shared" si="1"/>
        <v>170</v>
      </c>
      <c r="L20" s="300">
        <v>14</v>
      </c>
      <c r="M20" s="300">
        <v>3</v>
      </c>
      <c r="N20" s="300">
        <v>62</v>
      </c>
      <c r="O20" s="300">
        <v>29</v>
      </c>
      <c r="P20" s="299">
        <f t="shared" si="2"/>
        <v>108</v>
      </c>
      <c r="Q20" s="299">
        <f t="shared" si="3"/>
        <v>284</v>
      </c>
      <c r="R20" s="255" t="s">
        <v>574</v>
      </c>
      <c r="S20" s="308"/>
      <c r="T20" s="308"/>
      <c r="U20" s="308"/>
      <c r="V20" s="308"/>
    </row>
    <row r="21" spans="1:22" ht="20.25">
      <c r="A21" s="255" t="s">
        <v>575</v>
      </c>
      <c r="B21" s="267">
        <v>0</v>
      </c>
      <c r="C21" s="267">
        <v>4</v>
      </c>
      <c r="D21" s="267">
        <v>40</v>
      </c>
      <c r="E21" s="267">
        <v>385</v>
      </c>
      <c r="F21" s="299">
        <f t="shared" si="0"/>
        <v>429</v>
      </c>
      <c r="G21" s="267">
        <v>53</v>
      </c>
      <c r="H21" s="267">
        <v>78</v>
      </c>
      <c r="I21" s="267">
        <v>408</v>
      </c>
      <c r="J21" s="267">
        <v>1352</v>
      </c>
      <c r="K21" s="299">
        <f t="shared" si="1"/>
        <v>1891</v>
      </c>
      <c r="L21" s="267">
        <v>304</v>
      </c>
      <c r="M21" s="267">
        <v>132</v>
      </c>
      <c r="N21" s="267">
        <v>92</v>
      </c>
      <c r="O21" s="267">
        <v>58</v>
      </c>
      <c r="P21" s="299">
        <f t="shared" si="2"/>
        <v>586</v>
      </c>
      <c r="Q21" s="299">
        <f t="shared" si="3"/>
        <v>2906</v>
      </c>
      <c r="R21" s="255" t="s">
        <v>576</v>
      </c>
      <c r="S21" s="308"/>
      <c r="T21" s="308"/>
      <c r="U21" s="308"/>
      <c r="V21" s="308"/>
    </row>
    <row r="22" spans="1:22" ht="20.25">
      <c r="A22" s="255" t="s">
        <v>577</v>
      </c>
      <c r="B22" s="300">
        <v>0</v>
      </c>
      <c r="C22" s="300">
        <v>0</v>
      </c>
      <c r="D22" s="300">
        <v>8</v>
      </c>
      <c r="E22" s="300">
        <v>2</v>
      </c>
      <c r="F22" s="299">
        <f t="shared" si="0"/>
        <v>10</v>
      </c>
      <c r="G22" s="300">
        <v>11</v>
      </c>
      <c r="H22" s="300">
        <v>4</v>
      </c>
      <c r="I22" s="300">
        <v>69</v>
      </c>
      <c r="J22" s="300">
        <v>26</v>
      </c>
      <c r="K22" s="299">
        <f t="shared" si="1"/>
        <v>110</v>
      </c>
      <c r="L22" s="300">
        <v>98</v>
      </c>
      <c r="M22" s="300">
        <v>20</v>
      </c>
      <c r="N22" s="300">
        <v>50</v>
      </c>
      <c r="O22" s="300">
        <v>9</v>
      </c>
      <c r="P22" s="299">
        <f t="shared" si="2"/>
        <v>177</v>
      </c>
      <c r="Q22" s="299">
        <f t="shared" si="3"/>
        <v>297</v>
      </c>
      <c r="R22" s="255" t="s">
        <v>578</v>
      </c>
      <c r="S22" s="308"/>
      <c r="T22" s="308"/>
      <c r="U22" s="308"/>
      <c r="V22" s="308"/>
    </row>
    <row r="23" spans="1:22" ht="25.5">
      <c r="A23" s="255" t="s">
        <v>579</v>
      </c>
      <c r="B23" s="267">
        <v>1</v>
      </c>
      <c r="C23" s="267">
        <v>1</v>
      </c>
      <c r="D23" s="267">
        <v>1</v>
      </c>
      <c r="E23" s="267">
        <v>4</v>
      </c>
      <c r="F23" s="299">
        <f t="shared" si="0"/>
        <v>7</v>
      </c>
      <c r="G23" s="267">
        <v>7</v>
      </c>
      <c r="H23" s="267">
        <v>1</v>
      </c>
      <c r="I23" s="267">
        <v>16</v>
      </c>
      <c r="J23" s="267">
        <v>3</v>
      </c>
      <c r="K23" s="299">
        <f t="shared" si="1"/>
        <v>27</v>
      </c>
      <c r="L23" s="267">
        <v>7</v>
      </c>
      <c r="M23" s="267">
        <v>2</v>
      </c>
      <c r="N23" s="267">
        <v>1</v>
      </c>
      <c r="O23" s="267">
        <v>1</v>
      </c>
      <c r="P23" s="299">
        <f t="shared" si="2"/>
        <v>11</v>
      </c>
      <c r="Q23" s="299">
        <f t="shared" si="3"/>
        <v>45</v>
      </c>
      <c r="R23" s="301" t="s">
        <v>580</v>
      </c>
      <c r="S23" s="308"/>
      <c r="T23" s="308"/>
      <c r="U23" s="308"/>
      <c r="V23" s="308"/>
    </row>
    <row r="24" spans="1:22" ht="20.25">
      <c r="A24" s="255" t="s">
        <v>649</v>
      </c>
      <c r="B24" s="300">
        <v>1</v>
      </c>
      <c r="C24" s="300">
        <v>1</v>
      </c>
      <c r="D24" s="300">
        <v>0</v>
      </c>
      <c r="E24" s="300">
        <v>0</v>
      </c>
      <c r="F24" s="299">
        <f t="shared" si="0"/>
        <v>2</v>
      </c>
      <c r="G24" s="300">
        <v>1</v>
      </c>
      <c r="H24" s="300">
        <v>0</v>
      </c>
      <c r="I24" s="300">
        <v>13</v>
      </c>
      <c r="J24" s="300">
        <v>4</v>
      </c>
      <c r="K24" s="299">
        <f t="shared" si="1"/>
        <v>18</v>
      </c>
      <c r="L24" s="300">
        <v>0</v>
      </c>
      <c r="M24" s="300">
        <v>0</v>
      </c>
      <c r="N24" s="300">
        <v>7</v>
      </c>
      <c r="O24" s="300">
        <v>4</v>
      </c>
      <c r="P24" s="299">
        <f t="shared" si="2"/>
        <v>11</v>
      </c>
      <c r="Q24" s="299">
        <f t="shared" si="3"/>
        <v>31</v>
      </c>
      <c r="R24" s="315" t="s">
        <v>582</v>
      </c>
      <c r="S24" s="308"/>
      <c r="T24" s="308"/>
      <c r="U24" s="308"/>
      <c r="V24" s="308"/>
    </row>
    <row r="25" spans="1:22" ht="20.25">
      <c r="A25" s="255" t="s">
        <v>583</v>
      </c>
      <c r="B25" s="267">
        <v>0</v>
      </c>
      <c r="C25" s="267">
        <v>0</v>
      </c>
      <c r="D25" s="267">
        <v>26</v>
      </c>
      <c r="E25" s="267">
        <v>44</v>
      </c>
      <c r="F25" s="299">
        <f t="shared" si="0"/>
        <v>70</v>
      </c>
      <c r="G25" s="267">
        <v>24</v>
      </c>
      <c r="H25" s="267">
        <v>56</v>
      </c>
      <c r="I25" s="267">
        <v>583</v>
      </c>
      <c r="J25" s="267">
        <v>383</v>
      </c>
      <c r="K25" s="299">
        <f t="shared" si="1"/>
        <v>1046</v>
      </c>
      <c r="L25" s="267">
        <v>169</v>
      </c>
      <c r="M25" s="267">
        <v>43</v>
      </c>
      <c r="N25" s="267">
        <v>198</v>
      </c>
      <c r="O25" s="267">
        <v>54</v>
      </c>
      <c r="P25" s="299">
        <f t="shared" si="2"/>
        <v>464</v>
      </c>
      <c r="Q25" s="299">
        <f t="shared" si="3"/>
        <v>1580</v>
      </c>
      <c r="R25" s="255" t="s">
        <v>584</v>
      </c>
      <c r="S25" s="308"/>
      <c r="T25" s="308"/>
      <c r="U25" s="308"/>
      <c r="V25" s="308"/>
    </row>
    <row r="26" spans="1:22" ht="20.25">
      <c r="A26" s="255" t="s">
        <v>585</v>
      </c>
      <c r="B26" s="300">
        <v>0</v>
      </c>
      <c r="C26" s="300">
        <v>2</v>
      </c>
      <c r="D26" s="300">
        <v>4</v>
      </c>
      <c r="E26" s="300">
        <v>7</v>
      </c>
      <c r="F26" s="299">
        <f t="shared" si="0"/>
        <v>13</v>
      </c>
      <c r="G26" s="300">
        <v>5</v>
      </c>
      <c r="H26" s="300">
        <v>3</v>
      </c>
      <c r="I26" s="300">
        <v>282</v>
      </c>
      <c r="J26" s="300">
        <v>294</v>
      </c>
      <c r="K26" s="299">
        <f t="shared" si="1"/>
        <v>584</v>
      </c>
      <c r="L26" s="300">
        <v>85</v>
      </c>
      <c r="M26" s="300">
        <v>29</v>
      </c>
      <c r="N26" s="300">
        <v>134</v>
      </c>
      <c r="O26" s="300">
        <v>75</v>
      </c>
      <c r="P26" s="299">
        <f t="shared" si="2"/>
        <v>323</v>
      </c>
      <c r="Q26" s="299">
        <f t="shared" si="3"/>
        <v>920</v>
      </c>
      <c r="R26" s="255" t="s">
        <v>586</v>
      </c>
      <c r="S26" s="308"/>
      <c r="T26" s="308"/>
      <c r="U26" s="308"/>
      <c r="V26" s="308"/>
    </row>
    <row r="27" spans="1:22" ht="20.25">
      <c r="A27" s="255" t="s">
        <v>587</v>
      </c>
      <c r="B27" s="267">
        <v>0</v>
      </c>
      <c r="C27" s="267">
        <v>2</v>
      </c>
      <c r="D27" s="267">
        <v>74</v>
      </c>
      <c r="E27" s="267">
        <v>21</v>
      </c>
      <c r="F27" s="299">
        <f t="shared" si="0"/>
        <v>97</v>
      </c>
      <c r="G27" s="267">
        <v>12</v>
      </c>
      <c r="H27" s="267">
        <v>3</v>
      </c>
      <c r="I27" s="267">
        <v>538</v>
      </c>
      <c r="J27" s="267">
        <v>111</v>
      </c>
      <c r="K27" s="299">
        <f t="shared" si="1"/>
        <v>664</v>
      </c>
      <c r="L27" s="267">
        <v>117</v>
      </c>
      <c r="M27" s="267">
        <v>22</v>
      </c>
      <c r="N27" s="267">
        <v>347</v>
      </c>
      <c r="O27" s="267">
        <v>66</v>
      </c>
      <c r="P27" s="299">
        <f t="shared" si="2"/>
        <v>552</v>
      </c>
      <c r="Q27" s="299">
        <f t="shared" si="3"/>
        <v>1313</v>
      </c>
      <c r="R27" s="255" t="s">
        <v>588</v>
      </c>
      <c r="S27" s="308"/>
      <c r="T27" s="308"/>
      <c r="U27" s="308"/>
      <c r="V27" s="308"/>
    </row>
    <row r="28" spans="1:22" ht="20.25">
      <c r="A28" s="255" t="s">
        <v>589</v>
      </c>
      <c r="B28" s="300">
        <v>0</v>
      </c>
      <c r="C28" s="300">
        <v>0</v>
      </c>
      <c r="D28" s="300">
        <v>1</v>
      </c>
      <c r="E28" s="300">
        <v>1</v>
      </c>
      <c r="F28" s="299">
        <f t="shared" si="0"/>
        <v>2</v>
      </c>
      <c r="G28" s="300">
        <v>3</v>
      </c>
      <c r="H28" s="300">
        <v>0</v>
      </c>
      <c r="I28" s="300">
        <v>13</v>
      </c>
      <c r="J28" s="300">
        <v>30</v>
      </c>
      <c r="K28" s="299">
        <f t="shared" si="1"/>
        <v>46</v>
      </c>
      <c r="L28" s="300">
        <v>13</v>
      </c>
      <c r="M28" s="300">
        <v>1</v>
      </c>
      <c r="N28" s="300">
        <v>27</v>
      </c>
      <c r="O28" s="300">
        <v>9</v>
      </c>
      <c r="P28" s="299">
        <f t="shared" si="2"/>
        <v>50</v>
      </c>
      <c r="Q28" s="299">
        <f t="shared" si="3"/>
        <v>98</v>
      </c>
      <c r="R28" s="255" t="s">
        <v>590</v>
      </c>
      <c r="S28" s="308"/>
      <c r="T28" s="308"/>
      <c r="U28" s="308"/>
      <c r="V28" s="308"/>
    </row>
    <row r="29" spans="1:22" ht="20.25">
      <c r="A29" s="255" t="s">
        <v>650</v>
      </c>
      <c r="B29" s="267">
        <v>0</v>
      </c>
      <c r="C29" s="267">
        <v>7</v>
      </c>
      <c r="D29" s="267">
        <v>249</v>
      </c>
      <c r="E29" s="267">
        <v>235</v>
      </c>
      <c r="F29" s="299">
        <f t="shared" si="0"/>
        <v>491</v>
      </c>
      <c r="G29" s="267">
        <v>31</v>
      </c>
      <c r="H29" s="267">
        <v>36</v>
      </c>
      <c r="I29" s="267">
        <v>1154</v>
      </c>
      <c r="J29" s="267">
        <v>878</v>
      </c>
      <c r="K29" s="299">
        <f t="shared" si="1"/>
        <v>2099</v>
      </c>
      <c r="L29" s="267">
        <v>441</v>
      </c>
      <c r="M29" s="267">
        <v>148</v>
      </c>
      <c r="N29" s="267">
        <v>323</v>
      </c>
      <c r="O29" s="267">
        <v>160</v>
      </c>
      <c r="P29" s="299">
        <f t="shared" si="2"/>
        <v>1072</v>
      </c>
      <c r="Q29" s="299">
        <f t="shared" si="3"/>
        <v>3662</v>
      </c>
      <c r="R29" s="255" t="s">
        <v>592</v>
      </c>
      <c r="S29" s="308"/>
      <c r="T29" s="308"/>
      <c r="U29" s="308"/>
      <c r="V29" s="308"/>
    </row>
    <row r="30" spans="1:22" ht="20.25">
      <c r="A30" s="255" t="s">
        <v>593</v>
      </c>
      <c r="B30" s="300">
        <v>0</v>
      </c>
      <c r="C30" s="300">
        <v>0</v>
      </c>
      <c r="D30" s="300">
        <v>9</v>
      </c>
      <c r="E30" s="300">
        <v>5</v>
      </c>
      <c r="F30" s="299">
        <f t="shared" si="0"/>
        <v>14</v>
      </c>
      <c r="G30" s="300">
        <v>32</v>
      </c>
      <c r="H30" s="300">
        <v>11</v>
      </c>
      <c r="I30" s="300">
        <v>83</v>
      </c>
      <c r="J30" s="300">
        <v>34</v>
      </c>
      <c r="K30" s="299">
        <f t="shared" si="1"/>
        <v>160</v>
      </c>
      <c r="L30" s="300">
        <v>152</v>
      </c>
      <c r="M30" s="300">
        <v>31</v>
      </c>
      <c r="N30" s="300">
        <v>38</v>
      </c>
      <c r="O30" s="300">
        <v>12</v>
      </c>
      <c r="P30" s="299">
        <f t="shared" si="2"/>
        <v>233</v>
      </c>
      <c r="Q30" s="299">
        <f t="shared" si="3"/>
        <v>407</v>
      </c>
      <c r="R30" s="255" t="s">
        <v>594</v>
      </c>
      <c r="S30" s="308"/>
      <c r="T30" s="308"/>
      <c r="U30" s="308"/>
      <c r="V30" s="308"/>
    </row>
    <row r="31" spans="1:22" ht="20.25">
      <c r="A31" s="255" t="s">
        <v>651</v>
      </c>
      <c r="B31" s="267">
        <v>0</v>
      </c>
      <c r="C31" s="267">
        <v>0</v>
      </c>
      <c r="D31" s="267">
        <v>0</v>
      </c>
      <c r="E31" s="267">
        <v>0</v>
      </c>
      <c r="F31" s="299">
        <f t="shared" si="0"/>
        <v>0</v>
      </c>
      <c r="G31" s="267">
        <v>0</v>
      </c>
      <c r="H31" s="267">
        <v>0</v>
      </c>
      <c r="I31" s="267">
        <v>0</v>
      </c>
      <c r="J31" s="267">
        <v>0</v>
      </c>
      <c r="K31" s="299">
        <f t="shared" si="1"/>
        <v>0</v>
      </c>
      <c r="L31" s="267">
        <v>0</v>
      </c>
      <c r="M31" s="267">
        <v>0</v>
      </c>
      <c r="N31" s="267">
        <v>0</v>
      </c>
      <c r="O31" s="267">
        <v>0</v>
      </c>
      <c r="P31" s="299">
        <f t="shared" si="2"/>
        <v>0</v>
      </c>
      <c r="Q31" s="299">
        <f t="shared" si="3"/>
        <v>0</v>
      </c>
      <c r="R31" s="255" t="s">
        <v>596</v>
      </c>
      <c r="S31" s="308"/>
      <c r="T31" s="308"/>
      <c r="U31" s="308"/>
      <c r="V31" s="308"/>
    </row>
    <row r="32" spans="1:22" ht="20.25">
      <c r="A32" s="255" t="s">
        <v>652</v>
      </c>
      <c r="B32" s="300">
        <v>1</v>
      </c>
      <c r="C32" s="300">
        <v>2</v>
      </c>
      <c r="D32" s="300">
        <v>16</v>
      </c>
      <c r="E32" s="300">
        <v>17</v>
      </c>
      <c r="F32" s="299">
        <f t="shared" si="0"/>
        <v>36</v>
      </c>
      <c r="G32" s="300">
        <v>47</v>
      </c>
      <c r="H32" s="300">
        <v>38</v>
      </c>
      <c r="I32" s="300">
        <v>63</v>
      </c>
      <c r="J32" s="300">
        <v>101</v>
      </c>
      <c r="K32" s="299">
        <f t="shared" si="1"/>
        <v>249</v>
      </c>
      <c r="L32" s="300">
        <v>206</v>
      </c>
      <c r="M32" s="300">
        <v>63</v>
      </c>
      <c r="N32" s="300">
        <v>38</v>
      </c>
      <c r="O32" s="300">
        <v>35</v>
      </c>
      <c r="P32" s="299">
        <f t="shared" si="2"/>
        <v>342</v>
      </c>
      <c r="Q32" s="299">
        <f t="shared" si="3"/>
        <v>627</v>
      </c>
      <c r="R32" s="255" t="s">
        <v>598</v>
      </c>
      <c r="S32" s="308"/>
      <c r="T32" s="308"/>
      <c r="U32" s="308"/>
      <c r="V32" s="308"/>
    </row>
    <row r="33" spans="1:22" ht="20.25">
      <c r="A33" s="255" t="s">
        <v>599</v>
      </c>
      <c r="B33" s="267">
        <v>0</v>
      </c>
      <c r="C33" s="267">
        <v>0</v>
      </c>
      <c r="D33" s="267">
        <v>69</v>
      </c>
      <c r="E33" s="267">
        <v>22</v>
      </c>
      <c r="F33" s="299">
        <f t="shared" si="0"/>
        <v>91</v>
      </c>
      <c r="G33" s="267">
        <v>40</v>
      </c>
      <c r="H33" s="267">
        <v>12</v>
      </c>
      <c r="I33" s="267">
        <v>262</v>
      </c>
      <c r="J33" s="267">
        <v>32</v>
      </c>
      <c r="K33" s="299">
        <f t="shared" si="1"/>
        <v>346</v>
      </c>
      <c r="L33" s="267">
        <v>130</v>
      </c>
      <c r="M33" s="267">
        <v>19</v>
      </c>
      <c r="N33" s="267">
        <v>62</v>
      </c>
      <c r="O33" s="267">
        <v>3</v>
      </c>
      <c r="P33" s="299">
        <f t="shared" si="2"/>
        <v>214</v>
      </c>
      <c r="Q33" s="299">
        <f t="shared" si="3"/>
        <v>651</v>
      </c>
      <c r="R33" s="255" t="s">
        <v>600</v>
      </c>
      <c r="S33" s="308"/>
      <c r="T33" s="308"/>
      <c r="U33" s="308"/>
      <c r="V33" s="308"/>
    </row>
    <row r="34" spans="1:22" ht="20.25">
      <c r="A34" s="255" t="s">
        <v>601</v>
      </c>
      <c r="B34" s="300">
        <v>1</v>
      </c>
      <c r="C34" s="300">
        <v>1</v>
      </c>
      <c r="D34" s="300">
        <v>54</v>
      </c>
      <c r="E34" s="300">
        <v>6</v>
      </c>
      <c r="F34" s="299">
        <f t="shared" si="0"/>
        <v>62</v>
      </c>
      <c r="G34" s="300">
        <v>3</v>
      </c>
      <c r="H34" s="300">
        <v>1</v>
      </c>
      <c r="I34" s="300">
        <v>374</v>
      </c>
      <c r="J34" s="300">
        <v>31</v>
      </c>
      <c r="K34" s="299">
        <f t="shared" si="1"/>
        <v>409</v>
      </c>
      <c r="L34" s="300">
        <v>10</v>
      </c>
      <c r="M34" s="300">
        <v>0</v>
      </c>
      <c r="N34" s="300">
        <v>37</v>
      </c>
      <c r="O34" s="300">
        <v>2</v>
      </c>
      <c r="P34" s="299">
        <f t="shared" si="2"/>
        <v>49</v>
      </c>
      <c r="Q34" s="299">
        <f t="shared" si="3"/>
        <v>520</v>
      </c>
      <c r="R34" s="255" t="s">
        <v>602</v>
      </c>
      <c r="S34" s="308"/>
      <c r="T34" s="308"/>
      <c r="U34" s="308"/>
      <c r="V34" s="308"/>
    </row>
    <row r="35" spans="1:22" ht="20.25">
      <c r="A35" s="255" t="s">
        <v>603</v>
      </c>
      <c r="B35" s="267">
        <v>0</v>
      </c>
      <c r="C35" s="267">
        <v>0</v>
      </c>
      <c r="D35" s="267">
        <v>8</v>
      </c>
      <c r="E35" s="267">
        <v>3</v>
      </c>
      <c r="F35" s="299">
        <f t="shared" si="0"/>
        <v>11</v>
      </c>
      <c r="G35" s="267">
        <v>1</v>
      </c>
      <c r="H35" s="267">
        <v>0</v>
      </c>
      <c r="I35" s="267">
        <v>81</v>
      </c>
      <c r="J35" s="267">
        <v>24</v>
      </c>
      <c r="K35" s="299">
        <f t="shared" si="1"/>
        <v>106</v>
      </c>
      <c r="L35" s="267">
        <v>3</v>
      </c>
      <c r="M35" s="267">
        <v>2</v>
      </c>
      <c r="N35" s="267">
        <v>56</v>
      </c>
      <c r="O35" s="267">
        <v>12</v>
      </c>
      <c r="P35" s="299">
        <f t="shared" si="2"/>
        <v>73</v>
      </c>
      <c r="Q35" s="299">
        <f t="shared" si="3"/>
        <v>190</v>
      </c>
      <c r="R35" s="255" t="s">
        <v>604</v>
      </c>
      <c r="S35" s="308"/>
      <c r="T35" s="308"/>
      <c r="U35" s="308"/>
      <c r="V35" s="308"/>
    </row>
    <row r="36" spans="1:22" ht="20.25">
      <c r="A36" s="255" t="s">
        <v>605</v>
      </c>
      <c r="B36" s="300">
        <v>0</v>
      </c>
      <c r="C36" s="300">
        <v>0</v>
      </c>
      <c r="D36" s="300">
        <v>1</v>
      </c>
      <c r="E36" s="300">
        <v>0</v>
      </c>
      <c r="F36" s="299">
        <f t="shared" si="0"/>
        <v>1</v>
      </c>
      <c r="G36" s="300">
        <v>1</v>
      </c>
      <c r="H36" s="300">
        <v>1</v>
      </c>
      <c r="I36" s="300">
        <v>5</v>
      </c>
      <c r="J36" s="300">
        <v>1</v>
      </c>
      <c r="K36" s="299">
        <f t="shared" si="1"/>
        <v>8</v>
      </c>
      <c r="L36" s="300">
        <v>11</v>
      </c>
      <c r="M36" s="300">
        <v>1</v>
      </c>
      <c r="N36" s="300">
        <v>20</v>
      </c>
      <c r="O36" s="300">
        <v>2</v>
      </c>
      <c r="P36" s="299">
        <f t="shared" si="2"/>
        <v>34</v>
      </c>
      <c r="Q36" s="299">
        <f t="shared" si="3"/>
        <v>43</v>
      </c>
      <c r="R36" s="255" t="s">
        <v>606</v>
      </c>
      <c r="S36" s="308"/>
      <c r="T36" s="308"/>
      <c r="U36" s="308"/>
      <c r="V36" s="308"/>
    </row>
    <row r="37" spans="1:22" ht="20.25">
      <c r="A37" s="255" t="s">
        <v>607</v>
      </c>
      <c r="B37" s="267">
        <v>0</v>
      </c>
      <c r="C37" s="267">
        <v>0</v>
      </c>
      <c r="D37" s="267">
        <v>1</v>
      </c>
      <c r="E37" s="267">
        <v>1</v>
      </c>
      <c r="F37" s="299">
        <f t="shared" si="0"/>
        <v>2</v>
      </c>
      <c r="G37" s="267">
        <v>2</v>
      </c>
      <c r="H37" s="267">
        <v>1</v>
      </c>
      <c r="I37" s="267">
        <v>6</v>
      </c>
      <c r="J37" s="267">
        <v>5</v>
      </c>
      <c r="K37" s="299">
        <f t="shared" si="1"/>
        <v>14</v>
      </c>
      <c r="L37" s="267">
        <v>10</v>
      </c>
      <c r="M37" s="267">
        <v>7</v>
      </c>
      <c r="N37" s="267">
        <v>6</v>
      </c>
      <c r="O37" s="267">
        <v>7</v>
      </c>
      <c r="P37" s="299">
        <f t="shared" si="2"/>
        <v>30</v>
      </c>
      <c r="Q37" s="299">
        <f t="shared" si="3"/>
        <v>46</v>
      </c>
      <c r="R37" s="255" t="s">
        <v>608</v>
      </c>
      <c r="S37" s="308"/>
      <c r="T37" s="308"/>
      <c r="U37" s="308"/>
      <c r="V37" s="308"/>
    </row>
    <row r="38" spans="1:22" ht="20.25">
      <c r="A38" s="255" t="s">
        <v>609</v>
      </c>
      <c r="B38" s="300">
        <v>0</v>
      </c>
      <c r="C38" s="300">
        <v>0</v>
      </c>
      <c r="D38" s="300">
        <v>2</v>
      </c>
      <c r="E38" s="300">
        <v>1</v>
      </c>
      <c r="F38" s="299">
        <f t="shared" si="0"/>
        <v>3</v>
      </c>
      <c r="G38" s="300">
        <v>0</v>
      </c>
      <c r="H38" s="300">
        <v>0</v>
      </c>
      <c r="I38" s="300">
        <v>55</v>
      </c>
      <c r="J38" s="300">
        <v>12</v>
      </c>
      <c r="K38" s="299">
        <f t="shared" si="1"/>
        <v>67</v>
      </c>
      <c r="L38" s="300">
        <v>30</v>
      </c>
      <c r="M38" s="300">
        <v>0</v>
      </c>
      <c r="N38" s="300">
        <v>57</v>
      </c>
      <c r="O38" s="300">
        <v>9</v>
      </c>
      <c r="P38" s="299">
        <f t="shared" si="2"/>
        <v>96</v>
      </c>
      <c r="Q38" s="299">
        <f t="shared" si="3"/>
        <v>166</v>
      </c>
      <c r="R38" s="255" t="s">
        <v>610</v>
      </c>
      <c r="S38" s="308"/>
      <c r="T38" s="308"/>
      <c r="U38" s="308"/>
      <c r="V38" s="308"/>
    </row>
    <row r="39" spans="1:22" ht="20.25">
      <c r="A39" s="255" t="s">
        <v>653</v>
      </c>
      <c r="B39" s="267">
        <v>0</v>
      </c>
      <c r="C39" s="267">
        <v>0</v>
      </c>
      <c r="D39" s="267">
        <v>1</v>
      </c>
      <c r="E39" s="267">
        <v>2</v>
      </c>
      <c r="F39" s="299">
        <f t="shared" si="0"/>
        <v>3</v>
      </c>
      <c r="G39" s="267">
        <v>0</v>
      </c>
      <c r="H39" s="267">
        <v>0</v>
      </c>
      <c r="I39" s="267">
        <v>7</v>
      </c>
      <c r="J39" s="267">
        <v>10</v>
      </c>
      <c r="K39" s="299">
        <f t="shared" si="1"/>
        <v>17</v>
      </c>
      <c r="L39" s="267">
        <v>9</v>
      </c>
      <c r="M39" s="267">
        <v>1</v>
      </c>
      <c r="N39" s="267">
        <v>21</v>
      </c>
      <c r="O39" s="267">
        <v>4</v>
      </c>
      <c r="P39" s="299">
        <f t="shared" si="2"/>
        <v>35</v>
      </c>
      <c r="Q39" s="299">
        <f t="shared" si="3"/>
        <v>55</v>
      </c>
      <c r="R39" s="255" t="s">
        <v>612</v>
      </c>
      <c r="S39" s="308"/>
      <c r="T39" s="308"/>
      <c r="U39" s="308"/>
      <c r="V39" s="308"/>
    </row>
    <row r="40" spans="1:22" ht="20.25">
      <c r="A40" s="255" t="s">
        <v>613</v>
      </c>
      <c r="B40" s="300">
        <v>0</v>
      </c>
      <c r="C40" s="300">
        <v>0</v>
      </c>
      <c r="D40" s="300">
        <v>3</v>
      </c>
      <c r="E40" s="300">
        <v>0</v>
      </c>
      <c r="F40" s="299">
        <f t="shared" si="0"/>
        <v>3</v>
      </c>
      <c r="G40" s="300">
        <v>0</v>
      </c>
      <c r="H40" s="300">
        <v>0</v>
      </c>
      <c r="I40" s="300">
        <v>14</v>
      </c>
      <c r="J40" s="300">
        <v>2</v>
      </c>
      <c r="K40" s="299">
        <f t="shared" si="1"/>
        <v>16</v>
      </c>
      <c r="L40" s="300">
        <v>3</v>
      </c>
      <c r="M40" s="300">
        <v>0</v>
      </c>
      <c r="N40" s="300">
        <v>12</v>
      </c>
      <c r="O40" s="300">
        <v>7</v>
      </c>
      <c r="P40" s="299">
        <f t="shared" si="2"/>
        <v>22</v>
      </c>
      <c r="Q40" s="299">
        <f t="shared" si="3"/>
        <v>41</v>
      </c>
      <c r="R40" s="255" t="s">
        <v>614</v>
      </c>
      <c r="S40" s="308"/>
      <c r="T40" s="308"/>
      <c r="U40" s="308"/>
      <c r="V40" s="308"/>
    </row>
    <row r="41" spans="1:22" ht="20.25">
      <c r="A41" s="255" t="s">
        <v>615</v>
      </c>
      <c r="B41" s="267">
        <v>0</v>
      </c>
      <c r="C41" s="267">
        <v>0</v>
      </c>
      <c r="D41" s="267">
        <v>0</v>
      </c>
      <c r="E41" s="267">
        <v>0</v>
      </c>
      <c r="F41" s="299">
        <f t="shared" si="0"/>
        <v>0</v>
      </c>
      <c r="G41" s="267">
        <v>0</v>
      </c>
      <c r="H41" s="267">
        <v>0</v>
      </c>
      <c r="I41" s="267">
        <v>29</v>
      </c>
      <c r="J41" s="267">
        <v>0</v>
      </c>
      <c r="K41" s="299">
        <f t="shared" si="1"/>
        <v>29</v>
      </c>
      <c r="L41" s="267">
        <v>23</v>
      </c>
      <c r="M41" s="267">
        <v>2</v>
      </c>
      <c r="N41" s="267">
        <v>16</v>
      </c>
      <c r="O41" s="267">
        <v>0</v>
      </c>
      <c r="P41" s="299">
        <f t="shared" si="2"/>
        <v>41</v>
      </c>
      <c r="Q41" s="299">
        <f t="shared" si="3"/>
        <v>70</v>
      </c>
      <c r="R41" s="255" t="s">
        <v>616</v>
      </c>
      <c r="S41" s="308"/>
      <c r="T41" s="308"/>
      <c r="U41" s="308"/>
      <c r="V41" s="308"/>
    </row>
    <row r="42" spans="1:22" ht="20.25">
      <c r="A42" s="255" t="s">
        <v>654</v>
      </c>
      <c r="B42" s="300">
        <v>0</v>
      </c>
      <c r="C42" s="300">
        <v>3</v>
      </c>
      <c r="D42" s="300">
        <v>3</v>
      </c>
      <c r="E42" s="300">
        <v>4</v>
      </c>
      <c r="F42" s="299">
        <f t="shared" si="0"/>
        <v>10</v>
      </c>
      <c r="G42" s="300">
        <v>1</v>
      </c>
      <c r="H42" s="300">
        <v>0</v>
      </c>
      <c r="I42" s="300">
        <v>3</v>
      </c>
      <c r="J42" s="300">
        <v>5</v>
      </c>
      <c r="K42" s="299">
        <f t="shared" si="1"/>
        <v>9</v>
      </c>
      <c r="L42" s="300">
        <v>10</v>
      </c>
      <c r="M42" s="300">
        <v>2</v>
      </c>
      <c r="N42" s="300">
        <v>7</v>
      </c>
      <c r="O42" s="300">
        <v>10</v>
      </c>
      <c r="P42" s="299">
        <f t="shared" si="2"/>
        <v>29</v>
      </c>
      <c r="Q42" s="299">
        <f t="shared" si="3"/>
        <v>48</v>
      </c>
      <c r="R42" s="255" t="s">
        <v>618</v>
      </c>
      <c r="S42" s="308"/>
      <c r="T42" s="308"/>
      <c r="U42" s="308"/>
      <c r="V42" s="308"/>
    </row>
    <row r="43" spans="1:22" ht="27" customHeight="1">
      <c r="A43" s="303" t="s">
        <v>128</v>
      </c>
      <c r="B43" s="304">
        <f>SUM(B7:B42)</f>
        <v>2260</v>
      </c>
      <c r="C43" s="304">
        <f t="shared" ref="C43:Q43" si="4">SUM(C7:C42)</f>
        <v>2338</v>
      </c>
      <c r="D43" s="304">
        <f t="shared" si="4"/>
        <v>9056</v>
      </c>
      <c r="E43" s="304">
        <f t="shared" si="4"/>
        <v>7723</v>
      </c>
      <c r="F43" s="304">
        <f t="shared" si="4"/>
        <v>21377</v>
      </c>
      <c r="G43" s="304">
        <f t="shared" si="4"/>
        <v>685</v>
      </c>
      <c r="H43" s="304">
        <f t="shared" si="4"/>
        <v>567</v>
      </c>
      <c r="I43" s="304">
        <f t="shared" si="4"/>
        <v>10919</v>
      </c>
      <c r="J43" s="304">
        <f t="shared" si="4"/>
        <v>6785</v>
      </c>
      <c r="K43" s="304">
        <f t="shared" si="4"/>
        <v>18956</v>
      </c>
      <c r="L43" s="304">
        <f t="shared" si="4"/>
        <v>5332</v>
      </c>
      <c r="M43" s="304">
        <f t="shared" si="4"/>
        <v>1391</v>
      </c>
      <c r="N43" s="304">
        <f t="shared" si="4"/>
        <v>3730</v>
      </c>
      <c r="O43" s="304">
        <f t="shared" si="4"/>
        <v>1127</v>
      </c>
      <c r="P43" s="304">
        <f t="shared" si="4"/>
        <v>11580</v>
      </c>
      <c r="Q43" s="304">
        <f t="shared" si="4"/>
        <v>51913</v>
      </c>
      <c r="R43" s="303" t="s">
        <v>129</v>
      </c>
      <c r="S43" s="308"/>
      <c r="T43" s="308"/>
      <c r="U43" s="308"/>
      <c r="V43" s="308"/>
    </row>
    <row r="44" spans="1:22">
      <c r="T44" s="308"/>
      <c r="U44" s="308"/>
      <c r="V44" s="308"/>
    </row>
    <row r="46" spans="1:22">
      <c r="C46" s="308"/>
      <c r="D46" s="308"/>
      <c r="E46" s="308"/>
      <c r="F46" s="308"/>
      <c r="G46" s="308"/>
    </row>
  </sheetData>
  <mergeCells count="19">
    <mergeCell ref="A1:R1"/>
    <mergeCell ref="A2:R2"/>
    <mergeCell ref="A3:K3"/>
    <mergeCell ref="L3:R3"/>
    <mergeCell ref="A4:A6"/>
    <mergeCell ref="B4:F4"/>
    <mergeCell ref="G4:K4"/>
    <mergeCell ref="L4:P4"/>
    <mergeCell ref="Q4:Q6"/>
    <mergeCell ref="R4:R6"/>
    <mergeCell ref="L5:M5"/>
    <mergeCell ref="N5:O5"/>
    <mergeCell ref="P5:P6"/>
    <mergeCell ref="B5:C5"/>
    <mergeCell ref="D5:E5"/>
    <mergeCell ref="F5:F6"/>
    <mergeCell ref="G5:H5"/>
    <mergeCell ref="I5:J5"/>
    <mergeCell ref="K5:K6"/>
  </mergeCells>
  <printOptions horizontalCentered="1" verticalCentered="1"/>
  <pageMargins left="0.7" right="0.7" top="0.75" bottom="0.75" header="0.3" footer="0.3"/>
  <pageSetup paperSize="9" scale="52"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X46"/>
  <sheetViews>
    <sheetView rightToLeft="1" topLeftCell="A28" zoomScaleNormal="100" workbookViewId="0">
      <selection activeCell="G51" sqref="G51"/>
    </sheetView>
  </sheetViews>
  <sheetFormatPr defaultColWidth="7.7109375" defaultRowHeight="12.75"/>
  <cols>
    <col min="1" max="1" width="41.42578125" style="297" bestFit="1" customWidth="1"/>
    <col min="2" max="5" width="9.7109375" style="297" customWidth="1"/>
    <col min="6" max="6" width="9.7109375" style="310" customWidth="1"/>
    <col min="7" max="7" width="12.7109375" style="297" customWidth="1"/>
    <col min="8" max="9" width="9.7109375" style="297" customWidth="1"/>
    <col min="10" max="10" width="9.7109375" style="310" customWidth="1"/>
    <col min="11" max="13" width="9.7109375" style="297" customWidth="1"/>
    <col min="14" max="14" width="9.7109375" style="310" customWidth="1"/>
    <col min="15" max="16" width="9.7109375" style="297" customWidth="1"/>
    <col min="17" max="17" width="11.85546875" style="297" customWidth="1"/>
    <col min="18" max="18" width="33.7109375" style="309" customWidth="1"/>
    <col min="19" max="20" width="7.7109375" style="297" customWidth="1"/>
    <col min="21" max="247" width="7.7109375" style="297"/>
    <col min="248" max="248" width="25.85546875" style="297" customWidth="1"/>
    <col min="249" max="249" width="18.28515625" style="297" customWidth="1"/>
    <col min="250" max="265" width="8.28515625" style="297" customWidth="1"/>
    <col min="266" max="503" width="7.7109375" style="297"/>
    <col min="504" max="504" width="25.85546875" style="297" customWidth="1"/>
    <col min="505" max="505" width="18.28515625" style="297" customWidth="1"/>
    <col min="506" max="521" width="8.28515625" style="297" customWidth="1"/>
    <col min="522" max="759" width="7.7109375" style="297"/>
    <col min="760" max="760" width="25.85546875" style="297" customWidth="1"/>
    <col min="761" max="761" width="18.28515625" style="297" customWidth="1"/>
    <col min="762" max="777" width="8.28515625" style="297" customWidth="1"/>
    <col min="778" max="1015" width="7.7109375" style="297"/>
    <col min="1016" max="1016" width="25.85546875" style="297" customWidth="1"/>
    <col min="1017" max="1017" width="18.28515625" style="297" customWidth="1"/>
    <col min="1018" max="1033" width="8.28515625" style="297" customWidth="1"/>
    <col min="1034" max="1271" width="7.7109375" style="297"/>
    <col min="1272" max="1272" width="25.85546875" style="297" customWidth="1"/>
    <col min="1273" max="1273" width="18.28515625" style="297" customWidth="1"/>
    <col min="1274" max="1289" width="8.28515625" style="297" customWidth="1"/>
    <col min="1290" max="1527" width="7.7109375" style="297"/>
    <col min="1528" max="1528" width="25.85546875" style="297" customWidth="1"/>
    <col min="1529" max="1529" width="18.28515625" style="297" customWidth="1"/>
    <col min="1530" max="1545" width="8.28515625" style="297" customWidth="1"/>
    <col min="1546" max="1783" width="7.7109375" style="297"/>
    <col min="1784" max="1784" width="25.85546875" style="297" customWidth="1"/>
    <col min="1785" max="1785" width="18.28515625" style="297" customWidth="1"/>
    <col min="1786" max="1801" width="8.28515625" style="297" customWidth="1"/>
    <col min="1802" max="2039" width="7.7109375" style="297"/>
    <col min="2040" max="2040" width="25.85546875" style="297" customWidth="1"/>
    <col min="2041" max="2041" width="18.28515625" style="297" customWidth="1"/>
    <col min="2042" max="2057" width="8.28515625" style="297" customWidth="1"/>
    <col min="2058" max="2295" width="7.7109375" style="297"/>
    <col min="2296" max="2296" width="25.85546875" style="297" customWidth="1"/>
    <col min="2297" max="2297" width="18.28515625" style="297" customWidth="1"/>
    <col min="2298" max="2313" width="8.28515625" style="297" customWidth="1"/>
    <col min="2314" max="2551" width="7.7109375" style="297"/>
    <col min="2552" max="2552" width="25.85546875" style="297" customWidth="1"/>
    <col min="2553" max="2553" width="18.28515625" style="297" customWidth="1"/>
    <col min="2554" max="2569" width="8.28515625" style="297" customWidth="1"/>
    <col min="2570" max="2807" width="7.7109375" style="297"/>
    <col min="2808" max="2808" width="25.85546875" style="297" customWidth="1"/>
    <col min="2809" max="2809" width="18.28515625" style="297" customWidth="1"/>
    <col min="2810" max="2825" width="8.28515625" style="297" customWidth="1"/>
    <col min="2826" max="3063" width="7.7109375" style="297"/>
    <col min="3064" max="3064" width="25.85546875" style="297" customWidth="1"/>
    <col min="3065" max="3065" width="18.28515625" style="297" customWidth="1"/>
    <col min="3066" max="3081" width="8.28515625" style="297" customWidth="1"/>
    <col min="3082" max="3319" width="7.7109375" style="297"/>
    <col min="3320" max="3320" width="25.85546875" style="297" customWidth="1"/>
    <col min="3321" max="3321" width="18.28515625" style="297" customWidth="1"/>
    <col min="3322" max="3337" width="8.28515625" style="297" customWidth="1"/>
    <col min="3338" max="3575" width="7.7109375" style="297"/>
    <col min="3576" max="3576" width="25.85546875" style="297" customWidth="1"/>
    <col min="3577" max="3577" width="18.28515625" style="297" customWidth="1"/>
    <col min="3578" max="3593" width="8.28515625" style="297" customWidth="1"/>
    <col min="3594" max="3831" width="7.7109375" style="297"/>
    <col min="3832" max="3832" width="25.85546875" style="297" customWidth="1"/>
    <col min="3833" max="3833" width="18.28515625" style="297" customWidth="1"/>
    <col min="3834" max="3849" width="8.28515625" style="297" customWidth="1"/>
    <col min="3850" max="4087" width="7.7109375" style="297"/>
    <col min="4088" max="4088" width="25.85546875" style="297" customWidth="1"/>
    <col min="4089" max="4089" width="18.28515625" style="297" customWidth="1"/>
    <col min="4090" max="4105" width="8.28515625" style="297" customWidth="1"/>
    <col min="4106" max="4343" width="7.7109375" style="297"/>
    <col min="4344" max="4344" width="25.85546875" style="297" customWidth="1"/>
    <col min="4345" max="4345" width="18.28515625" style="297" customWidth="1"/>
    <col min="4346" max="4361" width="8.28515625" style="297" customWidth="1"/>
    <col min="4362" max="4599" width="7.7109375" style="297"/>
    <col min="4600" max="4600" width="25.85546875" style="297" customWidth="1"/>
    <col min="4601" max="4601" width="18.28515625" style="297" customWidth="1"/>
    <col min="4602" max="4617" width="8.28515625" style="297" customWidth="1"/>
    <col min="4618" max="4855" width="7.7109375" style="297"/>
    <col min="4856" max="4856" width="25.85546875" style="297" customWidth="1"/>
    <col min="4857" max="4857" width="18.28515625" style="297" customWidth="1"/>
    <col min="4858" max="4873" width="8.28515625" style="297" customWidth="1"/>
    <col min="4874" max="5111" width="7.7109375" style="297"/>
    <col min="5112" max="5112" width="25.85546875" style="297" customWidth="1"/>
    <col min="5113" max="5113" width="18.28515625" style="297" customWidth="1"/>
    <col min="5114" max="5129" width="8.28515625" style="297" customWidth="1"/>
    <col min="5130" max="5367" width="7.7109375" style="297"/>
    <col min="5368" max="5368" width="25.85546875" style="297" customWidth="1"/>
    <col min="5369" max="5369" width="18.28515625" style="297" customWidth="1"/>
    <col min="5370" max="5385" width="8.28515625" style="297" customWidth="1"/>
    <col min="5386" max="5623" width="7.7109375" style="297"/>
    <col min="5624" max="5624" width="25.85546875" style="297" customWidth="1"/>
    <col min="5625" max="5625" width="18.28515625" style="297" customWidth="1"/>
    <col min="5626" max="5641" width="8.28515625" style="297" customWidth="1"/>
    <col min="5642" max="5879" width="7.7109375" style="297"/>
    <col min="5880" max="5880" width="25.85546875" style="297" customWidth="1"/>
    <col min="5881" max="5881" width="18.28515625" style="297" customWidth="1"/>
    <col min="5882" max="5897" width="8.28515625" style="297" customWidth="1"/>
    <col min="5898" max="6135" width="7.7109375" style="297"/>
    <col min="6136" max="6136" width="25.85546875" style="297" customWidth="1"/>
    <col min="6137" max="6137" width="18.28515625" style="297" customWidth="1"/>
    <col min="6138" max="6153" width="8.28515625" style="297" customWidth="1"/>
    <col min="6154" max="6391" width="7.7109375" style="297"/>
    <col min="6392" max="6392" width="25.85546875" style="297" customWidth="1"/>
    <col min="6393" max="6393" width="18.28515625" style="297" customWidth="1"/>
    <col min="6394" max="6409" width="8.28515625" style="297" customWidth="1"/>
    <col min="6410" max="6647" width="7.7109375" style="297"/>
    <col min="6648" max="6648" width="25.85546875" style="297" customWidth="1"/>
    <col min="6649" max="6649" width="18.28515625" style="297" customWidth="1"/>
    <col min="6650" max="6665" width="8.28515625" style="297" customWidth="1"/>
    <col min="6666" max="6903" width="7.7109375" style="297"/>
    <col min="6904" max="6904" width="25.85546875" style="297" customWidth="1"/>
    <col min="6905" max="6905" width="18.28515625" style="297" customWidth="1"/>
    <col min="6906" max="6921" width="8.28515625" style="297" customWidth="1"/>
    <col min="6922" max="7159" width="7.7109375" style="297"/>
    <col min="7160" max="7160" width="25.85546875" style="297" customWidth="1"/>
    <col min="7161" max="7161" width="18.28515625" style="297" customWidth="1"/>
    <col min="7162" max="7177" width="8.28515625" style="297" customWidth="1"/>
    <col min="7178" max="7415" width="7.7109375" style="297"/>
    <col min="7416" max="7416" width="25.85546875" style="297" customWidth="1"/>
    <col min="7417" max="7417" width="18.28515625" style="297" customWidth="1"/>
    <col min="7418" max="7433" width="8.28515625" style="297" customWidth="1"/>
    <col min="7434" max="7671" width="7.7109375" style="297"/>
    <col min="7672" max="7672" width="25.85546875" style="297" customWidth="1"/>
    <col min="7673" max="7673" width="18.28515625" style="297" customWidth="1"/>
    <col min="7674" max="7689" width="8.28515625" style="297" customWidth="1"/>
    <col min="7690" max="7927" width="7.7109375" style="297"/>
    <col min="7928" max="7928" width="25.85546875" style="297" customWidth="1"/>
    <col min="7929" max="7929" width="18.28515625" style="297" customWidth="1"/>
    <col min="7930" max="7945" width="8.28515625" style="297" customWidth="1"/>
    <col min="7946" max="8183" width="7.7109375" style="297"/>
    <col min="8184" max="8184" width="25.85546875" style="297" customWidth="1"/>
    <col min="8185" max="8185" width="18.28515625" style="297" customWidth="1"/>
    <col min="8186" max="8201" width="8.28515625" style="297" customWidth="1"/>
    <col min="8202" max="8439" width="7.7109375" style="297"/>
    <col min="8440" max="8440" width="25.85546875" style="297" customWidth="1"/>
    <col min="8441" max="8441" width="18.28515625" style="297" customWidth="1"/>
    <col min="8442" max="8457" width="8.28515625" style="297" customWidth="1"/>
    <col min="8458" max="8695" width="7.7109375" style="297"/>
    <col min="8696" max="8696" width="25.85546875" style="297" customWidth="1"/>
    <col min="8697" max="8697" width="18.28515625" style="297" customWidth="1"/>
    <col min="8698" max="8713" width="8.28515625" style="297" customWidth="1"/>
    <col min="8714" max="8951" width="7.7109375" style="297"/>
    <col min="8952" max="8952" width="25.85546875" style="297" customWidth="1"/>
    <col min="8953" max="8953" width="18.28515625" style="297" customWidth="1"/>
    <col min="8954" max="8969" width="8.28515625" style="297" customWidth="1"/>
    <col min="8970" max="9207" width="7.7109375" style="297"/>
    <col min="9208" max="9208" width="25.85546875" style="297" customWidth="1"/>
    <col min="9209" max="9209" width="18.28515625" style="297" customWidth="1"/>
    <col min="9210" max="9225" width="8.28515625" style="297" customWidth="1"/>
    <col min="9226" max="9463" width="7.7109375" style="297"/>
    <col min="9464" max="9464" width="25.85546875" style="297" customWidth="1"/>
    <col min="9465" max="9465" width="18.28515625" style="297" customWidth="1"/>
    <col min="9466" max="9481" width="8.28515625" style="297" customWidth="1"/>
    <col min="9482" max="9719" width="7.7109375" style="297"/>
    <col min="9720" max="9720" width="25.85546875" style="297" customWidth="1"/>
    <col min="9721" max="9721" width="18.28515625" style="297" customWidth="1"/>
    <col min="9722" max="9737" width="8.28515625" style="297" customWidth="1"/>
    <col min="9738" max="9975" width="7.7109375" style="297"/>
    <col min="9976" max="9976" width="25.85546875" style="297" customWidth="1"/>
    <col min="9977" max="9977" width="18.28515625" style="297" customWidth="1"/>
    <col min="9978" max="9993" width="8.28515625" style="297" customWidth="1"/>
    <col min="9994" max="10231" width="7.7109375" style="297"/>
    <col min="10232" max="10232" width="25.85546875" style="297" customWidth="1"/>
    <col min="10233" max="10233" width="18.28515625" style="297" customWidth="1"/>
    <col min="10234" max="10249" width="8.28515625" style="297" customWidth="1"/>
    <col min="10250" max="10487" width="7.7109375" style="297"/>
    <col min="10488" max="10488" width="25.85546875" style="297" customWidth="1"/>
    <col min="10489" max="10489" width="18.28515625" style="297" customWidth="1"/>
    <col min="10490" max="10505" width="8.28515625" style="297" customWidth="1"/>
    <col min="10506" max="10743" width="7.7109375" style="297"/>
    <col min="10744" max="10744" width="25.85546875" style="297" customWidth="1"/>
    <col min="10745" max="10745" width="18.28515625" style="297" customWidth="1"/>
    <col min="10746" max="10761" width="8.28515625" style="297" customWidth="1"/>
    <col min="10762" max="10999" width="7.7109375" style="297"/>
    <col min="11000" max="11000" width="25.85546875" style="297" customWidth="1"/>
    <col min="11001" max="11001" width="18.28515625" style="297" customWidth="1"/>
    <col min="11002" max="11017" width="8.28515625" style="297" customWidth="1"/>
    <col min="11018" max="11255" width="7.7109375" style="297"/>
    <col min="11256" max="11256" width="25.85546875" style="297" customWidth="1"/>
    <col min="11257" max="11257" width="18.28515625" style="297" customWidth="1"/>
    <col min="11258" max="11273" width="8.28515625" style="297" customWidth="1"/>
    <col min="11274" max="11511" width="7.7109375" style="297"/>
    <col min="11512" max="11512" width="25.85546875" style="297" customWidth="1"/>
    <col min="11513" max="11513" width="18.28515625" style="297" customWidth="1"/>
    <col min="11514" max="11529" width="8.28515625" style="297" customWidth="1"/>
    <col min="11530" max="11767" width="7.7109375" style="297"/>
    <col min="11768" max="11768" width="25.85546875" style="297" customWidth="1"/>
    <col min="11769" max="11769" width="18.28515625" style="297" customWidth="1"/>
    <col min="11770" max="11785" width="8.28515625" style="297" customWidth="1"/>
    <col min="11786" max="12023" width="7.7109375" style="297"/>
    <col min="12024" max="12024" width="25.85546875" style="297" customWidth="1"/>
    <col min="12025" max="12025" width="18.28515625" style="297" customWidth="1"/>
    <col min="12026" max="12041" width="8.28515625" style="297" customWidth="1"/>
    <col min="12042" max="12279" width="7.7109375" style="297"/>
    <col min="12280" max="12280" width="25.85546875" style="297" customWidth="1"/>
    <col min="12281" max="12281" width="18.28515625" style="297" customWidth="1"/>
    <col min="12282" max="12297" width="8.28515625" style="297" customWidth="1"/>
    <col min="12298" max="12535" width="7.7109375" style="297"/>
    <col min="12536" max="12536" width="25.85546875" style="297" customWidth="1"/>
    <col min="12537" max="12537" width="18.28515625" style="297" customWidth="1"/>
    <col min="12538" max="12553" width="8.28515625" style="297" customWidth="1"/>
    <col min="12554" max="12791" width="7.7109375" style="297"/>
    <col min="12792" max="12792" width="25.85546875" style="297" customWidth="1"/>
    <col min="12793" max="12793" width="18.28515625" style="297" customWidth="1"/>
    <col min="12794" max="12809" width="8.28515625" style="297" customWidth="1"/>
    <col min="12810" max="13047" width="7.7109375" style="297"/>
    <col min="13048" max="13048" width="25.85546875" style="297" customWidth="1"/>
    <col min="13049" max="13049" width="18.28515625" style="297" customWidth="1"/>
    <col min="13050" max="13065" width="8.28515625" style="297" customWidth="1"/>
    <col min="13066" max="13303" width="7.7109375" style="297"/>
    <col min="13304" max="13304" width="25.85546875" style="297" customWidth="1"/>
    <col min="13305" max="13305" width="18.28515625" style="297" customWidth="1"/>
    <col min="13306" max="13321" width="8.28515625" style="297" customWidth="1"/>
    <col min="13322" max="13559" width="7.7109375" style="297"/>
    <col min="13560" max="13560" width="25.85546875" style="297" customWidth="1"/>
    <col min="13561" max="13561" width="18.28515625" style="297" customWidth="1"/>
    <col min="13562" max="13577" width="8.28515625" style="297" customWidth="1"/>
    <col min="13578" max="13815" width="7.7109375" style="297"/>
    <col min="13816" max="13816" width="25.85546875" style="297" customWidth="1"/>
    <col min="13817" max="13817" width="18.28515625" style="297" customWidth="1"/>
    <col min="13818" max="13833" width="8.28515625" style="297" customWidth="1"/>
    <col min="13834" max="14071" width="7.7109375" style="297"/>
    <col min="14072" max="14072" width="25.85546875" style="297" customWidth="1"/>
    <col min="14073" max="14073" width="18.28515625" style="297" customWidth="1"/>
    <col min="14074" max="14089" width="8.28515625" style="297" customWidth="1"/>
    <col min="14090" max="14327" width="7.7109375" style="297"/>
    <col min="14328" max="14328" width="25.85546875" style="297" customWidth="1"/>
    <col min="14329" max="14329" width="18.28515625" style="297" customWidth="1"/>
    <col min="14330" max="14345" width="8.28515625" style="297" customWidth="1"/>
    <col min="14346" max="14583" width="7.7109375" style="297"/>
    <col min="14584" max="14584" width="25.85546875" style="297" customWidth="1"/>
    <col min="14585" max="14585" width="18.28515625" style="297" customWidth="1"/>
    <col min="14586" max="14601" width="8.28515625" style="297" customWidth="1"/>
    <col min="14602" max="14839" width="7.7109375" style="297"/>
    <col min="14840" max="14840" width="25.85546875" style="297" customWidth="1"/>
    <col min="14841" max="14841" width="18.28515625" style="297" customWidth="1"/>
    <col min="14842" max="14857" width="8.28515625" style="297" customWidth="1"/>
    <col min="14858" max="15095" width="7.7109375" style="297"/>
    <col min="15096" max="15096" width="25.85546875" style="297" customWidth="1"/>
    <col min="15097" max="15097" width="18.28515625" style="297" customWidth="1"/>
    <col min="15098" max="15113" width="8.28515625" style="297" customWidth="1"/>
    <col min="15114" max="15351" width="7.7109375" style="297"/>
    <col min="15352" max="15352" width="25.85546875" style="297" customWidth="1"/>
    <col min="15353" max="15353" width="18.28515625" style="297" customWidth="1"/>
    <col min="15354" max="15369" width="8.28515625" style="297" customWidth="1"/>
    <col min="15370" max="15607" width="7.7109375" style="297"/>
    <col min="15608" max="15608" width="25.85546875" style="297" customWidth="1"/>
    <col min="15609" max="15609" width="18.28515625" style="297" customWidth="1"/>
    <col min="15610" max="15625" width="8.28515625" style="297" customWidth="1"/>
    <col min="15626" max="15863" width="7.7109375" style="297"/>
    <col min="15864" max="15864" width="25.85546875" style="297" customWidth="1"/>
    <col min="15865" max="15865" width="18.28515625" style="297" customWidth="1"/>
    <col min="15866" max="15881" width="8.28515625" style="297" customWidth="1"/>
    <col min="15882" max="16119" width="7.7109375" style="297"/>
    <col min="16120" max="16120" width="25.85546875" style="297" customWidth="1"/>
    <col min="16121" max="16121" width="18.28515625" style="297" customWidth="1"/>
    <col min="16122" max="16137" width="8.28515625" style="297" customWidth="1"/>
    <col min="16138" max="16384" width="7.7109375" style="297"/>
  </cols>
  <sheetData>
    <row r="1" spans="1:24" ht="33" customHeight="1">
      <c r="A1" s="1956" t="s">
        <v>344</v>
      </c>
      <c r="B1" s="1956"/>
      <c r="C1" s="1956"/>
      <c r="D1" s="1956"/>
      <c r="E1" s="1956"/>
      <c r="F1" s="1956"/>
      <c r="G1" s="1956"/>
      <c r="H1" s="1956"/>
      <c r="I1" s="1956"/>
      <c r="J1" s="1956"/>
      <c r="K1" s="1956"/>
      <c r="L1" s="1956"/>
      <c r="M1" s="1956"/>
      <c r="N1" s="1956"/>
      <c r="O1" s="1956"/>
      <c r="P1" s="1956"/>
      <c r="Q1" s="1956"/>
      <c r="R1" s="1956"/>
    </row>
    <row r="2" spans="1:24" ht="33" customHeight="1">
      <c r="A2" s="1957" t="s">
        <v>345</v>
      </c>
      <c r="B2" s="1957"/>
      <c r="C2" s="1957"/>
      <c r="D2" s="1957"/>
      <c r="E2" s="1957"/>
      <c r="F2" s="1957"/>
      <c r="G2" s="1957"/>
      <c r="H2" s="1957"/>
      <c r="I2" s="1957"/>
      <c r="J2" s="1957"/>
      <c r="K2" s="1957"/>
      <c r="L2" s="1957"/>
      <c r="M2" s="1957"/>
      <c r="N2" s="1957"/>
      <c r="O2" s="1957"/>
      <c r="P2" s="1957"/>
      <c r="Q2" s="1957"/>
      <c r="R2" s="1957"/>
    </row>
    <row r="3" spans="1:24" ht="26.25" customHeight="1">
      <c r="A3" s="1903" t="s">
        <v>659</v>
      </c>
      <c r="B3" s="1903"/>
      <c r="C3" s="1903"/>
      <c r="D3" s="1903"/>
      <c r="E3" s="1903"/>
      <c r="F3" s="1903"/>
      <c r="G3" s="1903"/>
      <c r="H3" s="1903"/>
      <c r="I3" s="1903"/>
      <c r="J3" s="1903"/>
      <c r="K3" s="1904"/>
      <c r="L3" s="1958" t="s">
        <v>660</v>
      </c>
      <c r="M3" s="1958"/>
      <c r="N3" s="1958"/>
      <c r="O3" s="1958"/>
      <c r="P3" s="1958"/>
      <c r="Q3" s="1958"/>
      <c r="R3" s="1905"/>
      <c r="T3" s="308"/>
      <c r="U3" s="308"/>
      <c r="V3" s="308"/>
      <c r="W3" s="308"/>
      <c r="X3" s="308"/>
    </row>
    <row r="4" spans="1:24" ht="40.5" customHeight="1">
      <c r="A4" s="2054" t="s">
        <v>537</v>
      </c>
      <c r="B4" s="2057" t="s">
        <v>636</v>
      </c>
      <c r="C4" s="2057"/>
      <c r="D4" s="2057"/>
      <c r="E4" s="2057"/>
      <c r="F4" s="2057"/>
      <c r="G4" s="2057" t="s">
        <v>637</v>
      </c>
      <c r="H4" s="2057"/>
      <c r="I4" s="2057"/>
      <c r="J4" s="2057"/>
      <c r="K4" s="2057"/>
      <c r="L4" s="2057" t="s">
        <v>638</v>
      </c>
      <c r="M4" s="2057"/>
      <c r="N4" s="2057"/>
      <c r="O4" s="2057"/>
      <c r="P4" s="2057"/>
      <c r="Q4" s="2051" t="s">
        <v>639</v>
      </c>
      <c r="R4" s="2058" t="s">
        <v>539</v>
      </c>
    </row>
    <row r="5" spans="1:24" ht="38.25" customHeight="1">
      <c r="A5" s="2055"/>
      <c r="B5" s="2052" t="s">
        <v>640</v>
      </c>
      <c r="C5" s="2053"/>
      <c r="D5" s="2052" t="s">
        <v>641</v>
      </c>
      <c r="E5" s="2053"/>
      <c r="F5" s="2051" t="s">
        <v>639</v>
      </c>
      <c r="G5" s="2052" t="s">
        <v>640</v>
      </c>
      <c r="H5" s="2053"/>
      <c r="I5" s="2052" t="s">
        <v>641</v>
      </c>
      <c r="J5" s="2053"/>
      <c r="K5" s="2051" t="s">
        <v>639</v>
      </c>
      <c r="L5" s="2052" t="s">
        <v>640</v>
      </c>
      <c r="M5" s="2053"/>
      <c r="N5" s="2052" t="s">
        <v>641</v>
      </c>
      <c r="O5" s="2053"/>
      <c r="P5" s="2051" t="s">
        <v>639</v>
      </c>
      <c r="Q5" s="2051"/>
      <c r="R5" s="2059"/>
    </row>
    <row r="6" spans="1:24" ht="30">
      <c r="A6" s="2056"/>
      <c r="B6" s="314" t="s">
        <v>642</v>
      </c>
      <c r="C6" s="314" t="s">
        <v>643</v>
      </c>
      <c r="D6" s="314" t="s">
        <v>642</v>
      </c>
      <c r="E6" s="314" t="s">
        <v>643</v>
      </c>
      <c r="F6" s="2051"/>
      <c r="G6" s="314" t="s">
        <v>642</v>
      </c>
      <c r="H6" s="314" t="s">
        <v>643</v>
      </c>
      <c r="I6" s="314" t="s">
        <v>642</v>
      </c>
      <c r="J6" s="314" t="s">
        <v>643</v>
      </c>
      <c r="K6" s="2051"/>
      <c r="L6" s="314" t="s">
        <v>642</v>
      </c>
      <c r="M6" s="314" t="s">
        <v>643</v>
      </c>
      <c r="N6" s="314" t="s">
        <v>642</v>
      </c>
      <c r="O6" s="314" t="s">
        <v>643</v>
      </c>
      <c r="P6" s="2051"/>
      <c r="Q6" s="2051"/>
      <c r="R6" s="2060"/>
    </row>
    <row r="7" spans="1:24" s="309" customFormat="1" ht="20.25">
      <c r="A7" s="255" t="s">
        <v>547</v>
      </c>
      <c r="B7" s="267">
        <f>'7.'!B7+'8.'!B7+'9.'!B7</f>
        <v>3354</v>
      </c>
      <c r="C7" s="267">
        <f>'7.'!C7+'8.'!C7+'9.'!C7</f>
        <v>2304</v>
      </c>
      <c r="D7" s="267">
        <f>'7.'!D7+'8.'!D7+'9.'!D7</f>
        <v>6050</v>
      </c>
      <c r="E7" s="267">
        <f>'7.'!E7+'8.'!E7+'9.'!E7</f>
        <v>4148</v>
      </c>
      <c r="F7" s="299">
        <f>SUM(B7:E7)</f>
        <v>15856</v>
      </c>
      <c r="G7" s="267">
        <f>'7.'!G7+'8.'!G7+'9.'!G7</f>
        <v>0</v>
      </c>
      <c r="H7" s="267">
        <f>'7.'!H7+'8.'!H7+'9.'!H7</f>
        <v>0</v>
      </c>
      <c r="I7" s="267">
        <f>'7.'!I7+'8.'!I7+'9.'!I7</f>
        <v>0</v>
      </c>
      <c r="J7" s="267">
        <f>'7.'!J7+'8.'!J7+'9.'!J7</f>
        <v>0</v>
      </c>
      <c r="K7" s="299">
        <f>SUM(G7:J7)</f>
        <v>0</v>
      </c>
      <c r="L7" s="267">
        <f>'7.'!L7+'8.'!L7+'9.'!L7</f>
        <v>0</v>
      </c>
      <c r="M7" s="267">
        <f>'7.'!M7+'8.'!M7+'9.'!M7</f>
        <v>0</v>
      </c>
      <c r="N7" s="267">
        <f>'7.'!N7+'8.'!N7+'9.'!N7</f>
        <v>0</v>
      </c>
      <c r="O7" s="267">
        <f>'7.'!O7+'8.'!O7+'9.'!O7</f>
        <v>0</v>
      </c>
      <c r="P7" s="299">
        <f>SUM(L7:O7)</f>
        <v>0</v>
      </c>
      <c r="Q7" s="299">
        <f>P7+K7+F7</f>
        <v>15856</v>
      </c>
      <c r="R7" s="255" t="s">
        <v>548</v>
      </c>
      <c r="S7" s="308"/>
      <c r="T7" s="308"/>
      <c r="U7" s="308"/>
      <c r="V7" s="308"/>
    </row>
    <row r="8" spans="1:24" ht="20.25">
      <c r="A8" s="255" t="s">
        <v>644</v>
      </c>
      <c r="B8" s="300">
        <f>'7.'!B8+'8.'!B8+'9.'!B8</f>
        <v>5710</v>
      </c>
      <c r="C8" s="300">
        <f>'7.'!C8+'8.'!C8+'9.'!C8</f>
        <v>4784</v>
      </c>
      <c r="D8" s="300">
        <f>'7.'!D8+'8.'!D8+'9.'!D8</f>
        <v>4232</v>
      </c>
      <c r="E8" s="300">
        <f>'7.'!E8+'8.'!E8+'9.'!E8</f>
        <v>3683</v>
      </c>
      <c r="F8" s="299">
        <f t="shared" ref="F8:F42" si="0">SUM(B8:E8)</f>
        <v>18409</v>
      </c>
      <c r="G8" s="300">
        <f>'7.'!G8+'8.'!G8+'9.'!G8</f>
        <v>808</v>
      </c>
      <c r="H8" s="300">
        <f>'7.'!H8+'8.'!H8+'9.'!H8</f>
        <v>603</v>
      </c>
      <c r="I8" s="300">
        <f>'7.'!I8+'8.'!I8+'9.'!I8</f>
        <v>2698</v>
      </c>
      <c r="J8" s="300">
        <f>'7.'!J8+'8.'!J8+'9.'!J8</f>
        <v>897</v>
      </c>
      <c r="K8" s="299">
        <f t="shared" ref="K8:K42" si="1">SUM(G8:J8)</f>
        <v>5006</v>
      </c>
      <c r="L8" s="300">
        <f>'7.'!L8+'8.'!L8+'9.'!L8</f>
        <v>1333</v>
      </c>
      <c r="M8" s="300">
        <f>'7.'!M8+'8.'!M8+'9.'!M8</f>
        <v>721</v>
      </c>
      <c r="N8" s="300">
        <f>'7.'!N8+'8.'!N8+'9.'!N8</f>
        <v>389</v>
      </c>
      <c r="O8" s="300">
        <f>'7.'!O8+'8.'!O8+'9.'!O8</f>
        <v>112</v>
      </c>
      <c r="P8" s="299">
        <f t="shared" ref="P8:P42" si="2">SUM(L8:O8)</f>
        <v>2555</v>
      </c>
      <c r="Q8" s="299">
        <f t="shared" ref="Q8:Q42" si="3">P8+K8+F8</f>
        <v>25970</v>
      </c>
      <c r="R8" s="255" t="s">
        <v>550</v>
      </c>
      <c r="S8" s="308"/>
      <c r="T8" s="308"/>
      <c r="U8" s="308"/>
      <c r="V8" s="308"/>
    </row>
    <row r="9" spans="1:24" ht="20.25">
      <c r="A9" s="255" t="s">
        <v>645</v>
      </c>
      <c r="B9" s="267">
        <f>'7.'!B9+'8.'!B9+'9.'!B9</f>
        <v>1135</v>
      </c>
      <c r="C9" s="267">
        <f>'7.'!C9+'8.'!C9+'9.'!C9</f>
        <v>724</v>
      </c>
      <c r="D9" s="267">
        <f>'7.'!D9+'8.'!D9+'9.'!D9</f>
        <v>825</v>
      </c>
      <c r="E9" s="267">
        <f>'7.'!E9+'8.'!E9+'9.'!E9</f>
        <v>466</v>
      </c>
      <c r="F9" s="299">
        <f t="shared" si="0"/>
        <v>3150</v>
      </c>
      <c r="G9" s="267">
        <f>'7.'!G9+'8.'!G9+'9.'!G9</f>
        <v>665</v>
      </c>
      <c r="H9" s="267">
        <f>'7.'!H9+'8.'!H9+'9.'!H9</f>
        <v>351</v>
      </c>
      <c r="I9" s="267">
        <f>'7.'!I9+'8.'!I9+'9.'!I9</f>
        <v>1983</v>
      </c>
      <c r="J9" s="267">
        <f>'7.'!J9+'8.'!J9+'9.'!J9</f>
        <v>689</v>
      </c>
      <c r="K9" s="299">
        <f t="shared" si="1"/>
        <v>3688</v>
      </c>
      <c r="L9" s="267">
        <f>'7.'!L9+'8.'!L9+'9.'!L9</f>
        <v>1090</v>
      </c>
      <c r="M9" s="267">
        <f>'7.'!M9+'8.'!M9+'9.'!M9</f>
        <v>336</v>
      </c>
      <c r="N9" s="267">
        <f>'7.'!N9+'8.'!N9+'9.'!N9</f>
        <v>692</v>
      </c>
      <c r="O9" s="267">
        <f>'7.'!O9+'8.'!O9+'9.'!O9</f>
        <v>197</v>
      </c>
      <c r="P9" s="299">
        <f t="shared" si="2"/>
        <v>2315</v>
      </c>
      <c r="Q9" s="299">
        <f t="shared" si="3"/>
        <v>9153</v>
      </c>
      <c r="R9" s="255" t="s">
        <v>552</v>
      </c>
      <c r="S9" s="308"/>
      <c r="T9" s="308"/>
      <c r="U9" s="308"/>
      <c r="V9" s="308"/>
    </row>
    <row r="10" spans="1:24" ht="20.25">
      <c r="A10" s="255" t="s">
        <v>553</v>
      </c>
      <c r="B10" s="300">
        <f>'7.'!B10+'8.'!B10+'9.'!B10</f>
        <v>1016</v>
      </c>
      <c r="C10" s="300">
        <f>'7.'!C10+'8.'!C10+'9.'!C10</f>
        <v>522</v>
      </c>
      <c r="D10" s="300">
        <f>'7.'!D10+'8.'!D10+'9.'!D10</f>
        <v>812</v>
      </c>
      <c r="E10" s="300">
        <f>'7.'!E10+'8.'!E10+'9.'!E10</f>
        <v>327</v>
      </c>
      <c r="F10" s="299">
        <f t="shared" si="0"/>
        <v>2677</v>
      </c>
      <c r="G10" s="300">
        <f>'7.'!G10+'8.'!G10+'9.'!G10</f>
        <v>376</v>
      </c>
      <c r="H10" s="300">
        <f>'7.'!H10+'8.'!H10+'9.'!H10</f>
        <v>193</v>
      </c>
      <c r="I10" s="300">
        <f>'7.'!I10+'8.'!I10+'9.'!I10</f>
        <v>1587</v>
      </c>
      <c r="J10" s="300">
        <f>'7.'!J10+'8.'!J10+'9.'!J10</f>
        <v>107</v>
      </c>
      <c r="K10" s="299">
        <f t="shared" si="1"/>
        <v>2263</v>
      </c>
      <c r="L10" s="300">
        <f>'7.'!L10+'8.'!L10+'9.'!L10</f>
        <v>815</v>
      </c>
      <c r="M10" s="300">
        <f>'7.'!M10+'8.'!M10+'9.'!M10</f>
        <v>123</v>
      </c>
      <c r="N10" s="300">
        <f>'7.'!N10+'8.'!N10+'9.'!N10</f>
        <v>708</v>
      </c>
      <c r="O10" s="300">
        <f>'7.'!O10+'8.'!O10+'9.'!O10</f>
        <v>33</v>
      </c>
      <c r="P10" s="299">
        <f t="shared" si="2"/>
        <v>1679</v>
      </c>
      <c r="Q10" s="299">
        <f t="shared" si="3"/>
        <v>6619</v>
      </c>
      <c r="R10" s="255" t="s">
        <v>554</v>
      </c>
      <c r="S10" s="308"/>
      <c r="T10" s="308"/>
      <c r="U10" s="308"/>
      <c r="V10" s="308"/>
    </row>
    <row r="11" spans="1:24" ht="20.25">
      <c r="A11" s="255" t="s">
        <v>646</v>
      </c>
      <c r="B11" s="267">
        <f>'7.'!B11+'8.'!B11+'9.'!B11</f>
        <v>376</v>
      </c>
      <c r="C11" s="267">
        <f>'7.'!C11+'8.'!C11+'9.'!C11</f>
        <v>88</v>
      </c>
      <c r="D11" s="267">
        <f>'7.'!D11+'8.'!D11+'9.'!D11</f>
        <v>234</v>
      </c>
      <c r="E11" s="267">
        <f>'7.'!E11+'8.'!E11+'9.'!E11</f>
        <v>16</v>
      </c>
      <c r="F11" s="299">
        <f t="shared" si="0"/>
        <v>714</v>
      </c>
      <c r="G11" s="267">
        <f>'7.'!G11+'8.'!G11+'9.'!G11</f>
        <v>220</v>
      </c>
      <c r="H11" s="267">
        <f>'7.'!H11+'8.'!H11+'9.'!H11</f>
        <v>29</v>
      </c>
      <c r="I11" s="267">
        <f>'7.'!I11+'8.'!I11+'9.'!I11</f>
        <v>1573</v>
      </c>
      <c r="J11" s="267">
        <f>'7.'!J11+'8.'!J11+'9.'!J11</f>
        <v>17</v>
      </c>
      <c r="K11" s="299">
        <f t="shared" si="1"/>
        <v>1839</v>
      </c>
      <c r="L11" s="267">
        <f>'7.'!L11+'8.'!L11+'9.'!L11</f>
        <v>708</v>
      </c>
      <c r="M11" s="267">
        <f>'7.'!M11+'8.'!M11+'9.'!M11</f>
        <v>23</v>
      </c>
      <c r="N11" s="267">
        <f>'7.'!N11+'8.'!N11+'9.'!N11</f>
        <v>461</v>
      </c>
      <c r="O11" s="267">
        <f>'7.'!O11+'8.'!O11+'9.'!O11</f>
        <v>4</v>
      </c>
      <c r="P11" s="299">
        <f t="shared" si="2"/>
        <v>1196</v>
      </c>
      <c r="Q11" s="299">
        <f t="shared" si="3"/>
        <v>3749</v>
      </c>
      <c r="R11" s="255" t="s">
        <v>556</v>
      </c>
      <c r="S11" s="308"/>
      <c r="T11" s="308"/>
      <c r="U11" s="308"/>
      <c r="V11" s="308"/>
    </row>
    <row r="12" spans="1:24" ht="20.25">
      <c r="A12" s="255" t="s">
        <v>557</v>
      </c>
      <c r="B12" s="300">
        <f>'7.'!B12+'8.'!B12+'9.'!B12</f>
        <v>164</v>
      </c>
      <c r="C12" s="300">
        <f>'7.'!C12+'8.'!C12+'9.'!C12</f>
        <v>24</v>
      </c>
      <c r="D12" s="300">
        <f>'7.'!D12+'8.'!D12+'9.'!D12</f>
        <v>57</v>
      </c>
      <c r="E12" s="300">
        <f>'7.'!E12+'8.'!E12+'9.'!E12</f>
        <v>5</v>
      </c>
      <c r="F12" s="299">
        <f t="shared" si="0"/>
        <v>250</v>
      </c>
      <c r="G12" s="300">
        <f>'7.'!G12+'8.'!G12+'9.'!G12</f>
        <v>152</v>
      </c>
      <c r="H12" s="300">
        <f>'7.'!H12+'8.'!H12+'9.'!H12</f>
        <v>9</v>
      </c>
      <c r="I12" s="300">
        <f>'7.'!I12+'8.'!I12+'9.'!I12</f>
        <v>622</v>
      </c>
      <c r="J12" s="300">
        <f>'7.'!J12+'8.'!J12+'9.'!J12</f>
        <v>2</v>
      </c>
      <c r="K12" s="299">
        <f t="shared" si="1"/>
        <v>785</v>
      </c>
      <c r="L12" s="300">
        <f>'7.'!L12+'8.'!L12+'9.'!L12</f>
        <v>400</v>
      </c>
      <c r="M12" s="300">
        <f>'7.'!M12+'8.'!M12+'9.'!M12</f>
        <v>14</v>
      </c>
      <c r="N12" s="300">
        <f>'7.'!N12+'8.'!N12+'9.'!N12</f>
        <v>239</v>
      </c>
      <c r="O12" s="300">
        <f>'7.'!O12+'8.'!O12+'9.'!O12</f>
        <v>2</v>
      </c>
      <c r="P12" s="299">
        <f t="shared" si="2"/>
        <v>655</v>
      </c>
      <c r="Q12" s="299">
        <f t="shared" si="3"/>
        <v>1690</v>
      </c>
      <c r="R12" s="255" t="s">
        <v>558</v>
      </c>
      <c r="S12" s="308"/>
      <c r="T12" s="308"/>
      <c r="U12" s="308"/>
      <c r="V12" s="308"/>
    </row>
    <row r="13" spans="1:24" ht="20.25">
      <c r="A13" s="255" t="s">
        <v>559</v>
      </c>
      <c r="B13" s="267">
        <f>'7.'!B13+'8.'!B13+'9.'!B13</f>
        <v>13</v>
      </c>
      <c r="C13" s="267">
        <f>'7.'!C13+'8.'!C13+'9.'!C13</f>
        <v>10</v>
      </c>
      <c r="D13" s="267">
        <f>'7.'!D13+'8.'!D13+'9.'!D13</f>
        <v>10</v>
      </c>
      <c r="E13" s="267">
        <f>'7.'!E13+'8.'!E13+'9.'!E13</f>
        <v>2</v>
      </c>
      <c r="F13" s="299">
        <f t="shared" si="0"/>
        <v>35</v>
      </c>
      <c r="G13" s="267">
        <f>'7.'!G13+'8.'!G13+'9.'!G13</f>
        <v>16</v>
      </c>
      <c r="H13" s="267">
        <f>'7.'!H13+'8.'!H13+'9.'!H13</f>
        <v>4</v>
      </c>
      <c r="I13" s="267">
        <f>'7.'!I13+'8.'!I13+'9.'!I13</f>
        <v>197</v>
      </c>
      <c r="J13" s="267">
        <f>'7.'!J13+'8.'!J13+'9.'!J13</f>
        <v>5</v>
      </c>
      <c r="K13" s="299">
        <f t="shared" si="1"/>
        <v>222</v>
      </c>
      <c r="L13" s="267">
        <f>'7.'!L13+'8.'!L13+'9.'!L13</f>
        <v>125</v>
      </c>
      <c r="M13" s="267">
        <f>'7.'!M13+'8.'!M13+'9.'!M13</f>
        <v>12</v>
      </c>
      <c r="N13" s="267">
        <f>'7.'!N13+'8.'!N13+'9.'!N13</f>
        <v>165</v>
      </c>
      <c r="O13" s="267">
        <f>'7.'!O13+'8.'!O13+'9.'!O13</f>
        <v>1</v>
      </c>
      <c r="P13" s="299">
        <f t="shared" si="2"/>
        <v>303</v>
      </c>
      <c r="Q13" s="299">
        <f t="shared" si="3"/>
        <v>560</v>
      </c>
      <c r="R13" s="255" t="s">
        <v>560</v>
      </c>
      <c r="S13" s="308"/>
      <c r="T13" s="308"/>
      <c r="U13" s="308"/>
      <c r="V13" s="308"/>
    </row>
    <row r="14" spans="1:24" ht="20.25">
      <c r="A14" s="255" t="s">
        <v>561</v>
      </c>
      <c r="B14" s="300">
        <f>'7.'!B14+'8.'!B14+'9.'!B14</f>
        <v>79</v>
      </c>
      <c r="C14" s="300">
        <f>'7.'!C14+'8.'!C14+'9.'!C14</f>
        <v>40</v>
      </c>
      <c r="D14" s="300">
        <f>'7.'!D14+'8.'!D14+'9.'!D14</f>
        <v>46</v>
      </c>
      <c r="E14" s="300">
        <f>'7.'!E14+'8.'!E14+'9.'!E14</f>
        <v>6</v>
      </c>
      <c r="F14" s="299">
        <f t="shared" si="0"/>
        <v>171</v>
      </c>
      <c r="G14" s="300">
        <f>'7.'!G14+'8.'!G14+'9.'!G14</f>
        <v>40</v>
      </c>
      <c r="H14" s="300">
        <f>'7.'!H14+'8.'!H14+'9.'!H14</f>
        <v>11</v>
      </c>
      <c r="I14" s="300">
        <f>'7.'!I14+'8.'!I14+'9.'!I14</f>
        <v>233</v>
      </c>
      <c r="J14" s="300">
        <f>'7.'!J14+'8.'!J14+'9.'!J14</f>
        <v>14</v>
      </c>
      <c r="K14" s="299">
        <f t="shared" si="1"/>
        <v>298</v>
      </c>
      <c r="L14" s="300">
        <f>'7.'!L14+'8.'!L14+'9.'!L14</f>
        <v>157</v>
      </c>
      <c r="M14" s="300">
        <f>'7.'!M14+'8.'!M14+'9.'!M14</f>
        <v>19</v>
      </c>
      <c r="N14" s="300">
        <f>'7.'!N14+'8.'!N14+'9.'!N14</f>
        <v>244</v>
      </c>
      <c r="O14" s="300">
        <f>'7.'!O14+'8.'!O14+'9.'!O14</f>
        <v>7</v>
      </c>
      <c r="P14" s="299">
        <f t="shared" si="2"/>
        <v>427</v>
      </c>
      <c r="Q14" s="299">
        <f t="shared" si="3"/>
        <v>896</v>
      </c>
      <c r="R14" s="255" t="s">
        <v>562</v>
      </c>
      <c r="S14" s="308"/>
      <c r="T14" s="308"/>
      <c r="U14" s="308"/>
      <c r="V14" s="308"/>
    </row>
    <row r="15" spans="1:24" ht="20.25">
      <c r="A15" s="255" t="s">
        <v>647</v>
      </c>
      <c r="B15" s="267">
        <f>'7.'!B15+'8.'!B15+'9.'!B15</f>
        <v>38</v>
      </c>
      <c r="C15" s="267">
        <f>'7.'!C15+'8.'!C15+'9.'!C15</f>
        <v>25</v>
      </c>
      <c r="D15" s="267">
        <f>'7.'!D15+'8.'!D15+'9.'!D15</f>
        <v>11</v>
      </c>
      <c r="E15" s="267">
        <f>'7.'!E15+'8.'!E15+'9.'!E15</f>
        <v>5</v>
      </c>
      <c r="F15" s="299">
        <f t="shared" si="0"/>
        <v>79</v>
      </c>
      <c r="G15" s="267">
        <f>'7.'!G15+'8.'!G15+'9.'!G15</f>
        <v>42</v>
      </c>
      <c r="H15" s="267">
        <f>'7.'!H15+'8.'!H15+'9.'!H15</f>
        <v>20</v>
      </c>
      <c r="I15" s="267">
        <f>'7.'!I15+'8.'!I15+'9.'!I15</f>
        <v>207</v>
      </c>
      <c r="J15" s="267">
        <f>'7.'!J15+'8.'!J15+'9.'!J15</f>
        <v>21</v>
      </c>
      <c r="K15" s="299">
        <f t="shared" si="1"/>
        <v>290</v>
      </c>
      <c r="L15" s="267">
        <f>'7.'!L15+'8.'!L15+'9.'!L15</f>
        <v>273</v>
      </c>
      <c r="M15" s="267">
        <f>'7.'!M15+'8.'!M15+'9.'!M15</f>
        <v>54</v>
      </c>
      <c r="N15" s="267">
        <f>'7.'!N15+'8.'!N15+'9.'!N15</f>
        <v>108</v>
      </c>
      <c r="O15" s="267">
        <f>'7.'!O15+'8.'!O15+'9.'!O15</f>
        <v>8</v>
      </c>
      <c r="P15" s="299">
        <f t="shared" si="2"/>
        <v>443</v>
      </c>
      <c r="Q15" s="299">
        <f t="shared" si="3"/>
        <v>812</v>
      </c>
      <c r="R15" s="255" t="s">
        <v>564</v>
      </c>
      <c r="S15" s="308"/>
      <c r="T15" s="308"/>
      <c r="U15" s="308"/>
      <c r="V15" s="308"/>
    </row>
    <row r="16" spans="1:24" ht="20.25">
      <c r="A16" s="255" t="s">
        <v>565</v>
      </c>
      <c r="B16" s="300">
        <f>'7.'!B16+'8.'!B16+'9.'!B16</f>
        <v>120</v>
      </c>
      <c r="C16" s="300">
        <f>'7.'!C16+'8.'!C16+'9.'!C16</f>
        <v>80</v>
      </c>
      <c r="D16" s="300">
        <f>'7.'!D16+'8.'!D16+'9.'!D16</f>
        <v>63</v>
      </c>
      <c r="E16" s="300">
        <f>'7.'!E16+'8.'!E16+'9.'!E16</f>
        <v>22</v>
      </c>
      <c r="F16" s="299">
        <f t="shared" si="0"/>
        <v>285</v>
      </c>
      <c r="G16" s="300">
        <f>'7.'!G16+'8.'!G16+'9.'!G16</f>
        <v>137</v>
      </c>
      <c r="H16" s="300">
        <f>'7.'!H16+'8.'!H16+'9.'!H16</f>
        <v>77</v>
      </c>
      <c r="I16" s="300">
        <f>'7.'!I16+'8.'!I16+'9.'!I16</f>
        <v>862</v>
      </c>
      <c r="J16" s="300">
        <f>'7.'!J16+'8.'!J16+'9.'!J16</f>
        <v>151</v>
      </c>
      <c r="K16" s="299">
        <f t="shared" si="1"/>
        <v>1227</v>
      </c>
      <c r="L16" s="300">
        <f>'7.'!L16+'8.'!L16+'9.'!L16</f>
        <v>462</v>
      </c>
      <c r="M16" s="300">
        <f>'7.'!M16+'8.'!M16+'9.'!M16</f>
        <v>96</v>
      </c>
      <c r="N16" s="300">
        <f>'7.'!N16+'8.'!N16+'9.'!N16</f>
        <v>244</v>
      </c>
      <c r="O16" s="300">
        <f>'7.'!O16+'8.'!O16+'9.'!O16</f>
        <v>30</v>
      </c>
      <c r="P16" s="299">
        <f t="shared" si="2"/>
        <v>832</v>
      </c>
      <c r="Q16" s="299">
        <f t="shared" si="3"/>
        <v>2344</v>
      </c>
      <c r="R16" s="255" t="s">
        <v>566</v>
      </c>
      <c r="S16" s="308"/>
      <c r="T16" s="308"/>
      <c r="U16" s="308"/>
      <c r="V16" s="308"/>
    </row>
    <row r="17" spans="1:22" ht="20.25">
      <c r="A17" s="255" t="s">
        <v>567</v>
      </c>
      <c r="B17" s="267">
        <f>'7.'!B17+'8.'!B17+'9.'!B17</f>
        <v>128</v>
      </c>
      <c r="C17" s="267">
        <f>'7.'!C17+'8.'!C17+'9.'!C17</f>
        <v>93</v>
      </c>
      <c r="D17" s="267">
        <f>'7.'!D17+'8.'!D17+'9.'!D17</f>
        <v>67</v>
      </c>
      <c r="E17" s="267">
        <f>'7.'!E17+'8.'!E17+'9.'!E17</f>
        <v>49</v>
      </c>
      <c r="F17" s="299">
        <f t="shared" si="0"/>
        <v>337</v>
      </c>
      <c r="G17" s="267">
        <f>'7.'!G17+'8.'!G17+'9.'!G17</f>
        <v>83</v>
      </c>
      <c r="H17" s="267">
        <f>'7.'!H17+'8.'!H17+'9.'!H17</f>
        <v>48</v>
      </c>
      <c r="I17" s="267">
        <f>'7.'!I17+'8.'!I17+'9.'!I17</f>
        <v>790</v>
      </c>
      <c r="J17" s="267">
        <f>'7.'!J17+'8.'!J17+'9.'!J17</f>
        <v>358</v>
      </c>
      <c r="K17" s="299">
        <f t="shared" si="1"/>
        <v>1279</v>
      </c>
      <c r="L17" s="267">
        <f>'7.'!L17+'8.'!L17+'9.'!L17</f>
        <v>627</v>
      </c>
      <c r="M17" s="267">
        <f>'7.'!M17+'8.'!M17+'9.'!M17</f>
        <v>157</v>
      </c>
      <c r="N17" s="267">
        <f>'7.'!N17+'8.'!N17+'9.'!N17</f>
        <v>252</v>
      </c>
      <c r="O17" s="267">
        <f>'7.'!O17+'8.'!O17+'9.'!O17</f>
        <v>45</v>
      </c>
      <c r="P17" s="299">
        <f t="shared" si="2"/>
        <v>1081</v>
      </c>
      <c r="Q17" s="299">
        <f t="shared" si="3"/>
        <v>2697</v>
      </c>
      <c r="R17" s="255" t="s">
        <v>568</v>
      </c>
      <c r="S17" s="308"/>
      <c r="T17" s="308"/>
      <c r="U17" s="308"/>
      <c r="V17" s="308"/>
    </row>
    <row r="18" spans="1:22" ht="20.25">
      <c r="A18" s="255" t="s">
        <v>569</v>
      </c>
      <c r="B18" s="300">
        <f>'7.'!B18+'8.'!B18+'9.'!B18</f>
        <v>259</v>
      </c>
      <c r="C18" s="300">
        <f>'7.'!C18+'8.'!C18+'9.'!C18</f>
        <v>635</v>
      </c>
      <c r="D18" s="300">
        <f>'7.'!D18+'8.'!D18+'9.'!D18</f>
        <v>102</v>
      </c>
      <c r="E18" s="300">
        <f>'7.'!E18+'8.'!E18+'9.'!E18</f>
        <v>1138</v>
      </c>
      <c r="F18" s="299">
        <f t="shared" si="0"/>
        <v>2134</v>
      </c>
      <c r="G18" s="300">
        <f>'7.'!G18+'8.'!G18+'9.'!G18</f>
        <v>117</v>
      </c>
      <c r="H18" s="300">
        <f>'7.'!H18+'8.'!H18+'9.'!H18</f>
        <v>315</v>
      </c>
      <c r="I18" s="300">
        <f>'7.'!I18+'8.'!I18+'9.'!I18</f>
        <v>639</v>
      </c>
      <c r="J18" s="300">
        <f>'7.'!J18+'8.'!J18+'9.'!J18</f>
        <v>2510</v>
      </c>
      <c r="K18" s="299">
        <f t="shared" si="1"/>
        <v>3581</v>
      </c>
      <c r="L18" s="300">
        <f>'7.'!L18+'8.'!L18+'9.'!L18</f>
        <v>312</v>
      </c>
      <c r="M18" s="300">
        <f>'7.'!M18+'8.'!M18+'9.'!M18</f>
        <v>562</v>
      </c>
      <c r="N18" s="300">
        <f>'7.'!N18+'8.'!N18+'9.'!N18</f>
        <v>534</v>
      </c>
      <c r="O18" s="300">
        <f>'7.'!O18+'8.'!O18+'9.'!O18</f>
        <v>566</v>
      </c>
      <c r="P18" s="299">
        <f t="shared" si="2"/>
        <v>1974</v>
      </c>
      <c r="Q18" s="299">
        <f t="shared" si="3"/>
        <v>7689</v>
      </c>
      <c r="R18" s="255" t="s">
        <v>570</v>
      </c>
      <c r="S18" s="308"/>
      <c r="T18" s="308"/>
      <c r="U18" s="308"/>
      <c r="V18" s="308"/>
    </row>
    <row r="19" spans="1:22" ht="20.25">
      <c r="A19" s="255" t="s">
        <v>571</v>
      </c>
      <c r="B19" s="267">
        <f>'7.'!B19+'8.'!B19+'9.'!B19</f>
        <v>102</v>
      </c>
      <c r="C19" s="267">
        <f>'7.'!C19+'8.'!C19+'9.'!C19</f>
        <v>51</v>
      </c>
      <c r="D19" s="267">
        <f>'7.'!D19+'8.'!D19+'9.'!D19</f>
        <v>115</v>
      </c>
      <c r="E19" s="267">
        <f>'7.'!E19+'8.'!E19+'9.'!E19</f>
        <v>26</v>
      </c>
      <c r="F19" s="299">
        <f t="shared" si="0"/>
        <v>294</v>
      </c>
      <c r="G19" s="267">
        <f>'7.'!G19+'8.'!G19+'9.'!G19</f>
        <v>46</v>
      </c>
      <c r="H19" s="267">
        <f>'7.'!H19+'8.'!H19+'9.'!H19</f>
        <v>6</v>
      </c>
      <c r="I19" s="267">
        <f>'7.'!I19+'8.'!I19+'9.'!I19</f>
        <v>852</v>
      </c>
      <c r="J19" s="267">
        <f>'7.'!J19+'8.'!J19+'9.'!J19</f>
        <v>124</v>
      </c>
      <c r="K19" s="299">
        <f t="shared" si="1"/>
        <v>1028</v>
      </c>
      <c r="L19" s="267">
        <f>'7.'!L19+'8.'!L19+'9.'!L19</f>
        <v>275</v>
      </c>
      <c r="M19" s="267">
        <f>'7.'!M19+'8.'!M19+'9.'!M19</f>
        <v>33</v>
      </c>
      <c r="N19" s="267">
        <f>'7.'!N19+'8.'!N19+'9.'!N19</f>
        <v>432</v>
      </c>
      <c r="O19" s="267">
        <f>'7.'!O19+'8.'!O19+'9.'!O19</f>
        <v>63</v>
      </c>
      <c r="P19" s="299">
        <f t="shared" si="2"/>
        <v>803</v>
      </c>
      <c r="Q19" s="299">
        <f t="shared" si="3"/>
        <v>2125</v>
      </c>
      <c r="R19" s="255" t="s">
        <v>572</v>
      </c>
      <c r="S19" s="308"/>
      <c r="T19" s="308"/>
      <c r="U19" s="308"/>
      <c r="V19" s="308"/>
    </row>
    <row r="20" spans="1:22" ht="20.25">
      <c r="A20" s="255" t="s">
        <v>648</v>
      </c>
      <c r="B20" s="300">
        <f>'7.'!B20+'8.'!B20+'9.'!B20</f>
        <v>15</v>
      </c>
      <c r="C20" s="300">
        <f>'7.'!C20+'8.'!C20+'9.'!C20</f>
        <v>13</v>
      </c>
      <c r="D20" s="300">
        <f>'7.'!D20+'8.'!D20+'9.'!D20</f>
        <v>19</v>
      </c>
      <c r="E20" s="300">
        <f>'7.'!E20+'8.'!E20+'9.'!E20</f>
        <v>17</v>
      </c>
      <c r="F20" s="299">
        <f t="shared" si="0"/>
        <v>64</v>
      </c>
      <c r="G20" s="300">
        <f>'7.'!G20+'8.'!G20+'9.'!G20</f>
        <v>11</v>
      </c>
      <c r="H20" s="300">
        <f>'7.'!H20+'8.'!H20+'9.'!H20</f>
        <v>7</v>
      </c>
      <c r="I20" s="300">
        <f>'7.'!I20+'8.'!I20+'9.'!I20</f>
        <v>256</v>
      </c>
      <c r="J20" s="300">
        <f>'7.'!J20+'8.'!J20+'9.'!J20</f>
        <v>125</v>
      </c>
      <c r="K20" s="299">
        <f t="shared" si="1"/>
        <v>399</v>
      </c>
      <c r="L20" s="300">
        <f>'7.'!L20+'8.'!L20+'9.'!L20</f>
        <v>65</v>
      </c>
      <c r="M20" s="300">
        <f>'7.'!M20+'8.'!M20+'9.'!M20</f>
        <v>28</v>
      </c>
      <c r="N20" s="300">
        <f>'7.'!N20+'8.'!N20+'9.'!N20</f>
        <v>121</v>
      </c>
      <c r="O20" s="300">
        <f>'7.'!O20+'8.'!O20+'9.'!O20</f>
        <v>50</v>
      </c>
      <c r="P20" s="299">
        <f t="shared" si="2"/>
        <v>264</v>
      </c>
      <c r="Q20" s="299">
        <f t="shared" si="3"/>
        <v>727</v>
      </c>
      <c r="R20" s="255" t="s">
        <v>574</v>
      </c>
      <c r="S20" s="308"/>
      <c r="T20" s="308"/>
      <c r="U20" s="308"/>
      <c r="V20" s="308"/>
    </row>
    <row r="21" spans="1:22" ht="20.25">
      <c r="A21" s="255" t="s">
        <v>575</v>
      </c>
      <c r="B21" s="267">
        <f>'7.'!B21+'8.'!B21+'9.'!B21</f>
        <v>51</v>
      </c>
      <c r="C21" s="267">
        <f>'7.'!C21+'8.'!C21+'9.'!C21</f>
        <v>73</v>
      </c>
      <c r="D21" s="267">
        <f>'7.'!D21+'8.'!D21+'9.'!D21</f>
        <v>52</v>
      </c>
      <c r="E21" s="267">
        <f>'7.'!E21+'8.'!E21+'9.'!E21</f>
        <v>395</v>
      </c>
      <c r="F21" s="299">
        <f t="shared" si="0"/>
        <v>571</v>
      </c>
      <c r="G21" s="267">
        <f>'7.'!G21+'8.'!G21+'9.'!G21</f>
        <v>108</v>
      </c>
      <c r="H21" s="267">
        <f>'7.'!H21+'8.'!H21+'9.'!H21</f>
        <v>136</v>
      </c>
      <c r="I21" s="267">
        <f>'7.'!I21+'8.'!I21+'9.'!I21</f>
        <v>528</v>
      </c>
      <c r="J21" s="267">
        <f>'7.'!J21+'8.'!J21+'9.'!J21</f>
        <v>1496</v>
      </c>
      <c r="K21" s="299">
        <f t="shared" si="1"/>
        <v>2268</v>
      </c>
      <c r="L21" s="267">
        <f>'7.'!L21+'8.'!L21+'9.'!L21</f>
        <v>446</v>
      </c>
      <c r="M21" s="267">
        <f>'7.'!M21+'8.'!M21+'9.'!M21</f>
        <v>216</v>
      </c>
      <c r="N21" s="267">
        <f>'7.'!N21+'8.'!N21+'9.'!N21</f>
        <v>122</v>
      </c>
      <c r="O21" s="267">
        <f>'7.'!O21+'8.'!O21+'9.'!O21</f>
        <v>75</v>
      </c>
      <c r="P21" s="299">
        <f t="shared" si="2"/>
        <v>859</v>
      </c>
      <c r="Q21" s="299">
        <f t="shared" si="3"/>
        <v>3698</v>
      </c>
      <c r="R21" s="255" t="s">
        <v>576</v>
      </c>
      <c r="S21" s="308"/>
      <c r="T21" s="308"/>
      <c r="U21" s="308"/>
      <c r="V21" s="308"/>
    </row>
    <row r="22" spans="1:22" ht="20.25">
      <c r="A22" s="255" t="s">
        <v>577</v>
      </c>
      <c r="B22" s="300">
        <f>'7.'!B22+'8.'!B22+'9.'!B22</f>
        <v>83</v>
      </c>
      <c r="C22" s="300">
        <f>'7.'!C22+'8.'!C22+'9.'!C22</f>
        <v>92</v>
      </c>
      <c r="D22" s="300">
        <f>'7.'!D22+'8.'!D22+'9.'!D22</f>
        <v>13</v>
      </c>
      <c r="E22" s="300">
        <f>'7.'!E22+'8.'!E22+'9.'!E22</f>
        <v>3</v>
      </c>
      <c r="F22" s="299">
        <f t="shared" si="0"/>
        <v>191</v>
      </c>
      <c r="G22" s="300">
        <f>'7.'!G22+'8.'!G22+'9.'!G22</f>
        <v>60</v>
      </c>
      <c r="H22" s="300">
        <f>'7.'!H22+'8.'!H22+'9.'!H22</f>
        <v>39</v>
      </c>
      <c r="I22" s="300">
        <f>'7.'!I22+'8.'!I22+'9.'!I22</f>
        <v>136</v>
      </c>
      <c r="J22" s="300">
        <f>'7.'!J22+'8.'!J22+'9.'!J22</f>
        <v>55</v>
      </c>
      <c r="K22" s="299">
        <f t="shared" si="1"/>
        <v>290</v>
      </c>
      <c r="L22" s="300">
        <f>'7.'!L22+'8.'!L22+'9.'!L22</f>
        <v>260</v>
      </c>
      <c r="M22" s="300">
        <f>'7.'!M22+'8.'!M22+'9.'!M22</f>
        <v>111</v>
      </c>
      <c r="N22" s="300">
        <f>'7.'!N22+'8.'!N22+'9.'!N22</f>
        <v>102</v>
      </c>
      <c r="O22" s="300">
        <f>'7.'!O22+'8.'!O22+'9.'!O22</f>
        <v>23</v>
      </c>
      <c r="P22" s="299">
        <f t="shared" si="2"/>
        <v>496</v>
      </c>
      <c r="Q22" s="299">
        <f t="shared" si="3"/>
        <v>977</v>
      </c>
      <c r="R22" s="255" t="s">
        <v>578</v>
      </c>
      <c r="S22" s="308"/>
      <c r="T22" s="308"/>
      <c r="U22" s="308"/>
      <c r="V22" s="308"/>
    </row>
    <row r="23" spans="1:22" ht="25.5">
      <c r="A23" s="255" t="s">
        <v>579</v>
      </c>
      <c r="B23" s="267">
        <f>'7.'!B23+'8.'!B23+'9.'!B23</f>
        <v>71</v>
      </c>
      <c r="C23" s="267">
        <f>'7.'!C23+'8.'!C23+'9.'!C23</f>
        <v>63</v>
      </c>
      <c r="D23" s="267">
        <f>'7.'!D23+'8.'!D23+'9.'!D23</f>
        <v>26</v>
      </c>
      <c r="E23" s="267">
        <f>'7.'!E23+'8.'!E23+'9.'!E23</f>
        <v>25</v>
      </c>
      <c r="F23" s="299">
        <f t="shared" si="0"/>
        <v>185</v>
      </c>
      <c r="G23" s="267">
        <f>'7.'!G23+'8.'!G23+'9.'!G23</f>
        <v>133</v>
      </c>
      <c r="H23" s="267">
        <f>'7.'!H23+'8.'!H23+'9.'!H23</f>
        <v>71</v>
      </c>
      <c r="I23" s="267">
        <f>'7.'!I23+'8.'!I23+'9.'!I23</f>
        <v>165</v>
      </c>
      <c r="J23" s="267">
        <f>'7.'!J23+'8.'!J23+'9.'!J23</f>
        <v>74</v>
      </c>
      <c r="K23" s="299">
        <f t="shared" si="1"/>
        <v>443</v>
      </c>
      <c r="L23" s="267">
        <f>'7.'!L23+'8.'!L23+'9.'!L23</f>
        <v>85</v>
      </c>
      <c r="M23" s="267">
        <f>'7.'!M23+'8.'!M23+'9.'!M23</f>
        <v>35</v>
      </c>
      <c r="N23" s="267">
        <f>'7.'!N23+'8.'!N23+'9.'!N23</f>
        <v>38</v>
      </c>
      <c r="O23" s="267">
        <f>'7.'!O23+'8.'!O23+'9.'!O23</f>
        <v>31</v>
      </c>
      <c r="P23" s="299">
        <f t="shared" si="2"/>
        <v>189</v>
      </c>
      <c r="Q23" s="299">
        <f t="shared" si="3"/>
        <v>817</v>
      </c>
      <c r="R23" s="301" t="s">
        <v>580</v>
      </c>
      <c r="S23" s="308"/>
      <c r="T23" s="308"/>
      <c r="U23" s="308"/>
      <c r="V23" s="308"/>
    </row>
    <row r="24" spans="1:22" ht="20.25">
      <c r="A24" s="255" t="s">
        <v>649</v>
      </c>
      <c r="B24" s="300">
        <f>'7.'!B24+'8.'!B24+'9.'!B24</f>
        <v>1</v>
      </c>
      <c r="C24" s="300">
        <f>'7.'!C24+'8.'!C24+'9.'!C24</f>
        <v>1</v>
      </c>
      <c r="D24" s="300">
        <f>'7.'!D24+'8.'!D24+'9.'!D24</f>
        <v>3</v>
      </c>
      <c r="E24" s="300">
        <f>'7.'!E24+'8.'!E24+'9.'!E24</f>
        <v>1</v>
      </c>
      <c r="F24" s="299">
        <f t="shared" si="0"/>
        <v>6</v>
      </c>
      <c r="G24" s="300">
        <f>'7.'!G24+'8.'!G24+'9.'!G24</f>
        <v>15</v>
      </c>
      <c r="H24" s="300">
        <f>'7.'!H24+'8.'!H24+'9.'!H24</f>
        <v>7</v>
      </c>
      <c r="I24" s="300">
        <f>'7.'!I24+'8.'!I24+'9.'!I24</f>
        <v>42</v>
      </c>
      <c r="J24" s="300">
        <f>'7.'!J24+'8.'!J24+'9.'!J24</f>
        <v>28</v>
      </c>
      <c r="K24" s="299">
        <f t="shared" si="1"/>
        <v>92</v>
      </c>
      <c r="L24" s="300">
        <f>'7.'!L24+'8.'!L24+'9.'!L24</f>
        <v>76</v>
      </c>
      <c r="M24" s="300">
        <f>'7.'!M24+'8.'!M24+'9.'!M24</f>
        <v>68</v>
      </c>
      <c r="N24" s="300">
        <f>'7.'!N24+'8.'!N24+'9.'!N24</f>
        <v>37</v>
      </c>
      <c r="O24" s="300">
        <f>'7.'!O24+'8.'!O24+'9.'!O24</f>
        <v>16</v>
      </c>
      <c r="P24" s="299">
        <f t="shared" si="2"/>
        <v>197</v>
      </c>
      <c r="Q24" s="299">
        <f t="shared" si="3"/>
        <v>295</v>
      </c>
      <c r="R24" s="315" t="s">
        <v>582</v>
      </c>
      <c r="S24" s="308"/>
      <c r="T24" s="308"/>
      <c r="U24" s="308"/>
      <c r="V24" s="308"/>
    </row>
    <row r="25" spans="1:22" ht="20.25">
      <c r="A25" s="255" t="s">
        <v>583</v>
      </c>
      <c r="B25" s="267">
        <f>'7.'!B25+'8.'!B25+'9.'!B25</f>
        <v>315</v>
      </c>
      <c r="C25" s="267">
        <f>'7.'!C25+'8.'!C25+'9.'!C25</f>
        <v>177</v>
      </c>
      <c r="D25" s="267">
        <f>'7.'!D25+'8.'!D25+'9.'!D25</f>
        <v>65</v>
      </c>
      <c r="E25" s="267">
        <f>'7.'!E25+'8.'!E25+'9.'!E25</f>
        <v>59</v>
      </c>
      <c r="F25" s="299">
        <f t="shared" si="0"/>
        <v>616</v>
      </c>
      <c r="G25" s="267">
        <f>'7.'!G25+'8.'!G25+'9.'!G25</f>
        <v>238</v>
      </c>
      <c r="H25" s="267">
        <f>'7.'!H25+'8.'!H25+'9.'!H25</f>
        <v>213</v>
      </c>
      <c r="I25" s="267">
        <f>'7.'!I25+'8.'!I25+'9.'!I25</f>
        <v>1162</v>
      </c>
      <c r="J25" s="267">
        <f>'7.'!J25+'8.'!J25+'9.'!J25</f>
        <v>561</v>
      </c>
      <c r="K25" s="299">
        <f t="shared" si="1"/>
        <v>2174</v>
      </c>
      <c r="L25" s="267">
        <f>'7.'!L25+'8.'!L25+'9.'!L25</f>
        <v>552</v>
      </c>
      <c r="M25" s="267">
        <f>'7.'!M25+'8.'!M25+'9.'!M25</f>
        <v>232</v>
      </c>
      <c r="N25" s="267">
        <f>'7.'!N25+'8.'!N25+'9.'!N25</f>
        <v>484</v>
      </c>
      <c r="O25" s="267">
        <f>'7.'!O25+'8.'!O25+'9.'!O25</f>
        <v>114</v>
      </c>
      <c r="P25" s="299">
        <f t="shared" si="2"/>
        <v>1382</v>
      </c>
      <c r="Q25" s="299">
        <f t="shared" si="3"/>
        <v>4172</v>
      </c>
      <c r="R25" s="255" t="s">
        <v>584</v>
      </c>
      <c r="S25" s="308"/>
      <c r="T25" s="308"/>
      <c r="U25" s="308"/>
      <c r="V25" s="308"/>
    </row>
    <row r="26" spans="1:22" ht="20.25">
      <c r="A26" s="255" t="s">
        <v>585</v>
      </c>
      <c r="B26" s="300">
        <f>'7.'!B26+'8.'!B26+'9.'!B26</f>
        <v>43</v>
      </c>
      <c r="C26" s="300">
        <f>'7.'!C26+'8.'!C26+'9.'!C26</f>
        <v>57</v>
      </c>
      <c r="D26" s="300">
        <f>'7.'!D26+'8.'!D26+'9.'!D26</f>
        <v>14</v>
      </c>
      <c r="E26" s="300">
        <f>'7.'!E26+'8.'!E26+'9.'!E26</f>
        <v>13</v>
      </c>
      <c r="F26" s="299">
        <f t="shared" si="0"/>
        <v>127</v>
      </c>
      <c r="G26" s="300">
        <f>'7.'!G26+'8.'!G26+'9.'!G26</f>
        <v>38</v>
      </c>
      <c r="H26" s="300">
        <f>'7.'!H26+'8.'!H26+'9.'!H26</f>
        <v>74</v>
      </c>
      <c r="I26" s="300">
        <f>'7.'!I26+'8.'!I26+'9.'!I26</f>
        <v>631</v>
      </c>
      <c r="J26" s="300">
        <f>'7.'!J26+'8.'!J26+'9.'!J26</f>
        <v>663</v>
      </c>
      <c r="K26" s="299">
        <f t="shared" si="1"/>
        <v>1406</v>
      </c>
      <c r="L26" s="300">
        <f>'7.'!L26+'8.'!L26+'9.'!L26</f>
        <v>163</v>
      </c>
      <c r="M26" s="300">
        <f>'7.'!M26+'8.'!M26+'9.'!M26</f>
        <v>105</v>
      </c>
      <c r="N26" s="300">
        <f>'7.'!N26+'8.'!N26+'9.'!N26</f>
        <v>285</v>
      </c>
      <c r="O26" s="300">
        <f>'7.'!O26+'8.'!O26+'9.'!O26</f>
        <v>226</v>
      </c>
      <c r="P26" s="299">
        <f t="shared" si="2"/>
        <v>779</v>
      </c>
      <c r="Q26" s="299">
        <f t="shared" si="3"/>
        <v>2312</v>
      </c>
      <c r="R26" s="255" t="s">
        <v>586</v>
      </c>
      <c r="S26" s="308"/>
      <c r="T26" s="308"/>
      <c r="U26" s="308"/>
      <c r="V26" s="308"/>
    </row>
    <row r="27" spans="1:22" ht="20.25">
      <c r="A27" s="255" t="s">
        <v>587</v>
      </c>
      <c r="B27" s="267">
        <f>'7.'!B27+'8.'!B27+'9.'!B27</f>
        <v>268</v>
      </c>
      <c r="C27" s="267">
        <f>'7.'!C27+'8.'!C27+'9.'!C27</f>
        <v>155</v>
      </c>
      <c r="D27" s="267">
        <f>'7.'!D27+'8.'!D27+'9.'!D27</f>
        <v>184</v>
      </c>
      <c r="E27" s="267">
        <f>'7.'!E27+'8.'!E27+'9.'!E27</f>
        <v>44</v>
      </c>
      <c r="F27" s="299">
        <f t="shared" si="0"/>
        <v>651</v>
      </c>
      <c r="G27" s="267">
        <f>'7.'!G27+'8.'!G27+'9.'!G27</f>
        <v>128</v>
      </c>
      <c r="H27" s="267">
        <f>'7.'!H27+'8.'!H27+'9.'!H27</f>
        <v>46</v>
      </c>
      <c r="I27" s="267">
        <f>'7.'!I27+'8.'!I27+'9.'!I27</f>
        <v>1578</v>
      </c>
      <c r="J27" s="267">
        <f>'7.'!J27+'8.'!J27+'9.'!J27</f>
        <v>398</v>
      </c>
      <c r="K27" s="299">
        <f t="shared" si="1"/>
        <v>2150</v>
      </c>
      <c r="L27" s="267">
        <f>'7.'!L27+'8.'!L27+'9.'!L27</f>
        <v>315</v>
      </c>
      <c r="M27" s="267">
        <f>'7.'!M27+'8.'!M27+'9.'!M27</f>
        <v>93</v>
      </c>
      <c r="N27" s="267">
        <f>'7.'!N27+'8.'!N27+'9.'!N27</f>
        <v>1132</v>
      </c>
      <c r="O27" s="267">
        <f>'7.'!O27+'8.'!O27+'9.'!O27</f>
        <v>218</v>
      </c>
      <c r="P27" s="299">
        <f t="shared" si="2"/>
        <v>1758</v>
      </c>
      <c r="Q27" s="299">
        <f t="shared" si="3"/>
        <v>4559</v>
      </c>
      <c r="R27" s="255" t="s">
        <v>588</v>
      </c>
      <c r="S27" s="308"/>
      <c r="T27" s="308"/>
      <c r="U27" s="308"/>
      <c r="V27" s="308"/>
    </row>
    <row r="28" spans="1:22" ht="20.25">
      <c r="A28" s="255" t="s">
        <v>589</v>
      </c>
      <c r="B28" s="300">
        <f>'7.'!B28+'8.'!B28+'9.'!B28</f>
        <v>63</v>
      </c>
      <c r="C28" s="300">
        <f>'7.'!C28+'8.'!C28+'9.'!C28</f>
        <v>34</v>
      </c>
      <c r="D28" s="300">
        <f>'7.'!D28+'8.'!D28+'9.'!D28</f>
        <v>22</v>
      </c>
      <c r="E28" s="300">
        <f>'7.'!E28+'8.'!E28+'9.'!E28</f>
        <v>9</v>
      </c>
      <c r="F28" s="299">
        <f t="shared" si="0"/>
        <v>128</v>
      </c>
      <c r="G28" s="300">
        <f>'7.'!G28+'8.'!G28+'9.'!G28</f>
        <v>36</v>
      </c>
      <c r="H28" s="300">
        <f>'7.'!H28+'8.'!H28+'9.'!H28</f>
        <v>24</v>
      </c>
      <c r="I28" s="300">
        <f>'7.'!I28+'8.'!I28+'9.'!I28</f>
        <v>76</v>
      </c>
      <c r="J28" s="300">
        <f>'7.'!J28+'8.'!J28+'9.'!J28</f>
        <v>89</v>
      </c>
      <c r="K28" s="299">
        <f t="shared" si="1"/>
        <v>225</v>
      </c>
      <c r="L28" s="300">
        <f>'7.'!L28+'8.'!L28+'9.'!L28</f>
        <v>40</v>
      </c>
      <c r="M28" s="300">
        <f>'7.'!M28+'8.'!M28+'9.'!M28</f>
        <v>19</v>
      </c>
      <c r="N28" s="300">
        <f>'7.'!N28+'8.'!N28+'9.'!N28</f>
        <v>57</v>
      </c>
      <c r="O28" s="300">
        <f>'7.'!O28+'8.'!O28+'9.'!O28</f>
        <v>28</v>
      </c>
      <c r="P28" s="299">
        <f t="shared" si="2"/>
        <v>144</v>
      </c>
      <c r="Q28" s="299">
        <f t="shared" si="3"/>
        <v>497</v>
      </c>
      <c r="R28" s="255" t="s">
        <v>590</v>
      </c>
      <c r="S28" s="308"/>
      <c r="T28" s="308"/>
      <c r="U28" s="308"/>
      <c r="V28" s="308"/>
    </row>
    <row r="29" spans="1:22" ht="20.25">
      <c r="A29" s="255" t="s">
        <v>650</v>
      </c>
      <c r="B29" s="267">
        <f>'7.'!B29+'8.'!B29+'9.'!B29</f>
        <v>810</v>
      </c>
      <c r="C29" s="267">
        <f>'7.'!C29+'8.'!C29+'9.'!C29</f>
        <v>901</v>
      </c>
      <c r="D29" s="267">
        <f>'7.'!D29+'8.'!D29+'9.'!D29</f>
        <v>700</v>
      </c>
      <c r="E29" s="267">
        <f>'7.'!E29+'8.'!E29+'9.'!E29</f>
        <v>775</v>
      </c>
      <c r="F29" s="299">
        <f t="shared" si="0"/>
        <v>3186</v>
      </c>
      <c r="G29" s="267">
        <f>'7.'!G29+'8.'!G29+'9.'!G29</f>
        <v>473</v>
      </c>
      <c r="H29" s="267">
        <f>'7.'!H29+'8.'!H29+'9.'!H29</f>
        <v>551</v>
      </c>
      <c r="I29" s="267">
        <f>'7.'!I29+'8.'!I29+'9.'!I29</f>
        <v>2267</v>
      </c>
      <c r="J29" s="267">
        <f>'7.'!J29+'8.'!J29+'9.'!J29</f>
        <v>1574</v>
      </c>
      <c r="K29" s="299">
        <f t="shared" si="1"/>
        <v>4865</v>
      </c>
      <c r="L29" s="267">
        <f>'7.'!L29+'8.'!L29+'9.'!L29</f>
        <v>1167</v>
      </c>
      <c r="M29" s="267">
        <f>'7.'!M29+'8.'!M29+'9.'!M29</f>
        <v>626</v>
      </c>
      <c r="N29" s="267">
        <f>'7.'!N29+'8.'!N29+'9.'!N29</f>
        <v>683</v>
      </c>
      <c r="O29" s="267">
        <f>'7.'!O29+'8.'!O29+'9.'!O29</f>
        <v>348</v>
      </c>
      <c r="P29" s="299">
        <f t="shared" si="2"/>
        <v>2824</v>
      </c>
      <c r="Q29" s="299">
        <f t="shared" si="3"/>
        <v>10875</v>
      </c>
      <c r="R29" s="255" t="s">
        <v>592</v>
      </c>
      <c r="S29" s="308"/>
      <c r="T29" s="308"/>
      <c r="U29" s="308"/>
      <c r="V29" s="308"/>
    </row>
    <row r="30" spans="1:22" ht="20.25">
      <c r="A30" s="255" t="s">
        <v>593</v>
      </c>
      <c r="B30" s="300">
        <f>'7.'!B30+'8.'!B30+'9.'!B30</f>
        <v>161</v>
      </c>
      <c r="C30" s="300">
        <f>'7.'!C30+'8.'!C30+'9.'!C30</f>
        <v>88</v>
      </c>
      <c r="D30" s="300">
        <f>'7.'!D30+'8.'!D30+'9.'!D30</f>
        <v>95</v>
      </c>
      <c r="E30" s="300">
        <f>'7.'!E30+'8.'!E30+'9.'!E30</f>
        <v>39</v>
      </c>
      <c r="F30" s="299">
        <f t="shared" si="0"/>
        <v>383</v>
      </c>
      <c r="G30" s="300">
        <f>'7.'!G30+'8.'!G30+'9.'!G30</f>
        <v>119</v>
      </c>
      <c r="H30" s="300">
        <f>'7.'!H30+'8.'!H30+'9.'!H30</f>
        <v>65</v>
      </c>
      <c r="I30" s="300">
        <f>'7.'!I30+'8.'!I30+'9.'!I30</f>
        <v>343</v>
      </c>
      <c r="J30" s="300">
        <f>'7.'!J30+'8.'!J30+'9.'!J30</f>
        <v>146</v>
      </c>
      <c r="K30" s="299">
        <f t="shared" si="1"/>
        <v>673</v>
      </c>
      <c r="L30" s="300">
        <f>'7.'!L30+'8.'!L30+'9.'!L30</f>
        <v>333</v>
      </c>
      <c r="M30" s="300">
        <f>'7.'!M30+'8.'!M30+'9.'!M30</f>
        <v>105</v>
      </c>
      <c r="N30" s="300">
        <f>'7.'!N30+'8.'!N30+'9.'!N30</f>
        <v>119</v>
      </c>
      <c r="O30" s="300">
        <f>'7.'!O30+'8.'!O30+'9.'!O30</f>
        <v>38</v>
      </c>
      <c r="P30" s="299">
        <f t="shared" si="2"/>
        <v>595</v>
      </c>
      <c r="Q30" s="299">
        <f t="shared" si="3"/>
        <v>1651</v>
      </c>
      <c r="R30" s="255" t="s">
        <v>594</v>
      </c>
      <c r="S30" s="308"/>
      <c r="T30" s="308"/>
      <c r="U30" s="308"/>
      <c r="V30" s="308"/>
    </row>
    <row r="31" spans="1:22" ht="20.25">
      <c r="A31" s="255" t="s">
        <v>651</v>
      </c>
      <c r="B31" s="267">
        <f>'7.'!B31+'8.'!B31+'9.'!B31</f>
        <v>18</v>
      </c>
      <c r="C31" s="267">
        <f>'7.'!C31+'8.'!C31+'9.'!C31</f>
        <v>9</v>
      </c>
      <c r="D31" s="267">
        <f>'7.'!D31+'8.'!D31+'9.'!D31</f>
        <v>4</v>
      </c>
      <c r="E31" s="267">
        <f>'7.'!E31+'8.'!E31+'9.'!E31</f>
        <v>0</v>
      </c>
      <c r="F31" s="299">
        <f t="shared" si="0"/>
        <v>31</v>
      </c>
      <c r="G31" s="267">
        <f>'7.'!G31+'8.'!G31+'9.'!G31</f>
        <v>36</v>
      </c>
      <c r="H31" s="267">
        <f>'7.'!H31+'8.'!H31+'9.'!H31</f>
        <v>17</v>
      </c>
      <c r="I31" s="267">
        <f>'7.'!I31+'8.'!I31+'9.'!I31</f>
        <v>40</v>
      </c>
      <c r="J31" s="267">
        <f>'7.'!J31+'8.'!J31+'9.'!J31</f>
        <v>3</v>
      </c>
      <c r="K31" s="299">
        <f t="shared" si="1"/>
        <v>96</v>
      </c>
      <c r="L31" s="267">
        <f>'7.'!L31+'8.'!L31+'9.'!L31</f>
        <v>33</v>
      </c>
      <c r="M31" s="267">
        <f>'7.'!M31+'8.'!M31+'9.'!M31</f>
        <v>11</v>
      </c>
      <c r="N31" s="267">
        <f>'7.'!N31+'8.'!N31+'9.'!N31</f>
        <v>3</v>
      </c>
      <c r="O31" s="267">
        <f>'7.'!O31+'8.'!O31+'9.'!O31</f>
        <v>1</v>
      </c>
      <c r="P31" s="299">
        <f t="shared" si="2"/>
        <v>48</v>
      </c>
      <c r="Q31" s="299">
        <f t="shared" si="3"/>
        <v>175</v>
      </c>
      <c r="R31" s="255" t="s">
        <v>596</v>
      </c>
      <c r="S31" s="308"/>
      <c r="T31" s="308"/>
      <c r="U31" s="308"/>
      <c r="V31" s="308"/>
    </row>
    <row r="32" spans="1:22" ht="20.25">
      <c r="A32" s="255" t="s">
        <v>652</v>
      </c>
      <c r="B32" s="300">
        <f>'7.'!B32+'8.'!B32+'9.'!B32</f>
        <v>1309</v>
      </c>
      <c r="C32" s="300">
        <f>'7.'!C32+'8.'!C32+'9.'!C32</f>
        <v>988</v>
      </c>
      <c r="D32" s="300">
        <f>'7.'!D32+'8.'!D32+'9.'!D32</f>
        <v>1007</v>
      </c>
      <c r="E32" s="300">
        <f>'7.'!E32+'8.'!E32+'9.'!E32</f>
        <v>1089</v>
      </c>
      <c r="F32" s="299">
        <f t="shared" si="0"/>
        <v>4393</v>
      </c>
      <c r="G32" s="300">
        <f>'7.'!G32+'8.'!G32+'9.'!G32</f>
        <v>1017</v>
      </c>
      <c r="H32" s="300">
        <f>'7.'!H32+'8.'!H32+'9.'!H32</f>
        <v>1106</v>
      </c>
      <c r="I32" s="300">
        <f>'7.'!I32+'8.'!I32+'9.'!I32</f>
        <v>763</v>
      </c>
      <c r="J32" s="300">
        <f>'7.'!J32+'8.'!J32+'9.'!J32</f>
        <v>845</v>
      </c>
      <c r="K32" s="299">
        <f t="shared" si="1"/>
        <v>3731</v>
      </c>
      <c r="L32" s="300">
        <f>'7.'!L32+'8.'!L32+'9.'!L32</f>
        <v>1032</v>
      </c>
      <c r="M32" s="300">
        <f>'7.'!M32+'8.'!M32+'9.'!M32</f>
        <v>681</v>
      </c>
      <c r="N32" s="300">
        <f>'7.'!N32+'8.'!N32+'9.'!N32</f>
        <v>238</v>
      </c>
      <c r="O32" s="300">
        <f>'7.'!O32+'8.'!O32+'9.'!O32</f>
        <v>167</v>
      </c>
      <c r="P32" s="299">
        <f t="shared" si="2"/>
        <v>2118</v>
      </c>
      <c r="Q32" s="299">
        <f t="shared" si="3"/>
        <v>10242</v>
      </c>
      <c r="R32" s="255" t="s">
        <v>598</v>
      </c>
      <c r="S32" s="308"/>
      <c r="T32" s="308"/>
      <c r="U32" s="308"/>
      <c r="V32" s="308"/>
    </row>
    <row r="33" spans="1:22" ht="20.25">
      <c r="A33" s="255" t="s">
        <v>599</v>
      </c>
      <c r="B33" s="267">
        <f>'7.'!B33+'8.'!B33+'9.'!B33</f>
        <v>887</v>
      </c>
      <c r="C33" s="267">
        <f>'7.'!C33+'8.'!C33+'9.'!C33</f>
        <v>494</v>
      </c>
      <c r="D33" s="267">
        <f>'7.'!D33+'8.'!D33+'9.'!D33</f>
        <v>1026</v>
      </c>
      <c r="E33" s="267">
        <f>'7.'!E33+'8.'!E33+'9.'!E33</f>
        <v>512</v>
      </c>
      <c r="F33" s="299">
        <f t="shared" si="0"/>
        <v>2919</v>
      </c>
      <c r="G33" s="267">
        <f>'7.'!G33+'8.'!G33+'9.'!G33</f>
        <v>200</v>
      </c>
      <c r="H33" s="267">
        <f>'7.'!H33+'8.'!H33+'9.'!H33</f>
        <v>93</v>
      </c>
      <c r="I33" s="267">
        <f>'7.'!I33+'8.'!I33+'9.'!I33</f>
        <v>819</v>
      </c>
      <c r="J33" s="267">
        <f>'7.'!J33+'8.'!J33+'9.'!J33</f>
        <v>129</v>
      </c>
      <c r="K33" s="299">
        <f t="shared" si="1"/>
        <v>1241</v>
      </c>
      <c r="L33" s="267">
        <f>'7.'!L33+'8.'!L33+'9.'!L33</f>
        <v>478</v>
      </c>
      <c r="M33" s="267">
        <f>'7.'!M33+'8.'!M33+'9.'!M33</f>
        <v>125</v>
      </c>
      <c r="N33" s="267">
        <f>'7.'!N33+'8.'!N33+'9.'!N33</f>
        <v>215</v>
      </c>
      <c r="O33" s="267">
        <f>'7.'!O33+'8.'!O33+'9.'!O33</f>
        <v>21</v>
      </c>
      <c r="P33" s="299">
        <f t="shared" si="2"/>
        <v>839</v>
      </c>
      <c r="Q33" s="299">
        <f t="shared" si="3"/>
        <v>4999</v>
      </c>
      <c r="R33" s="255" t="s">
        <v>600</v>
      </c>
      <c r="S33" s="308"/>
      <c r="T33" s="308"/>
      <c r="U33" s="308"/>
      <c r="V33" s="308"/>
    </row>
    <row r="34" spans="1:22" ht="20.25">
      <c r="A34" s="255" t="s">
        <v>601</v>
      </c>
      <c r="B34" s="300">
        <f>'7.'!B34+'8.'!B34+'9.'!B34</f>
        <v>590</v>
      </c>
      <c r="C34" s="300">
        <f>'7.'!C34+'8.'!C34+'9.'!C34</f>
        <v>241</v>
      </c>
      <c r="D34" s="300">
        <f>'7.'!D34+'8.'!D34+'9.'!D34</f>
        <v>307</v>
      </c>
      <c r="E34" s="300">
        <f>'7.'!E34+'8.'!E34+'9.'!E34</f>
        <v>185</v>
      </c>
      <c r="F34" s="299">
        <f t="shared" si="0"/>
        <v>1323</v>
      </c>
      <c r="G34" s="300">
        <f>'7.'!G34+'8.'!G34+'9.'!G34</f>
        <v>99</v>
      </c>
      <c r="H34" s="300">
        <f>'7.'!H34+'8.'!H34+'9.'!H34</f>
        <v>30</v>
      </c>
      <c r="I34" s="300">
        <f>'7.'!I34+'8.'!I34+'9.'!I34</f>
        <v>1043</v>
      </c>
      <c r="J34" s="300">
        <f>'7.'!J34+'8.'!J34+'9.'!J34</f>
        <v>148</v>
      </c>
      <c r="K34" s="299">
        <f t="shared" si="1"/>
        <v>1320</v>
      </c>
      <c r="L34" s="300">
        <f>'7.'!L34+'8.'!L34+'9.'!L34</f>
        <v>182</v>
      </c>
      <c r="M34" s="300">
        <f>'7.'!M34+'8.'!M34+'9.'!M34</f>
        <v>39</v>
      </c>
      <c r="N34" s="300">
        <f>'7.'!N34+'8.'!N34+'9.'!N34</f>
        <v>268</v>
      </c>
      <c r="O34" s="300">
        <f>'7.'!O34+'8.'!O34+'9.'!O34</f>
        <v>53</v>
      </c>
      <c r="P34" s="299">
        <f t="shared" si="2"/>
        <v>542</v>
      </c>
      <c r="Q34" s="299">
        <f t="shared" si="3"/>
        <v>3185</v>
      </c>
      <c r="R34" s="255" t="s">
        <v>602</v>
      </c>
      <c r="S34" s="308"/>
      <c r="T34" s="308"/>
      <c r="U34" s="308"/>
      <c r="V34" s="308"/>
    </row>
    <row r="35" spans="1:22" ht="20.25">
      <c r="A35" s="255" t="s">
        <v>603</v>
      </c>
      <c r="B35" s="267">
        <f>'7.'!B35+'8.'!B35+'9.'!B35</f>
        <v>94</v>
      </c>
      <c r="C35" s="267">
        <f>'7.'!C35+'8.'!C35+'9.'!C35</f>
        <v>44</v>
      </c>
      <c r="D35" s="267">
        <f>'7.'!D35+'8.'!D35+'9.'!D35</f>
        <v>111</v>
      </c>
      <c r="E35" s="267">
        <f>'7.'!E35+'8.'!E35+'9.'!E35</f>
        <v>74</v>
      </c>
      <c r="F35" s="299">
        <f t="shared" si="0"/>
        <v>323</v>
      </c>
      <c r="G35" s="267">
        <f>'7.'!G35+'8.'!G35+'9.'!G35</f>
        <v>26</v>
      </c>
      <c r="H35" s="267">
        <f>'7.'!H35+'8.'!H35+'9.'!H35</f>
        <v>12</v>
      </c>
      <c r="I35" s="267">
        <f>'7.'!I35+'8.'!I35+'9.'!I35</f>
        <v>403</v>
      </c>
      <c r="J35" s="267">
        <f>'7.'!J35+'8.'!J35+'9.'!J35</f>
        <v>99</v>
      </c>
      <c r="K35" s="299">
        <f t="shared" si="1"/>
        <v>540</v>
      </c>
      <c r="L35" s="267">
        <f>'7.'!L35+'8.'!L35+'9.'!L35</f>
        <v>102</v>
      </c>
      <c r="M35" s="267">
        <f>'7.'!M35+'8.'!M35+'9.'!M35</f>
        <v>39</v>
      </c>
      <c r="N35" s="267">
        <f>'7.'!N35+'8.'!N35+'9.'!N35</f>
        <v>209</v>
      </c>
      <c r="O35" s="267">
        <f>'7.'!O35+'8.'!O35+'9.'!O35</f>
        <v>39</v>
      </c>
      <c r="P35" s="299">
        <f t="shared" si="2"/>
        <v>389</v>
      </c>
      <c r="Q35" s="299">
        <f t="shared" si="3"/>
        <v>1252</v>
      </c>
      <c r="R35" s="255" t="s">
        <v>604</v>
      </c>
      <c r="S35" s="308"/>
      <c r="T35" s="308"/>
      <c r="U35" s="308"/>
      <c r="V35" s="308"/>
    </row>
    <row r="36" spans="1:22" ht="20.25">
      <c r="A36" s="255" t="s">
        <v>605</v>
      </c>
      <c r="B36" s="300">
        <f>'7.'!B36+'8.'!B36+'9.'!B36</f>
        <v>40</v>
      </c>
      <c r="C36" s="300">
        <f>'7.'!C36+'8.'!C36+'9.'!C36</f>
        <v>33</v>
      </c>
      <c r="D36" s="300">
        <f>'7.'!D36+'8.'!D36+'9.'!D36</f>
        <v>18</v>
      </c>
      <c r="E36" s="300">
        <f>'7.'!E36+'8.'!E36+'9.'!E36</f>
        <v>16</v>
      </c>
      <c r="F36" s="299">
        <f t="shared" si="0"/>
        <v>107</v>
      </c>
      <c r="G36" s="300">
        <f>'7.'!G36+'8.'!G36+'9.'!G36</f>
        <v>36</v>
      </c>
      <c r="H36" s="300">
        <f>'7.'!H36+'8.'!H36+'9.'!H36</f>
        <v>18</v>
      </c>
      <c r="I36" s="300">
        <f>'7.'!I36+'8.'!I36+'9.'!I36</f>
        <v>133</v>
      </c>
      <c r="J36" s="300">
        <f>'7.'!J36+'8.'!J36+'9.'!J36</f>
        <v>27</v>
      </c>
      <c r="K36" s="299">
        <f t="shared" si="1"/>
        <v>214</v>
      </c>
      <c r="L36" s="300">
        <f>'7.'!L36+'8.'!L36+'9.'!L36</f>
        <v>72</v>
      </c>
      <c r="M36" s="300">
        <f>'7.'!M36+'8.'!M36+'9.'!M36</f>
        <v>15</v>
      </c>
      <c r="N36" s="300">
        <f>'7.'!N36+'8.'!N36+'9.'!N36</f>
        <v>90</v>
      </c>
      <c r="O36" s="300">
        <f>'7.'!O36+'8.'!O36+'9.'!O36</f>
        <v>16</v>
      </c>
      <c r="P36" s="299">
        <f t="shared" si="2"/>
        <v>193</v>
      </c>
      <c r="Q36" s="299">
        <f t="shared" si="3"/>
        <v>514</v>
      </c>
      <c r="R36" s="255" t="s">
        <v>606</v>
      </c>
      <c r="S36" s="308"/>
      <c r="T36" s="308"/>
      <c r="U36" s="308"/>
      <c r="V36" s="308"/>
    </row>
    <row r="37" spans="1:22" ht="20.25">
      <c r="A37" s="255" t="s">
        <v>607</v>
      </c>
      <c r="B37" s="267">
        <f>'7.'!B37+'8.'!B37+'9.'!B37</f>
        <v>11</v>
      </c>
      <c r="C37" s="267">
        <f>'7.'!C37+'8.'!C37+'9.'!C37</f>
        <v>7</v>
      </c>
      <c r="D37" s="267">
        <f>'7.'!D37+'8.'!D37+'9.'!D37</f>
        <v>4</v>
      </c>
      <c r="E37" s="267">
        <f>'7.'!E37+'8.'!E37+'9.'!E37</f>
        <v>1</v>
      </c>
      <c r="F37" s="299">
        <f t="shared" si="0"/>
        <v>23</v>
      </c>
      <c r="G37" s="267">
        <f>'7.'!G37+'8.'!G37+'9.'!G37</f>
        <v>20</v>
      </c>
      <c r="H37" s="267">
        <f>'7.'!H37+'8.'!H37+'9.'!H37</f>
        <v>11</v>
      </c>
      <c r="I37" s="267">
        <f>'7.'!I37+'8.'!I37+'9.'!I37</f>
        <v>54</v>
      </c>
      <c r="J37" s="267">
        <f>'7.'!J37+'8.'!J37+'9.'!J37</f>
        <v>34</v>
      </c>
      <c r="K37" s="299">
        <f t="shared" si="1"/>
        <v>119</v>
      </c>
      <c r="L37" s="267">
        <f>'7.'!L37+'8.'!L37+'9.'!L37</f>
        <v>117</v>
      </c>
      <c r="M37" s="267">
        <f>'7.'!M37+'8.'!M37+'9.'!M37</f>
        <v>46</v>
      </c>
      <c r="N37" s="267">
        <f>'7.'!N37+'8.'!N37+'9.'!N37</f>
        <v>79</v>
      </c>
      <c r="O37" s="267">
        <f>'7.'!O37+'8.'!O37+'9.'!O37</f>
        <v>42</v>
      </c>
      <c r="P37" s="299">
        <f t="shared" si="2"/>
        <v>284</v>
      </c>
      <c r="Q37" s="299">
        <f t="shared" si="3"/>
        <v>426</v>
      </c>
      <c r="R37" s="255" t="s">
        <v>608</v>
      </c>
      <c r="S37" s="308"/>
      <c r="T37" s="308"/>
      <c r="U37" s="308"/>
      <c r="V37" s="308"/>
    </row>
    <row r="38" spans="1:22" ht="20.25">
      <c r="A38" s="255" t="s">
        <v>609</v>
      </c>
      <c r="B38" s="300">
        <f>'7.'!B38+'8.'!B38+'9.'!B38</f>
        <v>10</v>
      </c>
      <c r="C38" s="300">
        <f>'7.'!C38+'8.'!C38+'9.'!C38</f>
        <v>5</v>
      </c>
      <c r="D38" s="300">
        <f>'7.'!D38+'8.'!D38+'9.'!D38</f>
        <v>8</v>
      </c>
      <c r="E38" s="300">
        <f>'7.'!E38+'8.'!E38+'9.'!E38</f>
        <v>8</v>
      </c>
      <c r="F38" s="299">
        <f t="shared" si="0"/>
        <v>31</v>
      </c>
      <c r="G38" s="300">
        <f>'7.'!G38+'8.'!G38+'9.'!G38</f>
        <v>16</v>
      </c>
      <c r="H38" s="300">
        <f>'7.'!H38+'8.'!H38+'9.'!H38</f>
        <v>10</v>
      </c>
      <c r="I38" s="300">
        <f>'7.'!I38+'8.'!I38+'9.'!I38</f>
        <v>179</v>
      </c>
      <c r="J38" s="300">
        <f>'7.'!J38+'8.'!J38+'9.'!J38</f>
        <v>33</v>
      </c>
      <c r="K38" s="299">
        <f t="shared" si="1"/>
        <v>238</v>
      </c>
      <c r="L38" s="300">
        <f>'7.'!L38+'8.'!L38+'9.'!L38</f>
        <v>187</v>
      </c>
      <c r="M38" s="300">
        <f>'7.'!M38+'8.'!M38+'9.'!M38</f>
        <v>28</v>
      </c>
      <c r="N38" s="300">
        <f>'7.'!N38+'8.'!N38+'9.'!N38</f>
        <v>129</v>
      </c>
      <c r="O38" s="300">
        <f>'7.'!O38+'8.'!O38+'9.'!O38</f>
        <v>20</v>
      </c>
      <c r="P38" s="299">
        <f t="shared" si="2"/>
        <v>364</v>
      </c>
      <c r="Q38" s="299">
        <f t="shared" si="3"/>
        <v>633</v>
      </c>
      <c r="R38" s="255" t="s">
        <v>610</v>
      </c>
      <c r="S38" s="308"/>
      <c r="T38" s="308"/>
      <c r="U38" s="308"/>
      <c r="V38" s="308"/>
    </row>
    <row r="39" spans="1:22" ht="20.25">
      <c r="A39" s="255" t="s">
        <v>653</v>
      </c>
      <c r="B39" s="267">
        <f>'7.'!B39+'8.'!B39+'9.'!B39</f>
        <v>26</v>
      </c>
      <c r="C39" s="267">
        <f>'7.'!C39+'8.'!C39+'9.'!C39</f>
        <v>9</v>
      </c>
      <c r="D39" s="267">
        <f>'7.'!D39+'8.'!D39+'9.'!D39</f>
        <v>20</v>
      </c>
      <c r="E39" s="267">
        <f>'7.'!E39+'8.'!E39+'9.'!E39</f>
        <v>24</v>
      </c>
      <c r="F39" s="299">
        <f t="shared" si="0"/>
        <v>79</v>
      </c>
      <c r="G39" s="267">
        <f>'7.'!G39+'8.'!G39+'9.'!G39</f>
        <v>10</v>
      </c>
      <c r="H39" s="267">
        <f>'7.'!H39+'8.'!H39+'9.'!H39</f>
        <v>17</v>
      </c>
      <c r="I39" s="267">
        <f>'7.'!I39+'8.'!I39+'9.'!I39</f>
        <v>63</v>
      </c>
      <c r="J39" s="267">
        <f>'7.'!J39+'8.'!J39+'9.'!J39</f>
        <v>35</v>
      </c>
      <c r="K39" s="299">
        <f t="shared" si="1"/>
        <v>125</v>
      </c>
      <c r="L39" s="267">
        <f>'7.'!L39+'8.'!L39+'9.'!L39</f>
        <v>172</v>
      </c>
      <c r="M39" s="267">
        <f>'7.'!M39+'8.'!M39+'9.'!M39</f>
        <v>91</v>
      </c>
      <c r="N39" s="267">
        <f>'7.'!N39+'8.'!N39+'9.'!N39</f>
        <v>58</v>
      </c>
      <c r="O39" s="267">
        <f>'7.'!O39+'8.'!O39+'9.'!O39</f>
        <v>26</v>
      </c>
      <c r="P39" s="299">
        <f t="shared" si="2"/>
        <v>347</v>
      </c>
      <c r="Q39" s="299">
        <f t="shared" si="3"/>
        <v>551</v>
      </c>
      <c r="R39" s="255" t="s">
        <v>612</v>
      </c>
      <c r="S39" s="308"/>
      <c r="T39" s="308"/>
      <c r="U39" s="308"/>
      <c r="V39" s="308"/>
    </row>
    <row r="40" spans="1:22" ht="20.25">
      <c r="A40" s="255" t="s">
        <v>613</v>
      </c>
      <c r="B40" s="300">
        <f>'7.'!B40+'8.'!B40+'9.'!B40</f>
        <v>8</v>
      </c>
      <c r="C40" s="300">
        <f>'7.'!C40+'8.'!C40+'9.'!C40</f>
        <v>12</v>
      </c>
      <c r="D40" s="300">
        <f>'7.'!D40+'8.'!D40+'9.'!D40</f>
        <v>16</v>
      </c>
      <c r="E40" s="300">
        <f>'7.'!E40+'8.'!E40+'9.'!E40</f>
        <v>12</v>
      </c>
      <c r="F40" s="299">
        <f t="shared" si="0"/>
        <v>48</v>
      </c>
      <c r="G40" s="300">
        <f>'7.'!G40+'8.'!G40+'9.'!G40</f>
        <v>16</v>
      </c>
      <c r="H40" s="300">
        <f>'7.'!H40+'8.'!H40+'9.'!H40</f>
        <v>11</v>
      </c>
      <c r="I40" s="300">
        <f>'7.'!I40+'8.'!I40+'9.'!I40</f>
        <v>146</v>
      </c>
      <c r="J40" s="300">
        <f>'7.'!J40+'8.'!J40+'9.'!J40</f>
        <v>85</v>
      </c>
      <c r="K40" s="299">
        <f t="shared" si="1"/>
        <v>258</v>
      </c>
      <c r="L40" s="300">
        <f>'7.'!L40+'8.'!L40+'9.'!L40</f>
        <v>118</v>
      </c>
      <c r="M40" s="300">
        <f>'7.'!M40+'8.'!M40+'9.'!M40</f>
        <v>45</v>
      </c>
      <c r="N40" s="300">
        <f>'7.'!N40+'8.'!N40+'9.'!N40</f>
        <v>115</v>
      </c>
      <c r="O40" s="300">
        <f>'7.'!O40+'8.'!O40+'9.'!O40</f>
        <v>29</v>
      </c>
      <c r="P40" s="299">
        <f t="shared" si="2"/>
        <v>307</v>
      </c>
      <c r="Q40" s="299">
        <f t="shared" si="3"/>
        <v>613</v>
      </c>
      <c r="R40" s="255" t="s">
        <v>614</v>
      </c>
      <c r="S40" s="308"/>
      <c r="T40" s="308"/>
      <c r="U40" s="308"/>
      <c r="V40" s="308"/>
    </row>
    <row r="41" spans="1:22" ht="20.25">
      <c r="A41" s="255" t="s">
        <v>615</v>
      </c>
      <c r="B41" s="267">
        <f>'7.'!B41+'8.'!B41+'9.'!B41</f>
        <v>15</v>
      </c>
      <c r="C41" s="267">
        <f>'7.'!C41+'8.'!C41+'9.'!C41</f>
        <v>5</v>
      </c>
      <c r="D41" s="267">
        <f>'7.'!D41+'8.'!D41+'9.'!D41</f>
        <v>9</v>
      </c>
      <c r="E41" s="267">
        <f>'7.'!E41+'8.'!E41+'9.'!E41</f>
        <v>1</v>
      </c>
      <c r="F41" s="299">
        <f t="shared" si="0"/>
        <v>30</v>
      </c>
      <c r="G41" s="267">
        <f>'7.'!G41+'8.'!G41+'9.'!G41</f>
        <v>18</v>
      </c>
      <c r="H41" s="267">
        <f>'7.'!H41+'8.'!H41+'9.'!H41</f>
        <v>3</v>
      </c>
      <c r="I41" s="267">
        <f>'7.'!I41+'8.'!I41+'9.'!I41</f>
        <v>130</v>
      </c>
      <c r="J41" s="267">
        <f>'7.'!J41+'8.'!J41+'9.'!J41</f>
        <v>6</v>
      </c>
      <c r="K41" s="299">
        <f t="shared" si="1"/>
        <v>157</v>
      </c>
      <c r="L41" s="267">
        <f>'7.'!L41+'8.'!L41+'9.'!L41</f>
        <v>66</v>
      </c>
      <c r="M41" s="267">
        <f>'7.'!M41+'8.'!M41+'9.'!M41</f>
        <v>6</v>
      </c>
      <c r="N41" s="267">
        <f>'7.'!N41+'8.'!N41+'9.'!N41</f>
        <v>73</v>
      </c>
      <c r="O41" s="267">
        <f>'7.'!O41+'8.'!O41+'9.'!O41</f>
        <v>1</v>
      </c>
      <c r="P41" s="299">
        <f t="shared" si="2"/>
        <v>146</v>
      </c>
      <c r="Q41" s="299">
        <f t="shared" si="3"/>
        <v>333</v>
      </c>
      <c r="R41" s="255" t="s">
        <v>616</v>
      </c>
      <c r="S41" s="308"/>
      <c r="T41" s="308"/>
      <c r="U41" s="308"/>
      <c r="V41" s="308"/>
    </row>
    <row r="42" spans="1:22" ht="20.25">
      <c r="A42" s="255" t="s">
        <v>654</v>
      </c>
      <c r="B42" s="300">
        <f>'7.'!B42+'8.'!B42+'9.'!B42</f>
        <v>1788</v>
      </c>
      <c r="C42" s="300">
        <f>'7.'!C42+'8.'!C42+'9.'!C42</f>
        <v>1724</v>
      </c>
      <c r="D42" s="300">
        <f>'7.'!D42+'8.'!D42+'9.'!D42</f>
        <v>70</v>
      </c>
      <c r="E42" s="300">
        <f>'7.'!E42+'8.'!E42+'9.'!E42</f>
        <v>46</v>
      </c>
      <c r="F42" s="299">
        <f t="shared" si="0"/>
        <v>3628</v>
      </c>
      <c r="G42" s="300">
        <f>'7.'!G42+'8.'!G42+'9.'!G42</f>
        <v>264</v>
      </c>
      <c r="H42" s="300">
        <f>'7.'!H42+'8.'!H42+'9.'!H42</f>
        <v>206</v>
      </c>
      <c r="I42" s="300">
        <f>'7.'!I42+'8.'!I42+'9.'!I42</f>
        <v>220</v>
      </c>
      <c r="J42" s="300">
        <f>'7.'!J42+'8.'!J42+'9.'!J42</f>
        <v>85</v>
      </c>
      <c r="K42" s="299">
        <f t="shared" si="1"/>
        <v>775</v>
      </c>
      <c r="L42" s="300">
        <f>'7.'!L42+'8.'!L42+'9.'!L42</f>
        <v>600</v>
      </c>
      <c r="M42" s="300">
        <f>'7.'!M42+'8.'!M42+'9.'!M42</f>
        <v>266</v>
      </c>
      <c r="N42" s="300">
        <f>'7.'!N42+'8.'!N42+'9.'!N42</f>
        <v>241</v>
      </c>
      <c r="O42" s="300">
        <f>'7.'!O42+'8.'!O42+'9.'!O42</f>
        <v>97</v>
      </c>
      <c r="P42" s="299">
        <f t="shared" si="2"/>
        <v>1204</v>
      </c>
      <c r="Q42" s="299">
        <f t="shared" si="3"/>
        <v>5607</v>
      </c>
      <c r="R42" s="255" t="s">
        <v>618</v>
      </c>
      <c r="S42" s="308"/>
      <c r="T42" s="308"/>
      <c r="U42" s="308"/>
      <c r="V42" s="308"/>
    </row>
    <row r="43" spans="1:22" ht="27" customHeight="1">
      <c r="A43" s="303" t="s">
        <v>128</v>
      </c>
      <c r="B43" s="304">
        <f>SUM(B7:B42)</f>
        <v>19171</v>
      </c>
      <c r="C43" s="304">
        <f t="shared" ref="C43:Q43" si="4">SUM(C7:C42)</f>
        <v>14605</v>
      </c>
      <c r="D43" s="304">
        <f t="shared" si="4"/>
        <v>16417</v>
      </c>
      <c r="E43" s="304">
        <f t="shared" si="4"/>
        <v>13241</v>
      </c>
      <c r="F43" s="304">
        <f t="shared" si="4"/>
        <v>63434</v>
      </c>
      <c r="G43" s="304">
        <f t="shared" si="4"/>
        <v>5819</v>
      </c>
      <c r="H43" s="304">
        <f t="shared" si="4"/>
        <v>4433</v>
      </c>
      <c r="I43" s="304">
        <f t="shared" si="4"/>
        <v>23420</v>
      </c>
      <c r="J43" s="304">
        <f t="shared" si="4"/>
        <v>11633</v>
      </c>
      <c r="K43" s="304">
        <f t="shared" si="4"/>
        <v>45305</v>
      </c>
      <c r="L43" s="304">
        <f t="shared" si="4"/>
        <v>13238</v>
      </c>
      <c r="M43" s="304">
        <f t="shared" si="4"/>
        <v>5180</v>
      </c>
      <c r="N43" s="304">
        <f t="shared" si="4"/>
        <v>9366</v>
      </c>
      <c r="O43" s="304">
        <f t="shared" si="4"/>
        <v>2747</v>
      </c>
      <c r="P43" s="304">
        <f t="shared" si="4"/>
        <v>30531</v>
      </c>
      <c r="Q43" s="304">
        <f t="shared" si="4"/>
        <v>139270</v>
      </c>
      <c r="R43" s="303" t="s">
        <v>129</v>
      </c>
      <c r="S43" s="308"/>
      <c r="T43" s="308"/>
      <c r="U43" s="308"/>
      <c r="V43" s="308"/>
    </row>
    <row r="44" spans="1:22">
      <c r="T44" s="308"/>
      <c r="U44" s="308"/>
      <c r="V44" s="308"/>
    </row>
    <row r="46" spans="1:22">
      <c r="C46" s="308"/>
      <c r="D46" s="308"/>
      <c r="E46" s="308"/>
      <c r="F46" s="308"/>
      <c r="G46" s="308"/>
    </row>
  </sheetData>
  <mergeCells count="19">
    <mergeCell ref="A1:R1"/>
    <mergeCell ref="A2:R2"/>
    <mergeCell ref="A3:K3"/>
    <mergeCell ref="L3:R3"/>
    <mergeCell ref="A4:A6"/>
    <mergeCell ref="B4:F4"/>
    <mergeCell ref="G4:K4"/>
    <mergeCell ref="L4:P4"/>
    <mergeCell ref="Q4:Q6"/>
    <mergeCell ref="R4:R6"/>
    <mergeCell ref="L5:M5"/>
    <mergeCell ref="N5:O5"/>
    <mergeCell ref="P5:P6"/>
    <mergeCell ref="B5:C5"/>
    <mergeCell ref="D5:E5"/>
    <mergeCell ref="F5:F6"/>
    <mergeCell ref="G5:H5"/>
    <mergeCell ref="I5:J5"/>
    <mergeCell ref="K5:K6"/>
  </mergeCells>
  <printOptions horizontalCentered="1" verticalCentered="1"/>
  <pageMargins left="0.7" right="0.7" top="0.75" bottom="0.75" header="0.3" footer="0.3"/>
  <pageSetup paperSize="9" scale="52"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43"/>
  <sheetViews>
    <sheetView showGridLines="0" rightToLeft="1" topLeftCell="A4" zoomScale="70" zoomScaleNormal="70" zoomScaleSheetLayoutView="75" workbookViewId="0">
      <selection activeCell="H17" sqref="H17"/>
    </sheetView>
  </sheetViews>
  <sheetFormatPr defaultColWidth="7.7109375" defaultRowHeight="12.75"/>
  <cols>
    <col min="1" max="1" width="27.7109375" style="316" customWidth="1"/>
    <col min="2" max="2" width="19.7109375" style="343" customWidth="1"/>
    <col min="3" max="9" width="19.7109375" style="344" customWidth="1"/>
    <col min="10" max="10" width="19.7109375" style="345" customWidth="1"/>
    <col min="11" max="11" width="19.7109375" style="344" customWidth="1"/>
    <col min="12" max="12" width="19.7109375" style="345" customWidth="1"/>
    <col min="13" max="13" width="19.7109375" style="344" customWidth="1"/>
    <col min="14" max="14" width="27.7109375" style="316" customWidth="1"/>
    <col min="15" max="15" width="64.28515625" style="316" customWidth="1"/>
    <col min="16" max="17" width="7.7109375" style="316" customWidth="1"/>
    <col min="18" max="20" width="7.7109375" style="316"/>
    <col min="21" max="21" width="30.85546875" style="316" customWidth="1"/>
    <col min="22" max="251" width="7.7109375" style="316"/>
    <col min="252" max="252" width="10.28515625" style="316" customWidth="1"/>
    <col min="253" max="254" width="12.28515625" style="316" customWidth="1"/>
    <col min="255" max="265" width="10.28515625" style="316" customWidth="1"/>
    <col min="266" max="269" width="7.7109375" style="316" customWidth="1"/>
    <col min="270" max="507" width="7.7109375" style="316"/>
    <col min="508" max="508" width="10.28515625" style="316" customWidth="1"/>
    <col min="509" max="510" width="12.28515625" style="316" customWidth="1"/>
    <col min="511" max="521" width="10.28515625" style="316" customWidth="1"/>
    <col min="522" max="525" width="7.7109375" style="316" customWidth="1"/>
    <col min="526" max="763" width="7.7109375" style="316"/>
    <col min="764" max="764" width="10.28515625" style="316" customWidth="1"/>
    <col min="765" max="766" width="12.28515625" style="316" customWidth="1"/>
    <col min="767" max="777" width="10.28515625" style="316" customWidth="1"/>
    <col min="778" max="781" width="7.7109375" style="316" customWidth="1"/>
    <col min="782" max="1019" width="7.7109375" style="316"/>
    <col min="1020" max="1020" width="10.28515625" style="316" customWidth="1"/>
    <col min="1021" max="1022" width="12.28515625" style="316" customWidth="1"/>
    <col min="1023" max="1033" width="10.28515625" style="316" customWidth="1"/>
    <col min="1034" max="1037" width="7.7109375" style="316" customWidth="1"/>
    <col min="1038" max="1275" width="7.7109375" style="316"/>
    <col min="1276" max="1276" width="10.28515625" style="316" customWidth="1"/>
    <col min="1277" max="1278" width="12.28515625" style="316" customWidth="1"/>
    <col min="1279" max="1289" width="10.28515625" style="316" customWidth="1"/>
    <col min="1290" max="1293" width="7.7109375" style="316" customWidth="1"/>
    <col min="1294" max="1531" width="7.7109375" style="316"/>
    <col min="1532" max="1532" width="10.28515625" style="316" customWidth="1"/>
    <col min="1533" max="1534" width="12.28515625" style="316" customWidth="1"/>
    <col min="1535" max="1545" width="10.28515625" style="316" customWidth="1"/>
    <col min="1546" max="1549" width="7.7109375" style="316" customWidth="1"/>
    <col min="1550" max="1787" width="7.7109375" style="316"/>
    <col min="1788" max="1788" width="10.28515625" style="316" customWidth="1"/>
    <col min="1789" max="1790" width="12.28515625" style="316" customWidth="1"/>
    <col min="1791" max="1801" width="10.28515625" style="316" customWidth="1"/>
    <col min="1802" max="1805" width="7.7109375" style="316" customWidth="1"/>
    <col min="1806" max="2043" width="7.7109375" style="316"/>
    <col min="2044" max="2044" width="10.28515625" style="316" customWidth="1"/>
    <col min="2045" max="2046" width="12.28515625" style="316" customWidth="1"/>
    <col min="2047" max="2057" width="10.28515625" style="316" customWidth="1"/>
    <col min="2058" max="2061" width="7.7109375" style="316" customWidth="1"/>
    <col min="2062" max="2299" width="7.7109375" style="316"/>
    <col min="2300" max="2300" width="10.28515625" style="316" customWidth="1"/>
    <col min="2301" max="2302" width="12.28515625" style="316" customWidth="1"/>
    <col min="2303" max="2313" width="10.28515625" style="316" customWidth="1"/>
    <col min="2314" max="2317" width="7.7109375" style="316" customWidth="1"/>
    <col min="2318" max="2555" width="7.7109375" style="316"/>
    <col min="2556" max="2556" width="10.28515625" style="316" customWidth="1"/>
    <col min="2557" max="2558" width="12.28515625" style="316" customWidth="1"/>
    <col min="2559" max="2569" width="10.28515625" style="316" customWidth="1"/>
    <col min="2570" max="2573" width="7.7109375" style="316" customWidth="1"/>
    <col min="2574" max="2811" width="7.7109375" style="316"/>
    <col min="2812" max="2812" width="10.28515625" style="316" customWidth="1"/>
    <col min="2813" max="2814" width="12.28515625" style="316" customWidth="1"/>
    <col min="2815" max="2825" width="10.28515625" style="316" customWidth="1"/>
    <col min="2826" max="2829" width="7.7109375" style="316" customWidth="1"/>
    <col min="2830" max="3067" width="7.7109375" style="316"/>
    <col min="3068" max="3068" width="10.28515625" style="316" customWidth="1"/>
    <col min="3069" max="3070" width="12.28515625" style="316" customWidth="1"/>
    <col min="3071" max="3081" width="10.28515625" style="316" customWidth="1"/>
    <col min="3082" max="3085" width="7.7109375" style="316" customWidth="1"/>
    <col min="3086" max="3323" width="7.7109375" style="316"/>
    <col min="3324" max="3324" width="10.28515625" style="316" customWidth="1"/>
    <col min="3325" max="3326" width="12.28515625" style="316" customWidth="1"/>
    <col min="3327" max="3337" width="10.28515625" style="316" customWidth="1"/>
    <col min="3338" max="3341" width="7.7109375" style="316" customWidth="1"/>
    <col min="3342" max="3579" width="7.7109375" style="316"/>
    <col min="3580" max="3580" width="10.28515625" style="316" customWidth="1"/>
    <col min="3581" max="3582" width="12.28515625" style="316" customWidth="1"/>
    <col min="3583" max="3593" width="10.28515625" style="316" customWidth="1"/>
    <col min="3594" max="3597" width="7.7109375" style="316" customWidth="1"/>
    <col min="3598" max="3835" width="7.7109375" style="316"/>
    <col min="3836" max="3836" width="10.28515625" style="316" customWidth="1"/>
    <col min="3837" max="3838" width="12.28515625" style="316" customWidth="1"/>
    <col min="3839" max="3849" width="10.28515625" style="316" customWidth="1"/>
    <col min="3850" max="3853" width="7.7109375" style="316" customWidth="1"/>
    <col min="3854" max="4091" width="7.7109375" style="316"/>
    <col min="4092" max="4092" width="10.28515625" style="316" customWidth="1"/>
    <col min="4093" max="4094" width="12.28515625" style="316" customWidth="1"/>
    <col min="4095" max="4105" width="10.28515625" style="316" customWidth="1"/>
    <col min="4106" max="4109" width="7.7109375" style="316" customWidth="1"/>
    <col min="4110" max="4347" width="7.7109375" style="316"/>
    <col min="4348" max="4348" width="10.28515625" style="316" customWidth="1"/>
    <col min="4349" max="4350" width="12.28515625" style="316" customWidth="1"/>
    <col min="4351" max="4361" width="10.28515625" style="316" customWidth="1"/>
    <col min="4362" max="4365" width="7.7109375" style="316" customWidth="1"/>
    <col min="4366" max="4603" width="7.7109375" style="316"/>
    <col min="4604" max="4604" width="10.28515625" style="316" customWidth="1"/>
    <col min="4605" max="4606" width="12.28515625" style="316" customWidth="1"/>
    <col min="4607" max="4617" width="10.28515625" style="316" customWidth="1"/>
    <col min="4618" max="4621" width="7.7109375" style="316" customWidth="1"/>
    <col min="4622" max="4859" width="7.7109375" style="316"/>
    <col min="4860" max="4860" width="10.28515625" style="316" customWidth="1"/>
    <col min="4861" max="4862" width="12.28515625" style="316" customWidth="1"/>
    <col min="4863" max="4873" width="10.28515625" style="316" customWidth="1"/>
    <col min="4874" max="4877" width="7.7109375" style="316" customWidth="1"/>
    <col min="4878" max="5115" width="7.7109375" style="316"/>
    <col min="5116" max="5116" width="10.28515625" style="316" customWidth="1"/>
    <col min="5117" max="5118" width="12.28515625" style="316" customWidth="1"/>
    <col min="5119" max="5129" width="10.28515625" style="316" customWidth="1"/>
    <col min="5130" max="5133" width="7.7109375" style="316" customWidth="1"/>
    <col min="5134" max="5371" width="7.7109375" style="316"/>
    <col min="5372" max="5372" width="10.28515625" style="316" customWidth="1"/>
    <col min="5373" max="5374" width="12.28515625" style="316" customWidth="1"/>
    <col min="5375" max="5385" width="10.28515625" style="316" customWidth="1"/>
    <col min="5386" max="5389" width="7.7109375" style="316" customWidth="1"/>
    <col min="5390" max="5627" width="7.7109375" style="316"/>
    <col min="5628" max="5628" width="10.28515625" style="316" customWidth="1"/>
    <col min="5629" max="5630" width="12.28515625" style="316" customWidth="1"/>
    <col min="5631" max="5641" width="10.28515625" style="316" customWidth="1"/>
    <col min="5642" max="5645" width="7.7109375" style="316" customWidth="1"/>
    <col min="5646" max="5883" width="7.7109375" style="316"/>
    <col min="5884" max="5884" width="10.28515625" style="316" customWidth="1"/>
    <col min="5885" max="5886" width="12.28515625" style="316" customWidth="1"/>
    <col min="5887" max="5897" width="10.28515625" style="316" customWidth="1"/>
    <col min="5898" max="5901" width="7.7109375" style="316" customWidth="1"/>
    <col min="5902" max="6139" width="7.7109375" style="316"/>
    <col min="6140" max="6140" width="10.28515625" style="316" customWidth="1"/>
    <col min="6141" max="6142" width="12.28515625" style="316" customWidth="1"/>
    <col min="6143" max="6153" width="10.28515625" style="316" customWidth="1"/>
    <col min="6154" max="6157" width="7.7109375" style="316" customWidth="1"/>
    <col min="6158" max="6395" width="7.7109375" style="316"/>
    <col min="6396" max="6396" width="10.28515625" style="316" customWidth="1"/>
    <col min="6397" max="6398" width="12.28515625" style="316" customWidth="1"/>
    <col min="6399" max="6409" width="10.28515625" style="316" customWidth="1"/>
    <col min="6410" max="6413" width="7.7109375" style="316" customWidth="1"/>
    <col min="6414" max="6651" width="7.7109375" style="316"/>
    <col min="6652" max="6652" width="10.28515625" style="316" customWidth="1"/>
    <col min="6653" max="6654" width="12.28515625" style="316" customWidth="1"/>
    <col min="6655" max="6665" width="10.28515625" style="316" customWidth="1"/>
    <col min="6666" max="6669" width="7.7109375" style="316" customWidth="1"/>
    <col min="6670" max="6907" width="7.7109375" style="316"/>
    <col min="6908" max="6908" width="10.28515625" style="316" customWidth="1"/>
    <col min="6909" max="6910" width="12.28515625" style="316" customWidth="1"/>
    <col min="6911" max="6921" width="10.28515625" style="316" customWidth="1"/>
    <col min="6922" max="6925" width="7.7109375" style="316" customWidth="1"/>
    <col min="6926" max="7163" width="7.7109375" style="316"/>
    <col min="7164" max="7164" width="10.28515625" style="316" customWidth="1"/>
    <col min="7165" max="7166" width="12.28515625" style="316" customWidth="1"/>
    <col min="7167" max="7177" width="10.28515625" style="316" customWidth="1"/>
    <col min="7178" max="7181" width="7.7109375" style="316" customWidth="1"/>
    <col min="7182" max="7419" width="7.7109375" style="316"/>
    <col min="7420" max="7420" width="10.28515625" style="316" customWidth="1"/>
    <col min="7421" max="7422" width="12.28515625" style="316" customWidth="1"/>
    <col min="7423" max="7433" width="10.28515625" style="316" customWidth="1"/>
    <col min="7434" max="7437" width="7.7109375" style="316" customWidth="1"/>
    <col min="7438" max="7675" width="7.7109375" style="316"/>
    <col min="7676" max="7676" width="10.28515625" style="316" customWidth="1"/>
    <col min="7677" max="7678" width="12.28515625" style="316" customWidth="1"/>
    <col min="7679" max="7689" width="10.28515625" style="316" customWidth="1"/>
    <col min="7690" max="7693" width="7.7109375" style="316" customWidth="1"/>
    <col min="7694" max="7931" width="7.7109375" style="316"/>
    <col min="7932" max="7932" width="10.28515625" style="316" customWidth="1"/>
    <col min="7933" max="7934" width="12.28515625" style="316" customWidth="1"/>
    <col min="7935" max="7945" width="10.28515625" style="316" customWidth="1"/>
    <col min="7946" max="7949" width="7.7109375" style="316" customWidth="1"/>
    <col min="7950" max="8187" width="7.7109375" style="316"/>
    <col min="8188" max="8188" width="10.28515625" style="316" customWidth="1"/>
    <col min="8189" max="8190" width="12.28515625" style="316" customWidth="1"/>
    <col min="8191" max="8201" width="10.28515625" style="316" customWidth="1"/>
    <col min="8202" max="8205" width="7.7109375" style="316" customWidth="1"/>
    <col min="8206" max="8443" width="7.7109375" style="316"/>
    <col min="8444" max="8444" width="10.28515625" style="316" customWidth="1"/>
    <col min="8445" max="8446" width="12.28515625" style="316" customWidth="1"/>
    <col min="8447" max="8457" width="10.28515625" style="316" customWidth="1"/>
    <col min="8458" max="8461" width="7.7109375" style="316" customWidth="1"/>
    <col min="8462" max="8699" width="7.7109375" style="316"/>
    <col min="8700" max="8700" width="10.28515625" style="316" customWidth="1"/>
    <col min="8701" max="8702" width="12.28515625" style="316" customWidth="1"/>
    <col min="8703" max="8713" width="10.28515625" style="316" customWidth="1"/>
    <col min="8714" max="8717" width="7.7109375" style="316" customWidth="1"/>
    <col min="8718" max="8955" width="7.7109375" style="316"/>
    <col min="8956" max="8956" width="10.28515625" style="316" customWidth="1"/>
    <col min="8957" max="8958" width="12.28515625" style="316" customWidth="1"/>
    <col min="8959" max="8969" width="10.28515625" style="316" customWidth="1"/>
    <col min="8970" max="8973" width="7.7109375" style="316" customWidth="1"/>
    <col min="8974" max="9211" width="7.7109375" style="316"/>
    <col min="9212" max="9212" width="10.28515625" style="316" customWidth="1"/>
    <col min="9213" max="9214" width="12.28515625" style="316" customWidth="1"/>
    <col min="9215" max="9225" width="10.28515625" style="316" customWidth="1"/>
    <col min="9226" max="9229" width="7.7109375" style="316" customWidth="1"/>
    <col min="9230" max="9467" width="7.7109375" style="316"/>
    <col min="9468" max="9468" width="10.28515625" style="316" customWidth="1"/>
    <col min="9469" max="9470" width="12.28515625" style="316" customWidth="1"/>
    <col min="9471" max="9481" width="10.28515625" style="316" customWidth="1"/>
    <col min="9482" max="9485" width="7.7109375" style="316" customWidth="1"/>
    <col min="9486" max="9723" width="7.7109375" style="316"/>
    <col min="9724" max="9724" width="10.28515625" style="316" customWidth="1"/>
    <col min="9725" max="9726" width="12.28515625" style="316" customWidth="1"/>
    <col min="9727" max="9737" width="10.28515625" style="316" customWidth="1"/>
    <col min="9738" max="9741" width="7.7109375" style="316" customWidth="1"/>
    <col min="9742" max="9979" width="7.7109375" style="316"/>
    <col min="9980" max="9980" width="10.28515625" style="316" customWidth="1"/>
    <col min="9981" max="9982" width="12.28515625" style="316" customWidth="1"/>
    <col min="9983" max="9993" width="10.28515625" style="316" customWidth="1"/>
    <col min="9994" max="9997" width="7.7109375" style="316" customWidth="1"/>
    <col min="9998" max="10235" width="7.7109375" style="316"/>
    <col min="10236" max="10236" width="10.28515625" style="316" customWidth="1"/>
    <col min="10237" max="10238" width="12.28515625" style="316" customWidth="1"/>
    <col min="10239" max="10249" width="10.28515625" style="316" customWidth="1"/>
    <col min="10250" max="10253" width="7.7109375" style="316" customWidth="1"/>
    <col min="10254" max="10491" width="7.7109375" style="316"/>
    <col min="10492" max="10492" width="10.28515625" style="316" customWidth="1"/>
    <col min="10493" max="10494" width="12.28515625" style="316" customWidth="1"/>
    <col min="10495" max="10505" width="10.28515625" style="316" customWidth="1"/>
    <col min="10506" max="10509" width="7.7109375" style="316" customWidth="1"/>
    <col min="10510" max="10747" width="7.7109375" style="316"/>
    <col min="10748" max="10748" width="10.28515625" style="316" customWidth="1"/>
    <col min="10749" max="10750" width="12.28515625" style="316" customWidth="1"/>
    <col min="10751" max="10761" width="10.28515625" style="316" customWidth="1"/>
    <col min="10762" max="10765" width="7.7109375" style="316" customWidth="1"/>
    <col min="10766" max="11003" width="7.7109375" style="316"/>
    <col min="11004" max="11004" width="10.28515625" style="316" customWidth="1"/>
    <col min="11005" max="11006" width="12.28515625" style="316" customWidth="1"/>
    <col min="11007" max="11017" width="10.28515625" style="316" customWidth="1"/>
    <col min="11018" max="11021" width="7.7109375" style="316" customWidth="1"/>
    <col min="11022" max="11259" width="7.7109375" style="316"/>
    <col min="11260" max="11260" width="10.28515625" style="316" customWidth="1"/>
    <col min="11261" max="11262" width="12.28515625" style="316" customWidth="1"/>
    <col min="11263" max="11273" width="10.28515625" style="316" customWidth="1"/>
    <col min="11274" max="11277" width="7.7109375" style="316" customWidth="1"/>
    <col min="11278" max="11515" width="7.7109375" style="316"/>
    <col min="11516" max="11516" width="10.28515625" style="316" customWidth="1"/>
    <col min="11517" max="11518" width="12.28515625" style="316" customWidth="1"/>
    <col min="11519" max="11529" width="10.28515625" style="316" customWidth="1"/>
    <col min="11530" max="11533" width="7.7109375" style="316" customWidth="1"/>
    <col min="11534" max="11771" width="7.7109375" style="316"/>
    <col min="11772" max="11772" width="10.28515625" style="316" customWidth="1"/>
    <col min="11773" max="11774" width="12.28515625" style="316" customWidth="1"/>
    <col min="11775" max="11785" width="10.28515625" style="316" customWidth="1"/>
    <col min="11786" max="11789" width="7.7109375" style="316" customWidth="1"/>
    <col min="11790" max="12027" width="7.7109375" style="316"/>
    <col min="12028" max="12028" width="10.28515625" style="316" customWidth="1"/>
    <col min="12029" max="12030" width="12.28515625" style="316" customWidth="1"/>
    <col min="12031" max="12041" width="10.28515625" style="316" customWidth="1"/>
    <col min="12042" max="12045" width="7.7109375" style="316" customWidth="1"/>
    <col min="12046" max="12283" width="7.7109375" style="316"/>
    <col min="12284" max="12284" width="10.28515625" style="316" customWidth="1"/>
    <col min="12285" max="12286" width="12.28515625" style="316" customWidth="1"/>
    <col min="12287" max="12297" width="10.28515625" style="316" customWidth="1"/>
    <col min="12298" max="12301" width="7.7109375" style="316" customWidth="1"/>
    <col min="12302" max="12539" width="7.7109375" style="316"/>
    <col min="12540" max="12540" width="10.28515625" style="316" customWidth="1"/>
    <col min="12541" max="12542" width="12.28515625" style="316" customWidth="1"/>
    <col min="12543" max="12553" width="10.28515625" style="316" customWidth="1"/>
    <col min="12554" max="12557" width="7.7109375" style="316" customWidth="1"/>
    <col min="12558" max="12795" width="7.7109375" style="316"/>
    <col min="12796" max="12796" width="10.28515625" style="316" customWidth="1"/>
    <col min="12797" max="12798" width="12.28515625" style="316" customWidth="1"/>
    <col min="12799" max="12809" width="10.28515625" style="316" customWidth="1"/>
    <col min="12810" max="12813" width="7.7109375" style="316" customWidth="1"/>
    <col min="12814" max="13051" width="7.7109375" style="316"/>
    <col min="13052" max="13052" width="10.28515625" style="316" customWidth="1"/>
    <col min="13053" max="13054" width="12.28515625" style="316" customWidth="1"/>
    <col min="13055" max="13065" width="10.28515625" style="316" customWidth="1"/>
    <col min="13066" max="13069" width="7.7109375" style="316" customWidth="1"/>
    <col min="13070" max="13307" width="7.7109375" style="316"/>
    <col min="13308" max="13308" width="10.28515625" style="316" customWidth="1"/>
    <col min="13309" max="13310" width="12.28515625" style="316" customWidth="1"/>
    <col min="13311" max="13321" width="10.28515625" style="316" customWidth="1"/>
    <col min="13322" max="13325" width="7.7109375" style="316" customWidth="1"/>
    <col min="13326" max="13563" width="7.7109375" style="316"/>
    <col min="13564" max="13564" width="10.28515625" style="316" customWidth="1"/>
    <col min="13565" max="13566" width="12.28515625" style="316" customWidth="1"/>
    <col min="13567" max="13577" width="10.28515625" style="316" customWidth="1"/>
    <col min="13578" max="13581" width="7.7109375" style="316" customWidth="1"/>
    <col min="13582" max="13819" width="7.7109375" style="316"/>
    <col min="13820" max="13820" width="10.28515625" style="316" customWidth="1"/>
    <col min="13821" max="13822" width="12.28515625" style="316" customWidth="1"/>
    <col min="13823" max="13833" width="10.28515625" style="316" customWidth="1"/>
    <col min="13834" max="13837" width="7.7109375" style="316" customWidth="1"/>
    <col min="13838" max="14075" width="7.7109375" style="316"/>
    <col min="14076" max="14076" width="10.28515625" style="316" customWidth="1"/>
    <col min="14077" max="14078" width="12.28515625" style="316" customWidth="1"/>
    <col min="14079" max="14089" width="10.28515625" style="316" customWidth="1"/>
    <col min="14090" max="14093" width="7.7109375" style="316" customWidth="1"/>
    <col min="14094" max="14331" width="7.7109375" style="316"/>
    <col min="14332" max="14332" width="10.28515625" style="316" customWidth="1"/>
    <col min="14333" max="14334" width="12.28515625" style="316" customWidth="1"/>
    <col min="14335" max="14345" width="10.28515625" style="316" customWidth="1"/>
    <col min="14346" max="14349" width="7.7109375" style="316" customWidth="1"/>
    <col min="14350" max="14587" width="7.7109375" style="316"/>
    <col min="14588" max="14588" width="10.28515625" style="316" customWidth="1"/>
    <col min="14589" max="14590" width="12.28515625" style="316" customWidth="1"/>
    <col min="14591" max="14601" width="10.28515625" style="316" customWidth="1"/>
    <col min="14602" max="14605" width="7.7109375" style="316" customWidth="1"/>
    <col min="14606" max="14843" width="7.7109375" style="316"/>
    <col min="14844" max="14844" width="10.28515625" style="316" customWidth="1"/>
    <col min="14845" max="14846" width="12.28515625" style="316" customWidth="1"/>
    <col min="14847" max="14857" width="10.28515625" style="316" customWidth="1"/>
    <col min="14858" max="14861" width="7.7109375" style="316" customWidth="1"/>
    <col min="14862" max="15099" width="7.7109375" style="316"/>
    <col min="15100" max="15100" width="10.28515625" style="316" customWidth="1"/>
    <col min="15101" max="15102" width="12.28515625" style="316" customWidth="1"/>
    <col min="15103" max="15113" width="10.28515625" style="316" customWidth="1"/>
    <col min="15114" max="15117" width="7.7109375" style="316" customWidth="1"/>
    <col min="15118" max="15355" width="7.7109375" style="316"/>
    <col min="15356" max="15356" width="10.28515625" style="316" customWidth="1"/>
    <col min="15357" max="15358" width="12.28515625" style="316" customWidth="1"/>
    <col min="15359" max="15369" width="10.28515625" style="316" customWidth="1"/>
    <col min="15370" max="15373" width="7.7109375" style="316" customWidth="1"/>
    <col min="15374" max="15611" width="7.7109375" style="316"/>
    <col min="15612" max="15612" width="10.28515625" style="316" customWidth="1"/>
    <col min="15613" max="15614" width="12.28515625" style="316" customWidth="1"/>
    <col min="15615" max="15625" width="10.28515625" style="316" customWidth="1"/>
    <col min="15626" max="15629" width="7.7109375" style="316" customWidth="1"/>
    <col min="15630" max="15867" width="7.7109375" style="316"/>
    <col min="15868" max="15868" width="10.28515625" style="316" customWidth="1"/>
    <col min="15869" max="15870" width="12.28515625" style="316" customWidth="1"/>
    <col min="15871" max="15881" width="10.28515625" style="316" customWidth="1"/>
    <col min="15882" max="15885" width="7.7109375" style="316" customWidth="1"/>
    <col min="15886" max="16123" width="7.7109375" style="316"/>
    <col min="16124" max="16124" width="10.28515625" style="316" customWidth="1"/>
    <col min="16125" max="16126" width="12.28515625" style="316" customWidth="1"/>
    <col min="16127" max="16137" width="10.28515625" style="316" customWidth="1"/>
    <col min="16138" max="16141" width="7.7109375" style="316" customWidth="1"/>
    <col min="16142" max="16384" width="7.7109375" style="316"/>
  </cols>
  <sheetData>
    <row r="1" spans="1:21" ht="41.1" customHeight="1">
      <c r="A1" s="1956" t="s">
        <v>347</v>
      </c>
      <c r="B1" s="1956"/>
      <c r="C1" s="1956"/>
      <c r="D1" s="1956"/>
      <c r="E1" s="1956"/>
      <c r="F1" s="1956"/>
      <c r="G1" s="1956"/>
      <c r="H1" s="1956"/>
      <c r="I1" s="1956"/>
      <c r="J1" s="1956"/>
      <c r="K1" s="1956"/>
      <c r="L1" s="1956"/>
      <c r="M1" s="1956"/>
      <c r="N1" s="1956"/>
    </row>
    <row r="2" spans="1:21" ht="41.1" customHeight="1">
      <c r="A2" s="1902" t="s">
        <v>348</v>
      </c>
      <c r="B2" s="1902"/>
      <c r="C2" s="1902"/>
      <c r="D2" s="1902"/>
      <c r="E2" s="1902"/>
      <c r="F2" s="1902"/>
      <c r="G2" s="1902"/>
      <c r="H2" s="1902"/>
      <c r="I2" s="1902"/>
      <c r="J2" s="1902"/>
      <c r="K2" s="1902"/>
      <c r="L2" s="1902"/>
      <c r="M2" s="1902"/>
      <c r="N2" s="1902"/>
    </row>
    <row r="3" spans="1:21" ht="30.75" customHeight="1">
      <c r="A3" s="1903" t="s">
        <v>661</v>
      </c>
      <c r="B3" s="1903"/>
      <c r="C3" s="1903" t="s">
        <v>662</v>
      </c>
      <c r="D3" s="1903"/>
      <c r="E3" s="1903"/>
      <c r="F3" s="1903"/>
      <c r="G3" s="1903"/>
      <c r="H3" s="1904"/>
      <c r="I3" s="1958" t="s">
        <v>663</v>
      </c>
      <c r="J3" s="1958"/>
      <c r="K3" s="1958"/>
      <c r="L3" s="1958"/>
      <c r="M3" s="1958"/>
      <c r="N3" s="1905"/>
    </row>
    <row r="4" spans="1:21" s="319" customFormat="1" ht="85.5" customHeight="1">
      <c r="A4" s="2062" t="s">
        <v>83</v>
      </c>
      <c r="B4" s="317" t="s">
        <v>664</v>
      </c>
      <c r="C4" s="317" t="s">
        <v>665</v>
      </c>
      <c r="D4" s="317" t="s">
        <v>666</v>
      </c>
      <c r="E4" s="317" t="s">
        <v>667</v>
      </c>
      <c r="F4" s="318" t="s">
        <v>668</v>
      </c>
      <c r="G4" s="317" t="s">
        <v>669</v>
      </c>
      <c r="H4" s="317" t="s">
        <v>670</v>
      </c>
      <c r="I4" s="317" t="s">
        <v>671</v>
      </c>
      <c r="J4" s="317" t="s">
        <v>672</v>
      </c>
      <c r="K4" s="317" t="s">
        <v>673</v>
      </c>
      <c r="L4" s="317" t="s">
        <v>674</v>
      </c>
      <c r="M4" s="317" t="s">
        <v>675</v>
      </c>
      <c r="N4" s="2062" t="s">
        <v>87</v>
      </c>
    </row>
    <row r="5" spans="1:21" s="319" customFormat="1" ht="87" customHeight="1">
      <c r="A5" s="2062"/>
      <c r="B5" s="320" t="s">
        <v>676</v>
      </c>
      <c r="C5" s="321" t="s">
        <v>677</v>
      </c>
      <c r="D5" s="321" t="s">
        <v>678</v>
      </c>
      <c r="E5" s="321" t="s">
        <v>679</v>
      </c>
      <c r="F5" s="320" t="s">
        <v>680</v>
      </c>
      <c r="G5" s="321" t="s">
        <v>681</v>
      </c>
      <c r="H5" s="321" t="s">
        <v>682</v>
      </c>
      <c r="I5" s="320" t="s">
        <v>683</v>
      </c>
      <c r="J5" s="320" t="s">
        <v>684</v>
      </c>
      <c r="K5" s="322" t="s">
        <v>685</v>
      </c>
      <c r="L5" s="321" t="s">
        <v>686</v>
      </c>
      <c r="M5" s="321" t="s">
        <v>687</v>
      </c>
      <c r="N5" s="2062"/>
      <c r="O5" s="323"/>
    </row>
    <row r="6" spans="1:21" s="326" customFormat="1" ht="33" customHeight="1">
      <c r="A6" s="255" t="s">
        <v>88</v>
      </c>
      <c r="B6" s="324">
        <v>397</v>
      </c>
      <c r="C6" s="324">
        <v>49</v>
      </c>
      <c r="D6" s="324">
        <v>2</v>
      </c>
      <c r="E6" s="324">
        <v>2</v>
      </c>
      <c r="F6" s="324">
        <v>4</v>
      </c>
      <c r="G6" s="324">
        <v>40</v>
      </c>
      <c r="H6" s="324">
        <v>5</v>
      </c>
      <c r="I6" s="324">
        <v>1</v>
      </c>
      <c r="J6" s="324">
        <v>1</v>
      </c>
      <c r="K6" s="324">
        <v>1</v>
      </c>
      <c r="L6" s="324">
        <v>156</v>
      </c>
      <c r="M6" s="324">
        <v>1</v>
      </c>
      <c r="N6" s="255" t="s">
        <v>89</v>
      </c>
      <c r="O6" s="325"/>
      <c r="Q6" s="327"/>
      <c r="S6" s="327"/>
      <c r="U6" s="328"/>
    </row>
    <row r="7" spans="1:21" s="326" customFormat="1" ht="33" customHeight="1">
      <c r="A7" s="255" t="s">
        <v>90</v>
      </c>
      <c r="B7" s="329">
        <v>80</v>
      </c>
      <c r="C7" s="329">
        <v>10</v>
      </c>
      <c r="D7" s="329">
        <v>2</v>
      </c>
      <c r="E7" s="329">
        <v>2</v>
      </c>
      <c r="F7" s="329">
        <v>2</v>
      </c>
      <c r="G7" s="329">
        <v>6</v>
      </c>
      <c r="H7" s="329">
        <v>3</v>
      </c>
      <c r="I7" s="329">
        <v>1</v>
      </c>
      <c r="J7" s="329">
        <v>1</v>
      </c>
      <c r="K7" s="329">
        <v>0</v>
      </c>
      <c r="L7" s="329">
        <v>13</v>
      </c>
      <c r="M7" s="329">
        <v>1</v>
      </c>
      <c r="N7" s="255" t="s">
        <v>91</v>
      </c>
      <c r="Q7" s="327"/>
      <c r="S7" s="327"/>
      <c r="U7" s="328"/>
    </row>
    <row r="8" spans="1:21" s="326" customFormat="1" ht="33" customHeight="1">
      <c r="A8" s="255" t="s">
        <v>92</v>
      </c>
      <c r="B8" s="324">
        <v>94</v>
      </c>
      <c r="C8" s="324">
        <v>14</v>
      </c>
      <c r="D8" s="324">
        <v>0</v>
      </c>
      <c r="E8" s="324">
        <v>1</v>
      </c>
      <c r="F8" s="324">
        <v>1</v>
      </c>
      <c r="G8" s="324">
        <v>10</v>
      </c>
      <c r="H8" s="324">
        <v>3</v>
      </c>
      <c r="I8" s="324">
        <v>1</v>
      </c>
      <c r="J8" s="324">
        <v>1</v>
      </c>
      <c r="K8" s="324">
        <v>3</v>
      </c>
      <c r="L8" s="324">
        <v>38</v>
      </c>
      <c r="M8" s="324">
        <v>1</v>
      </c>
      <c r="N8" s="255" t="s">
        <v>93</v>
      </c>
      <c r="Q8" s="327"/>
      <c r="S8" s="327"/>
      <c r="U8" s="328"/>
    </row>
    <row r="9" spans="1:21" s="326" customFormat="1" ht="33" customHeight="1">
      <c r="A9" s="255" t="s">
        <v>94</v>
      </c>
      <c r="B9" s="329">
        <v>107</v>
      </c>
      <c r="C9" s="329">
        <v>16</v>
      </c>
      <c r="D9" s="329">
        <v>0</v>
      </c>
      <c r="E9" s="329">
        <v>1</v>
      </c>
      <c r="F9" s="329">
        <v>1</v>
      </c>
      <c r="G9" s="329">
        <v>13</v>
      </c>
      <c r="H9" s="329">
        <v>1</v>
      </c>
      <c r="I9" s="329">
        <v>0</v>
      </c>
      <c r="J9" s="329">
        <v>1</v>
      </c>
      <c r="K9" s="329">
        <v>1</v>
      </c>
      <c r="L9" s="329">
        <v>20</v>
      </c>
      <c r="M9" s="329">
        <v>1</v>
      </c>
      <c r="N9" s="255" t="s">
        <v>257</v>
      </c>
      <c r="Q9" s="327"/>
      <c r="S9" s="327"/>
      <c r="U9" s="328"/>
    </row>
    <row r="10" spans="1:21" s="326" customFormat="1" ht="33" customHeight="1">
      <c r="A10" s="255" t="s">
        <v>96</v>
      </c>
      <c r="B10" s="324">
        <v>144</v>
      </c>
      <c r="C10" s="324">
        <v>18</v>
      </c>
      <c r="D10" s="324">
        <v>1</v>
      </c>
      <c r="E10" s="324">
        <v>1</v>
      </c>
      <c r="F10" s="324">
        <v>2</v>
      </c>
      <c r="G10" s="324">
        <v>16</v>
      </c>
      <c r="H10" s="324">
        <v>3</v>
      </c>
      <c r="I10" s="324">
        <v>0</v>
      </c>
      <c r="J10" s="324">
        <v>1</v>
      </c>
      <c r="K10" s="324">
        <v>5</v>
      </c>
      <c r="L10" s="324">
        <v>41</v>
      </c>
      <c r="M10" s="324">
        <v>1</v>
      </c>
      <c r="N10" s="255" t="s">
        <v>97</v>
      </c>
      <c r="Q10" s="327"/>
      <c r="S10" s="327"/>
      <c r="U10" s="328"/>
    </row>
    <row r="11" spans="1:21" s="326" customFormat="1" ht="33" customHeight="1">
      <c r="A11" s="255" t="s">
        <v>98</v>
      </c>
      <c r="B11" s="329">
        <v>153</v>
      </c>
      <c r="C11" s="329">
        <v>19</v>
      </c>
      <c r="D11" s="329">
        <v>1</v>
      </c>
      <c r="E11" s="329">
        <v>1</v>
      </c>
      <c r="F11" s="329">
        <v>3</v>
      </c>
      <c r="G11" s="329">
        <v>19</v>
      </c>
      <c r="H11" s="329">
        <v>5</v>
      </c>
      <c r="I11" s="329">
        <v>0</v>
      </c>
      <c r="J11" s="329">
        <v>1</v>
      </c>
      <c r="K11" s="329">
        <v>1</v>
      </c>
      <c r="L11" s="329">
        <v>23</v>
      </c>
      <c r="M11" s="329">
        <v>1</v>
      </c>
      <c r="N11" s="255" t="s">
        <v>99</v>
      </c>
      <c r="Q11" s="327"/>
      <c r="S11" s="327"/>
      <c r="U11" s="328"/>
    </row>
    <row r="12" spans="1:21" s="326" customFormat="1" ht="33" customHeight="1">
      <c r="A12" s="255" t="s">
        <v>258</v>
      </c>
      <c r="B12" s="324">
        <v>120</v>
      </c>
      <c r="C12" s="324">
        <v>21</v>
      </c>
      <c r="D12" s="324">
        <v>1</v>
      </c>
      <c r="E12" s="324">
        <v>1</v>
      </c>
      <c r="F12" s="324">
        <v>1</v>
      </c>
      <c r="G12" s="324">
        <v>16</v>
      </c>
      <c r="H12" s="324">
        <v>2</v>
      </c>
      <c r="I12" s="324">
        <v>1</v>
      </c>
      <c r="J12" s="324">
        <v>1</v>
      </c>
      <c r="K12" s="324">
        <v>9</v>
      </c>
      <c r="L12" s="324">
        <v>63</v>
      </c>
      <c r="M12" s="324">
        <v>1</v>
      </c>
      <c r="N12" s="255" t="s">
        <v>101</v>
      </c>
      <c r="Q12" s="330"/>
      <c r="S12" s="327"/>
      <c r="U12" s="328"/>
    </row>
    <row r="13" spans="1:21" s="326" customFormat="1" ht="33" customHeight="1">
      <c r="A13" s="255" t="s">
        <v>102</v>
      </c>
      <c r="B13" s="329">
        <v>63</v>
      </c>
      <c r="C13" s="329">
        <v>10</v>
      </c>
      <c r="D13" s="329">
        <v>1</v>
      </c>
      <c r="E13" s="329">
        <v>1</v>
      </c>
      <c r="F13" s="329">
        <v>1</v>
      </c>
      <c r="G13" s="329">
        <v>5</v>
      </c>
      <c r="H13" s="329">
        <v>2</v>
      </c>
      <c r="I13" s="329">
        <v>0</v>
      </c>
      <c r="J13" s="329">
        <v>0</v>
      </c>
      <c r="K13" s="329">
        <v>1</v>
      </c>
      <c r="L13" s="329">
        <v>12</v>
      </c>
      <c r="M13" s="329">
        <v>1</v>
      </c>
      <c r="N13" s="255" t="s">
        <v>103</v>
      </c>
      <c r="Q13" s="330"/>
      <c r="S13" s="327"/>
      <c r="U13" s="328"/>
    </row>
    <row r="14" spans="1:21" s="326" customFormat="1" ht="33" customHeight="1">
      <c r="A14" s="255" t="s">
        <v>104</v>
      </c>
      <c r="B14" s="324">
        <v>38</v>
      </c>
      <c r="C14" s="324">
        <v>7</v>
      </c>
      <c r="D14" s="324">
        <v>0</v>
      </c>
      <c r="E14" s="324">
        <v>1</v>
      </c>
      <c r="F14" s="324">
        <v>1</v>
      </c>
      <c r="G14" s="324">
        <v>4</v>
      </c>
      <c r="H14" s="324">
        <v>1</v>
      </c>
      <c r="I14" s="324">
        <v>0</v>
      </c>
      <c r="J14" s="324">
        <v>1</v>
      </c>
      <c r="K14" s="324">
        <v>1</v>
      </c>
      <c r="L14" s="324">
        <v>13</v>
      </c>
      <c r="M14" s="324">
        <v>1</v>
      </c>
      <c r="N14" s="255" t="s">
        <v>105</v>
      </c>
      <c r="Q14" s="327"/>
      <c r="S14" s="327"/>
      <c r="U14" s="328"/>
    </row>
    <row r="15" spans="1:21" s="326" customFormat="1" ht="33" customHeight="1">
      <c r="A15" s="255" t="s">
        <v>106</v>
      </c>
      <c r="B15" s="329">
        <v>213</v>
      </c>
      <c r="C15" s="329">
        <v>20</v>
      </c>
      <c r="D15" s="329">
        <v>1</v>
      </c>
      <c r="E15" s="329">
        <v>1</v>
      </c>
      <c r="F15" s="329">
        <v>2</v>
      </c>
      <c r="G15" s="329">
        <v>21</v>
      </c>
      <c r="H15" s="329">
        <v>5</v>
      </c>
      <c r="I15" s="329">
        <v>1</v>
      </c>
      <c r="J15" s="329">
        <v>1</v>
      </c>
      <c r="K15" s="329">
        <v>1</v>
      </c>
      <c r="L15" s="329">
        <v>25</v>
      </c>
      <c r="M15" s="329">
        <v>1</v>
      </c>
      <c r="N15" s="255" t="s">
        <v>107</v>
      </c>
      <c r="Q15" s="327"/>
      <c r="S15" s="327"/>
      <c r="U15" s="328"/>
    </row>
    <row r="16" spans="1:21" s="326" customFormat="1" ht="33" customHeight="1">
      <c r="A16" s="255" t="s">
        <v>259</v>
      </c>
      <c r="B16" s="324">
        <v>63</v>
      </c>
      <c r="C16" s="324">
        <v>8</v>
      </c>
      <c r="D16" s="324">
        <v>0</v>
      </c>
      <c r="E16" s="324">
        <v>0</v>
      </c>
      <c r="F16" s="324">
        <v>1</v>
      </c>
      <c r="G16" s="324">
        <v>5</v>
      </c>
      <c r="H16" s="324">
        <v>1</v>
      </c>
      <c r="I16" s="324">
        <v>1</v>
      </c>
      <c r="J16" s="324">
        <v>0</v>
      </c>
      <c r="K16" s="324">
        <v>0</v>
      </c>
      <c r="L16" s="324">
        <v>8</v>
      </c>
      <c r="M16" s="324">
        <v>1</v>
      </c>
      <c r="N16" s="255" t="s">
        <v>109</v>
      </c>
      <c r="Q16" s="327"/>
      <c r="S16" s="327"/>
      <c r="U16" s="328"/>
    </row>
    <row r="17" spans="1:21" s="326" customFormat="1" ht="33" customHeight="1">
      <c r="A17" s="255" t="s">
        <v>110</v>
      </c>
      <c r="B17" s="329">
        <v>82</v>
      </c>
      <c r="C17" s="329">
        <v>12</v>
      </c>
      <c r="D17" s="329">
        <v>0</v>
      </c>
      <c r="E17" s="329">
        <v>1</v>
      </c>
      <c r="F17" s="329">
        <v>1</v>
      </c>
      <c r="G17" s="329">
        <v>8</v>
      </c>
      <c r="H17" s="329">
        <v>1</v>
      </c>
      <c r="I17" s="329">
        <v>0</v>
      </c>
      <c r="J17" s="329">
        <v>0</v>
      </c>
      <c r="K17" s="329">
        <v>4</v>
      </c>
      <c r="L17" s="329">
        <v>36</v>
      </c>
      <c r="M17" s="329">
        <v>1</v>
      </c>
      <c r="N17" s="255" t="s">
        <v>111</v>
      </c>
      <c r="Q17" s="327"/>
      <c r="S17" s="327"/>
      <c r="U17" s="328"/>
    </row>
    <row r="18" spans="1:21" s="326" customFormat="1" ht="33" customHeight="1">
      <c r="A18" s="255" t="s">
        <v>112</v>
      </c>
      <c r="B18" s="324">
        <v>109</v>
      </c>
      <c r="C18" s="324">
        <v>14</v>
      </c>
      <c r="D18" s="324">
        <v>1</v>
      </c>
      <c r="E18" s="324">
        <v>1</v>
      </c>
      <c r="F18" s="324">
        <v>1</v>
      </c>
      <c r="G18" s="324">
        <v>10</v>
      </c>
      <c r="H18" s="324">
        <v>1</v>
      </c>
      <c r="I18" s="324">
        <v>1</v>
      </c>
      <c r="J18" s="324">
        <v>1</v>
      </c>
      <c r="K18" s="324">
        <v>1</v>
      </c>
      <c r="L18" s="324">
        <v>18</v>
      </c>
      <c r="M18" s="324">
        <v>1</v>
      </c>
      <c r="N18" s="255" t="s">
        <v>260</v>
      </c>
      <c r="Q18" s="327"/>
      <c r="S18" s="327"/>
      <c r="U18" s="328"/>
    </row>
    <row r="19" spans="1:21" s="326" customFormat="1" ht="33" customHeight="1">
      <c r="A19" s="255" t="s">
        <v>148</v>
      </c>
      <c r="B19" s="329">
        <v>42</v>
      </c>
      <c r="C19" s="329">
        <v>11</v>
      </c>
      <c r="D19" s="329">
        <v>1</v>
      </c>
      <c r="E19" s="329">
        <v>1</v>
      </c>
      <c r="F19" s="329">
        <v>3</v>
      </c>
      <c r="G19" s="329">
        <v>6</v>
      </c>
      <c r="H19" s="329">
        <v>3</v>
      </c>
      <c r="I19" s="329">
        <v>1</v>
      </c>
      <c r="J19" s="329">
        <v>1</v>
      </c>
      <c r="K19" s="329">
        <v>1</v>
      </c>
      <c r="L19" s="329">
        <v>30</v>
      </c>
      <c r="M19" s="329">
        <v>1</v>
      </c>
      <c r="N19" s="255" t="s">
        <v>261</v>
      </c>
      <c r="Q19" s="327"/>
      <c r="S19" s="327"/>
      <c r="U19" s="328"/>
    </row>
    <row r="20" spans="1:21" s="326" customFormat="1" ht="33" customHeight="1">
      <c r="A20" s="255" t="s">
        <v>116</v>
      </c>
      <c r="B20" s="324">
        <v>169</v>
      </c>
      <c r="C20" s="324">
        <v>22</v>
      </c>
      <c r="D20" s="324">
        <v>0</v>
      </c>
      <c r="E20" s="324">
        <v>1</v>
      </c>
      <c r="F20" s="324">
        <v>2</v>
      </c>
      <c r="G20" s="324">
        <v>17</v>
      </c>
      <c r="H20" s="324">
        <v>1</v>
      </c>
      <c r="I20" s="324">
        <v>0</v>
      </c>
      <c r="J20" s="324">
        <v>1</v>
      </c>
      <c r="K20" s="324">
        <v>3</v>
      </c>
      <c r="L20" s="324">
        <v>51</v>
      </c>
      <c r="M20" s="324">
        <v>1</v>
      </c>
      <c r="N20" s="255" t="s">
        <v>117</v>
      </c>
      <c r="O20" s="331"/>
      <c r="Q20" s="327"/>
      <c r="S20" s="327"/>
      <c r="U20" s="328"/>
    </row>
    <row r="21" spans="1:21" s="326" customFormat="1" ht="33" customHeight="1">
      <c r="A21" s="255" t="s">
        <v>118</v>
      </c>
      <c r="B21" s="329">
        <v>68</v>
      </c>
      <c r="C21" s="329">
        <v>10</v>
      </c>
      <c r="D21" s="329">
        <v>1</v>
      </c>
      <c r="E21" s="329">
        <v>1</v>
      </c>
      <c r="F21" s="329">
        <v>1</v>
      </c>
      <c r="G21" s="329">
        <v>7</v>
      </c>
      <c r="H21" s="329">
        <v>1</v>
      </c>
      <c r="I21" s="329">
        <v>1</v>
      </c>
      <c r="J21" s="329">
        <v>1</v>
      </c>
      <c r="K21" s="329">
        <v>2</v>
      </c>
      <c r="L21" s="329">
        <v>11</v>
      </c>
      <c r="M21" s="329">
        <v>1</v>
      </c>
      <c r="N21" s="255" t="s">
        <v>119</v>
      </c>
      <c r="Q21" s="330"/>
      <c r="S21" s="327"/>
      <c r="U21" s="328"/>
    </row>
    <row r="22" spans="1:21" s="326" customFormat="1" ht="33" customHeight="1">
      <c r="A22" s="255" t="s">
        <v>149</v>
      </c>
      <c r="B22" s="324">
        <v>92</v>
      </c>
      <c r="C22" s="324">
        <v>10</v>
      </c>
      <c r="D22" s="324">
        <v>0</v>
      </c>
      <c r="E22" s="324">
        <v>0</v>
      </c>
      <c r="F22" s="324">
        <v>1</v>
      </c>
      <c r="G22" s="324">
        <v>8</v>
      </c>
      <c r="H22" s="324">
        <v>2</v>
      </c>
      <c r="I22" s="324">
        <v>0</v>
      </c>
      <c r="J22" s="324">
        <v>1</v>
      </c>
      <c r="K22" s="324">
        <v>0</v>
      </c>
      <c r="L22" s="324">
        <v>49</v>
      </c>
      <c r="M22" s="324">
        <v>1</v>
      </c>
      <c r="N22" s="255" t="s">
        <v>262</v>
      </c>
      <c r="Q22" s="327"/>
      <c r="S22" s="327"/>
      <c r="U22" s="328"/>
    </row>
    <row r="23" spans="1:21" s="326" customFormat="1" ht="33" customHeight="1">
      <c r="A23" s="255" t="s">
        <v>122</v>
      </c>
      <c r="B23" s="329">
        <v>40</v>
      </c>
      <c r="C23" s="329">
        <v>9</v>
      </c>
      <c r="D23" s="329">
        <v>0</v>
      </c>
      <c r="E23" s="329">
        <v>1</v>
      </c>
      <c r="F23" s="329">
        <v>1</v>
      </c>
      <c r="G23" s="329">
        <v>6</v>
      </c>
      <c r="H23" s="329">
        <v>2</v>
      </c>
      <c r="I23" s="329">
        <v>1</v>
      </c>
      <c r="J23" s="329">
        <v>1</v>
      </c>
      <c r="K23" s="329">
        <v>1</v>
      </c>
      <c r="L23" s="329">
        <v>14</v>
      </c>
      <c r="M23" s="329">
        <v>1</v>
      </c>
      <c r="N23" s="255" t="s">
        <v>263</v>
      </c>
      <c r="Q23" s="330"/>
      <c r="S23" s="327"/>
    </row>
    <row r="24" spans="1:21" s="326" customFormat="1" ht="33" customHeight="1">
      <c r="A24" s="255" t="s">
        <v>124</v>
      </c>
      <c r="B24" s="324">
        <v>16</v>
      </c>
      <c r="C24" s="324">
        <v>5</v>
      </c>
      <c r="D24" s="324">
        <v>0</v>
      </c>
      <c r="E24" s="324">
        <v>0</v>
      </c>
      <c r="F24" s="324">
        <v>1</v>
      </c>
      <c r="G24" s="324">
        <v>2</v>
      </c>
      <c r="H24" s="324">
        <v>1</v>
      </c>
      <c r="I24" s="324">
        <v>1</v>
      </c>
      <c r="J24" s="324">
        <v>1</v>
      </c>
      <c r="K24" s="324">
        <v>1</v>
      </c>
      <c r="L24" s="324">
        <v>2</v>
      </c>
      <c r="M24" s="324">
        <v>1</v>
      </c>
      <c r="N24" s="255" t="s">
        <v>125</v>
      </c>
      <c r="Q24" s="327"/>
      <c r="S24" s="327"/>
    </row>
    <row r="25" spans="1:21" s="326" customFormat="1" ht="33" customHeight="1">
      <c r="A25" s="255" t="s">
        <v>126</v>
      </c>
      <c r="B25" s="329">
        <v>36</v>
      </c>
      <c r="C25" s="329">
        <v>5</v>
      </c>
      <c r="D25" s="329">
        <v>0</v>
      </c>
      <c r="E25" s="329">
        <v>0</v>
      </c>
      <c r="F25" s="329">
        <v>1</v>
      </c>
      <c r="G25" s="329">
        <v>4</v>
      </c>
      <c r="H25" s="329">
        <v>1</v>
      </c>
      <c r="I25" s="329">
        <v>0</v>
      </c>
      <c r="J25" s="329">
        <v>1</v>
      </c>
      <c r="K25" s="329">
        <v>0</v>
      </c>
      <c r="L25" s="329">
        <v>7</v>
      </c>
      <c r="M25" s="329">
        <v>1</v>
      </c>
      <c r="N25" s="255" t="s">
        <v>127</v>
      </c>
      <c r="Q25" s="327"/>
      <c r="S25" s="327"/>
    </row>
    <row r="26" spans="1:21" s="319" customFormat="1" ht="33" customHeight="1">
      <c r="A26" s="332" t="s">
        <v>688</v>
      </c>
      <c r="B26" s="333">
        <f t="shared" ref="B26:M26" si="0">SUM(B6:B25)</f>
        <v>2126</v>
      </c>
      <c r="C26" s="333">
        <f t="shared" si="0"/>
        <v>290</v>
      </c>
      <c r="D26" s="333">
        <f t="shared" si="0"/>
        <v>12</v>
      </c>
      <c r="E26" s="333">
        <f t="shared" si="0"/>
        <v>18</v>
      </c>
      <c r="F26" s="333">
        <f t="shared" si="0"/>
        <v>31</v>
      </c>
      <c r="G26" s="333">
        <f t="shared" si="0"/>
        <v>223</v>
      </c>
      <c r="H26" s="333">
        <f t="shared" si="0"/>
        <v>44</v>
      </c>
      <c r="I26" s="333">
        <f t="shared" si="0"/>
        <v>11</v>
      </c>
      <c r="J26" s="333">
        <f t="shared" si="0"/>
        <v>17</v>
      </c>
      <c r="K26" s="333">
        <f t="shared" si="0"/>
        <v>36</v>
      </c>
      <c r="L26" s="333">
        <f t="shared" si="0"/>
        <v>630</v>
      </c>
      <c r="M26" s="333">
        <f t="shared" si="0"/>
        <v>20</v>
      </c>
      <c r="N26" s="332" t="s">
        <v>129</v>
      </c>
      <c r="Q26" s="327"/>
      <c r="S26" s="327"/>
    </row>
    <row r="27" spans="1:21" s="340" customFormat="1" ht="15.75">
      <c r="A27" s="2061"/>
      <c r="B27" s="2061"/>
      <c r="C27" s="2061"/>
      <c r="D27" s="334"/>
      <c r="E27" s="334"/>
      <c r="F27" s="334"/>
      <c r="G27" s="335"/>
      <c r="H27" s="335"/>
      <c r="I27" s="336"/>
      <c r="J27" s="337"/>
      <c r="K27" s="338"/>
      <c r="L27" s="337"/>
      <c r="M27" s="335"/>
      <c r="N27" s="339"/>
    </row>
    <row r="28" spans="1:21">
      <c r="A28" s="339"/>
      <c r="B28" s="341"/>
      <c r="C28" s="335"/>
      <c r="D28" s="335"/>
      <c r="E28" s="335"/>
      <c r="F28" s="335"/>
      <c r="G28" s="335"/>
      <c r="H28" s="335"/>
      <c r="I28" s="335"/>
      <c r="J28" s="342"/>
      <c r="K28" s="335"/>
      <c r="L28" s="342"/>
      <c r="M28" s="335"/>
      <c r="N28" s="339"/>
    </row>
    <row r="29" spans="1:21">
      <c r="A29" s="339"/>
      <c r="B29" s="341"/>
      <c r="C29" s="335"/>
      <c r="D29" s="335"/>
      <c r="E29" s="335"/>
      <c r="F29" s="335"/>
      <c r="G29" s="335"/>
      <c r="H29" s="335"/>
      <c r="I29" s="335"/>
      <c r="J29" s="342"/>
      <c r="K29" s="335"/>
      <c r="L29" s="342"/>
      <c r="M29" s="335"/>
      <c r="N29" s="339"/>
    </row>
    <row r="30" spans="1:21">
      <c r="A30" s="339"/>
      <c r="B30" s="341"/>
      <c r="C30" s="335"/>
      <c r="D30" s="335"/>
      <c r="E30" s="335"/>
      <c r="F30" s="335"/>
      <c r="G30" s="335"/>
      <c r="H30" s="335"/>
      <c r="I30" s="335"/>
      <c r="J30" s="342"/>
      <c r="K30" s="335"/>
      <c r="L30" s="342"/>
      <c r="M30" s="335"/>
      <c r="N30" s="339"/>
    </row>
    <row r="31" spans="1:21">
      <c r="A31" s="339"/>
      <c r="B31" s="341"/>
      <c r="C31" s="335"/>
      <c r="D31" s="335"/>
      <c r="E31" s="335"/>
      <c r="F31" s="335"/>
      <c r="G31" s="335"/>
      <c r="H31" s="335"/>
      <c r="I31" s="335"/>
      <c r="J31" s="342"/>
      <c r="K31" s="335"/>
      <c r="L31" s="342"/>
      <c r="M31" s="335"/>
      <c r="N31" s="339"/>
    </row>
    <row r="32" spans="1:21">
      <c r="A32" s="339"/>
      <c r="B32" s="341"/>
      <c r="C32" s="335"/>
      <c r="D32" s="335"/>
      <c r="E32" s="335"/>
      <c r="F32" s="335"/>
      <c r="G32" s="335"/>
      <c r="H32" s="335"/>
      <c r="I32" s="335"/>
      <c r="J32" s="342"/>
      <c r="K32" s="335"/>
      <c r="L32" s="342"/>
      <c r="M32" s="335"/>
      <c r="N32" s="339"/>
    </row>
    <row r="33" spans="1:14">
      <c r="A33" s="339"/>
      <c r="B33" s="341"/>
      <c r="C33" s="335"/>
      <c r="D33" s="335"/>
      <c r="E33" s="335"/>
      <c r="F33" s="335"/>
      <c r="G33" s="335"/>
      <c r="H33" s="335"/>
      <c r="I33" s="335"/>
      <c r="J33" s="342"/>
      <c r="K33" s="335"/>
      <c r="L33" s="342"/>
      <c r="M33" s="335"/>
      <c r="N33" s="339"/>
    </row>
    <row r="34" spans="1:14">
      <c r="A34" s="339"/>
      <c r="B34" s="341"/>
      <c r="C34" s="335"/>
      <c r="D34" s="335"/>
      <c r="E34" s="335"/>
      <c r="F34" s="335"/>
      <c r="G34" s="335"/>
      <c r="H34" s="335"/>
      <c r="I34" s="335"/>
      <c r="J34" s="342"/>
      <c r="K34" s="335"/>
      <c r="L34" s="342"/>
      <c r="M34" s="335"/>
      <c r="N34" s="339"/>
    </row>
    <row r="35" spans="1:14">
      <c r="A35" s="339"/>
      <c r="B35" s="341"/>
      <c r="C35" s="335"/>
      <c r="D35" s="335"/>
      <c r="E35" s="335"/>
      <c r="F35" s="335"/>
      <c r="G35" s="335"/>
      <c r="H35" s="335"/>
      <c r="I35" s="335"/>
      <c r="J35" s="342"/>
      <c r="K35" s="335"/>
      <c r="L35" s="342"/>
      <c r="M35" s="335"/>
      <c r="N35" s="339"/>
    </row>
    <row r="36" spans="1:14">
      <c r="A36" s="339"/>
      <c r="B36" s="341"/>
      <c r="C36" s="335"/>
      <c r="D36" s="335"/>
      <c r="E36" s="335"/>
      <c r="F36" s="335"/>
      <c r="G36" s="335"/>
      <c r="H36" s="335"/>
      <c r="I36" s="335"/>
      <c r="J36" s="342"/>
      <c r="K36" s="335"/>
      <c r="L36" s="342"/>
      <c r="M36" s="335"/>
      <c r="N36" s="339"/>
    </row>
    <row r="37" spans="1:14">
      <c r="A37" s="339"/>
      <c r="B37" s="341"/>
      <c r="C37" s="335"/>
      <c r="D37" s="335"/>
      <c r="E37" s="335"/>
      <c r="F37" s="335"/>
      <c r="G37" s="335"/>
      <c r="H37" s="335"/>
      <c r="I37" s="335"/>
      <c r="J37" s="342"/>
      <c r="K37" s="335"/>
      <c r="L37" s="342"/>
      <c r="M37" s="335"/>
      <c r="N37" s="339"/>
    </row>
    <row r="38" spans="1:14">
      <c r="A38" s="339"/>
      <c r="B38" s="341"/>
      <c r="C38" s="335"/>
      <c r="D38" s="335"/>
      <c r="E38" s="335"/>
      <c r="F38" s="335"/>
      <c r="G38" s="335"/>
      <c r="H38" s="335"/>
      <c r="I38" s="335"/>
      <c r="J38" s="342"/>
      <c r="K38" s="335"/>
      <c r="L38" s="342"/>
      <c r="M38" s="335"/>
      <c r="N38" s="339"/>
    </row>
    <row r="39" spans="1:14">
      <c r="A39" s="339"/>
      <c r="B39" s="341"/>
      <c r="C39" s="335"/>
      <c r="D39" s="335"/>
      <c r="E39" s="335"/>
      <c r="F39" s="335"/>
      <c r="G39" s="335"/>
      <c r="H39" s="335"/>
      <c r="I39" s="335"/>
      <c r="J39" s="342"/>
      <c r="K39" s="335"/>
      <c r="L39" s="342"/>
      <c r="M39" s="335"/>
      <c r="N39" s="339"/>
    </row>
    <row r="40" spans="1:14">
      <c r="A40" s="339"/>
      <c r="B40" s="341"/>
      <c r="C40" s="335"/>
      <c r="D40" s="335"/>
      <c r="E40" s="335"/>
      <c r="F40" s="335"/>
      <c r="G40" s="335"/>
      <c r="H40" s="335"/>
      <c r="I40" s="335"/>
      <c r="J40" s="342"/>
      <c r="K40" s="335"/>
      <c r="L40" s="342"/>
      <c r="M40" s="335"/>
      <c r="N40" s="339"/>
    </row>
    <row r="41" spans="1:14">
      <c r="A41" s="339"/>
      <c r="B41" s="341"/>
      <c r="C41" s="335"/>
      <c r="D41" s="335"/>
      <c r="E41" s="335"/>
      <c r="F41" s="335"/>
      <c r="G41" s="335"/>
      <c r="H41" s="335"/>
      <c r="I41" s="335"/>
      <c r="J41" s="342"/>
      <c r="K41" s="335"/>
      <c r="L41" s="342"/>
      <c r="M41" s="335"/>
      <c r="N41" s="339"/>
    </row>
    <row r="42" spans="1:14">
      <c r="A42" s="339"/>
      <c r="B42" s="341"/>
      <c r="C42" s="335"/>
      <c r="D42" s="335"/>
      <c r="E42" s="335"/>
      <c r="F42" s="335"/>
      <c r="G42" s="335"/>
      <c r="H42" s="335"/>
      <c r="I42" s="335"/>
      <c r="J42" s="342"/>
      <c r="K42" s="335"/>
      <c r="L42" s="342"/>
      <c r="M42" s="335"/>
      <c r="N42" s="339"/>
    </row>
    <row r="43" spans="1:14">
      <c r="A43" s="339"/>
      <c r="B43" s="341"/>
      <c r="C43" s="335"/>
      <c r="D43" s="335"/>
      <c r="E43" s="335"/>
      <c r="F43" s="335"/>
      <c r="G43" s="335"/>
      <c r="H43" s="335"/>
      <c r="I43" s="335"/>
      <c r="J43" s="342"/>
      <c r="K43" s="335"/>
      <c r="L43" s="342"/>
      <c r="M43" s="335"/>
      <c r="N43" s="339"/>
    </row>
  </sheetData>
  <mergeCells count="7">
    <mergeCell ref="A27:C27"/>
    <mergeCell ref="A1:N1"/>
    <mergeCell ref="A2:N2"/>
    <mergeCell ref="A3:H3"/>
    <mergeCell ref="I3:N3"/>
    <mergeCell ref="A4:A5"/>
    <mergeCell ref="N4:N5"/>
  </mergeCells>
  <printOptions horizontalCentered="1" verticalCentered="1"/>
  <pageMargins left="0.78740157480314965" right="0.78740157480314965" top="0.59055118110236227" bottom="0.59055118110236227" header="0.51181102362204722" footer="0.51181102362204722"/>
  <pageSetup paperSize="9" scale="44"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U176"/>
  <sheetViews>
    <sheetView rightToLeft="1" zoomScaleNormal="100" workbookViewId="0">
      <selection activeCell="M11" sqref="M11"/>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2040" t="s">
        <v>350</v>
      </c>
      <c r="B1" s="2041"/>
      <c r="C1" s="2041"/>
      <c r="D1" s="2041"/>
      <c r="E1" s="2041"/>
      <c r="F1" s="2041"/>
      <c r="G1" s="2041"/>
      <c r="H1" s="2041"/>
      <c r="I1" s="2041"/>
      <c r="J1" s="2041"/>
      <c r="K1" s="2041"/>
      <c r="L1" s="2041"/>
      <c r="M1" s="2041"/>
      <c r="N1" s="2041"/>
      <c r="O1" s="2041"/>
      <c r="P1" s="2042"/>
    </row>
    <row r="2" spans="1:17" ht="47.25" customHeight="1">
      <c r="A2" s="1940" t="s">
        <v>689</v>
      </c>
      <c r="B2" s="2043"/>
      <c r="C2" s="2043"/>
      <c r="D2" s="2043"/>
      <c r="E2" s="2043"/>
      <c r="F2" s="2043"/>
      <c r="G2" s="2043"/>
      <c r="H2" s="2043"/>
      <c r="I2" s="2043"/>
      <c r="J2" s="2043"/>
      <c r="K2" s="2043"/>
      <c r="L2" s="2043"/>
      <c r="M2" s="2043"/>
      <c r="N2" s="2043"/>
      <c r="O2" s="2043"/>
      <c r="P2" s="2044"/>
    </row>
    <row r="3" spans="1:17" ht="39" customHeight="1">
      <c r="A3" s="1903" t="s">
        <v>690</v>
      </c>
      <c r="B3" s="1903"/>
      <c r="C3" s="1903"/>
      <c r="D3" s="1903"/>
      <c r="E3" s="1903"/>
      <c r="F3" s="1903"/>
      <c r="G3" s="1904"/>
      <c r="H3" s="2045" t="s">
        <v>691</v>
      </c>
      <c r="I3" s="2045"/>
      <c r="J3" s="2045"/>
      <c r="K3" s="2045"/>
      <c r="L3" s="2045"/>
      <c r="M3" s="2045"/>
      <c r="N3" s="2045"/>
      <c r="O3" s="2045"/>
      <c r="P3" s="2046"/>
      <c r="Q3" s="346"/>
    </row>
    <row r="4" spans="1:17" ht="39" customHeight="1">
      <c r="A4" s="2047" t="s">
        <v>517</v>
      </c>
      <c r="B4" s="2047" t="s">
        <v>621</v>
      </c>
      <c r="C4" s="2050" t="s">
        <v>88</v>
      </c>
      <c r="D4" s="2050"/>
      <c r="E4" s="2050" t="s">
        <v>89</v>
      </c>
      <c r="F4" s="2050" t="s">
        <v>90</v>
      </c>
      <c r="G4" s="2050"/>
      <c r="H4" s="2050" t="s">
        <v>146</v>
      </c>
      <c r="I4" s="2050" t="s">
        <v>92</v>
      </c>
      <c r="J4" s="2050"/>
      <c r="K4" s="2050" t="s">
        <v>93</v>
      </c>
      <c r="L4" s="2050" t="s">
        <v>94</v>
      </c>
      <c r="M4" s="2050"/>
      <c r="N4" s="2050" t="s">
        <v>257</v>
      </c>
      <c r="O4" s="2050" t="s">
        <v>622</v>
      </c>
      <c r="P4" s="2050" t="s">
        <v>520</v>
      </c>
      <c r="Q4" s="346"/>
    </row>
    <row r="5" spans="1:17" ht="39" customHeight="1">
      <c r="A5" s="2048"/>
      <c r="B5" s="2048"/>
      <c r="C5" s="2050" t="s">
        <v>89</v>
      </c>
      <c r="D5" s="2050"/>
      <c r="E5" s="2050"/>
      <c r="F5" s="2050" t="s">
        <v>91</v>
      </c>
      <c r="G5" s="2050"/>
      <c r="H5" s="2050"/>
      <c r="I5" s="2050" t="s">
        <v>93</v>
      </c>
      <c r="J5" s="2050"/>
      <c r="K5" s="2050"/>
      <c r="L5" s="2050" t="s">
        <v>257</v>
      </c>
      <c r="M5" s="2050"/>
      <c r="N5" s="2050"/>
      <c r="O5" s="2050"/>
      <c r="P5" s="2050"/>
      <c r="Q5" s="346"/>
    </row>
    <row r="6" spans="1:17" ht="39" customHeight="1">
      <c r="A6" s="2048"/>
      <c r="B6" s="2048"/>
      <c r="C6" s="312" t="s">
        <v>624</v>
      </c>
      <c r="D6" s="312" t="s">
        <v>625</v>
      </c>
      <c r="E6" s="312" t="s">
        <v>128</v>
      </c>
      <c r="F6" s="312" t="s">
        <v>624</v>
      </c>
      <c r="G6" s="312" t="s">
        <v>625</v>
      </c>
      <c r="H6" s="312" t="s">
        <v>128</v>
      </c>
      <c r="I6" s="312" t="s">
        <v>624</v>
      </c>
      <c r="J6" s="312" t="s">
        <v>625</v>
      </c>
      <c r="K6" s="312" t="s">
        <v>128</v>
      </c>
      <c r="L6" s="312" t="s">
        <v>624</v>
      </c>
      <c r="M6" s="312" t="s">
        <v>625</v>
      </c>
      <c r="N6" s="312" t="s">
        <v>128</v>
      </c>
      <c r="O6" s="2050"/>
      <c r="P6" s="2050"/>
      <c r="Q6" s="346"/>
    </row>
    <row r="7" spans="1:17" ht="39" customHeight="1">
      <c r="A7" s="2049"/>
      <c r="B7" s="2049"/>
      <c r="C7" s="312" t="s">
        <v>626</v>
      </c>
      <c r="D7" s="312" t="s">
        <v>627</v>
      </c>
      <c r="E7" s="312" t="s">
        <v>129</v>
      </c>
      <c r="F7" s="312" t="s">
        <v>626</v>
      </c>
      <c r="G7" s="312" t="s">
        <v>627</v>
      </c>
      <c r="H7" s="312" t="s">
        <v>129</v>
      </c>
      <c r="I7" s="312" t="s">
        <v>626</v>
      </c>
      <c r="J7" s="312" t="s">
        <v>627</v>
      </c>
      <c r="K7" s="312" t="s">
        <v>129</v>
      </c>
      <c r="L7" s="312" t="s">
        <v>626</v>
      </c>
      <c r="M7" s="312" t="s">
        <v>627</v>
      </c>
      <c r="N7" s="312" t="s">
        <v>129</v>
      </c>
      <c r="O7" s="2050"/>
      <c r="P7" s="2050"/>
      <c r="Q7" s="346"/>
    </row>
    <row r="8" spans="1:17" s="46" customFormat="1" ht="39" customHeight="1">
      <c r="A8" s="2039" t="s">
        <v>523</v>
      </c>
      <c r="B8" s="312" t="s">
        <v>628</v>
      </c>
      <c r="C8" s="242">
        <v>3675</v>
      </c>
      <c r="D8" s="242">
        <v>3203</v>
      </c>
      <c r="E8" s="242">
        <v>6878</v>
      </c>
      <c r="F8" s="242">
        <v>1794</v>
      </c>
      <c r="G8" s="242">
        <v>868</v>
      </c>
      <c r="H8" s="242">
        <v>2662</v>
      </c>
      <c r="I8" s="242">
        <v>2042</v>
      </c>
      <c r="J8" s="242">
        <v>484</v>
      </c>
      <c r="K8" s="242">
        <v>2526</v>
      </c>
      <c r="L8" s="242">
        <v>891</v>
      </c>
      <c r="M8" s="242">
        <v>986</v>
      </c>
      <c r="N8" s="242">
        <v>1877</v>
      </c>
      <c r="O8" s="312" t="s">
        <v>76</v>
      </c>
      <c r="P8" s="2039" t="s">
        <v>629</v>
      </c>
    </row>
    <row r="9" spans="1:17" s="46" customFormat="1" ht="39" customHeight="1">
      <c r="A9" s="2039"/>
      <c r="B9" s="312" t="s">
        <v>630</v>
      </c>
      <c r="C9" s="242">
        <v>2247</v>
      </c>
      <c r="D9" s="242">
        <v>1881</v>
      </c>
      <c r="E9" s="242">
        <v>4128</v>
      </c>
      <c r="F9" s="242">
        <v>1349</v>
      </c>
      <c r="G9" s="242">
        <v>326</v>
      </c>
      <c r="H9" s="242">
        <v>1675</v>
      </c>
      <c r="I9" s="242">
        <v>2062</v>
      </c>
      <c r="J9" s="242">
        <v>223</v>
      </c>
      <c r="K9" s="242">
        <v>2285</v>
      </c>
      <c r="L9" s="242">
        <v>500</v>
      </c>
      <c r="M9" s="242">
        <v>528</v>
      </c>
      <c r="N9" s="242">
        <v>1028</v>
      </c>
      <c r="O9" s="312" t="s">
        <v>78</v>
      </c>
      <c r="P9" s="2039"/>
    </row>
    <row r="10" spans="1:17" s="46" customFormat="1" ht="39" customHeight="1">
      <c r="A10" s="2039"/>
      <c r="B10" s="312" t="s">
        <v>128</v>
      </c>
      <c r="C10" s="239">
        <v>5922</v>
      </c>
      <c r="D10" s="239">
        <v>5084</v>
      </c>
      <c r="E10" s="239">
        <v>11006</v>
      </c>
      <c r="F10" s="239">
        <v>3143</v>
      </c>
      <c r="G10" s="239">
        <v>1194</v>
      </c>
      <c r="H10" s="239">
        <v>4337</v>
      </c>
      <c r="I10" s="239">
        <v>4104</v>
      </c>
      <c r="J10" s="239">
        <v>707</v>
      </c>
      <c r="K10" s="239">
        <v>4811</v>
      </c>
      <c r="L10" s="239">
        <v>1391</v>
      </c>
      <c r="M10" s="239">
        <v>1514</v>
      </c>
      <c r="N10" s="239">
        <v>2905</v>
      </c>
      <c r="O10" s="312" t="s">
        <v>129</v>
      </c>
      <c r="P10" s="2039"/>
    </row>
    <row r="11" spans="1:17" s="46" customFormat="1" ht="39" customHeight="1">
      <c r="A11" s="2039" t="s">
        <v>524</v>
      </c>
      <c r="B11" s="312" t="s">
        <v>628</v>
      </c>
      <c r="C11" s="242">
        <v>958</v>
      </c>
      <c r="D11" s="242">
        <v>31</v>
      </c>
      <c r="E11" s="242">
        <v>989</v>
      </c>
      <c r="F11" s="242">
        <v>276</v>
      </c>
      <c r="G11" s="242">
        <v>21</v>
      </c>
      <c r="H11" s="242">
        <v>297</v>
      </c>
      <c r="I11" s="242">
        <v>284</v>
      </c>
      <c r="J11" s="242">
        <v>6</v>
      </c>
      <c r="K11" s="242">
        <v>290</v>
      </c>
      <c r="L11" s="242">
        <v>124</v>
      </c>
      <c r="M11" s="242">
        <v>20</v>
      </c>
      <c r="N11" s="242">
        <v>144</v>
      </c>
      <c r="O11" s="312" t="s">
        <v>76</v>
      </c>
      <c r="P11" s="2039" t="s">
        <v>227</v>
      </c>
    </row>
    <row r="12" spans="1:17" s="46" customFormat="1" ht="39" customHeight="1">
      <c r="A12" s="2039"/>
      <c r="B12" s="312" t="s">
        <v>630</v>
      </c>
      <c r="C12" s="242">
        <v>680</v>
      </c>
      <c r="D12" s="242">
        <v>5</v>
      </c>
      <c r="E12" s="242">
        <v>685</v>
      </c>
      <c r="F12" s="242">
        <v>160</v>
      </c>
      <c r="G12" s="242">
        <v>3</v>
      </c>
      <c r="H12" s="242">
        <v>163</v>
      </c>
      <c r="I12" s="242">
        <v>278</v>
      </c>
      <c r="J12" s="242">
        <v>3</v>
      </c>
      <c r="K12" s="242">
        <v>281</v>
      </c>
      <c r="L12" s="242">
        <v>64</v>
      </c>
      <c r="M12" s="242">
        <v>3</v>
      </c>
      <c r="N12" s="242">
        <v>67</v>
      </c>
      <c r="O12" s="312" t="s">
        <v>78</v>
      </c>
      <c r="P12" s="2039"/>
    </row>
    <row r="13" spans="1:17" s="46" customFormat="1" ht="39" customHeight="1">
      <c r="A13" s="2039"/>
      <c r="B13" s="312" t="s">
        <v>128</v>
      </c>
      <c r="C13" s="239">
        <v>1638</v>
      </c>
      <c r="D13" s="239">
        <v>36</v>
      </c>
      <c r="E13" s="239">
        <v>1674</v>
      </c>
      <c r="F13" s="239">
        <v>436</v>
      </c>
      <c r="G13" s="239">
        <v>24</v>
      </c>
      <c r="H13" s="239">
        <v>460</v>
      </c>
      <c r="I13" s="239">
        <v>562</v>
      </c>
      <c r="J13" s="239">
        <v>9</v>
      </c>
      <c r="K13" s="239">
        <v>571</v>
      </c>
      <c r="L13" s="239">
        <v>188</v>
      </c>
      <c r="M13" s="239">
        <v>23</v>
      </c>
      <c r="N13" s="239">
        <v>211</v>
      </c>
      <c r="O13" s="312" t="s">
        <v>129</v>
      </c>
      <c r="P13" s="2039"/>
    </row>
    <row r="14" spans="1:17" s="46" customFormat="1" ht="39" customHeight="1">
      <c r="A14" s="2039" t="s">
        <v>525</v>
      </c>
      <c r="B14" s="312" t="s">
        <v>628</v>
      </c>
      <c r="C14" s="242">
        <f>C8+C11</f>
        <v>4633</v>
      </c>
      <c r="D14" s="242">
        <f t="shared" ref="D14:N15" si="0">D8+D11</f>
        <v>3234</v>
      </c>
      <c r="E14" s="242">
        <f t="shared" si="0"/>
        <v>7867</v>
      </c>
      <c r="F14" s="242">
        <f t="shared" si="0"/>
        <v>2070</v>
      </c>
      <c r="G14" s="242">
        <f t="shared" si="0"/>
        <v>889</v>
      </c>
      <c r="H14" s="242">
        <f t="shared" si="0"/>
        <v>2959</v>
      </c>
      <c r="I14" s="242">
        <f t="shared" si="0"/>
        <v>2326</v>
      </c>
      <c r="J14" s="242">
        <f t="shared" si="0"/>
        <v>490</v>
      </c>
      <c r="K14" s="242">
        <f t="shared" si="0"/>
        <v>2816</v>
      </c>
      <c r="L14" s="242">
        <f t="shared" si="0"/>
        <v>1015</v>
      </c>
      <c r="M14" s="242">
        <f t="shared" si="0"/>
        <v>1006</v>
      </c>
      <c r="N14" s="242">
        <f t="shared" si="0"/>
        <v>2021</v>
      </c>
      <c r="O14" s="312" t="s">
        <v>76</v>
      </c>
      <c r="P14" s="2039" t="s">
        <v>631</v>
      </c>
    </row>
    <row r="15" spans="1:17" s="46" customFormat="1" ht="39" customHeight="1">
      <c r="A15" s="2039"/>
      <c r="B15" s="312" t="s">
        <v>630</v>
      </c>
      <c r="C15" s="242">
        <f>C9+C12</f>
        <v>2927</v>
      </c>
      <c r="D15" s="242">
        <f t="shared" si="0"/>
        <v>1886</v>
      </c>
      <c r="E15" s="242">
        <f t="shared" si="0"/>
        <v>4813</v>
      </c>
      <c r="F15" s="242">
        <f t="shared" si="0"/>
        <v>1509</v>
      </c>
      <c r="G15" s="242">
        <f t="shared" si="0"/>
        <v>329</v>
      </c>
      <c r="H15" s="242">
        <f t="shared" si="0"/>
        <v>1838</v>
      </c>
      <c r="I15" s="242">
        <f t="shared" si="0"/>
        <v>2340</v>
      </c>
      <c r="J15" s="242">
        <f t="shared" si="0"/>
        <v>226</v>
      </c>
      <c r="K15" s="242">
        <f t="shared" si="0"/>
        <v>2566</v>
      </c>
      <c r="L15" s="242">
        <f t="shared" si="0"/>
        <v>564</v>
      </c>
      <c r="M15" s="242">
        <f t="shared" si="0"/>
        <v>531</v>
      </c>
      <c r="N15" s="242">
        <f t="shared" si="0"/>
        <v>1095</v>
      </c>
      <c r="O15" s="312" t="s">
        <v>78</v>
      </c>
      <c r="P15" s="2039"/>
    </row>
    <row r="16" spans="1:17" s="46" customFormat="1" ht="39" customHeight="1">
      <c r="A16" s="2039"/>
      <c r="B16" s="312" t="s">
        <v>128</v>
      </c>
      <c r="C16" s="239">
        <f>C14+C15</f>
        <v>7560</v>
      </c>
      <c r="D16" s="239">
        <f t="shared" ref="D16:N16" si="1">D14+D15</f>
        <v>5120</v>
      </c>
      <c r="E16" s="239">
        <f t="shared" si="1"/>
        <v>12680</v>
      </c>
      <c r="F16" s="239">
        <f t="shared" si="1"/>
        <v>3579</v>
      </c>
      <c r="G16" s="239">
        <f t="shared" si="1"/>
        <v>1218</v>
      </c>
      <c r="H16" s="239">
        <f t="shared" si="1"/>
        <v>4797</v>
      </c>
      <c r="I16" s="239">
        <f t="shared" si="1"/>
        <v>4666</v>
      </c>
      <c r="J16" s="239">
        <f t="shared" si="1"/>
        <v>716</v>
      </c>
      <c r="K16" s="239">
        <f t="shared" si="1"/>
        <v>5382</v>
      </c>
      <c r="L16" s="239">
        <f t="shared" si="1"/>
        <v>1579</v>
      </c>
      <c r="M16" s="239">
        <f t="shared" si="1"/>
        <v>1537</v>
      </c>
      <c r="N16" s="239">
        <f t="shared" si="1"/>
        <v>3116</v>
      </c>
      <c r="O16" s="312" t="s">
        <v>129</v>
      </c>
      <c r="P16" s="2039"/>
    </row>
    <row r="17" spans="1:16" ht="39" customHeight="1">
      <c r="A17" s="2039" t="s">
        <v>527</v>
      </c>
      <c r="B17" s="312" t="s">
        <v>628</v>
      </c>
      <c r="C17" s="242">
        <v>4614</v>
      </c>
      <c r="D17" s="242">
        <v>766</v>
      </c>
      <c r="E17" s="242">
        <v>5380</v>
      </c>
      <c r="F17" s="242">
        <v>1651</v>
      </c>
      <c r="G17" s="242">
        <v>364</v>
      </c>
      <c r="H17" s="242">
        <v>2015</v>
      </c>
      <c r="I17" s="242">
        <v>1453</v>
      </c>
      <c r="J17" s="242">
        <v>69</v>
      </c>
      <c r="K17" s="242">
        <v>1522</v>
      </c>
      <c r="L17" s="242">
        <v>1675</v>
      </c>
      <c r="M17" s="242">
        <v>62</v>
      </c>
      <c r="N17" s="242">
        <v>1737</v>
      </c>
      <c r="O17" s="312" t="s">
        <v>76</v>
      </c>
      <c r="P17" s="2039" t="s">
        <v>233</v>
      </c>
    </row>
    <row r="18" spans="1:16" ht="39" customHeight="1">
      <c r="A18" s="2039"/>
      <c r="B18" s="312" t="s">
        <v>630</v>
      </c>
      <c r="C18" s="242">
        <v>7163</v>
      </c>
      <c r="D18" s="242">
        <v>9812</v>
      </c>
      <c r="E18" s="242">
        <v>16975</v>
      </c>
      <c r="F18" s="242">
        <v>2195</v>
      </c>
      <c r="G18" s="242">
        <v>2656</v>
      </c>
      <c r="H18" s="242">
        <v>4851</v>
      </c>
      <c r="I18" s="242">
        <v>3596</v>
      </c>
      <c r="J18" s="242">
        <v>1705</v>
      </c>
      <c r="K18" s="242">
        <v>5301</v>
      </c>
      <c r="L18" s="242">
        <v>1238</v>
      </c>
      <c r="M18" s="242">
        <v>2112</v>
      </c>
      <c r="N18" s="242">
        <v>3350</v>
      </c>
      <c r="O18" s="312" t="s">
        <v>78</v>
      </c>
      <c r="P18" s="2039"/>
    </row>
    <row r="19" spans="1:16" ht="39" customHeight="1">
      <c r="A19" s="2039"/>
      <c r="B19" s="312" t="s">
        <v>128</v>
      </c>
      <c r="C19" s="239">
        <v>11777</v>
      </c>
      <c r="D19" s="239">
        <v>10578</v>
      </c>
      <c r="E19" s="239">
        <v>22355</v>
      </c>
      <c r="F19" s="239">
        <v>3846</v>
      </c>
      <c r="G19" s="239">
        <v>3020</v>
      </c>
      <c r="H19" s="239">
        <v>6866</v>
      </c>
      <c r="I19" s="239">
        <v>5049</v>
      </c>
      <c r="J19" s="239">
        <v>1774</v>
      </c>
      <c r="K19" s="239">
        <v>6823</v>
      </c>
      <c r="L19" s="239">
        <v>2913</v>
      </c>
      <c r="M19" s="239">
        <v>2174</v>
      </c>
      <c r="N19" s="239">
        <v>5087</v>
      </c>
      <c r="O19" s="312" t="s">
        <v>129</v>
      </c>
      <c r="P19" s="2039"/>
    </row>
    <row r="20" spans="1:16" ht="39" customHeight="1">
      <c r="A20" s="2039" t="s">
        <v>528</v>
      </c>
      <c r="B20" s="312" t="s">
        <v>628</v>
      </c>
      <c r="C20" s="242">
        <v>0</v>
      </c>
      <c r="D20" s="242">
        <v>0</v>
      </c>
      <c r="E20" s="242">
        <v>0</v>
      </c>
      <c r="F20" s="242">
        <v>0</v>
      </c>
      <c r="G20" s="242">
        <v>0</v>
      </c>
      <c r="H20" s="242">
        <v>0</v>
      </c>
      <c r="I20" s="242">
        <v>0</v>
      </c>
      <c r="J20" s="242">
        <v>0</v>
      </c>
      <c r="K20" s="242">
        <v>0</v>
      </c>
      <c r="L20" s="242">
        <v>0</v>
      </c>
      <c r="M20" s="242">
        <v>0</v>
      </c>
      <c r="N20" s="242">
        <v>0</v>
      </c>
      <c r="O20" s="312" t="s">
        <v>76</v>
      </c>
      <c r="P20" s="2039" t="s">
        <v>235</v>
      </c>
    </row>
    <row r="21" spans="1:16" ht="39" customHeight="1">
      <c r="A21" s="2039"/>
      <c r="B21" s="312" t="s">
        <v>630</v>
      </c>
      <c r="C21" s="242">
        <v>96</v>
      </c>
      <c r="D21" s="242">
        <v>104</v>
      </c>
      <c r="E21" s="242">
        <v>200</v>
      </c>
      <c r="F21" s="242">
        <v>89</v>
      </c>
      <c r="G21" s="242">
        <v>57</v>
      </c>
      <c r="H21" s="242">
        <v>146</v>
      </c>
      <c r="I21" s="242">
        <v>95</v>
      </c>
      <c r="J21" s="242">
        <v>25</v>
      </c>
      <c r="K21" s="242">
        <v>120</v>
      </c>
      <c r="L21" s="242">
        <v>54</v>
      </c>
      <c r="M21" s="242">
        <v>10</v>
      </c>
      <c r="N21" s="242">
        <v>64</v>
      </c>
      <c r="O21" s="312" t="s">
        <v>78</v>
      </c>
      <c r="P21" s="2039"/>
    </row>
    <row r="22" spans="1:16" ht="39" customHeight="1">
      <c r="A22" s="2039"/>
      <c r="B22" s="312" t="s">
        <v>128</v>
      </c>
      <c r="C22" s="239">
        <f>C20+C21</f>
        <v>96</v>
      </c>
      <c r="D22" s="239">
        <f t="shared" ref="D22:N22" si="2">D20+D21</f>
        <v>104</v>
      </c>
      <c r="E22" s="239">
        <f t="shared" si="2"/>
        <v>200</v>
      </c>
      <c r="F22" s="239">
        <f t="shared" si="2"/>
        <v>89</v>
      </c>
      <c r="G22" s="239">
        <f t="shared" si="2"/>
        <v>57</v>
      </c>
      <c r="H22" s="239">
        <f t="shared" si="2"/>
        <v>146</v>
      </c>
      <c r="I22" s="239">
        <f t="shared" si="2"/>
        <v>95</v>
      </c>
      <c r="J22" s="239">
        <f t="shared" si="2"/>
        <v>25</v>
      </c>
      <c r="K22" s="239">
        <f t="shared" si="2"/>
        <v>120</v>
      </c>
      <c r="L22" s="239">
        <f t="shared" si="2"/>
        <v>54</v>
      </c>
      <c r="M22" s="239">
        <f t="shared" si="2"/>
        <v>10</v>
      </c>
      <c r="N22" s="239">
        <f t="shared" si="2"/>
        <v>64</v>
      </c>
      <c r="O22" s="312" t="s">
        <v>129</v>
      </c>
      <c r="P22" s="2039"/>
    </row>
    <row r="23" spans="1:16" ht="39" customHeight="1">
      <c r="A23" s="2039" t="s">
        <v>529</v>
      </c>
      <c r="B23" s="312" t="s">
        <v>628</v>
      </c>
      <c r="C23" s="242">
        <f>C17+C20</f>
        <v>4614</v>
      </c>
      <c r="D23" s="242">
        <f t="shared" ref="D23:N24" si="3">D17+D20</f>
        <v>766</v>
      </c>
      <c r="E23" s="242">
        <f t="shared" si="3"/>
        <v>5380</v>
      </c>
      <c r="F23" s="242">
        <f t="shared" si="3"/>
        <v>1651</v>
      </c>
      <c r="G23" s="242">
        <f t="shared" si="3"/>
        <v>364</v>
      </c>
      <c r="H23" s="242">
        <f t="shared" si="3"/>
        <v>2015</v>
      </c>
      <c r="I23" s="242">
        <f t="shared" si="3"/>
        <v>1453</v>
      </c>
      <c r="J23" s="242">
        <f t="shared" si="3"/>
        <v>69</v>
      </c>
      <c r="K23" s="242">
        <f t="shared" si="3"/>
        <v>1522</v>
      </c>
      <c r="L23" s="242">
        <f t="shared" si="3"/>
        <v>1675</v>
      </c>
      <c r="M23" s="242">
        <f t="shared" si="3"/>
        <v>62</v>
      </c>
      <c r="N23" s="242">
        <f t="shared" si="3"/>
        <v>1737</v>
      </c>
      <c r="O23" s="312" t="s">
        <v>76</v>
      </c>
      <c r="P23" s="2039" t="s">
        <v>530</v>
      </c>
    </row>
    <row r="24" spans="1:16" ht="39" customHeight="1">
      <c r="A24" s="2039"/>
      <c r="B24" s="312" t="s">
        <v>630</v>
      </c>
      <c r="C24" s="242">
        <f>C18+C21</f>
        <v>7259</v>
      </c>
      <c r="D24" s="242">
        <f t="shared" si="3"/>
        <v>9916</v>
      </c>
      <c r="E24" s="242">
        <f t="shared" si="3"/>
        <v>17175</v>
      </c>
      <c r="F24" s="242">
        <f t="shared" si="3"/>
        <v>2284</v>
      </c>
      <c r="G24" s="242">
        <f t="shared" si="3"/>
        <v>2713</v>
      </c>
      <c r="H24" s="242">
        <f t="shared" si="3"/>
        <v>4997</v>
      </c>
      <c r="I24" s="242">
        <f t="shared" si="3"/>
        <v>3691</v>
      </c>
      <c r="J24" s="242">
        <f t="shared" si="3"/>
        <v>1730</v>
      </c>
      <c r="K24" s="242">
        <f t="shared" si="3"/>
        <v>5421</v>
      </c>
      <c r="L24" s="242">
        <f t="shared" si="3"/>
        <v>1292</v>
      </c>
      <c r="M24" s="242">
        <f t="shared" si="3"/>
        <v>2122</v>
      </c>
      <c r="N24" s="242">
        <f t="shared" si="3"/>
        <v>3414</v>
      </c>
      <c r="O24" s="312" t="s">
        <v>78</v>
      </c>
      <c r="P24" s="2039"/>
    </row>
    <row r="25" spans="1:16" ht="39" customHeight="1">
      <c r="A25" s="2039"/>
      <c r="B25" s="312" t="s">
        <v>128</v>
      </c>
      <c r="C25" s="239">
        <f>C23+C24</f>
        <v>11873</v>
      </c>
      <c r="D25" s="239">
        <f t="shared" ref="D25:N25" si="4">D23+D24</f>
        <v>10682</v>
      </c>
      <c r="E25" s="239">
        <f t="shared" si="4"/>
        <v>22555</v>
      </c>
      <c r="F25" s="239">
        <f t="shared" si="4"/>
        <v>3935</v>
      </c>
      <c r="G25" s="239">
        <f t="shared" si="4"/>
        <v>3077</v>
      </c>
      <c r="H25" s="239">
        <f t="shared" si="4"/>
        <v>7012</v>
      </c>
      <c r="I25" s="239">
        <f t="shared" si="4"/>
        <v>5144</v>
      </c>
      <c r="J25" s="239">
        <f t="shared" si="4"/>
        <v>1799</v>
      </c>
      <c r="K25" s="239">
        <f t="shared" si="4"/>
        <v>6943</v>
      </c>
      <c r="L25" s="239">
        <f t="shared" si="4"/>
        <v>2967</v>
      </c>
      <c r="M25" s="239">
        <f t="shared" si="4"/>
        <v>2184</v>
      </c>
      <c r="N25" s="239">
        <f t="shared" si="4"/>
        <v>5151</v>
      </c>
      <c r="O25" s="312" t="s">
        <v>129</v>
      </c>
      <c r="P25" s="2039"/>
    </row>
    <row r="26" spans="1:16" ht="39" customHeight="1">
      <c r="A26" s="2039" t="s">
        <v>531</v>
      </c>
      <c r="B26" s="312" t="s">
        <v>628</v>
      </c>
      <c r="C26" s="242">
        <v>425</v>
      </c>
      <c r="D26" s="242">
        <v>13</v>
      </c>
      <c r="E26" s="242">
        <v>438</v>
      </c>
      <c r="F26" s="242">
        <v>184</v>
      </c>
      <c r="G26" s="242">
        <v>17</v>
      </c>
      <c r="H26" s="242">
        <v>201</v>
      </c>
      <c r="I26" s="242">
        <v>166</v>
      </c>
      <c r="J26" s="242">
        <v>0</v>
      </c>
      <c r="K26" s="242">
        <v>166</v>
      </c>
      <c r="L26" s="242">
        <v>154</v>
      </c>
      <c r="M26" s="242">
        <v>0</v>
      </c>
      <c r="N26" s="242">
        <v>154</v>
      </c>
      <c r="O26" s="312" t="s">
        <v>76</v>
      </c>
      <c r="P26" s="2039" t="s">
        <v>632</v>
      </c>
    </row>
    <row r="27" spans="1:16" ht="39" customHeight="1">
      <c r="A27" s="2039"/>
      <c r="B27" s="312" t="s">
        <v>630</v>
      </c>
      <c r="C27" s="242">
        <v>603</v>
      </c>
      <c r="D27" s="242">
        <v>17</v>
      </c>
      <c r="E27" s="242">
        <v>620</v>
      </c>
      <c r="F27" s="242">
        <v>188</v>
      </c>
      <c r="G27" s="242">
        <v>11</v>
      </c>
      <c r="H27" s="242">
        <v>199</v>
      </c>
      <c r="I27" s="242">
        <v>155</v>
      </c>
      <c r="J27" s="242">
        <v>0</v>
      </c>
      <c r="K27" s="242">
        <v>155</v>
      </c>
      <c r="L27" s="242">
        <v>59</v>
      </c>
      <c r="M27" s="242">
        <v>0</v>
      </c>
      <c r="N27" s="242">
        <v>59</v>
      </c>
      <c r="O27" s="312" t="s">
        <v>78</v>
      </c>
      <c r="P27" s="2039"/>
    </row>
    <row r="28" spans="1:16" ht="39" customHeight="1">
      <c r="A28" s="2039"/>
      <c r="B28" s="312" t="s">
        <v>128</v>
      </c>
      <c r="C28" s="239">
        <v>1028</v>
      </c>
      <c r="D28" s="239">
        <v>30</v>
      </c>
      <c r="E28" s="239">
        <v>1058</v>
      </c>
      <c r="F28" s="239">
        <v>372</v>
      </c>
      <c r="G28" s="239">
        <v>28</v>
      </c>
      <c r="H28" s="239">
        <v>400</v>
      </c>
      <c r="I28" s="239">
        <v>321</v>
      </c>
      <c r="J28" s="239">
        <v>0</v>
      </c>
      <c r="K28" s="239">
        <v>321</v>
      </c>
      <c r="L28" s="239">
        <v>213</v>
      </c>
      <c r="M28" s="239">
        <v>0</v>
      </c>
      <c r="N28" s="239">
        <v>213</v>
      </c>
      <c r="O28" s="312" t="s">
        <v>129</v>
      </c>
      <c r="P28" s="2039"/>
    </row>
    <row r="29" spans="1:16" ht="39" customHeight="1">
      <c r="A29" s="2039" t="s">
        <v>532</v>
      </c>
      <c r="B29" s="312" t="s">
        <v>628</v>
      </c>
      <c r="C29" s="242">
        <v>9337</v>
      </c>
      <c r="D29" s="242">
        <v>268</v>
      </c>
      <c r="E29" s="242">
        <v>9605</v>
      </c>
      <c r="F29" s="242">
        <v>3159</v>
      </c>
      <c r="G29" s="242">
        <v>180</v>
      </c>
      <c r="H29" s="242">
        <v>3339</v>
      </c>
      <c r="I29" s="242">
        <v>4146</v>
      </c>
      <c r="J29" s="242">
        <v>19</v>
      </c>
      <c r="K29" s="242">
        <v>4165</v>
      </c>
      <c r="L29" s="242">
        <v>2803</v>
      </c>
      <c r="M29" s="242">
        <v>18</v>
      </c>
      <c r="N29" s="242">
        <v>2821</v>
      </c>
      <c r="O29" s="312" t="s">
        <v>76</v>
      </c>
      <c r="P29" s="2039" t="s">
        <v>633</v>
      </c>
    </row>
    <row r="30" spans="1:16" ht="39" customHeight="1">
      <c r="A30" s="2039"/>
      <c r="B30" s="312" t="s">
        <v>630</v>
      </c>
      <c r="C30" s="242">
        <v>5205</v>
      </c>
      <c r="D30" s="242">
        <v>510</v>
      </c>
      <c r="E30" s="242">
        <v>5715</v>
      </c>
      <c r="F30" s="242">
        <v>1961</v>
      </c>
      <c r="G30" s="242">
        <v>183</v>
      </c>
      <c r="H30" s="242">
        <v>2144</v>
      </c>
      <c r="I30" s="242">
        <v>2908</v>
      </c>
      <c r="J30" s="242">
        <v>41</v>
      </c>
      <c r="K30" s="242">
        <v>2949</v>
      </c>
      <c r="L30" s="242">
        <v>984</v>
      </c>
      <c r="M30" s="242">
        <v>74</v>
      </c>
      <c r="N30" s="242">
        <v>1058</v>
      </c>
      <c r="O30" s="312" t="s">
        <v>78</v>
      </c>
      <c r="P30" s="2039"/>
    </row>
    <row r="31" spans="1:16" ht="39" customHeight="1">
      <c r="A31" s="2039"/>
      <c r="B31" s="312" t="s">
        <v>128</v>
      </c>
      <c r="C31" s="239">
        <v>14542</v>
      </c>
      <c r="D31" s="239">
        <v>778</v>
      </c>
      <c r="E31" s="239">
        <v>15320</v>
      </c>
      <c r="F31" s="239">
        <v>5120</v>
      </c>
      <c r="G31" s="239">
        <v>363</v>
      </c>
      <c r="H31" s="239">
        <v>5483</v>
      </c>
      <c r="I31" s="239">
        <v>7054</v>
      </c>
      <c r="J31" s="239">
        <v>60</v>
      </c>
      <c r="K31" s="239">
        <v>7114</v>
      </c>
      <c r="L31" s="239">
        <v>3787</v>
      </c>
      <c r="M31" s="239">
        <v>92</v>
      </c>
      <c r="N31" s="239">
        <v>3879</v>
      </c>
      <c r="O31" s="312" t="s">
        <v>129</v>
      </c>
      <c r="P31" s="2039"/>
    </row>
    <row r="32" spans="1:16" ht="39" customHeight="1">
      <c r="A32" s="1903" t="s">
        <v>690</v>
      </c>
      <c r="B32" s="1903"/>
      <c r="C32" s="1903"/>
      <c r="D32" s="1903"/>
      <c r="E32" s="1903"/>
      <c r="F32" s="1903"/>
      <c r="G32" s="1904"/>
      <c r="H32" s="2045" t="s">
        <v>691</v>
      </c>
      <c r="I32" s="2045"/>
      <c r="J32" s="2045"/>
      <c r="K32" s="2045"/>
      <c r="L32" s="2045"/>
      <c r="M32" s="2045"/>
      <c r="N32" s="2045"/>
      <c r="O32" s="2045"/>
      <c r="P32" s="2046"/>
    </row>
    <row r="33" spans="1:17" ht="39" customHeight="1">
      <c r="A33" s="2047" t="s">
        <v>517</v>
      </c>
      <c r="B33" s="2047" t="s">
        <v>621</v>
      </c>
      <c r="C33" s="2050" t="s">
        <v>96</v>
      </c>
      <c r="D33" s="2050"/>
      <c r="E33" s="2050" t="s">
        <v>97</v>
      </c>
      <c r="F33" s="2050" t="s">
        <v>98</v>
      </c>
      <c r="G33" s="2050"/>
      <c r="H33" s="2050" t="s">
        <v>99</v>
      </c>
      <c r="I33" s="2050" t="s">
        <v>258</v>
      </c>
      <c r="J33" s="2050"/>
      <c r="K33" s="2050" t="s">
        <v>101</v>
      </c>
      <c r="L33" s="2050" t="s">
        <v>102</v>
      </c>
      <c r="M33" s="2050"/>
      <c r="N33" s="2050" t="s">
        <v>692</v>
      </c>
      <c r="O33" s="2050" t="s">
        <v>622</v>
      </c>
      <c r="P33" s="2050" t="s">
        <v>520</v>
      </c>
      <c r="Q33" s="346"/>
    </row>
    <row r="34" spans="1:17" ht="39" customHeight="1">
      <c r="A34" s="2048"/>
      <c r="B34" s="2048"/>
      <c r="C34" s="2050" t="s">
        <v>97</v>
      </c>
      <c r="D34" s="2050"/>
      <c r="E34" s="2050"/>
      <c r="F34" s="2050" t="s">
        <v>99</v>
      </c>
      <c r="G34" s="2050"/>
      <c r="H34" s="2050"/>
      <c r="I34" s="2050" t="s">
        <v>101</v>
      </c>
      <c r="J34" s="2050"/>
      <c r="K34" s="2050"/>
      <c r="L34" s="2050" t="s">
        <v>103</v>
      </c>
      <c r="M34" s="2050"/>
      <c r="N34" s="2050"/>
      <c r="O34" s="2050"/>
      <c r="P34" s="2050"/>
      <c r="Q34" s="346"/>
    </row>
    <row r="35" spans="1:17" ht="39" customHeight="1">
      <c r="A35" s="2048"/>
      <c r="B35" s="2048"/>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050"/>
      <c r="P35" s="2050"/>
      <c r="Q35" s="346"/>
    </row>
    <row r="36" spans="1:17" ht="39" customHeight="1">
      <c r="A36" s="2049"/>
      <c r="B36" s="2049"/>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050"/>
      <c r="P36" s="2050"/>
      <c r="Q36" s="346"/>
    </row>
    <row r="37" spans="1:17" s="46" customFormat="1" ht="39" customHeight="1">
      <c r="A37" s="2039" t="s">
        <v>523</v>
      </c>
      <c r="B37" s="312" t="s">
        <v>628</v>
      </c>
      <c r="C37" s="242">
        <v>1256</v>
      </c>
      <c r="D37" s="242">
        <v>1258</v>
      </c>
      <c r="E37" s="242">
        <v>2514</v>
      </c>
      <c r="F37" s="242">
        <v>834</v>
      </c>
      <c r="G37" s="242">
        <v>1523</v>
      </c>
      <c r="H37" s="242">
        <v>2357</v>
      </c>
      <c r="I37" s="242">
        <v>1903</v>
      </c>
      <c r="J37" s="242">
        <v>915</v>
      </c>
      <c r="K37" s="242">
        <v>2818</v>
      </c>
      <c r="L37" s="242">
        <v>1165</v>
      </c>
      <c r="M37" s="242">
        <v>390</v>
      </c>
      <c r="N37" s="242">
        <v>1555</v>
      </c>
      <c r="O37" s="312" t="s">
        <v>76</v>
      </c>
      <c r="P37" s="2039" t="s">
        <v>629</v>
      </c>
    </row>
    <row r="38" spans="1:17" s="46" customFormat="1" ht="39" customHeight="1">
      <c r="A38" s="2039"/>
      <c r="B38" s="312" t="s">
        <v>630</v>
      </c>
      <c r="C38" s="242">
        <v>813</v>
      </c>
      <c r="D38" s="242">
        <v>761</v>
      </c>
      <c r="E38" s="242">
        <v>1574</v>
      </c>
      <c r="F38" s="242">
        <v>360</v>
      </c>
      <c r="G38" s="242">
        <v>805</v>
      </c>
      <c r="H38" s="242">
        <v>1165</v>
      </c>
      <c r="I38" s="242">
        <v>2286</v>
      </c>
      <c r="J38" s="242">
        <v>379</v>
      </c>
      <c r="K38" s="242">
        <v>2665</v>
      </c>
      <c r="L38" s="242">
        <v>697</v>
      </c>
      <c r="M38" s="242">
        <v>227</v>
      </c>
      <c r="N38" s="242">
        <v>924</v>
      </c>
      <c r="O38" s="312" t="s">
        <v>78</v>
      </c>
      <c r="P38" s="2039"/>
    </row>
    <row r="39" spans="1:17" s="46" customFormat="1" ht="39" customHeight="1">
      <c r="A39" s="2039"/>
      <c r="B39" s="312" t="s">
        <v>128</v>
      </c>
      <c r="C39" s="239">
        <v>2069</v>
      </c>
      <c r="D39" s="239">
        <v>2019</v>
      </c>
      <c r="E39" s="239">
        <v>4088</v>
      </c>
      <c r="F39" s="239">
        <v>1194</v>
      </c>
      <c r="G39" s="239">
        <v>2328</v>
      </c>
      <c r="H39" s="239">
        <v>3522</v>
      </c>
      <c r="I39" s="239">
        <v>4189</v>
      </c>
      <c r="J39" s="239">
        <v>1294</v>
      </c>
      <c r="K39" s="239">
        <v>5483</v>
      </c>
      <c r="L39" s="239">
        <v>1862</v>
      </c>
      <c r="M39" s="239">
        <v>617</v>
      </c>
      <c r="N39" s="239">
        <v>2479</v>
      </c>
      <c r="O39" s="312" t="s">
        <v>129</v>
      </c>
      <c r="P39" s="2039"/>
    </row>
    <row r="40" spans="1:17" s="46" customFormat="1" ht="39" customHeight="1">
      <c r="A40" s="2039" t="s">
        <v>524</v>
      </c>
      <c r="B40" s="312" t="s">
        <v>628</v>
      </c>
      <c r="C40" s="242">
        <v>270</v>
      </c>
      <c r="D40" s="242">
        <v>18</v>
      </c>
      <c r="E40" s="242">
        <v>288</v>
      </c>
      <c r="F40" s="242">
        <v>252</v>
      </c>
      <c r="G40" s="242">
        <v>71</v>
      </c>
      <c r="H40" s="242">
        <v>323</v>
      </c>
      <c r="I40" s="242">
        <v>267</v>
      </c>
      <c r="J40" s="242">
        <v>11</v>
      </c>
      <c r="K40" s="242">
        <v>278</v>
      </c>
      <c r="L40" s="242">
        <v>171</v>
      </c>
      <c r="M40" s="242">
        <v>14</v>
      </c>
      <c r="N40" s="242">
        <v>185</v>
      </c>
      <c r="O40" s="312" t="s">
        <v>76</v>
      </c>
      <c r="P40" s="2039" t="s">
        <v>227</v>
      </c>
    </row>
    <row r="41" spans="1:17" s="46" customFormat="1" ht="39" customHeight="1">
      <c r="A41" s="2039"/>
      <c r="B41" s="312" t="s">
        <v>630</v>
      </c>
      <c r="C41" s="242">
        <v>154</v>
      </c>
      <c r="D41" s="242">
        <v>8</v>
      </c>
      <c r="E41" s="242">
        <v>162</v>
      </c>
      <c r="F41" s="242">
        <v>134</v>
      </c>
      <c r="G41" s="242">
        <v>32</v>
      </c>
      <c r="H41" s="242">
        <v>166</v>
      </c>
      <c r="I41" s="242">
        <v>281</v>
      </c>
      <c r="J41" s="242">
        <v>0</v>
      </c>
      <c r="K41" s="242">
        <v>281</v>
      </c>
      <c r="L41" s="242">
        <v>69</v>
      </c>
      <c r="M41" s="242">
        <v>3</v>
      </c>
      <c r="N41" s="242">
        <v>72</v>
      </c>
      <c r="O41" s="312" t="s">
        <v>78</v>
      </c>
      <c r="P41" s="2039"/>
    </row>
    <row r="42" spans="1:17" s="46" customFormat="1" ht="39" customHeight="1">
      <c r="A42" s="2039"/>
      <c r="B42" s="312" t="s">
        <v>128</v>
      </c>
      <c r="C42" s="239">
        <v>424</v>
      </c>
      <c r="D42" s="239">
        <v>26</v>
      </c>
      <c r="E42" s="239">
        <v>450</v>
      </c>
      <c r="F42" s="239">
        <v>386</v>
      </c>
      <c r="G42" s="239">
        <v>103</v>
      </c>
      <c r="H42" s="239">
        <v>489</v>
      </c>
      <c r="I42" s="239">
        <v>548</v>
      </c>
      <c r="J42" s="239">
        <v>11</v>
      </c>
      <c r="K42" s="239">
        <v>559</v>
      </c>
      <c r="L42" s="239">
        <v>240</v>
      </c>
      <c r="M42" s="239">
        <v>17</v>
      </c>
      <c r="N42" s="239">
        <v>257</v>
      </c>
      <c r="O42" s="312" t="s">
        <v>129</v>
      </c>
      <c r="P42" s="2039"/>
    </row>
    <row r="43" spans="1:17" s="46" customFormat="1" ht="39" customHeight="1">
      <c r="A43" s="2039" t="s">
        <v>525</v>
      </c>
      <c r="B43" s="312" t="s">
        <v>628</v>
      </c>
      <c r="C43" s="242">
        <f>C37+C40</f>
        <v>1526</v>
      </c>
      <c r="D43" s="242">
        <f t="shared" ref="D43:N44" si="5">D37+D40</f>
        <v>1276</v>
      </c>
      <c r="E43" s="242">
        <f t="shared" si="5"/>
        <v>2802</v>
      </c>
      <c r="F43" s="242">
        <f t="shared" si="5"/>
        <v>1086</v>
      </c>
      <c r="G43" s="242">
        <f t="shared" si="5"/>
        <v>1594</v>
      </c>
      <c r="H43" s="242">
        <f t="shared" si="5"/>
        <v>2680</v>
      </c>
      <c r="I43" s="242">
        <f t="shared" si="5"/>
        <v>2170</v>
      </c>
      <c r="J43" s="242">
        <f t="shared" si="5"/>
        <v>926</v>
      </c>
      <c r="K43" s="242">
        <f t="shared" si="5"/>
        <v>3096</v>
      </c>
      <c r="L43" s="242">
        <f t="shared" si="5"/>
        <v>1336</v>
      </c>
      <c r="M43" s="242">
        <f t="shared" si="5"/>
        <v>404</v>
      </c>
      <c r="N43" s="242">
        <f t="shared" si="5"/>
        <v>1740</v>
      </c>
      <c r="O43" s="312" t="s">
        <v>76</v>
      </c>
      <c r="P43" s="2039" t="s">
        <v>631</v>
      </c>
    </row>
    <row r="44" spans="1:17" s="46" customFormat="1" ht="39" customHeight="1">
      <c r="A44" s="2039"/>
      <c r="B44" s="312" t="s">
        <v>630</v>
      </c>
      <c r="C44" s="242">
        <f>C38+C41</f>
        <v>967</v>
      </c>
      <c r="D44" s="242">
        <f t="shared" si="5"/>
        <v>769</v>
      </c>
      <c r="E44" s="242">
        <f t="shared" si="5"/>
        <v>1736</v>
      </c>
      <c r="F44" s="242">
        <f t="shared" si="5"/>
        <v>494</v>
      </c>
      <c r="G44" s="242">
        <f t="shared" si="5"/>
        <v>837</v>
      </c>
      <c r="H44" s="242">
        <f t="shared" si="5"/>
        <v>1331</v>
      </c>
      <c r="I44" s="242">
        <f t="shared" si="5"/>
        <v>2567</v>
      </c>
      <c r="J44" s="242">
        <f t="shared" si="5"/>
        <v>379</v>
      </c>
      <c r="K44" s="242">
        <f t="shared" si="5"/>
        <v>2946</v>
      </c>
      <c r="L44" s="242">
        <f t="shared" si="5"/>
        <v>766</v>
      </c>
      <c r="M44" s="242">
        <f t="shared" si="5"/>
        <v>230</v>
      </c>
      <c r="N44" s="242">
        <f t="shared" si="5"/>
        <v>996</v>
      </c>
      <c r="O44" s="312" t="s">
        <v>78</v>
      </c>
      <c r="P44" s="2039"/>
    </row>
    <row r="45" spans="1:17" s="46" customFormat="1" ht="39" customHeight="1">
      <c r="A45" s="2039"/>
      <c r="B45" s="312" t="s">
        <v>128</v>
      </c>
      <c r="C45" s="239">
        <f>C43+C44</f>
        <v>2493</v>
      </c>
      <c r="D45" s="239">
        <f t="shared" ref="D45:N45" si="6">D43+D44</f>
        <v>2045</v>
      </c>
      <c r="E45" s="239">
        <f t="shared" si="6"/>
        <v>4538</v>
      </c>
      <c r="F45" s="239">
        <f t="shared" si="6"/>
        <v>1580</v>
      </c>
      <c r="G45" s="239">
        <f t="shared" si="6"/>
        <v>2431</v>
      </c>
      <c r="H45" s="239">
        <f t="shared" si="6"/>
        <v>4011</v>
      </c>
      <c r="I45" s="239">
        <f t="shared" si="6"/>
        <v>4737</v>
      </c>
      <c r="J45" s="239">
        <f t="shared" si="6"/>
        <v>1305</v>
      </c>
      <c r="K45" s="239">
        <f t="shared" si="6"/>
        <v>6042</v>
      </c>
      <c r="L45" s="239">
        <f t="shared" si="6"/>
        <v>2102</v>
      </c>
      <c r="M45" s="239">
        <f t="shared" si="6"/>
        <v>634</v>
      </c>
      <c r="N45" s="239">
        <f t="shared" si="6"/>
        <v>2736</v>
      </c>
      <c r="O45" s="312" t="s">
        <v>129</v>
      </c>
      <c r="P45" s="2039"/>
    </row>
    <row r="46" spans="1:17" ht="39" customHeight="1">
      <c r="A46" s="2039" t="s">
        <v>527</v>
      </c>
      <c r="B46" s="312" t="s">
        <v>628</v>
      </c>
      <c r="C46" s="242">
        <v>2365</v>
      </c>
      <c r="D46" s="242">
        <v>17</v>
      </c>
      <c r="E46" s="242">
        <v>2382</v>
      </c>
      <c r="F46" s="242">
        <v>2000</v>
      </c>
      <c r="G46" s="242">
        <v>35</v>
      </c>
      <c r="H46" s="242">
        <v>2035</v>
      </c>
      <c r="I46" s="242">
        <v>1158</v>
      </c>
      <c r="J46" s="242">
        <v>234</v>
      </c>
      <c r="K46" s="242">
        <v>1392</v>
      </c>
      <c r="L46" s="242">
        <v>953</v>
      </c>
      <c r="M46" s="242">
        <v>14</v>
      </c>
      <c r="N46" s="242">
        <v>967</v>
      </c>
      <c r="O46" s="312" t="s">
        <v>76</v>
      </c>
      <c r="P46" s="2039" t="s">
        <v>233</v>
      </c>
    </row>
    <row r="47" spans="1:17" ht="39" customHeight="1">
      <c r="A47" s="2039"/>
      <c r="B47" s="312" t="s">
        <v>630</v>
      </c>
      <c r="C47" s="242">
        <v>3758</v>
      </c>
      <c r="D47" s="242">
        <v>1875</v>
      </c>
      <c r="E47" s="242">
        <v>5633</v>
      </c>
      <c r="F47" s="242">
        <v>1399</v>
      </c>
      <c r="G47" s="242">
        <v>3113</v>
      </c>
      <c r="H47" s="242">
        <v>4512</v>
      </c>
      <c r="I47" s="242">
        <v>6363</v>
      </c>
      <c r="J47" s="242">
        <v>2223</v>
      </c>
      <c r="K47" s="242">
        <v>8586</v>
      </c>
      <c r="L47" s="242">
        <v>2612</v>
      </c>
      <c r="M47" s="242">
        <v>1047</v>
      </c>
      <c r="N47" s="242">
        <v>3659</v>
      </c>
      <c r="O47" s="312" t="s">
        <v>78</v>
      </c>
      <c r="P47" s="2039"/>
    </row>
    <row r="48" spans="1:17" ht="39" customHeight="1">
      <c r="A48" s="2039"/>
      <c r="B48" s="312" t="s">
        <v>128</v>
      </c>
      <c r="C48" s="239">
        <v>6123</v>
      </c>
      <c r="D48" s="239">
        <v>1892</v>
      </c>
      <c r="E48" s="239">
        <v>8015</v>
      </c>
      <c r="F48" s="239">
        <v>3399</v>
      </c>
      <c r="G48" s="239">
        <v>3148</v>
      </c>
      <c r="H48" s="239">
        <v>6547</v>
      </c>
      <c r="I48" s="239">
        <v>7521</v>
      </c>
      <c r="J48" s="239">
        <v>2457</v>
      </c>
      <c r="K48" s="239">
        <v>9978</v>
      </c>
      <c r="L48" s="239">
        <v>3565</v>
      </c>
      <c r="M48" s="239">
        <v>1061</v>
      </c>
      <c r="N48" s="239">
        <v>4626</v>
      </c>
      <c r="O48" s="312" t="s">
        <v>129</v>
      </c>
      <c r="P48" s="2039"/>
    </row>
    <row r="49" spans="1:17" ht="39" customHeight="1">
      <c r="A49" s="2039" t="s">
        <v>528</v>
      </c>
      <c r="B49" s="312" t="s">
        <v>628</v>
      </c>
      <c r="C49" s="242">
        <v>0</v>
      </c>
      <c r="D49" s="242">
        <v>0</v>
      </c>
      <c r="E49" s="242">
        <v>0</v>
      </c>
      <c r="F49" s="242">
        <v>0</v>
      </c>
      <c r="G49" s="242">
        <v>0</v>
      </c>
      <c r="H49" s="242">
        <v>0</v>
      </c>
      <c r="I49" s="242">
        <v>0</v>
      </c>
      <c r="J49" s="242">
        <v>0</v>
      </c>
      <c r="K49" s="242">
        <v>0</v>
      </c>
      <c r="L49" s="242">
        <v>0</v>
      </c>
      <c r="M49" s="242">
        <v>0</v>
      </c>
      <c r="N49" s="242">
        <v>0</v>
      </c>
      <c r="O49" s="312" t="s">
        <v>76</v>
      </c>
      <c r="P49" s="2039" t="s">
        <v>235</v>
      </c>
    </row>
    <row r="50" spans="1:17" ht="39" customHeight="1">
      <c r="A50" s="2039"/>
      <c r="B50" s="312" t="s">
        <v>630</v>
      </c>
      <c r="C50" s="242">
        <v>72</v>
      </c>
      <c r="D50" s="242">
        <v>40</v>
      </c>
      <c r="E50" s="242">
        <v>112</v>
      </c>
      <c r="F50" s="242">
        <v>76</v>
      </c>
      <c r="G50" s="242">
        <v>37</v>
      </c>
      <c r="H50" s="242">
        <v>113</v>
      </c>
      <c r="I50" s="242">
        <v>91</v>
      </c>
      <c r="J50" s="242">
        <v>15</v>
      </c>
      <c r="K50" s="242">
        <v>106</v>
      </c>
      <c r="L50" s="242">
        <v>17</v>
      </c>
      <c r="M50" s="242">
        <v>19</v>
      </c>
      <c r="N50" s="242">
        <v>36</v>
      </c>
      <c r="O50" s="312" t="s">
        <v>78</v>
      </c>
      <c r="P50" s="2039"/>
    </row>
    <row r="51" spans="1:17" ht="39" customHeight="1">
      <c r="A51" s="2039"/>
      <c r="B51" s="312" t="s">
        <v>128</v>
      </c>
      <c r="C51" s="239">
        <f>C49+C50</f>
        <v>72</v>
      </c>
      <c r="D51" s="239">
        <f t="shared" ref="D51:N51" si="7">D49+D50</f>
        <v>40</v>
      </c>
      <c r="E51" s="239">
        <f t="shared" si="7"/>
        <v>112</v>
      </c>
      <c r="F51" s="239">
        <f t="shared" si="7"/>
        <v>76</v>
      </c>
      <c r="G51" s="239">
        <f t="shared" si="7"/>
        <v>37</v>
      </c>
      <c r="H51" s="239">
        <f t="shared" si="7"/>
        <v>113</v>
      </c>
      <c r="I51" s="239">
        <f t="shared" si="7"/>
        <v>91</v>
      </c>
      <c r="J51" s="239">
        <f t="shared" si="7"/>
        <v>15</v>
      </c>
      <c r="K51" s="239">
        <f t="shared" si="7"/>
        <v>106</v>
      </c>
      <c r="L51" s="239">
        <f t="shared" si="7"/>
        <v>17</v>
      </c>
      <c r="M51" s="239">
        <f t="shared" si="7"/>
        <v>19</v>
      </c>
      <c r="N51" s="239">
        <f t="shared" si="7"/>
        <v>36</v>
      </c>
      <c r="O51" s="312" t="s">
        <v>129</v>
      </c>
      <c r="P51" s="2039"/>
    </row>
    <row r="52" spans="1:17" ht="39" customHeight="1">
      <c r="A52" s="2039" t="s">
        <v>529</v>
      </c>
      <c r="B52" s="312" t="s">
        <v>628</v>
      </c>
      <c r="C52" s="242">
        <f>C46+C49</f>
        <v>2365</v>
      </c>
      <c r="D52" s="242">
        <f t="shared" ref="D52:N53" si="8">D46+D49</f>
        <v>17</v>
      </c>
      <c r="E52" s="242">
        <f t="shared" si="8"/>
        <v>2382</v>
      </c>
      <c r="F52" s="242">
        <f t="shared" si="8"/>
        <v>2000</v>
      </c>
      <c r="G52" s="242">
        <f t="shared" si="8"/>
        <v>35</v>
      </c>
      <c r="H52" s="242">
        <f t="shared" si="8"/>
        <v>2035</v>
      </c>
      <c r="I52" s="242">
        <f t="shared" si="8"/>
        <v>1158</v>
      </c>
      <c r="J52" s="242">
        <f t="shared" si="8"/>
        <v>234</v>
      </c>
      <c r="K52" s="242">
        <f t="shared" si="8"/>
        <v>1392</v>
      </c>
      <c r="L52" s="242">
        <f t="shared" si="8"/>
        <v>953</v>
      </c>
      <c r="M52" s="242">
        <f t="shared" si="8"/>
        <v>14</v>
      </c>
      <c r="N52" s="242">
        <f t="shared" si="8"/>
        <v>967</v>
      </c>
      <c r="O52" s="312" t="s">
        <v>76</v>
      </c>
      <c r="P52" s="2039" t="s">
        <v>530</v>
      </c>
    </row>
    <row r="53" spans="1:17" ht="39" customHeight="1">
      <c r="A53" s="2039"/>
      <c r="B53" s="312" t="s">
        <v>630</v>
      </c>
      <c r="C53" s="242">
        <f>C47+C50</f>
        <v>3830</v>
      </c>
      <c r="D53" s="242">
        <f t="shared" si="8"/>
        <v>1915</v>
      </c>
      <c r="E53" s="242">
        <f t="shared" si="8"/>
        <v>5745</v>
      </c>
      <c r="F53" s="242">
        <f t="shared" si="8"/>
        <v>1475</v>
      </c>
      <c r="G53" s="242">
        <f t="shared" si="8"/>
        <v>3150</v>
      </c>
      <c r="H53" s="242">
        <f t="shared" si="8"/>
        <v>4625</v>
      </c>
      <c r="I53" s="242">
        <f t="shared" si="8"/>
        <v>6454</v>
      </c>
      <c r="J53" s="242">
        <f t="shared" si="8"/>
        <v>2238</v>
      </c>
      <c r="K53" s="242">
        <f t="shared" si="8"/>
        <v>8692</v>
      </c>
      <c r="L53" s="242">
        <f t="shared" si="8"/>
        <v>2629</v>
      </c>
      <c r="M53" s="242">
        <f t="shared" si="8"/>
        <v>1066</v>
      </c>
      <c r="N53" s="242">
        <f t="shared" si="8"/>
        <v>3695</v>
      </c>
      <c r="O53" s="312" t="s">
        <v>78</v>
      </c>
      <c r="P53" s="2039"/>
    </row>
    <row r="54" spans="1:17" ht="39" customHeight="1">
      <c r="A54" s="2039"/>
      <c r="B54" s="312" t="s">
        <v>128</v>
      </c>
      <c r="C54" s="239">
        <f>C52+C53</f>
        <v>6195</v>
      </c>
      <c r="D54" s="239">
        <f t="shared" ref="D54:N54" si="9">D52+D53</f>
        <v>1932</v>
      </c>
      <c r="E54" s="239">
        <f t="shared" si="9"/>
        <v>8127</v>
      </c>
      <c r="F54" s="239">
        <f t="shared" si="9"/>
        <v>3475</v>
      </c>
      <c r="G54" s="239">
        <f t="shared" si="9"/>
        <v>3185</v>
      </c>
      <c r="H54" s="239">
        <f t="shared" si="9"/>
        <v>6660</v>
      </c>
      <c r="I54" s="239">
        <f t="shared" si="9"/>
        <v>7612</v>
      </c>
      <c r="J54" s="239">
        <f t="shared" si="9"/>
        <v>2472</v>
      </c>
      <c r="K54" s="239">
        <f t="shared" si="9"/>
        <v>10084</v>
      </c>
      <c r="L54" s="239">
        <f t="shared" si="9"/>
        <v>3582</v>
      </c>
      <c r="M54" s="239">
        <f t="shared" si="9"/>
        <v>1080</v>
      </c>
      <c r="N54" s="239">
        <f t="shared" si="9"/>
        <v>4662</v>
      </c>
      <c r="O54" s="312" t="s">
        <v>129</v>
      </c>
      <c r="P54" s="2039"/>
    </row>
    <row r="55" spans="1:17" ht="39" customHeight="1">
      <c r="A55" s="2039" t="s">
        <v>531</v>
      </c>
      <c r="B55" s="312" t="s">
        <v>628</v>
      </c>
      <c r="C55" s="242">
        <v>176</v>
      </c>
      <c r="D55" s="242">
        <v>1</v>
      </c>
      <c r="E55" s="242">
        <v>177</v>
      </c>
      <c r="F55" s="242">
        <v>220</v>
      </c>
      <c r="G55" s="242">
        <v>0</v>
      </c>
      <c r="H55" s="242">
        <v>220</v>
      </c>
      <c r="I55" s="242">
        <v>162</v>
      </c>
      <c r="J55" s="242">
        <v>15</v>
      </c>
      <c r="K55" s="242">
        <v>177</v>
      </c>
      <c r="L55" s="242">
        <v>89</v>
      </c>
      <c r="M55" s="242">
        <v>0</v>
      </c>
      <c r="N55" s="242">
        <v>89</v>
      </c>
      <c r="O55" s="312" t="s">
        <v>76</v>
      </c>
      <c r="P55" s="2039" t="s">
        <v>632</v>
      </c>
    </row>
    <row r="56" spans="1:17" ht="39" customHeight="1">
      <c r="A56" s="2039"/>
      <c r="B56" s="312" t="s">
        <v>630</v>
      </c>
      <c r="C56" s="242">
        <v>78</v>
      </c>
      <c r="D56" s="242">
        <v>0</v>
      </c>
      <c r="E56" s="242">
        <v>78</v>
      </c>
      <c r="F56" s="242">
        <v>63</v>
      </c>
      <c r="G56" s="242">
        <v>0</v>
      </c>
      <c r="H56" s="242">
        <v>63</v>
      </c>
      <c r="I56" s="242">
        <v>243</v>
      </c>
      <c r="J56" s="242">
        <v>17</v>
      </c>
      <c r="K56" s="242">
        <v>260</v>
      </c>
      <c r="L56" s="242">
        <v>43</v>
      </c>
      <c r="M56" s="242">
        <v>0</v>
      </c>
      <c r="N56" s="242">
        <v>43</v>
      </c>
      <c r="O56" s="312" t="s">
        <v>78</v>
      </c>
      <c r="P56" s="2039"/>
    </row>
    <row r="57" spans="1:17" ht="39" customHeight="1">
      <c r="A57" s="2039"/>
      <c r="B57" s="312" t="s">
        <v>128</v>
      </c>
      <c r="C57" s="239">
        <v>254</v>
      </c>
      <c r="D57" s="239">
        <v>1</v>
      </c>
      <c r="E57" s="239">
        <v>255</v>
      </c>
      <c r="F57" s="239">
        <v>283</v>
      </c>
      <c r="G57" s="239">
        <v>0</v>
      </c>
      <c r="H57" s="239">
        <v>283</v>
      </c>
      <c r="I57" s="239">
        <v>405</v>
      </c>
      <c r="J57" s="239">
        <v>32</v>
      </c>
      <c r="K57" s="239">
        <v>437</v>
      </c>
      <c r="L57" s="239">
        <v>132</v>
      </c>
      <c r="M57" s="239">
        <v>0</v>
      </c>
      <c r="N57" s="239">
        <v>132</v>
      </c>
      <c r="O57" s="312" t="s">
        <v>129</v>
      </c>
      <c r="P57" s="2039"/>
    </row>
    <row r="58" spans="1:17" ht="39" customHeight="1">
      <c r="A58" s="2039" t="s">
        <v>532</v>
      </c>
      <c r="B58" s="312" t="s">
        <v>628</v>
      </c>
      <c r="C58" s="242">
        <v>4893</v>
      </c>
      <c r="D58" s="242">
        <v>34</v>
      </c>
      <c r="E58" s="242">
        <v>4927</v>
      </c>
      <c r="F58" s="242">
        <v>5292</v>
      </c>
      <c r="G58" s="242">
        <v>28</v>
      </c>
      <c r="H58" s="242">
        <v>5320</v>
      </c>
      <c r="I58" s="242">
        <v>3206</v>
      </c>
      <c r="J58" s="242">
        <v>164</v>
      </c>
      <c r="K58" s="242">
        <v>3370</v>
      </c>
      <c r="L58" s="242">
        <v>1947</v>
      </c>
      <c r="M58" s="242">
        <v>18</v>
      </c>
      <c r="N58" s="242">
        <v>1965</v>
      </c>
      <c r="O58" s="312" t="s">
        <v>76</v>
      </c>
      <c r="P58" s="2039" t="s">
        <v>633</v>
      </c>
    </row>
    <row r="59" spans="1:17" ht="39" customHeight="1">
      <c r="A59" s="2039"/>
      <c r="B59" s="312" t="s">
        <v>630</v>
      </c>
      <c r="C59" s="242">
        <v>1771</v>
      </c>
      <c r="D59" s="242">
        <v>151</v>
      </c>
      <c r="E59" s="242">
        <v>1922</v>
      </c>
      <c r="F59" s="242">
        <v>953</v>
      </c>
      <c r="G59" s="242">
        <v>138</v>
      </c>
      <c r="H59" s="242">
        <v>1091</v>
      </c>
      <c r="I59" s="242">
        <v>3670</v>
      </c>
      <c r="J59" s="242">
        <v>185</v>
      </c>
      <c r="K59" s="242">
        <v>3855</v>
      </c>
      <c r="L59" s="242">
        <v>1138</v>
      </c>
      <c r="M59" s="242">
        <v>20</v>
      </c>
      <c r="N59" s="242">
        <v>1158</v>
      </c>
      <c r="O59" s="312" t="s">
        <v>78</v>
      </c>
      <c r="P59" s="2039"/>
    </row>
    <row r="60" spans="1:17" ht="39" customHeight="1">
      <c r="A60" s="2039"/>
      <c r="B60" s="312" t="s">
        <v>128</v>
      </c>
      <c r="C60" s="239">
        <v>6664</v>
      </c>
      <c r="D60" s="239">
        <v>185</v>
      </c>
      <c r="E60" s="239">
        <v>6849</v>
      </c>
      <c r="F60" s="239">
        <v>6245</v>
      </c>
      <c r="G60" s="239">
        <v>166</v>
      </c>
      <c r="H60" s="239">
        <v>6411</v>
      </c>
      <c r="I60" s="239">
        <v>6876</v>
      </c>
      <c r="J60" s="239">
        <v>349</v>
      </c>
      <c r="K60" s="239">
        <v>7225</v>
      </c>
      <c r="L60" s="239">
        <v>3085</v>
      </c>
      <c r="M60" s="239">
        <v>38</v>
      </c>
      <c r="N60" s="239">
        <v>3123</v>
      </c>
      <c r="O60" s="312" t="s">
        <v>129</v>
      </c>
      <c r="P60" s="2039"/>
    </row>
    <row r="61" spans="1:17" ht="39" customHeight="1">
      <c r="A61" s="1903" t="s">
        <v>690</v>
      </c>
      <c r="B61" s="1903"/>
      <c r="C61" s="1903"/>
      <c r="D61" s="1903"/>
      <c r="E61" s="1903"/>
      <c r="F61" s="1903"/>
      <c r="G61" s="1904"/>
      <c r="H61" s="2045" t="s">
        <v>691</v>
      </c>
      <c r="I61" s="2045"/>
      <c r="J61" s="2045"/>
      <c r="K61" s="2045"/>
      <c r="L61" s="2045"/>
      <c r="M61" s="2045"/>
      <c r="N61" s="2045"/>
      <c r="O61" s="2045"/>
      <c r="P61" s="2046"/>
    </row>
    <row r="62" spans="1:17" ht="39" customHeight="1">
      <c r="A62" s="2047" t="s">
        <v>517</v>
      </c>
      <c r="B62" s="2047" t="s">
        <v>621</v>
      </c>
      <c r="C62" s="2050" t="s">
        <v>104</v>
      </c>
      <c r="D62" s="2050"/>
      <c r="E62" s="2050" t="s">
        <v>105</v>
      </c>
      <c r="F62" s="2050" t="s">
        <v>106</v>
      </c>
      <c r="G62" s="2050"/>
      <c r="H62" s="2050" t="s">
        <v>107</v>
      </c>
      <c r="I62" s="2050" t="s">
        <v>259</v>
      </c>
      <c r="J62" s="2050"/>
      <c r="K62" s="2050" t="s">
        <v>109</v>
      </c>
      <c r="L62" s="2050" t="s">
        <v>110</v>
      </c>
      <c r="M62" s="2050"/>
      <c r="N62" s="2050" t="s">
        <v>111</v>
      </c>
      <c r="O62" s="2050" t="s">
        <v>622</v>
      </c>
      <c r="P62" s="2050" t="s">
        <v>520</v>
      </c>
      <c r="Q62" s="346"/>
    </row>
    <row r="63" spans="1:17" ht="39" customHeight="1">
      <c r="A63" s="2048"/>
      <c r="B63" s="2048"/>
      <c r="C63" s="2050" t="s">
        <v>105</v>
      </c>
      <c r="D63" s="2050"/>
      <c r="E63" s="2050"/>
      <c r="F63" s="2050" t="s">
        <v>107</v>
      </c>
      <c r="G63" s="2050"/>
      <c r="H63" s="2050"/>
      <c r="I63" s="2050" t="s">
        <v>109</v>
      </c>
      <c r="J63" s="2050"/>
      <c r="K63" s="2050"/>
      <c r="L63" s="2050" t="s">
        <v>111</v>
      </c>
      <c r="M63" s="2050"/>
      <c r="N63" s="2050"/>
      <c r="O63" s="2050"/>
      <c r="P63" s="2050"/>
      <c r="Q63" s="346"/>
    </row>
    <row r="64" spans="1:17" ht="39" customHeight="1">
      <c r="A64" s="2048"/>
      <c r="B64" s="2048"/>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050"/>
      <c r="P64" s="2050"/>
      <c r="Q64" s="346"/>
    </row>
    <row r="65" spans="1:17" ht="39" customHeight="1">
      <c r="A65" s="2049"/>
      <c r="B65" s="2049"/>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050"/>
      <c r="P65" s="2050"/>
      <c r="Q65" s="346"/>
    </row>
    <row r="66" spans="1:17" s="46" customFormat="1" ht="39" customHeight="1">
      <c r="A66" s="2039" t="s">
        <v>523</v>
      </c>
      <c r="B66" s="312" t="s">
        <v>628</v>
      </c>
      <c r="C66" s="242">
        <v>125</v>
      </c>
      <c r="D66" s="242">
        <v>506</v>
      </c>
      <c r="E66" s="242">
        <v>631</v>
      </c>
      <c r="F66" s="242">
        <v>1289</v>
      </c>
      <c r="G66" s="242">
        <v>1099</v>
      </c>
      <c r="H66" s="242">
        <v>2388</v>
      </c>
      <c r="I66" s="242">
        <v>107</v>
      </c>
      <c r="J66" s="242">
        <v>649</v>
      </c>
      <c r="K66" s="242">
        <v>756</v>
      </c>
      <c r="L66" s="242">
        <v>256</v>
      </c>
      <c r="M66" s="242">
        <v>952</v>
      </c>
      <c r="N66" s="242">
        <v>1208</v>
      </c>
      <c r="O66" s="312" t="s">
        <v>76</v>
      </c>
      <c r="P66" s="2039" t="s">
        <v>629</v>
      </c>
    </row>
    <row r="67" spans="1:17" s="46" customFormat="1" ht="39" customHeight="1">
      <c r="A67" s="2039"/>
      <c r="B67" s="312" t="s">
        <v>630</v>
      </c>
      <c r="C67" s="242">
        <v>29</v>
      </c>
      <c r="D67" s="242">
        <v>262</v>
      </c>
      <c r="E67" s="242">
        <v>291</v>
      </c>
      <c r="F67" s="242">
        <v>462</v>
      </c>
      <c r="G67" s="242">
        <v>522</v>
      </c>
      <c r="H67" s="242">
        <v>984</v>
      </c>
      <c r="I67" s="242">
        <v>8</v>
      </c>
      <c r="J67" s="242">
        <v>341</v>
      </c>
      <c r="K67" s="242">
        <v>349</v>
      </c>
      <c r="L67" s="242">
        <v>237</v>
      </c>
      <c r="M67" s="242">
        <v>615</v>
      </c>
      <c r="N67" s="242">
        <v>852</v>
      </c>
      <c r="O67" s="312" t="s">
        <v>78</v>
      </c>
      <c r="P67" s="2039"/>
    </row>
    <row r="68" spans="1:17" s="46" customFormat="1" ht="39" customHeight="1">
      <c r="A68" s="2039"/>
      <c r="B68" s="312" t="s">
        <v>128</v>
      </c>
      <c r="C68" s="239">
        <v>154</v>
      </c>
      <c r="D68" s="239">
        <v>768</v>
      </c>
      <c r="E68" s="239">
        <v>922</v>
      </c>
      <c r="F68" s="239">
        <v>1751</v>
      </c>
      <c r="G68" s="239">
        <v>1621</v>
      </c>
      <c r="H68" s="239">
        <v>3372</v>
      </c>
      <c r="I68" s="239">
        <v>115</v>
      </c>
      <c r="J68" s="239">
        <v>990</v>
      </c>
      <c r="K68" s="239">
        <v>1105</v>
      </c>
      <c r="L68" s="239">
        <v>493</v>
      </c>
      <c r="M68" s="239">
        <v>1567</v>
      </c>
      <c r="N68" s="239">
        <v>2060</v>
      </c>
      <c r="O68" s="312" t="s">
        <v>129</v>
      </c>
      <c r="P68" s="2039"/>
    </row>
    <row r="69" spans="1:17" s="46" customFormat="1" ht="39" customHeight="1">
      <c r="A69" s="2039" t="s">
        <v>524</v>
      </c>
      <c r="B69" s="312" t="s">
        <v>628</v>
      </c>
      <c r="C69" s="242">
        <v>91</v>
      </c>
      <c r="D69" s="242">
        <v>8</v>
      </c>
      <c r="E69" s="242">
        <v>99</v>
      </c>
      <c r="F69" s="242">
        <v>407</v>
      </c>
      <c r="G69" s="242">
        <v>14</v>
      </c>
      <c r="H69" s="242">
        <v>421</v>
      </c>
      <c r="I69" s="242">
        <v>46</v>
      </c>
      <c r="J69" s="242">
        <v>17</v>
      </c>
      <c r="K69" s="242">
        <v>63</v>
      </c>
      <c r="L69" s="242">
        <v>91</v>
      </c>
      <c r="M69" s="242">
        <v>18</v>
      </c>
      <c r="N69" s="242">
        <v>109</v>
      </c>
      <c r="O69" s="312" t="s">
        <v>76</v>
      </c>
      <c r="P69" s="2039" t="s">
        <v>227</v>
      </c>
    </row>
    <row r="70" spans="1:17" s="46" customFormat="1" ht="39" customHeight="1">
      <c r="A70" s="2039"/>
      <c r="B70" s="312" t="s">
        <v>630</v>
      </c>
      <c r="C70" s="242">
        <v>32</v>
      </c>
      <c r="D70" s="242">
        <v>6</v>
      </c>
      <c r="E70" s="242">
        <v>38</v>
      </c>
      <c r="F70" s="242">
        <v>78</v>
      </c>
      <c r="G70" s="242">
        <v>4</v>
      </c>
      <c r="H70" s="242">
        <v>82</v>
      </c>
      <c r="I70" s="242">
        <v>81</v>
      </c>
      <c r="J70" s="242">
        <v>7</v>
      </c>
      <c r="K70" s="242">
        <v>88</v>
      </c>
      <c r="L70" s="242">
        <v>113</v>
      </c>
      <c r="M70" s="242">
        <v>5</v>
      </c>
      <c r="N70" s="242">
        <v>118</v>
      </c>
      <c r="O70" s="312" t="s">
        <v>78</v>
      </c>
      <c r="P70" s="2039"/>
    </row>
    <row r="71" spans="1:17" s="46" customFormat="1" ht="39" customHeight="1">
      <c r="A71" s="2039"/>
      <c r="B71" s="312" t="s">
        <v>128</v>
      </c>
      <c r="C71" s="239">
        <v>123</v>
      </c>
      <c r="D71" s="239">
        <v>14</v>
      </c>
      <c r="E71" s="239">
        <v>137</v>
      </c>
      <c r="F71" s="239">
        <v>485</v>
      </c>
      <c r="G71" s="239">
        <v>18</v>
      </c>
      <c r="H71" s="239">
        <v>503</v>
      </c>
      <c r="I71" s="239">
        <v>127</v>
      </c>
      <c r="J71" s="239">
        <v>24</v>
      </c>
      <c r="K71" s="239">
        <v>151</v>
      </c>
      <c r="L71" s="239">
        <v>204</v>
      </c>
      <c r="M71" s="239">
        <v>23</v>
      </c>
      <c r="N71" s="239">
        <v>227</v>
      </c>
      <c r="O71" s="312" t="s">
        <v>129</v>
      </c>
      <c r="P71" s="2039"/>
    </row>
    <row r="72" spans="1:17" s="46" customFormat="1" ht="39" customHeight="1">
      <c r="A72" s="2039" t="s">
        <v>525</v>
      </c>
      <c r="B72" s="312" t="s">
        <v>628</v>
      </c>
      <c r="C72" s="242">
        <f>C66+C69</f>
        <v>216</v>
      </c>
      <c r="D72" s="242">
        <f t="shared" ref="D72:N73" si="10">D66+D69</f>
        <v>514</v>
      </c>
      <c r="E72" s="242">
        <f t="shared" si="10"/>
        <v>730</v>
      </c>
      <c r="F72" s="242">
        <f t="shared" si="10"/>
        <v>1696</v>
      </c>
      <c r="G72" s="242">
        <f t="shared" si="10"/>
        <v>1113</v>
      </c>
      <c r="H72" s="242">
        <f t="shared" si="10"/>
        <v>2809</v>
      </c>
      <c r="I72" s="242">
        <f t="shared" si="10"/>
        <v>153</v>
      </c>
      <c r="J72" s="242">
        <f t="shared" si="10"/>
        <v>666</v>
      </c>
      <c r="K72" s="242">
        <f t="shared" si="10"/>
        <v>819</v>
      </c>
      <c r="L72" s="242">
        <f t="shared" si="10"/>
        <v>347</v>
      </c>
      <c r="M72" s="242">
        <f t="shared" si="10"/>
        <v>970</v>
      </c>
      <c r="N72" s="242">
        <f t="shared" si="10"/>
        <v>1317</v>
      </c>
      <c r="O72" s="312" t="s">
        <v>76</v>
      </c>
      <c r="P72" s="2039" t="s">
        <v>631</v>
      </c>
    </row>
    <row r="73" spans="1:17" s="46" customFormat="1" ht="39" customHeight="1">
      <c r="A73" s="2039"/>
      <c r="B73" s="312" t="s">
        <v>630</v>
      </c>
      <c r="C73" s="242">
        <f>C67+C70</f>
        <v>61</v>
      </c>
      <c r="D73" s="242">
        <f t="shared" si="10"/>
        <v>268</v>
      </c>
      <c r="E73" s="242">
        <f t="shared" si="10"/>
        <v>329</v>
      </c>
      <c r="F73" s="242">
        <f t="shared" si="10"/>
        <v>540</v>
      </c>
      <c r="G73" s="242">
        <f t="shared" si="10"/>
        <v>526</v>
      </c>
      <c r="H73" s="242">
        <f t="shared" si="10"/>
        <v>1066</v>
      </c>
      <c r="I73" s="242">
        <f t="shared" si="10"/>
        <v>89</v>
      </c>
      <c r="J73" s="242">
        <f t="shared" si="10"/>
        <v>348</v>
      </c>
      <c r="K73" s="242">
        <f t="shared" si="10"/>
        <v>437</v>
      </c>
      <c r="L73" s="242">
        <f t="shared" si="10"/>
        <v>350</v>
      </c>
      <c r="M73" s="242">
        <f t="shared" si="10"/>
        <v>620</v>
      </c>
      <c r="N73" s="242">
        <f t="shared" si="10"/>
        <v>970</v>
      </c>
      <c r="O73" s="312" t="s">
        <v>78</v>
      </c>
      <c r="P73" s="2039"/>
    </row>
    <row r="74" spans="1:17" s="46" customFormat="1" ht="39" customHeight="1">
      <c r="A74" s="2039"/>
      <c r="B74" s="312" t="s">
        <v>128</v>
      </c>
      <c r="C74" s="239">
        <f>C72+C73</f>
        <v>277</v>
      </c>
      <c r="D74" s="239">
        <f t="shared" ref="D74:N74" si="11">D72+D73</f>
        <v>782</v>
      </c>
      <c r="E74" s="239">
        <f t="shared" si="11"/>
        <v>1059</v>
      </c>
      <c r="F74" s="239">
        <f t="shared" si="11"/>
        <v>2236</v>
      </c>
      <c r="G74" s="239">
        <f t="shared" si="11"/>
        <v>1639</v>
      </c>
      <c r="H74" s="239">
        <f t="shared" si="11"/>
        <v>3875</v>
      </c>
      <c r="I74" s="239">
        <f t="shared" si="11"/>
        <v>242</v>
      </c>
      <c r="J74" s="239">
        <f t="shared" si="11"/>
        <v>1014</v>
      </c>
      <c r="K74" s="239">
        <f t="shared" si="11"/>
        <v>1256</v>
      </c>
      <c r="L74" s="239">
        <f t="shared" si="11"/>
        <v>697</v>
      </c>
      <c r="M74" s="239">
        <f t="shared" si="11"/>
        <v>1590</v>
      </c>
      <c r="N74" s="239">
        <f t="shared" si="11"/>
        <v>2287</v>
      </c>
      <c r="O74" s="312" t="s">
        <v>129</v>
      </c>
      <c r="P74" s="2039"/>
    </row>
    <row r="75" spans="1:17" ht="39" customHeight="1">
      <c r="A75" s="2039" t="s">
        <v>527</v>
      </c>
      <c r="B75" s="312" t="s">
        <v>628</v>
      </c>
      <c r="C75" s="242">
        <v>1145</v>
      </c>
      <c r="D75" s="242">
        <v>15</v>
      </c>
      <c r="E75" s="242">
        <v>1160</v>
      </c>
      <c r="F75" s="242">
        <v>1374</v>
      </c>
      <c r="G75" s="242">
        <v>6</v>
      </c>
      <c r="H75" s="242">
        <v>1380</v>
      </c>
      <c r="I75" s="242">
        <v>330</v>
      </c>
      <c r="J75" s="242">
        <v>3</v>
      </c>
      <c r="K75" s="242">
        <v>333</v>
      </c>
      <c r="L75" s="242">
        <v>1120</v>
      </c>
      <c r="M75" s="242">
        <v>11</v>
      </c>
      <c r="N75" s="242">
        <v>1131</v>
      </c>
      <c r="O75" s="312" t="s">
        <v>76</v>
      </c>
      <c r="P75" s="2039" t="s">
        <v>233</v>
      </c>
    </row>
    <row r="76" spans="1:17" ht="39" customHeight="1">
      <c r="A76" s="2039"/>
      <c r="B76" s="312" t="s">
        <v>630</v>
      </c>
      <c r="C76" s="242">
        <v>1346</v>
      </c>
      <c r="D76" s="242">
        <v>600</v>
      </c>
      <c r="E76" s="242">
        <v>1946</v>
      </c>
      <c r="F76" s="242">
        <v>2726</v>
      </c>
      <c r="G76" s="242">
        <v>1389</v>
      </c>
      <c r="H76" s="242">
        <v>4115</v>
      </c>
      <c r="I76" s="242">
        <v>626</v>
      </c>
      <c r="J76" s="242">
        <v>808</v>
      </c>
      <c r="K76" s="242">
        <v>1434</v>
      </c>
      <c r="L76" s="242">
        <v>1849</v>
      </c>
      <c r="M76" s="242">
        <v>938</v>
      </c>
      <c r="N76" s="242">
        <v>2787</v>
      </c>
      <c r="O76" s="312" t="s">
        <v>78</v>
      </c>
      <c r="P76" s="2039"/>
    </row>
    <row r="77" spans="1:17" ht="39" customHeight="1">
      <c r="A77" s="2039"/>
      <c r="B77" s="312" t="s">
        <v>128</v>
      </c>
      <c r="C77" s="239">
        <v>2491</v>
      </c>
      <c r="D77" s="239">
        <v>615</v>
      </c>
      <c r="E77" s="239">
        <v>3106</v>
      </c>
      <c r="F77" s="239">
        <v>4100</v>
      </c>
      <c r="G77" s="239">
        <v>1395</v>
      </c>
      <c r="H77" s="239">
        <v>5495</v>
      </c>
      <c r="I77" s="239">
        <v>956</v>
      </c>
      <c r="J77" s="239">
        <v>811</v>
      </c>
      <c r="K77" s="239">
        <v>1767</v>
      </c>
      <c r="L77" s="239">
        <v>2969</v>
      </c>
      <c r="M77" s="239">
        <v>949</v>
      </c>
      <c r="N77" s="239">
        <v>3918</v>
      </c>
      <c r="O77" s="312" t="s">
        <v>129</v>
      </c>
      <c r="P77" s="2039"/>
    </row>
    <row r="78" spans="1:17" ht="39" customHeight="1">
      <c r="A78" s="2039" t="s">
        <v>528</v>
      </c>
      <c r="B78" s="312" t="s">
        <v>628</v>
      </c>
      <c r="C78" s="242">
        <v>0</v>
      </c>
      <c r="D78" s="242">
        <v>0</v>
      </c>
      <c r="E78" s="242">
        <v>0</v>
      </c>
      <c r="F78" s="242">
        <v>0</v>
      </c>
      <c r="G78" s="242">
        <v>0</v>
      </c>
      <c r="H78" s="242">
        <v>0</v>
      </c>
      <c r="I78" s="242">
        <v>0</v>
      </c>
      <c r="J78" s="242">
        <v>0</v>
      </c>
      <c r="K78" s="242">
        <v>0</v>
      </c>
      <c r="L78" s="242">
        <v>0</v>
      </c>
      <c r="M78" s="242">
        <v>0</v>
      </c>
      <c r="N78" s="242">
        <v>0</v>
      </c>
      <c r="O78" s="312" t="s">
        <v>76</v>
      </c>
      <c r="P78" s="2039" t="s">
        <v>235</v>
      </c>
    </row>
    <row r="79" spans="1:17" ht="39" customHeight="1">
      <c r="A79" s="2039"/>
      <c r="B79" s="312" t="s">
        <v>630</v>
      </c>
      <c r="C79" s="242">
        <v>51</v>
      </c>
      <c r="D79" s="242">
        <v>7</v>
      </c>
      <c r="E79" s="242">
        <v>58</v>
      </c>
      <c r="F79" s="242">
        <v>131</v>
      </c>
      <c r="G79" s="242">
        <v>14</v>
      </c>
      <c r="H79" s="242">
        <v>145</v>
      </c>
      <c r="I79" s="242">
        <v>4</v>
      </c>
      <c r="J79" s="242">
        <v>21</v>
      </c>
      <c r="K79" s="242">
        <v>25</v>
      </c>
      <c r="L79" s="242">
        <v>74</v>
      </c>
      <c r="M79" s="242">
        <v>29</v>
      </c>
      <c r="N79" s="242">
        <v>103</v>
      </c>
      <c r="O79" s="312" t="s">
        <v>78</v>
      </c>
      <c r="P79" s="2039"/>
    </row>
    <row r="80" spans="1:17" ht="39" customHeight="1">
      <c r="A80" s="2039"/>
      <c r="B80" s="312" t="s">
        <v>128</v>
      </c>
      <c r="C80" s="239">
        <f>C78+C79</f>
        <v>51</v>
      </c>
      <c r="D80" s="239">
        <f t="shared" ref="D80:N80" si="12">D78+D79</f>
        <v>7</v>
      </c>
      <c r="E80" s="239">
        <f t="shared" si="12"/>
        <v>58</v>
      </c>
      <c r="F80" s="239">
        <f t="shared" si="12"/>
        <v>131</v>
      </c>
      <c r="G80" s="239">
        <f t="shared" si="12"/>
        <v>14</v>
      </c>
      <c r="H80" s="239">
        <f t="shared" si="12"/>
        <v>145</v>
      </c>
      <c r="I80" s="239">
        <f t="shared" si="12"/>
        <v>4</v>
      </c>
      <c r="J80" s="239">
        <f t="shared" si="12"/>
        <v>21</v>
      </c>
      <c r="K80" s="239">
        <f t="shared" si="12"/>
        <v>25</v>
      </c>
      <c r="L80" s="239">
        <f t="shared" si="12"/>
        <v>74</v>
      </c>
      <c r="M80" s="239">
        <f t="shared" si="12"/>
        <v>29</v>
      </c>
      <c r="N80" s="239">
        <f t="shared" si="12"/>
        <v>103</v>
      </c>
      <c r="O80" s="312" t="s">
        <v>129</v>
      </c>
      <c r="P80" s="2039"/>
    </row>
    <row r="81" spans="1:17" ht="39" customHeight="1">
      <c r="A81" s="2039" t="s">
        <v>529</v>
      </c>
      <c r="B81" s="312" t="s">
        <v>628</v>
      </c>
      <c r="C81" s="242">
        <f>C78+C75</f>
        <v>1145</v>
      </c>
      <c r="D81" s="242">
        <f t="shared" ref="D81:N82" si="13">D78+D75</f>
        <v>15</v>
      </c>
      <c r="E81" s="242">
        <f t="shared" si="13"/>
        <v>1160</v>
      </c>
      <c r="F81" s="242">
        <f t="shared" si="13"/>
        <v>1374</v>
      </c>
      <c r="G81" s="242">
        <f t="shared" si="13"/>
        <v>6</v>
      </c>
      <c r="H81" s="242">
        <f t="shared" si="13"/>
        <v>1380</v>
      </c>
      <c r="I81" s="242">
        <f t="shared" si="13"/>
        <v>330</v>
      </c>
      <c r="J81" s="242">
        <f t="shared" si="13"/>
        <v>3</v>
      </c>
      <c r="K81" s="242">
        <f t="shared" si="13"/>
        <v>333</v>
      </c>
      <c r="L81" s="242">
        <f t="shared" si="13"/>
        <v>1120</v>
      </c>
      <c r="M81" s="242">
        <f t="shared" si="13"/>
        <v>11</v>
      </c>
      <c r="N81" s="242">
        <f t="shared" si="13"/>
        <v>1131</v>
      </c>
      <c r="O81" s="312" t="s">
        <v>76</v>
      </c>
      <c r="P81" s="2039" t="s">
        <v>530</v>
      </c>
    </row>
    <row r="82" spans="1:17" ht="39" customHeight="1">
      <c r="A82" s="2039"/>
      <c r="B82" s="312" t="s">
        <v>630</v>
      </c>
      <c r="C82" s="242">
        <f>C79+C76</f>
        <v>1397</v>
      </c>
      <c r="D82" s="242">
        <f t="shared" si="13"/>
        <v>607</v>
      </c>
      <c r="E82" s="242">
        <f t="shared" si="13"/>
        <v>2004</v>
      </c>
      <c r="F82" s="242">
        <f t="shared" si="13"/>
        <v>2857</v>
      </c>
      <c r="G82" s="242">
        <f t="shared" si="13"/>
        <v>1403</v>
      </c>
      <c r="H82" s="242">
        <f t="shared" si="13"/>
        <v>4260</v>
      </c>
      <c r="I82" s="242">
        <f t="shared" si="13"/>
        <v>630</v>
      </c>
      <c r="J82" s="242">
        <f t="shared" si="13"/>
        <v>829</v>
      </c>
      <c r="K82" s="242">
        <f t="shared" si="13"/>
        <v>1459</v>
      </c>
      <c r="L82" s="242">
        <f t="shared" si="13"/>
        <v>1923</v>
      </c>
      <c r="M82" s="242">
        <f t="shared" si="13"/>
        <v>967</v>
      </c>
      <c r="N82" s="242">
        <f t="shared" si="13"/>
        <v>2890</v>
      </c>
      <c r="O82" s="312" t="s">
        <v>78</v>
      </c>
      <c r="P82" s="2039"/>
    </row>
    <row r="83" spans="1:17" ht="39" customHeight="1">
      <c r="A83" s="2039"/>
      <c r="B83" s="312" t="s">
        <v>128</v>
      </c>
      <c r="C83" s="239">
        <f>C81+C82</f>
        <v>2542</v>
      </c>
      <c r="D83" s="239">
        <f t="shared" ref="D83:N83" si="14">D81+D82</f>
        <v>622</v>
      </c>
      <c r="E83" s="239">
        <f t="shared" si="14"/>
        <v>3164</v>
      </c>
      <c r="F83" s="239">
        <f t="shared" si="14"/>
        <v>4231</v>
      </c>
      <c r="G83" s="239">
        <f t="shared" si="14"/>
        <v>1409</v>
      </c>
      <c r="H83" s="239">
        <f t="shared" si="14"/>
        <v>5640</v>
      </c>
      <c r="I83" s="239">
        <f t="shared" si="14"/>
        <v>960</v>
      </c>
      <c r="J83" s="239">
        <f t="shared" si="14"/>
        <v>832</v>
      </c>
      <c r="K83" s="239">
        <f t="shared" si="14"/>
        <v>1792</v>
      </c>
      <c r="L83" s="239">
        <f t="shared" si="14"/>
        <v>3043</v>
      </c>
      <c r="M83" s="239">
        <f t="shared" si="14"/>
        <v>978</v>
      </c>
      <c r="N83" s="239">
        <f t="shared" si="14"/>
        <v>4021</v>
      </c>
      <c r="O83" s="312" t="s">
        <v>129</v>
      </c>
      <c r="P83" s="2039"/>
    </row>
    <row r="84" spans="1:17" ht="39" customHeight="1">
      <c r="A84" s="2039" t="s">
        <v>531</v>
      </c>
      <c r="B84" s="312" t="s">
        <v>628</v>
      </c>
      <c r="C84" s="242">
        <v>53</v>
      </c>
      <c r="D84" s="242">
        <v>0</v>
      </c>
      <c r="E84" s="242">
        <v>53</v>
      </c>
      <c r="F84" s="242">
        <v>243</v>
      </c>
      <c r="G84" s="242">
        <v>0</v>
      </c>
      <c r="H84" s="242">
        <v>243</v>
      </c>
      <c r="I84" s="242">
        <v>70</v>
      </c>
      <c r="J84" s="242">
        <v>1</v>
      </c>
      <c r="K84" s="242">
        <v>71</v>
      </c>
      <c r="L84" s="242">
        <v>82</v>
      </c>
      <c r="M84" s="242">
        <v>0</v>
      </c>
      <c r="N84" s="242">
        <v>82</v>
      </c>
      <c r="O84" s="312" t="s">
        <v>76</v>
      </c>
      <c r="P84" s="2039" t="s">
        <v>632</v>
      </c>
    </row>
    <row r="85" spans="1:17" ht="39" customHeight="1">
      <c r="A85" s="2039"/>
      <c r="B85" s="312" t="s">
        <v>630</v>
      </c>
      <c r="C85" s="242">
        <v>17</v>
      </c>
      <c r="D85" s="242">
        <v>0</v>
      </c>
      <c r="E85" s="242">
        <v>17</v>
      </c>
      <c r="F85" s="242">
        <v>106</v>
      </c>
      <c r="G85" s="242">
        <v>0</v>
      </c>
      <c r="H85" s="242">
        <v>106</v>
      </c>
      <c r="I85" s="242">
        <v>27</v>
      </c>
      <c r="J85" s="242">
        <v>0</v>
      </c>
      <c r="K85" s="242">
        <v>27</v>
      </c>
      <c r="L85" s="242">
        <v>40</v>
      </c>
      <c r="M85" s="242">
        <v>0</v>
      </c>
      <c r="N85" s="242">
        <v>40</v>
      </c>
      <c r="O85" s="312" t="s">
        <v>78</v>
      </c>
      <c r="P85" s="2039"/>
    </row>
    <row r="86" spans="1:17" ht="39" customHeight="1">
      <c r="A86" s="2039"/>
      <c r="B86" s="312" t="s">
        <v>128</v>
      </c>
      <c r="C86" s="239">
        <v>70</v>
      </c>
      <c r="D86" s="239">
        <v>0</v>
      </c>
      <c r="E86" s="239">
        <v>70</v>
      </c>
      <c r="F86" s="239">
        <v>349</v>
      </c>
      <c r="G86" s="239">
        <v>0</v>
      </c>
      <c r="H86" s="239">
        <v>349</v>
      </c>
      <c r="I86" s="239">
        <v>97</v>
      </c>
      <c r="J86" s="239">
        <v>1</v>
      </c>
      <c r="K86" s="239">
        <v>98</v>
      </c>
      <c r="L86" s="239">
        <v>122</v>
      </c>
      <c r="M86" s="239">
        <v>0</v>
      </c>
      <c r="N86" s="239">
        <v>122</v>
      </c>
      <c r="O86" s="312" t="s">
        <v>129</v>
      </c>
      <c r="P86" s="2039"/>
    </row>
    <row r="87" spans="1:17" ht="39" customHeight="1">
      <c r="A87" s="2039" t="s">
        <v>532</v>
      </c>
      <c r="B87" s="312" t="s">
        <v>628</v>
      </c>
      <c r="C87" s="242">
        <v>1342</v>
      </c>
      <c r="D87" s="242">
        <v>6</v>
      </c>
      <c r="E87" s="242">
        <v>1348</v>
      </c>
      <c r="F87" s="242">
        <v>4005</v>
      </c>
      <c r="G87" s="242">
        <v>14</v>
      </c>
      <c r="H87" s="242">
        <v>4019</v>
      </c>
      <c r="I87" s="242">
        <v>950</v>
      </c>
      <c r="J87" s="242">
        <v>17</v>
      </c>
      <c r="K87" s="242">
        <v>967</v>
      </c>
      <c r="L87" s="242">
        <v>1810</v>
      </c>
      <c r="M87" s="242">
        <v>5</v>
      </c>
      <c r="N87" s="242">
        <v>1815</v>
      </c>
      <c r="O87" s="312" t="s">
        <v>76</v>
      </c>
      <c r="P87" s="2039" t="s">
        <v>633</v>
      </c>
    </row>
    <row r="88" spans="1:17" ht="39" customHeight="1">
      <c r="A88" s="2039"/>
      <c r="B88" s="312" t="s">
        <v>630</v>
      </c>
      <c r="C88" s="242">
        <v>406</v>
      </c>
      <c r="D88" s="242">
        <v>10</v>
      </c>
      <c r="E88" s="242">
        <v>416</v>
      </c>
      <c r="F88" s="242">
        <v>1070</v>
      </c>
      <c r="G88" s="242">
        <v>34</v>
      </c>
      <c r="H88" s="242">
        <v>1104</v>
      </c>
      <c r="I88" s="242">
        <v>164</v>
      </c>
      <c r="J88" s="242">
        <v>61</v>
      </c>
      <c r="K88" s="242">
        <v>225</v>
      </c>
      <c r="L88" s="242">
        <v>1035</v>
      </c>
      <c r="M88" s="242">
        <v>12</v>
      </c>
      <c r="N88" s="242">
        <v>1047</v>
      </c>
      <c r="O88" s="312" t="s">
        <v>78</v>
      </c>
      <c r="P88" s="2039"/>
    </row>
    <row r="89" spans="1:17" ht="39" customHeight="1">
      <c r="A89" s="2039"/>
      <c r="B89" s="312" t="s">
        <v>128</v>
      </c>
      <c r="C89" s="239">
        <v>1748</v>
      </c>
      <c r="D89" s="239">
        <v>16</v>
      </c>
      <c r="E89" s="239">
        <v>1764</v>
      </c>
      <c r="F89" s="239">
        <v>5075</v>
      </c>
      <c r="G89" s="239">
        <v>48</v>
      </c>
      <c r="H89" s="239">
        <v>5123</v>
      </c>
      <c r="I89" s="239">
        <v>1114</v>
      </c>
      <c r="J89" s="239">
        <v>78</v>
      </c>
      <c r="K89" s="239">
        <v>1192</v>
      </c>
      <c r="L89" s="239">
        <v>2845</v>
      </c>
      <c r="M89" s="239">
        <v>17</v>
      </c>
      <c r="N89" s="239">
        <v>2862</v>
      </c>
      <c r="O89" s="312" t="s">
        <v>129</v>
      </c>
      <c r="P89" s="2039"/>
    </row>
    <row r="90" spans="1:17" ht="39" customHeight="1">
      <c r="A90" s="1903" t="s">
        <v>690</v>
      </c>
      <c r="B90" s="1903"/>
      <c r="C90" s="1903"/>
      <c r="D90" s="1903"/>
      <c r="E90" s="1903"/>
      <c r="F90" s="1903"/>
      <c r="G90" s="1904"/>
      <c r="H90" s="2045" t="s">
        <v>691</v>
      </c>
      <c r="I90" s="2045"/>
      <c r="J90" s="2045"/>
      <c r="K90" s="2045"/>
      <c r="L90" s="2045"/>
      <c r="M90" s="2045"/>
      <c r="N90" s="2045"/>
      <c r="O90" s="2045"/>
      <c r="P90" s="2046"/>
    </row>
    <row r="91" spans="1:17" ht="39" customHeight="1">
      <c r="A91" s="2047" t="s">
        <v>517</v>
      </c>
      <c r="B91" s="2047" t="s">
        <v>621</v>
      </c>
      <c r="C91" s="2050" t="s">
        <v>112</v>
      </c>
      <c r="D91" s="2050"/>
      <c r="E91" s="2050" t="s">
        <v>260</v>
      </c>
      <c r="F91" s="2050" t="s">
        <v>148</v>
      </c>
      <c r="G91" s="2050"/>
      <c r="H91" s="2050" t="s">
        <v>115</v>
      </c>
      <c r="I91" s="2050" t="s">
        <v>116</v>
      </c>
      <c r="J91" s="2050"/>
      <c r="K91" s="2050" t="s">
        <v>117</v>
      </c>
      <c r="L91" s="2050" t="s">
        <v>118</v>
      </c>
      <c r="M91" s="2050"/>
      <c r="N91" s="2050" t="s">
        <v>119</v>
      </c>
      <c r="O91" s="2050" t="s">
        <v>622</v>
      </c>
      <c r="P91" s="2050" t="s">
        <v>520</v>
      </c>
      <c r="Q91" s="346"/>
    </row>
    <row r="92" spans="1:17" ht="39" customHeight="1">
      <c r="A92" s="2048"/>
      <c r="B92" s="2048"/>
      <c r="C92" s="2050" t="s">
        <v>260</v>
      </c>
      <c r="D92" s="2050"/>
      <c r="E92" s="2050"/>
      <c r="F92" s="2050" t="s">
        <v>261</v>
      </c>
      <c r="G92" s="2050"/>
      <c r="H92" s="2050"/>
      <c r="I92" s="2050" t="s">
        <v>117</v>
      </c>
      <c r="J92" s="2050"/>
      <c r="K92" s="2050"/>
      <c r="L92" s="2050" t="s">
        <v>119</v>
      </c>
      <c r="M92" s="2050"/>
      <c r="N92" s="2050"/>
      <c r="O92" s="2050"/>
      <c r="P92" s="2050"/>
      <c r="Q92" s="346"/>
    </row>
    <row r="93" spans="1:17" ht="39" customHeight="1">
      <c r="A93" s="2048"/>
      <c r="B93" s="2048"/>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050"/>
      <c r="P93" s="2050"/>
      <c r="Q93" s="346"/>
    </row>
    <row r="94" spans="1:17" ht="39" customHeight="1">
      <c r="A94" s="2049"/>
      <c r="B94" s="2049"/>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050"/>
      <c r="P94" s="2050"/>
      <c r="Q94" s="346"/>
    </row>
    <row r="95" spans="1:17" s="46" customFormat="1" ht="39" customHeight="1">
      <c r="A95" s="2039" t="s">
        <v>523</v>
      </c>
      <c r="B95" s="312" t="s">
        <v>628</v>
      </c>
      <c r="C95" s="242">
        <v>305</v>
      </c>
      <c r="D95" s="242">
        <v>830</v>
      </c>
      <c r="E95" s="242">
        <v>1135</v>
      </c>
      <c r="F95" s="242">
        <v>191</v>
      </c>
      <c r="G95" s="242">
        <v>649</v>
      </c>
      <c r="H95" s="242">
        <v>840</v>
      </c>
      <c r="I95" s="242">
        <v>738</v>
      </c>
      <c r="J95" s="242">
        <v>1128</v>
      </c>
      <c r="K95" s="242">
        <v>1866</v>
      </c>
      <c r="L95" s="242">
        <v>195</v>
      </c>
      <c r="M95" s="242">
        <v>871</v>
      </c>
      <c r="N95" s="242">
        <v>1066</v>
      </c>
      <c r="O95" s="312" t="s">
        <v>76</v>
      </c>
      <c r="P95" s="2039" t="s">
        <v>629</v>
      </c>
    </row>
    <row r="96" spans="1:17" s="46" customFormat="1" ht="39" customHeight="1">
      <c r="A96" s="2039"/>
      <c r="B96" s="312" t="s">
        <v>630</v>
      </c>
      <c r="C96" s="242">
        <v>184</v>
      </c>
      <c r="D96" s="242">
        <v>482</v>
      </c>
      <c r="E96" s="242">
        <v>666</v>
      </c>
      <c r="F96" s="242">
        <v>201</v>
      </c>
      <c r="G96" s="242">
        <v>319</v>
      </c>
      <c r="H96" s="242">
        <v>520</v>
      </c>
      <c r="I96" s="242">
        <v>389</v>
      </c>
      <c r="J96" s="242">
        <v>572</v>
      </c>
      <c r="K96" s="242">
        <v>961</v>
      </c>
      <c r="L96" s="242">
        <v>46</v>
      </c>
      <c r="M96" s="242">
        <v>374</v>
      </c>
      <c r="N96" s="242">
        <v>420</v>
      </c>
      <c r="O96" s="312" t="s">
        <v>78</v>
      </c>
      <c r="P96" s="2039"/>
    </row>
    <row r="97" spans="1:16" s="46" customFormat="1" ht="39" customHeight="1">
      <c r="A97" s="2039"/>
      <c r="B97" s="312" t="s">
        <v>128</v>
      </c>
      <c r="C97" s="239">
        <v>489</v>
      </c>
      <c r="D97" s="239">
        <v>1312</v>
      </c>
      <c r="E97" s="239">
        <v>1801</v>
      </c>
      <c r="F97" s="239">
        <v>392</v>
      </c>
      <c r="G97" s="239">
        <v>968</v>
      </c>
      <c r="H97" s="239">
        <v>1360</v>
      </c>
      <c r="I97" s="239">
        <v>1127</v>
      </c>
      <c r="J97" s="239">
        <v>1700</v>
      </c>
      <c r="K97" s="239">
        <v>2827</v>
      </c>
      <c r="L97" s="239">
        <v>241</v>
      </c>
      <c r="M97" s="239">
        <v>1245</v>
      </c>
      <c r="N97" s="239">
        <v>1486</v>
      </c>
      <c r="O97" s="312" t="s">
        <v>129</v>
      </c>
      <c r="P97" s="2039"/>
    </row>
    <row r="98" spans="1:16" s="46" customFormat="1" ht="39" customHeight="1">
      <c r="A98" s="2039" t="s">
        <v>524</v>
      </c>
      <c r="B98" s="312" t="s">
        <v>628</v>
      </c>
      <c r="C98" s="242">
        <v>99</v>
      </c>
      <c r="D98" s="242">
        <v>25</v>
      </c>
      <c r="E98" s="242">
        <v>124</v>
      </c>
      <c r="F98" s="242">
        <v>44</v>
      </c>
      <c r="G98" s="242">
        <v>31</v>
      </c>
      <c r="H98" s="242">
        <v>75</v>
      </c>
      <c r="I98" s="242">
        <v>193</v>
      </c>
      <c r="J98" s="242">
        <v>11</v>
      </c>
      <c r="K98" s="242">
        <v>204</v>
      </c>
      <c r="L98" s="242">
        <v>114</v>
      </c>
      <c r="M98" s="242">
        <v>21</v>
      </c>
      <c r="N98" s="242">
        <v>135</v>
      </c>
      <c r="O98" s="312" t="s">
        <v>76</v>
      </c>
      <c r="P98" s="2039" t="s">
        <v>227</v>
      </c>
    </row>
    <row r="99" spans="1:16" s="46" customFormat="1" ht="39" customHeight="1">
      <c r="A99" s="2039"/>
      <c r="B99" s="312" t="s">
        <v>630</v>
      </c>
      <c r="C99" s="242">
        <v>101</v>
      </c>
      <c r="D99" s="242">
        <v>4</v>
      </c>
      <c r="E99" s="242">
        <v>105</v>
      </c>
      <c r="F99" s="242">
        <v>46</v>
      </c>
      <c r="G99" s="242">
        <v>5</v>
      </c>
      <c r="H99" s="242">
        <v>51</v>
      </c>
      <c r="I99" s="242">
        <v>94</v>
      </c>
      <c r="J99" s="242">
        <v>4</v>
      </c>
      <c r="K99" s="242">
        <v>98</v>
      </c>
      <c r="L99" s="242">
        <v>40</v>
      </c>
      <c r="M99" s="242">
        <v>5</v>
      </c>
      <c r="N99" s="242">
        <v>45</v>
      </c>
      <c r="O99" s="312" t="s">
        <v>78</v>
      </c>
      <c r="P99" s="2039"/>
    </row>
    <row r="100" spans="1:16" s="46" customFormat="1" ht="39" customHeight="1">
      <c r="A100" s="2039"/>
      <c r="B100" s="312" t="s">
        <v>128</v>
      </c>
      <c r="C100" s="239">
        <v>200</v>
      </c>
      <c r="D100" s="239">
        <v>29</v>
      </c>
      <c r="E100" s="239">
        <v>229</v>
      </c>
      <c r="F100" s="239">
        <v>90</v>
      </c>
      <c r="G100" s="239">
        <v>36</v>
      </c>
      <c r="H100" s="239">
        <v>126</v>
      </c>
      <c r="I100" s="239">
        <v>287</v>
      </c>
      <c r="J100" s="239">
        <v>15</v>
      </c>
      <c r="K100" s="239">
        <v>302</v>
      </c>
      <c r="L100" s="239">
        <v>154</v>
      </c>
      <c r="M100" s="239">
        <v>26</v>
      </c>
      <c r="N100" s="239">
        <v>180</v>
      </c>
      <c r="O100" s="312" t="s">
        <v>129</v>
      </c>
      <c r="P100" s="2039"/>
    </row>
    <row r="101" spans="1:16" s="46" customFormat="1" ht="39" customHeight="1">
      <c r="A101" s="2039" t="s">
        <v>525</v>
      </c>
      <c r="B101" s="312" t="s">
        <v>628</v>
      </c>
      <c r="C101" s="242">
        <f>C95+C98</f>
        <v>404</v>
      </c>
      <c r="D101" s="242">
        <f t="shared" ref="D101:N102" si="15">D95+D98</f>
        <v>855</v>
      </c>
      <c r="E101" s="242">
        <f t="shared" si="15"/>
        <v>1259</v>
      </c>
      <c r="F101" s="242">
        <f t="shared" si="15"/>
        <v>235</v>
      </c>
      <c r="G101" s="242">
        <f t="shared" si="15"/>
        <v>680</v>
      </c>
      <c r="H101" s="242">
        <f t="shared" si="15"/>
        <v>915</v>
      </c>
      <c r="I101" s="242">
        <f t="shared" si="15"/>
        <v>931</v>
      </c>
      <c r="J101" s="242">
        <f t="shared" si="15"/>
        <v>1139</v>
      </c>
      <c r="K101" s="242">
        <f t="shared" si="15"/>
        <v>2070</v>
      </c>
      <c r="L101" s="242">
        <f t="shared" si="15"/>
        <v>309</v>
      </c>
      <c r="M101" s="242">
        <f t="shared" si="15"/>
        <v>892</v>
      </c>
      <c r="N101" s="242">
        <f t="shared" si="15"/>
        <v>1201</v>
      </c>
      <c r="O101" s="312" t="s">
        <v>76</v>
      </c>
      <c r="P101" s="2039" t="s">
        <v>631</v>
      </c>
    </row>
    <row r="102" spans="1:16" s="46" customFormat="1" ht="39" customHeight="1">
      <c r="A102" s="2039"/>
      <c r="B102" s="312" t="s">
        <v>630</v>
      </c>
      <c r="C102" s="242">
        <f>C96+C99</f>
        <v>285</v>
      </c>
      <c r="D102" s="242">
        <f t="shared" si="15"/>
        <v>486</v>
      </c>
      <c r="E102" s="242">
        <f t="shared" si="15"/>
        <v>771</v>
      </c>
      <c r="F102" s="242">
        <f t="shared" si="15"/>
        <v>247</v>
      </c>
      <c r="G102" s="242">
        <f t="shared" si="15"/>
        <v>324</v>
      </c>
      <c r="H102" s="242">
        <f t="shared" si="15"/>
        <v>571</v>
      </c>
      <c r="I102" s="242">
        <f t="shared" si="15"/>
        <v>483</v>
      </c>
      <c r="J102" s="242">
        <f t="shared" si="15"/>
        <v>576</v>
      </c>
      <c r="K102" s="242">
        <f t="shared" si="15"/>
        <v>1059</v>
      </c>
      <c r="L102" s="242">
        <f t="shared" si="15"/>
        <v>86</v>
      </c>
      <c r="M102" s="242">
        <f t="shared" si="15"/>
        <v>379</v>
      </c>
      <c r="N102" s="242">
        <f t="shared" si="15"/>
        <v>465</v>
      </c>
      <c r="O102" s="312" t="s">
        <v>78</v>
      </c>
      <c r="P102" s="2039"/>
    </row>
    <row r="103" spans="1:16" s="46" customFormat="1" ht="39" customHeight="1">
      <c r="A103" s="2039"/>
      <c r="B103" s="312" t="s">
        <v>128</v>
      </c>
      <c r="C103" s="239">
        <f>C101+C102</f>
        <v>689</v>
      </c>
      <c r="D103" s="239">
        <f t="shared" ref="D103:N103" si="16">D101+D102</f>
        <v>1341</v>
      </c>
      <c r="E103" s="239">
        <f t="shared" si="16"/>
        <v>2030</v>
      </c>
      <c r="F103" s="239">
        <f t="shared" si="16"/>
        <v>482</v>
      </c>
      <c r="G103" s="239">
        <f t="shared" si="16"/>
        <v>1004</v>
      </c>
      <c r="H103" s="239">
        <f t="shared" si="16"/>
        <v>1486</v>
      </c>
      <c r="I103" s="239">
        <f t="shared" si="16"/>
        <v>1414</v>
      </c>
      <c r="J103" s="239">
        <f t="shared" si="16"/>
        <v>1715</v>
      </c>
      <c r="K103" s="239">
        <f t="shared" si="16"/>
        <v>3129</v>
      </c>
      <c r="L103" s="239">
        <f t="shared" si="16"/>
        <v>395</v>
      </c>
      <c r="M103" s="239">
        <f t="shared" si="16"/>
        <v>1271</v>
      </c>
      <c r="N103" s="239">
        <f t="shared" si="16"/>
        <v>1666</v>
      </c>
      <c r="O103" s="312" t="s">
        <v>129</v>
      </c>
      <c r="P103" s="2039"/>
    </row>
    <row r="104" spans="1:16" ht="39" customHeight="1">
      <c r="A104" s="2039" t="s">
        <v>527</v>
      </c>
      <c r="B104" s="312" t="s">
        <v>628</v>
      </c>
      <c r="C104" s="242">
        <v>1137</v>
      </c>
      <c r="D104" s="242">
        <v>6</v>
      </c>
      <c r="E104" s="242">
        <v>1143</v>
      </c>
      <c r="F104" s="242">
        <v>619</v>
      </c>
      <c r="G104" s="242">
        <v>10</v>
      </c>
      <c r="H104" s="242">
        <v>629</v>
      </c>
      <c r="I104" s="242">
        <v>1251</v>
      </c>
      <c r="J104" s="242">
        <v>15</v>
      </c>
      <c r="K104" s="242">
        <v>1266</v>
      </c>
      <c r="L104" s="242">
        <v>1387</v>
      </c>
      <c r="M104" s="242">
        <v>5</v>
      </c>
      <c r="N104" s="242">
        <v>1392</v>
      </c>
      <c r="O104" s="312" t="s">
        <v>76</v>
      </c>
      <c r="P104" s="2039" t="s">
        <v>233</v>
      </c>
    </row>
    <row r="105" spans="1:16" ht="39" customHeight="1">
      <c r="A105" s="2039"/>
      <c r="B105" s="312" t="s">
        <v>630</v>
      </c>
      <c r="C105" s="242">
        <v>1503</v>
      </c>
      <c r="D105" s="242">
        <v>893</v>
      </c>
      <c r="E105" s="242">
        <v>2396</v>
      </c>
      <c r="F105" s="242">
        <v>1630</v>
      </c>
      <c r="G105" s="242">
        <v>630</v>
      </c>
      <c r="H105" s="242">
        <v>2260</v>
      </c>
      <c r="I105" s="242">
        <v>3690</v>
      </c>
      <c r="J105" s="242">
        <v>839</v>
      </c>
      <c r="K105" s="242">
        <v>4529</v>
      </c>
      <c r="L105" s="242">
        <v>365</v>
      </c>
      <c r="M105" s="242">
        <v>1553</v>
      </c>
      <c r="N105" s="242">
        <v>1918</v>
      </c>
      <c r="O105" s="312" t="s">
        <v>78</v>
      </c>
      <c r="P105" s="2039"/>
    </row>
    <row r="106" spans="1:16" ht="39" customHeight="1">
      <c r="A106" s="2039"/>
      <c r="B106" s="312" t="s">
        <v>128</v>
      </c>
      <c r="C106" s="239">
        <v>2640</v>
      </c>
      <c r="D106" s="239">
        <v>899</v>
      </c>
      <c r="E106" s="239">
        <v>3539</v>
      </c>
      <c r="F106" s="239">
        <v>2249</v>
      </c>
      <c r="G106" s="239">
        <v>640</v>
      </c>
      <c r="H106" s="239">
        <v>2889</v>
      </c>
      <c r="I106" s="239">
        <v>4941</v>
      </c>
      <c r="J106" s="239">
        <v>854</v>
      </c>
      <c r="K106" s="239">
        <v>5795</v>
      </c>
      <c r="L106" s="239">
        <v>1752</v>
      </c>
      <c r="M106" s="239">
        <v>1558</v>
      </c>
      <c r="N106" s="239">
        <v>3310</v>
      </c>
      <c r="O106" s="312" t="s">
        <v>129</v>
      </c>
      <c r="P106" s="2039"/>
    </row>
    <row r="107" spans="1:16" ht="39" customHeight="1">
      <c r="A107" s="2039" t="s">
        <v>528</v>
      </c>
      <c r="B107" s="312" t="s">
        <v>628</v>
      </c>
      <c r="C107" s="242">
        <v>0</v>
      </c>
      <c r="D107" s="242">
        <v>0</v>
      </c>
      <c r="E107" s="242">
        <v>0</v>
      </c>
      <c r="F107" s="242">
        <v>0</v>
      </c>
      <c r="G107" s="242">
        <v>0</v>
      </c>
      <c r="H107" s="242">
        <v>0</v>
      </c>
      <c r="I107" s="242">
        <v>0</v>
      </c>
      <c r="J107" s="242">
        <v>0</v>
      </c>
      <c r="K107" s="242">
        <v>0</v>
      </c>
      <c r="L107" s="242">
        <v>0</v>
      </c>
      <c r="M107" s="242">
        <v>0</v>
      </c>
      <c r="N107" s="242">
        <v>0</v>
      </c>
      <c r="O107" s="312" t="s">
        <v>76</v>
      </c>
      <c r="P107" s="2039" t="s">
        <v>235</v>
      </c>
    </row>
    <row r="108" spans="1:16" ht="39" customHeight="1">
      <c r="A108" s="2039"/>
      <c r="B108" s="312" t="s">
        <v>630</v>
      </c>
      <c r="C108" s="242">
        <v>52</v>
      </c>
      <c r="D108" s="242">
        <v>10</v>
      </c>
      <c r="E108" s="242">
        <v>62</v>
      </c>
      <c r="F108" s="242">
        <v>77</v>
      </c>
      <c r="G108" s="242">
        <v>10</v>
      </c>
      <c r="H108" s="242">
        <v>87</v>
      </c>
      <c r="I108" s="242">
        <v>97</v>
      </c>
      <c r="J108" s="242">
        <v>12</v>
      </c>
      <c r="K108" s="242">
        <v>109</v>
      </c>
      <c r="L108" s="242">
        <v>49</v>
      </c>
      <c r="M108" s="242">
        <v>16</v>
      </c>
      <c r="N108" s="242">
        <v>65</v>
      </c>
      <c r="O108" s="312" t="s">
        <v>78</v>
      </c>
      <c r="P108" s="2039"/>
    </row>
    <row r="109" spans="1:16" ht="39" customHeight="1">
      <c r="A109" s="2039"/>
      <c r="B109" s="312" t="s">
        <v>128</v>
      </c>
      <c r="C109" s="239">
        <f>C108</f>
        <v>52</v>
      </c>
      <c r="D109" s="239">
        <f t="shared" ref="D109:N109" si="17">D108</f>
        <v>10</v>
      </c>
      <c r="E109" s="239">
        <f t="shared" si="17"/>
        <v>62</v>
      </c>
      <c r="F109" s="239">
        <f t="shared" si="17"/>
        <v>77</v>
      </c>
      <c r="G109" s="239">
        <f t="shared" si="17"/>
        <v>10</v>
      </c>
      <c r="H109" s="239">
        <f t="shared" si="17"/>
        <v>87</v>
      </c>
      <c r="I109" s="239">
        <f t="shared" si="17"/>
        <v>97</v>
      </c>
      <c r="J109" s="239">
        <f t="shared" si="17"/>
        <v>12</v>
      </c>
      <c r="K109" s="239">
        <f t="shared" si="17"/>
        <v>109</v>
      </c>
      <c r="L109" s="239">
        <f t="shared" si="17"/>
        <v>49</v>
      </c>
      <c r="M109" s="239">
        <f t="shared" si="17"/>
        <v>16</v>
      </c>
      <c r="N109" s="239">
        <f t="shared" si="17"/>
        <v>65</v>
      </c>
      <c r="O109" s="312" t="s">
        <v>129</v>
      </c>
      <c r="P109" s="2039"/>
    </row>
    <row r="110" spans="1:16" ht="39" customHeight="1">
      <c r="A110" s="2039" t="s">
        <v>529</v>
      </c>
      <c r="B110" s="312" t="s">
        <v>628</v>
      </c>
      <c r="C110" s="242">
        <f>C104+C107</f>
        <v>1137</v>
      </c>
      <c r="D110" s="242">
        <f t="shared" ref="D110:N111" si="18">D104+D107</f>
        <v>6</v>
      </c>
      <c r="E110" s="242">
        <f t="shared" si="18"/>
        <v>1143</v>
      </c>
      <c r="F110" s="242">
        <f t="shared" si="18"/>
        <v>619</v>
      </c>
      <c r="G110" s="242">
        <f t="shared" si="18"/>
        <v>10</v>
      </c>
      <c r="H110" s="242">
        <f t="shared" si="18"/>
        <v>629</v>
      </c>
      <c r="I110" s="242">
        <f t="shared" si="18"/>
        <v>1251</v>
      </c>
      <c r="J110" s="242">
        <f t="shared" si="18"/>
        <v>15</v>
      </c>
      <c r="K110" s="242">
        <f t="shared" si="18"/>
        <v>1266</v>
      </c>
      <c r="L110" s="242">
        <f t="shared" si="18"/>
        <v>1387</v>
      </c>
      <c r="M110" s="242">
        <f t="shared" si="18"/>
        <v>5</v>
      </c>
      <c r="N110" s="242">
        <f t="shared" si="18"/>
        <v>1392</v>
      </c>
      <c r="O110" s="312" t="s">
        <v>76</v>
      </c>
      <c r="P110" s="2039" t="s">
        <v>530</v>
      </c>
    </row>
    <row r="111" spans="1:16" ht="39" customHeight="1">
      <c r="A111" s="2039"/>
      <c r="B111" s="312" t="s">
        <v>630</v>
      </c>
      <c r="C111" s="242">
        <f>C105+C108</f>
        <v>1555</v>
      </c>
      <c r="D111" s="242">
        <f t="shared" si="18"/>
        <v>903</v>
      </c>
      <c r="E111" s="242">
        <f t="shared" si="18"/>
        <v>2458</v>
      </c>
      <c r="F111" s="242">
        <f t="shared" si="18"/>
        <v>1707</v>
      </c>
      <c r="G111" s="242">
        <f t="shared" si="18"/>
        <v>640</v>
      </c>
      <c r="H111" s="242">
        <f t="shared" si="18"/>
        <v>2347</v>
      </c>
      <c r="I111" s="242">
        <f t="shared" si="18"/>
        <v>3787</v>
      </c>
      <c r="J111" s="242">
        <f t="shared" si="18"/>
        <v>851</v>
      </c>
      <c r="K111" s="242">
        <f t="shared" si="18"/>
        <v>4638</v>
      </c>
      <c r="L111" s="242">
        <f t="shared" si="18"/>
        <v>414</v>
      </c>
      <c r="M111" s="242">
        <f t="shared" si="18"/>
        <v>1569</v>
      </c>
      <c r="N111" s="242">
        <f t="shared" si="18"/>
        <v>1983</v>
      </c>
      <c r="O111" s="312" t="s">
        <v>78</v>
      </c>
      <c r="P111" s="2039"/>
    </row>
    <row r="112" spans="1:16" ht="39" customHeight="1">
      <c r="A112" s="2039"/>
      <c r="B112" s="312" t="s">
        <v>128</v>
      </c>
      <c r="C112" s="239">
        <f>C110+C111</f>
        <v>2692</v>
      </c>
      <c r="D112" s="239">
        <f t="shared" ref="D112:N112" si="19">D110+D111</f>
        <v>909</v>
      </c>
      <c r="E112" s="239">
        <f t="shared" si="19"/>
        <v>3601</v>
      </c>
      <c r="F112" s="239">
        <f t="shared" si="19"/>
        <v>2326</v>
      </c>
      <c r="G112" s="239">
        <f t="shared" si="19"/>
        <v>650</v>
      </c>
      <c r="H112" s="239">
        <f t="shared" si="19"/>
        <v>2976</v>
      </c>
      <c r="I112" s="239">
        <f t="shared" si="19"/>
        <v>5038</v>
      </c>
      <c r="J112" s="239">
        <f t="shared" si="19"/>
        <v>866</v>
      </c>
      <c r="K112" s="239">
        <f t="shared" si="19"/>
        <v>5904</v>
      </c>
      <c r="L112" s="239">
        <f t="shared" si="19"/>
        <v>1801</v>
      </c>
      <c r="M112" s="239">
        <f t="shared" si="19"/>
        <v>1574</v>
      </c>
      <c r="N112" s="239">
        <f t="shared" si="19"/>
        <v>3375</v>
      </c>
      <c r="O112" s="312" t="s">
        <v>129</v>
      </c>
      <c r="P112" s="2039"/>
    </row>
    <row r="113" spans="1:17" ht="39" customHeight="1">
      <c r="A113" s="2039" t="s">
        <v>531</v>
      </c>
      <c r="B113" s="312" t="s">
        <v>628</v>
      </c>
      <c r="C113" s="242">
        <v>103</v>
      </c>
      <c r="D113" s="242">
        <v>0</v>
      </c>
      <c r="E113" s="242">
        <v>103</v>
      </c>
      <c r="F113" s="242">
        <v>61</v>
      </c>
      <c r="G113" s="242">
        <v>0</v>
      </c>
      <c r="H113" s="242">
        <v>61</v>
      </c>
      <c r="I113" s="242">
        <v>171</v>
      </c>
      <c r="J113" s="242">
        <v>0</v>
      </c>
      <c r="K113" s="242">
        <v>171</v>
      </c>
      <c r="L113" s="242">
        <v>154</v>
      </c>
      <c r="M113" s="242">
        <v>0</v>
      </c>
      <c r="N113" s="242">
        <v>154</v>
      </c>
      <c r="O113" s="312" t="s">
        <v>76</v>
      </c>
      <c r="P113" s="2039" t="s">
        <v>632</v>
      </c>
    </row>
    <row r="114" spans="1:17" ht="39" customHeight="1">
      <c r="A114" s="2039"/>
      <c r="B114" s="312" t="s">
        <v>630</v>
      </c>
      <c r="C114" s="242">
        <v>16</v>
      </c>
      <c r="D114" s="242">
        <v>0</v>
      </c>
      <c r="E114" s="242">
        <v>16</v>
      </c>
      <c r="F114" s="242">
        <v>42</v>
      </c>
      <c r="G114" s="242">
        <v>0</v>
      </c>
      <c r="H114" s="242">
        <v>42</v>
      </c>
      <c r="I114" s="242">
        <v>53</v>
      </c>
      <c r="J114" s="242">
        <v>0</v>
      </c>
      <c r="K114" s="242">
        <v>53</v>
      </c>
      <c r="L114" s="242">
        <v>12</v>
      </c>
      <c r="M114" s="242">
        <v>0</v>
      </c>
      <c r="N114" s="242">
        <v>12</v>
      </c>
      <c r="O114" s="312" t="s">
        <v>78</v>
      </c>
      <c r="P114" s="2039"/>
    </row>
    <row r="115" spans="1:17" ht="39" customHeight="1">
      <c r="A115" s="2039"/>
      <c r="B115" s="312" t="s">
        <v>128</v>
      </c>
      <c r="C115" s="239">
        <v>119</v>
      </c>
      <c r="D115" s="239">
        <v>0</v>
      </c>
      <c r="E115" s="239">
        <v>119</v>
      </c>
      <c r="F115" s="239">
        <v>103</v>
      </c>
      <c r="G115" s="239">
        <v>0</v>
      </c>
      <c r="H115" s="239">
        <v>103</v>
      </c>
      <c r="I115" s="239">
        <v>224</v>
      </c>
      <c r="J115" s="239">
        <v>0</v>
      </c>
      <c r="K115" s="239">
        <v>224</v>
      </c>
      <c r="L115" s="239">
        <v>166</v>
      </c>
      <c r="M115" s="239">
        <v>0</v>
      </c>
      <c r="N115" s="239">
        <v>166</v>
      </c>
      <c r="O115" s="312" t="s">
        <v>129</v>
      </c>
      <c r="P115" s="2039"/>
    </row>
    <row r="116" spans="1:17" ht="39" customHeight="1">
      <c r="A116" s="2039" t="s">
        <v>532</v>
      </c>
      <c r="B116" s="312" t="s">
        <v>628</v>
      </c>
      <c r="C116" s="242">
        <v>2310</v>
      </c>
      <c r="D116" s="242">
        <v>21</v>
      </c>
      <c r="E116" s="242">
        <v>2331</v>
      </c>
      <c r="F116" s="242">
        <v>1090</v>
      </c>
      <c r="G116" s="242">
        <v>17</v>
      </c>
      <c r="H116" s="242">
        <v>1107</v>
      </c>
      <c r="I116" s="242">
        <v>4070</v>
      </c>
      <c r="J116" s="242">
        <v>9</v>
      </c>
      <c r="K116" s="242">
        <v>4079</v>
      </c>
      <c r="L116" s="242">
        <v>3159</v>
      </c>
      <c r="M116" s="242">
        <v>15</v>
      </c>
      <c r="N116" s="242">
        <v>3174</v>
      </c>
      <c r="O116" s="312" t="s">
        <v>76</v>
      </c>
      <c r="P116" s="2039" t="s">
        <v>633</v>
      </c>
    </row>
    <row r="117" spans="1:17" ht="39" customHeight="1">
      <c r="A117" s="2039"/>
      <c r="B117" s="312" t="s">
        <v>630</v>
      </c>
      <c r="C117" s="242">
        <v>588</v>
      </c>
      <c r="D117" s="242">
        <v>101</v>
      </c>
      <c r="E117" s="242">
        <v>689</v>
      </c>
      <c r="F117" s="242">
        <v>417</v>
      </c>
      <c r="G117" s="242">
        <v>44</v>
      </c>
      <c r="H117" s="242">
        <v>461</v>
      </c>
      <c r="I117" s="242">
        <v>1328</v>
      </c>
      <c r="J117" s="242">
        <v>9</v>
      </c>
      <c r="K117" s="242">
        <v>1337</v>
      </c>
      <c r="L117" s="242">
        <v>165</v>
      </c>
      <c r="M117" s="242">
        <v>50</v>
      </c>
      <c r="N117" s="242">
        <v>215</v>
      </c>
      <c r="O117" s="312" t="s">
        <v>78</v>
      </c>
      <c r="P117" s="2039"/>
    </row>
    <row r="118" spans="1:17" ht="39" customHeight="1">
      <c r="A118" s="2039"/>
      <c r="B118" s="312" t="s">
        <v>128</v>
      </c>
      <c r="C118" s="239">
        <v>2898</v>
      </c>
      <c r="D118" s="239">
        <v>122</v>
      </c>
      <c r="E118" s="239">
        <v>3020</v>
      </c>
      <c r="F118" s="239">
        <v>1507</v>
      </c>
      <c r="G118" s="239">
        <v>61</v>
      </c>
      <c r="H118" s="239">
        <v>1568</v>
      </c>
      <c r="I118" s="239">
        <v>5398</v>
      </c>
      <c r="J118" s="239">
        <v>18</v>
      </c>
      <c r="K118" s="239">
        <v>5416</v>
      </c>
      <c r="L118" s="239">
        <v>3324</v>
      </c>
      <c r="M118" s="239">
        <v>65</v>
      </c>
      <c r="N118" s="239">
        <v>3389</v>
      </c>
      <c r="O118" s="312" t="s">
        <v>129</v>
      </c>
      <c r="P118" s="2039"/>
    </row>
    <row r="119" spans="1:17" ht="39" customHeight="1">
      <c r="A119" s="1903" t="s">
        <v>690</v>
      </c>
      <c r="B119" s="1903"/>
      <c r="C119" s="1903"/>
      <c r="D119" s="1903"/>
      <c r="E119" s="1903"/>
      <c r="F119" s="1903"/>
      <c r="G119" s="1904"/>
      <c r="H119" s="2045" t="s">
        <v>691</v>
      </c>
      <c r="I119" s="2045"/>
      <c r="J119" s="2045"/>
      <c r="K119" s="2045"/>
      <c r="L119" s="2045"/>
      <c r="M119" s="2045"/>
      <c r="N119" s="2045"/>
      <c r="O119" s="2045"/>
      <c r="P119" s="2046"/>
    </row>
    <row r="120" spans="1:17" ht="39" customHeight="1">
      <c r="A120" s="2047" t="s">
        <v>517</v>
      </c>
      <c r="B120" s="2047" t="s">
        <v>621</v>
      </c>
      <c r="C120" s="2050" t="s">
        <v>149</v>
      </c>
      <c r="D120" s="2050"/>
      <c r="E120" s="2050" t="s">
        <v>693</v>
      </c>
      <c r="F120" s="2050" t="s">
        <v>122</v>
      </c>
      <c r="G120" s="2050"/>
      <c r="H120" s="2050" t="s">
        <v>263</v>
      </c>
      <c r="I120" s="2050" t="s">
        <v>124</v>
      </c>
      <c r="J120" s="2050"/>
      <c r="K120" s="2050" t="s">
        <v>125</v>
      </c>
      <c r="L120" s="2050" t="s">
        <v>126</v>
      </c>
      <c r="M120" s="2050"/>
      <c r="N120" s="2050" t="s">
        <v>127</v>
      </c>
      <c r="O120" s="2050" t="s">
        <v>622</v>
      </c>
      <c r="P120" s="2050" t="s">
        <v>520</v>
      </c>
      <c r="Q120" s="346"/>
    </row>
    <row r="121" spans="1:17" ht="39" customHeight="1">
      <c r="A121" s="2048"/>
      <c r="B121" s="2048"/>
      <c r="C121" s="2050" t="s">
        <v>121</v>
      </c>
      <c r="D121" s="2050"/>
      <c r="E121" s="2050"/>
      <c r="F121" s="2050" t="s">
        <v>123</v>
      </c>
      <c r="G121" s="2050"/>
      <c r="H121" s="2050"/>
      <c r="I121" s="2050" t="s">
        <v>125</v>
      </c>
      <c r="J121" s="2050"/>
      <c r="K121" s="2050"/>
      <c r="L121" s="2050" t="s">
        <v>127</v>
      </c>
      <c r="M121" s="2050"/>
      <c r="N121" s="2050"/>
      <c r="O121" s="2050"/>
      <c r="P121" s="2050"/>
      <c r="Q121" s="346"/>
    </row>
    <row r="122" spans="1:17" ht="39" customHeight="1">
      <c r="A122" s="2048"/>
      <c r="B122" s="2048"/>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050"/>
      <c r="P122" s="2050"/>
      <c r="Q122" s="346"/>
    </row>
    <row r="123" spans="1:17" ht="39" customHeight="1">
      <c r="A123" s="2049"/>
      <c r="B123" s="2049"/>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050"/>
      <c r="P123" s="2050"/>
      <c r="Q123" s="346"/>
    </row>
    <row r="124" spans="1:17" s="46" customFormat="1" ht="39" customHeight="1">
      <c r="A124" s="2039" t="s">
        <v>523</v>
      </c>
      <c r="B124" s="312" t="s">
        <v>628</v>
      </c>
      <c r="C124" s="242">
        <v>340</v>
      </c>
      <c r="D124" s="242">
        <v>732</v>
      </c>
      <c r="E124" s="242">
        <v>1072</v>
      </c>
      <c r="F124" s="242">
        <v>247</v>
      </c>
      <c r="G124" s="242">
        <v>702</v>
      </c>
      <c r="H124" s="242">
        <v>949</v>
      </c>
      <c r="I124" s="242">
        <v>71</v>
      </c>
      <c r="J124" s="242">
        <v>266</v>
      </c>
      <c r="K124" s="242">
        <v>337</v>
      </c>
      <c r="L124" s="242">
        <v>93</v>
      </c>
      <c r="M124" s="242">
        <v>355</v>
      </c>
      <c r="N124" s="242">
        <v>448</v>
      </c>
      <c r="O124" s="312" t="s">
        <v>76</v>
      </c>
      <c r="P124" s="2039" t="s">
        <v>629</v>
      </c>
    </row>
    <row r="125" spans="1:17" s="46" customFormat="1" ht="39" customHeight="1">
      <c r="A125" s="2039"/>
      <c r="B125" s="312" t="s">
        <v>630</v>
      </c>
      <c r="C125" s="242">
        <v>48</v>
      </c>
      <c r="D125" s="242">
        <v>412</v>
      </c>
      <c r="E125" s="242">
        <v>460</v>
      </c>
      <c r="F125" s="242">
        <v>104</v>
      </c>
      <c r="G125" s="242">
        <v>373</v>
      </c>
      <c r="H125" s="242">
        <v>477</v>
      </c>
      <c r="I125" s="242">
        <v>26</v>
      </c>
      <c r="J125" s="242">
        <v>119</v>
      </c>
      <c r="K125" s="242">
        <v>145</v>
      </c>
      <c r="L125" s="242">
        <v>62</v>
      </c>
      <c r="M125" s="242">
        <v>202</v>
      </c>
      <c r="N125" s="242">
        <v>264</v>
      </c>
      <c r="O125" s="312" t="s">
        <v>78</v>
      </c>
      <c r="P125" s="2039"/>
    </row>
    <row r="126" spans="1:17" s="46" customFormat="1" ht="39" customHeight="1">
      <c r="A126" s="2039"/>
      <c r="B126" s="312" t="s">
        <v>128</v>
      </c>
      <c r="C126" s="239">
        <v>388</v>
      </c>
      <c r="D126" s="239">
        <v>1144</v>
      </c>
      <c r="E126" s="239">
        <v>1532</v>
      </c>
      <c r="F126" s="239">
        <v>351</v>
      </c>
      <c r="G126" s="239">
        <v>1075</v>
      </c>
      <c r="H126" s="239">
        <v>1426</v>
      </c>
      <c r="I126" s="239">
        <v>97</v>
      </c>
      <c r="J126" s="239">
        <v>385</v>
      </c>
      <c r="K126" s="239">
        <v>482</v>
      </c>
      <c r="L126" s="239">
        <v>155</v>
      </c>
      <c r="M126" s="239">
        <v>557</v>
      </c>
      <c r="N126" s="239">
        <v>712</v>
      </c>
      <c r="O126" s="312" t="s">
        <v>129</v>
      </c>
      <c r="P126" s="2039"/>
    </row>
    <row r="127" spans="1:17" s="46" customFormat="1" ht="39" customHeight="1">
      <c r="A127" s="2039" t="s">
        <v>524</v>
      </c>
      <c r="B127" s="312" t="s">
        <v>628</v>
      </c>
      <c r="C127" s="242">
        <v>60</v>
      </c>
      <c r="D127" s="242">
        <v>19</v>
      </c>
      <c r="E127" s="242">
        <v>79</v>
      </c>
      <c r="F127" s="242">
        <v>51</v>
      </c>
      <c r="G127" s="242">
        <v>34</v>
      </c>
      <c r="H127" s="242">
        <v>85</v>
      </c>
      <c r="I127" s="242">
        <v>34</v>
      </c>
      <c r="J127" s="242">
        <v>11</v>
      </c>
      <c r="K127" s="242">
        <v>45</v>
      </c>
      <c r="L127" s="242">
        <v>35</v>
      </c>
      <c r="M127" s="242">
        <v>10</v>
      </c>
      <c r="N127" s="242">
        <v>45</v>
      </c>
      <c r="O127" s="312" t="s">
        <v>76</v>
      </c>
      <c r="P127" s="2039" t="s">
        <v>227</v>
      </c>
    </row>
    <row r="128" spans="1:17" s="46" customFormat="1" ht="39" customHeight="1">
      <c r="A128" s="2039"/>
      <c r="B128" s="312" t="s">
        <v>630</v>
      </c>
      <c r="C128" s="242">
        <v>77</v>
      </c>
      <c r="D128" s="242">
        <v>4</v>
      </c>
      <c r="E128" s="242">
        <v>81</v>
      </c>
      <c r="F128" s="242">
        <v>55</v>
      </c>
      <c r="G128" s="242">
        <v>8</v>
      </c>
      <c r="H128" s="242">
        <v>63</v>
      </c>
      <c r="I128" s="242">
        <v>19</v>
      </c>
      <c r="J128" s="242">
        <v>4</v>
      </c>
      <c r="K128" s="242">
        <v>23</v>
      </c>
      <c r="L128" s="242">
        <v>22</v>
      </c>
      <c r="M128" s="242">
        <v>4</v>
      </c>
      <c r="N128" s="242">
        <v>26</v>
      </c>
      <c r="O128" s="312" t="s">
        <v>78</v>
      </c>
      <c r="P128" s="2039"/>
    </row>
    <row r="129" spans="1:16" s="46" customFormat="1" ht="39" customHeight="1">
      <c r="A129" s="2039"/>
      <c r="B129" s="312" t="s">
        <v>128</v>
      </c>
      <c r="C129" s="239">
        <v>137</v>
      </c>
      <c r="D129" s="239">
        <v>23</v>
      </c>
      <c r="E129" s="239">
        <v>160</v>
      </c>
      <c r="F129" s="239">
        <v>106</v>
      </c>
      <c r="G129" s="239">
        <v>42</v>
      </c>
      <c r="H129" s="239">
        <v>148</v>
      </c>
      <c r="I129" s="239">
        <v>53</v>
      </c>
      <c r="J129" s="239">
        <v>15</v>
      </c>
      <c r="K129" s="239">
        <v>68</v>
      </c>
      <c r="L129" s="239">
        <v>57</v>
      </c>
      <c r="M129" s="239">
        <v>14</v>
      </c>
      <c r="N129" s="239">
        <v>71</v>
      </c>
      <c r="O129" s="312" t="s">
        <v>129</v>
      </c>
      <c r="P129" s="2039"/>
    </row>
    <row r="130" spans="1:16" s="46" customFormat="1" ht="39" customHeight="1">
      <c r="A130" s="2039" t="s">
        <v>525</v>
      </c>
      <c r="B130" s="312" t="s">
        <v>628</v>
      </c>
      <c r="C130" s="242">
        <f>C124+C127</f>
        <v>400</v>
      </c>
      <c r="D130" s="242">
        <f t="shared" ref="D130:N131" si="20">D124+D127</f>
        <v>751</v>
      </c>
      <c r="E130" s="242">
        <f t="shared" si="20"/>
        <v>1151</v>
      </c>
      <c r="F130" s="242">
        <f t="shared" si="20"/>
        <v>298</v>
      </c>
      <c r="G130" s="242">
        <f t="shared" si="20"/>
        <v>736</v>
      </c>
      <c r="H130" s="242">
        <f t="shared" si="20"/>
        <v>1034</v>
      </c>
      <c r="I130" s="242">
        <f t="shared" si="20"/>
        <v>105</v>
      </c>
      <c r="J130" s="242">
        <f t="shared" si="20"/>
        <v>277</v>
      </c>
      <c r="K130" s="242">
        <f t="shared" si="20"/>
        <v>382</v>
      </c>
      <c r="L130" s="242">
        <f t="shared" si="20"/>
        <v>128</v>
      </c>
      <c r="M130" s="242">
        <f t="shared" si="20"/>
        <v>365</v>
      </c>
      <c r="N130" s="242">
        <f t="shared" si="20"/>
        <v>493</v>
      </c>
      <c r="O130" s="312" t="s">
        <v>76</v>
      </c>
      <c r="P130" s="2039" t="s">
        <v>631</v>
      </c>
    </row>
    <row r="131" spans="1:16" s="46" customFormat="1" ht="39" customHeight="1">
      <c r="A131" s="2039"/>
      <c r="B131" s="312" t="s">
        <v>630</v>
      </c>
      <c r="C131" s="242">
        <f>C125+C128</f>
        <v>125</v>
      </c>
      <c r="D131" s="242">
        <f t="shared" si="20"/>
        <v>416</v>
      </c>
      <c r="E131" s="242">
        <f t="shared" si="20"/>
        <v>541</v>
      </c>
      <c r="F131" s="242">
        <f t="shared" si="20"/>
        <v>159</v>
      </c>
      <c r="G131" s="242">
        <f t="shared" si="20"/>
        <v>381</v>
      </c>
      <c r="H131" s="242">
        <f t="shared" si="20"/>
        <v>540</v>
      </c>
      <c r="I131" s="242">
        <f t="shared" si="20"/>
        <v>45</v>
      </c>
      <c r="J131" s="242">
        <f t="shared" si="20"/>
        <v>123</v>
      </c>
      <c r="K131" s="242">
        <f t="shared" si="20"/>
        <v>168</v>
      </c>
      <c r="L131" s="242">
        <f t="shared" si="20"/>
        <v>84</v>
      </c>
      <c r="M131" s="242">
        <f t="shared" si="20"/>
        <v>206</v>
      </c>
      <c r="N131" s="242">
        <f t="shared" si="20"/>
        <v>290</v>
      </c>
      <c r="O131" s="312" t="s">
        <v>78</v>
      </c>
      <c r="P131" s="2039"/>
    </row>
    <row r="132" spans="1:16" s="46" customFormat="1" ht="39" customHeight="1">
      <c r="A132" s="2039"/>
      <c r="B132" s="312" t="s">
        <v>128</v>
      </c>
      <c r="C132" s="239">
        <f>C130+C131</f>
        <v>525</v>
      </c>
      <c r="D132" s="239">
        <f t="shared" ref="D132:N132" si="21">D130+D131</f>
        <v>1167</v>
      </c>
      <c r="E132" s="239">
        <f t="shared" si="21"/>
        <v>1692</v>
      </c>
      <c r="F132" s="239">
        <f t="shared" si="21"/>
        <v>457</v>
      </c>
      <c r="G132" s="239">
        <f t="shared" si="21"/>
        <v>1117</v>
      </c>
      <c r="H132" s="239">
        <f t="shared" si="21"/>
        <v>1574</v>
      </c>
      <c r="I132" s="239">
        <f t="shared" si="21"/>
        <v>150</v>
      </c>
      <c r="J132" s="239">
        <f t="shared" si="21"/>
        <v>400</v>
      </c>
      <c r="K132" s="239">
        <f t="shared" si="21"/>
        <v>550</v>
      </c>
      <c r="L132" s="239">
        <f t="shared" si="21"/>
        <v>212</v>
      </c>
      <c r="M132" s="239">
        <f t="shared" si="21"/>
        <v>571</v>
      </c>
      <c r="N132" s="239">
        <f t="shared" si="21"/>
        <v>783</v>
      </c>
      <c r="O132" s="312" t="s">
        <v>129</v>
      </c>
      <c r="P132" s="2039"/>
    </row>
    <row r="133" spans="1:16" ht="39" customHeight="1">
      <c r="A133" s="2039" t="s">
        <v>527</v>
      </c>
      <c r="B133" s="312" t="s">
        <v>628</v>
      </c>
      <c r="C133" s="242">
        <v>596</v>
      </c>
      <c r="D133" s="242">
        <v>7</v>
      </c>
      <c r="E133" s="242">
        <v>603</v>
      </c>
      <c r="F133" s="242">
        <v>1205</v>
      </c>
      <c r="G133" s="242">
        <v>4</v>
      </c>
      <c r="H133" s="242">
        <v>1209</v>
      </c>
      <c r="I133" s="242">
        <v>670</v>
      </c>
      <c r="J133" s="242">
        <v>3</v>
      </c>
      <c r="K133" s="242">
        <v>673</v>
      </c>
      <c r="L133" s="242">
        <v>229</v>
      </c>
      <c r="M133" s="242">
        <v>0</v>
      </c>
      <c r="N133" s="242">
        <v>229</v>
      </c>
      <c r="O133" s="312" t="s">
        <v>76</v>
      </c>
      <c r="P133" s="2039" t="s">
        <v>233</v>
      </c>
    </row>
    <row r="134" spans="1:16" ht="39" customHeight="1">
      <c r="A134" s="2039"/>
      <c r="B134" s="312" t="s">
        <v>630</v>
      </c>
      <c r="C134" s="242">
        <v>283</v>
      </c>
      <c r="D134" s="242">
        <v>1283</v>
      </c>
      <c r="E134" s="242">
        <v>1566</v>
      </c>
      <c r="F134" s="242">
        <v>1844</v>
      </c>
      <c r="G134" s="242">
        <v>628</v>
      </c>
      <c r="H134" s="242">
        <v>2472</v>
      </c>
      <c r="I134" s="242">
        <v>468</v>
      </c>
      <c r="J134" s="242">
        <v>225</v>
      </c>
      <c r="K134" s="242">
        <v>693</v>
      </c>
      <c r="L134" s="242">
        <v>229</v>
      </c>
      <c r="M134" s="242">
        <v>452</v>
      </c>
      <c r="N134" s="242">
        <v>681</v>
      </c>
      <c r="O134" s="312" t="s">
        <v>78</v>
      </c>
      <c r="P134" s="2039"/>
    </row>
    <row r="135" spans="1:16" ht="39" customHeight="1">
      <c r="A135" s="2039"/>
      <c r="B135" s="312" t="s">
        <v>128</v>
      </c>
      <c r="C135" s="239">
        <v>879</v>
      </c>
      <c r="D135" s="239">
        <v>1290</v>
      </c>
      <c r="E135" s="239">
        <v>2169</v>
      </c>
      <c r="F135" s="239">
        <v>3049</v>
      </c>
      <c r="G135" s="239">
        <v>632</v>
      </c>
      <c r="H135" s="239">
        <v>3681</v>
      </c>
      <c r="I135" s="239">
        <v>1138</v>
      </c>
      <c r="J135" s="239">
        <v>228</v>
      </c>
      <c r="K135" s="239">
        <v>1366</v>
      </c>
      <c r="L135" s="239">
        <v>458</v>
      </c>
      <c r="M135" s="239">
        <v>452</v>
      </c>
      <c r="N135" s="239">
        <v>910</v>
      </c>
      <c r="O135" s="312" t="s">
        <v>129</v>
      </c>
      <c r="P135" s="2039"/>
    </row>
    <row r="136" spans="1:16" ht="39" customHeight="1">
      <c r="A136" s="2039" t="s">
        <v>528</v>
      </c>
      <c r="B136" s="312" t="s">
        <v>628</v>
      </c>
      <c r="C136" s="242">
        <v>0</v>
      </c>
      <c r="D136" s="242">
        <v>0</v>
      </c>
      <c r="E136" s="242">
        <v>0</v>
      </c>
      <c r="F136" s="242">
        <v>0</v>
      </c>
      <c r="G136" s="242">
        <v>0</v>
      </c>
      <c r="H136" s="242">
        <v>0</v>
      </c>
      <c r="I136" s="242">
        <v>0</v>
      </c>
      <c r="J136" s="242">
        <v>0</v>
      </c>
      <c r="K136" s="242">
        <v>0</v>
      </c>
      <c r="L136" s="242">
        <v>0</v>
      </c>
      <c r="M136" s="242">
        <v>0</v>
      </c>
      <c r="N136" s="242">
        <v>0</v>
      </c>
      <c r="O136" s="312" t="s">
        <v>76</v>
      </c>
      <c r="P136" s="2039" t="s">
        <v>235</v>
      </c>
    </row>
    <row r="137" spans="1:16" ht="39" customHeight="1">
      <c r="A137" s="2039"/>
      <c r="B137" s="312" t="s">
        <v>630</v>
      </c>
      <c r="C137" s="242">
        <v>14</v>
      </c>
      <c r="D137" s="242">
        <v>36</v>
      </c>
      <c r="E137" s="242">
        <v>50</v>
      </c>
      <c r="F137" s="242">
        <v>36</v>
      </c>
      <c r="G137" s="242">
        <v>6</v>
      </c>
      <c r="H137" s="242">
        <v>42</v>
      </c>
      <c r="I137" s="242">
        <v>2</v>
      </c>
      <c r="J137" s="242">
        <v>6</v>
      </c>
      <c r="K137" s="242">
        <v>8</v>
      </c>
      <c r="L137" s="242">
        <v>25</v>
      </c>
      <c r="M137" s="242">
        <v>9</v>
      </c>
      <c r="N137" s="242">
        <v>34</v>
      </c>
      <c r="O137" s="312" t="s">
        <v>78</v>
      </c>
      <c r="P137" s="2039"/>
    </row>
    <row r="138" spans="1:16" ht="39" customHeight="1">
      <c r="A138" s="2039"/>
      <c r="B138" s="312" t="s">
        <v>128</v>
      </c>
      <c r="C138" s="239">
        <f>C137</f>
        <v>14</v>
      </c>
      <c r="D138" s="239">
        <f t="shared" ref="D138:N138" si="22">D137</f>
        <v>36</v>
      </c>
      <c r="E138" s="239">
        <f t="shared" si="22"/>
        <v>50</v>
      </c>
      <c r="F138" s="239">
        <f t="shared" si="22"/>
        <v>36</v>
      </c>
      <c r="G138" s="239">
        <f t="shared" si="22"/>
        <v>6</v>
      </c>
      <c r="H138" s="239">
        <f t="shared" si="22"/>
        <v>42</v>
      </c>
      <c r="I138" s="239">
        <f t="shared" si="22"/>
        <v>2</v>
      </c>
      <c r="J138" s="239">
        <f t="shared" si="22"/>
        <v>6</v>
      </c>
      <c r="K138" s="239">
        <f t="shared" si="22"/>
        <v>8</v>
      </c>
      <c r="L138" s="239">
        <f t="shared" si="22"/>
        <v>25</v>
      </c>
      <c r="M138" s="239">
        <f t="shared" si="22"/>
        <v>9</v>
      </c>
      <c r="N138" s="239">
        <f t="shared" si="22"/>
        <v>34</v>
      </c>
      <c r="O138" s="312" t="s">
        <v>129</v>
      </c>
      <c r="P138" s="2039"/>
    </row>
    <row r="139" spans="1:16" ht="39" customHeight="1">
      <c r="A139" s="2039" t="s">
        <v>529</v>
      </c>
      <c r="B139" s="312" t="s">
        <v>628</v>
      </c>
      <c r="C139" s="242">
        <f>C133+C136</f>
        <v>596</v>
      </c>
      <c r="D139" s="242">
        <f t="shared" ref="D139:N140" si="23">D133+D136</f>
        <v>7</v>
      </c>
      <c r="E139" s="242">
        <f t="shared" si="23"/>
        <v>603</v>
      </c>
      <c r="F139" s="242">
        <f t="shared" si="23"/>
        <v>1205</v>
      </c>
      <c r="G139" s="242">
        <f t="shared" si="23"/>
        <v>4</v>
      </c>
      <c r="H139" s="242">
        <f t="shared" si="23"/>
        <v>1209</v>
      </c>
      <c r="I139" s="242">
        <f t="shared" si="23"/>
        <v>670</v>
      </c>
      <c r="J139" s="242">
        <f t="shared" si="23"/>
        <v>3</v>
      </c>
      <c r="K139" s="242">
        <f t="shared" si="23"/>
        <v>673</v>
      </c>
      <c r="L139" s="242">
        <f t="shared" si="23"/>
        <v>229</v>
      </c>
      <c r="M139" s="242">
        <f t="shared" si="23"/>
        <v>0</v>
      </c>
      <c r="N139" s="242">
        <f t="shared" si="23"/>
        <v>229</v>
      </c>
      <c r="O139" s="312" t="s">
        <v>76</v>
      </c>
      <c r="P139" s="2039" t="s">
        <v>530</v>
      </c>
    </row>
    <row r="140" spans="1:16" ht="39" customHeight="1">
      <c r="A140" s="2039"/>
      <c r="B140" s="312" t="s">
        <v>630</v>
      </c>
      <c r="C140" s="242">
        <f>C134+C137</f>
        <v>297</v>
      </c>
      <c r="D140" s="242">
        <f t="shared" si="23"/>
        <v>1319</v>
      </c>
      <c r="E140" s="242">
        <f t="shared" si="23"/>
        <v>1616</v>
      </c>
      <c r="F140" s="242">
        <f t="shared" si="23"/>
        <v>1880</v>
      </c>
      <c r="G140" s="242">
        <f t="shared" si="23"/>
        <v>634</v>
      </c>
      <c r="H140" s="242">
        <f t="shared" si="23"/>
        <v>2514</v>
      </c>
      <c r="I140" s="242">
        <f t="shared" si="23"/>
        <v>470</v>
      </c>
      <c r="J140" s="242">
        <f t="shared" si="23"/>
        <v>231</v>
      </c>
      <c r="K140" s="242">
        <f t="shared" si="23"/>
        <v>701</v>
      </c>
      <c r="L140" s="242">
        <f t="shared" si="23"/>
        <v>254</v>
      </c>
      <c r="M140" s="242">
        <f t="shared" si="23"/>
        <v>461</v>
      </c>
      <c r="N140" s="242">
        <f t="shared" si="23"/>
        <v>715</v>
      </c>
      <c r="O140" s="312" t="s">
        <v>78</v>
      </c>
      <c r="P140" s="2039"/>
    </row>
    <row r="141" spans="1:16" ht="39" customHeight="1">
      <c r="A141" s="2039"/>
      <c r="B141" s="312" t="s">
        <v>128</v>
      </c>
      <c r="C141" s="239">
        <f>C139+C140</f>
        <v>893</v>
      </c>
      <c r="D141" s="239">
        <f t="shared" ref="D141:N141" si="24">D139+D140</f>
        <v>1326</v>
      </c>
      <c r="E141" s="239">
        <f t="shared" si="24"/>
        <v>2219</v>
      </c>
      <c r="F141" s="239">
        <f t="shared" si="24"/>
        <v>3085</v>
      </c>
      <c r="G141" s="239">
        <f t="shared" si="24"/>
        <v>638</v>
      </c>
      <c r="H141" s="239">
        <f t="shared" si="24"/>
        <v>3723</v>
      </c>
      <c r="I141" s="239">
        <f t="shared" si="24"/>
        <v>1140</v>
      </c>
      <c r="J141" s="239">
        <f t="shared" si="24"/>
        <v>234</v>
      </c>
      <c r="K141" s="239">
        <f t="shared" si="24"/>
        <v>1374</v>
      </c>
      <c r="L141" s="239">
        <f t="shared" si="24"/>
        <v>483</v>
      </c>
      <c r="M141" s="239">
        <f t="shared" si="24"/>
        <v>461</v>
      </c>
      <c r="N141" s="239">
        <f t="shared" si="24"/>
        <v>944</v>
      </c>
      <c r="O141" s="312" t="s">
        <v>129</v>
      </c>
      <c r="P141" s="2039"/>
    </row>
    <row r="142" spans="1:16" ht="39" customHeight="1">
      <c r="A142" s="2039" t="s">
        <v>531</v>
      </c>
      <c r="B142" s="312" t="s">
        <v>628</v>
      </c>
      <c r="C142" s="242">
        <v>50</v>
      </c>
      <c r="D142" s="242">
        <v>0</v>
      </c>
      <c r="E142" s="242">
        <v>50</v>
      </c>
      <c r="F142" s="242">
        <v>52</v>
      </c>
      <c r="G142" s="242">
        <v>0</v>
      </c>
      <c r="H142" s="242">
        <v>52</v>
      </c>
      <c r="I142" s="242">
        <v>23</v>
      </c>
      <c r="J142" s="242">
        <v>0</v>
      </c>
      <c r="K142" s="242">
        <v>23</v>
      </c>
      <c r="L142" s="242">
        <v>35</v>
      </c>
      <c r="M142" s="242">
        <v>0</v>
      </c>
      <c r="N142" s="242">
        <v>35</v>
      </c>
      <c r="O142" s="312" t="s">
        <v>76</v>
      </c>
      <c r="P142" s="2039" t="s">
        <v>632</v>
      </c>
    </row>
    <row r="143" spans="1:16" ht="39" customHeight="1">
      <c r="A143" s="2039"/>
      <c r="B143" s="312" t="s">
        <v>630</v>
      </c>
      <c r="C143" s="242">
        <v>25</v>
      </c>
      <c r="D143" s="242">
        <v>0</v>
      </c>
      <c r="E143" s="242">
        <v>25</v>
      </c>
      <c r="F143" s="242">
        <v>32</v>
      </c>
      <c r="G143" s="242">
        <v>0</v>
      </c>
      <c r="H143" s="242">
        <v>32</v>
      </c>
      <c r="I143" s="242">
        <v>10</v>
      </c>
      <c r="J143" s="242">
        <v>0</v>
      </c>
      <c r="K143" s="242">
        <v>10</v>
      </c>
      <c r="L143" s="242">
        <v>14</v>
      </c>
      <c r="M143" s="242">
        <v>0</v>
      </c>
      <c r="N143" s="242">
        <v>14</v>
      </c>
      <c r="O143" s="312" t="s">
        <v>78</v>
      </c>
      <c r="P143" s="2039"/>
    </row>
    <row r="144" spans="1:16" ht="39" customHeight="1">
      <c r="A144" s="2039"/>
      <c r="B144" s="312" t="s">
        <v>128</v>
      </c>
      <c r="C144" s="239">
        <v>75</v>
      </c>
      <c r="D144" s="239">
        <v>0</v>
      </c>
      <c r="E144" s="239">
        <v>75</v>
      </c>
      <c r="F144" s="239">
        <v>84</v>
      </c>
      <c r="G144" s="239">
        <v>0</v>
      </c>
      <c r="H144" s="239">
        <v>84</v>
      </c>
      <c r="I144" s="239">
        <v>33</v>
      </c>
      <c r="J144" s="239">
        <v>0</v>
      </c>
      <c r="K144" s="239">
        <v>33</v>
      </c>
      <c r="L144" s="239">
        <v>49</v>
      </c>
      <c r="M144" s="239">
        <v>0</v>
      </c>
      <c r="N144" s="239">
        <v>49</v>
      </c>
      <c r="O144" s="312" t="s">
        <v>129</v>
      </c>
      <c r="P144" s="2039"/>
    </row>
    <row r="145" spans="1:21" ht="39" customHeight="1">
      <c r="A145" s="2039" t="s">
        <v>532</v>
      </c>
      <c r="B145" s="312" t="s">
        <v>628</v>
      </c>
      <c r="C145" s="242">
        <v>1430</v>
      </c>
      <c r="D145" s="242">
        <v>8</v>
      </c>
      <c r="E145" s="242">
        <v>1438</v>
      </c>
      <c r="F145" s="242">
        <v>1297</v>
      </c>
      <c r="G145" s="242">
        <v>9</v>
      </c>
      <c r="H145" s="242">
        <v>1306</v>
      </c>
      <c r="I145" s="242">
        <v>683</v>
      </c>
      <c r="J145" s="242">
        <v>5</v>
      </c>
      <c r="K145" s="242">
        <v>688</v>
      </c>
      <c r="L145" s="242">
        <v>816</v>
      </c>
      <c r="M145" s="242">
        <v>1</v>
      </c>
      <c r="N145" s="242">
        <v>817</v>
      </c>
      <c r="O145" s="312" t="s">
        <v>76</v>
      </c>
      <c r="P145" s="2039" t="s">
        <v>633</v>
      </c>
    </row>
    <row r="146" spans="1:21" ht="39" customHeight="1">
      <c r="A146" s="2039"/>
      <c r="B146" s="312" t="s">
        <v>630</v>
      </c>
      <c r="C146" s="242">
        <v>316</v>
      </c>
      <c r="D146" s="242">
        <v>81</v>
      </c>
      <c r="E146" s="242">
        <v>397</v>
      </c>
      <c r="F146" s="242">
        <v>385</v>
      </c>
      <c r="G146" s="242">
        <v>39</v>
      </c>
      <c r="H146" s="242">
        <v>424</v>
      </c>
      <c r="I146" s="242">
        <v>114</v>
      </c>
      <c r="J146" s="242">
        <v>8</v>
      </c>
      <c r="K146" s="242">
        <v>122</v>
      </c>
      <c r="L146" s="242">
        <v>185</v>
      </c>
      <c r="M146" s="242">
        <v>5</v>
      </c>
      <c r="N146" s="242">
        <v>190</v>
      </c>
      <c r="O146" s="312" t="s">
        <v>78</v>
      </c>
      <c r="P146" s="2039"/>
    </row>
    <row r="147" spans="1:21" ht="39" customHeight="1">
      <c r="A147" s="2039"/>
      <c r="B147" s="312" t="s">
        <v>128</v>
      </c>
      <c r="C147" s="239">
        <v>1746</v>
      </c>
      <c r="D147" s="239">
        <v>89</v>
      </c>
      <c r="E147" s="239">
        <v>1835</v>
      </c>
      <c r="F147" s="239">
        <v>1682</v>
      </c>
      <c r="G147" s="239">
        <v>48</v>
      </c>
      <c r="H147" s="239">
        <v>1730</v>
      </c>
      <c r="I147" s="239">
        <v>797</v>
      </c>
      <c r="J147" s="239">
        <v>13</v>
      </c>
      <c r="K147" s="239">
        <v>810</v>
      </c>
      <c r="L147" s="239">
        <v>1001</v>
      </c>
      <c r="M147" s="239">
        <v>6</v>
      </c>
      <c r="N147" s="239">
        <v>1007</v>
      </c>
      <c r="O147" s="312" t="s">
        <v>129</v>
      </c>
      <c r="P147" s="2039"/>
    </row>
    <row r="148" spans="1:21" ht="39" customHeight="1">
      <c r="A148" s="1903" t="s">
        <v>690</v>
      </c>
      <c r="B148" s="1903"/>
      <c r="C148" s="1903"/>
      <c r="D148" s="1903"/>
      <c r="E148" s="1903"/>
      <c r="F148" s="1903"/>
      <c r="G148" s="1904"/>
      <c r="H148" s="2045" t="s">
        <v>691</v>
      </c>
      <c r="I148" s="2045"/>
      <c r="J148" s="2045"/>
      <c r="K148" s="2045"/>
      <c r="L148" s="2045"/>
      <c r="M148" s="2045"/>
      <c r="N148" s="2045"/>
      <c r="O148" s="2045"/>
      <c r="P148" s="2046"/>
    </row>
    <row r="149" spans="1:21" ht="39" customHeight="1">
      <c r="A149" s="2047" t="s">
        <v>517</v>
      </c>
      <c r="B149" s="2047" t="s">
        <v>621</v>
      </c>
      <c r="C149" s="2050" t="s">
        <v>694</v>
      </c>
      <c r="D149" s="2050"/>
      <c r="E149" s="2050"/>
      <c r="F149" s="2050"/>
      <c r="G149" s="2050"/>
      <c r="H149" s="2050"/>
      <c r="I149" s="2068" t="s">
        <v>150</v>
      </c>
      <c r="J149" s="2068"/>
      <c r="K149" s="2068"/>
      <c r="L149" s="2068"/>
      <c r="M149" s="2068"/>
      <c r="N149" s="2069"/>
      <c r="O149" s="2050" t="s">
        <v>622</v>
      </c>
      <c r="P149" s="2050" t="s">
        <v>520</v>
      </c>
      <c r="Q149" s="346"/>
    </row>
    <row r="150" spans="1:21" ht="39" customHeight="1">
      <c r="A150" s="2048"/>
      <c r="B150" s="2048"/>
      <c r="C150" s="2050" t="s">
        <v>695</v>
      </c>
      <c r="D150" s="2050"/>
      <c r="E150" s="2050"/>
      <c r="F150" s="2050"/>
      <c r="G150" s="2050"/>
      <c r="H150" s="2050"/>
      <c r="I150" s="2068" t="s">
        <v>129</v>
      </c>
      <c r="J150" s="2068"/>
      <c r="K150" s="2068"/>
      <c r="L150" s="2068"/>
      <c r="M150" s="2068"/>
      <c r="N150" s="2069"/>
      <c r="O150" s="2050"/>
      <c r="P150" s="2050"/>
      <c r="Q150" s="346"/>
      <c r="R150" s="2064"/>
      <c r="S150" s="2065"/>
      <c r="T150" s="2066"/>
    </row>
    <row r="151" spans="1:21" ht="39" customHeight="1">
      <c r="A151" s="2048"/>
      <c r="B151" s="2048"/>
      <c r="C151" s="2067" t="s">
        <v>624</v>
      </c>
      <c r="D151" s="2067"/>
      <c r="E151" s="2067" t="s">
        <v>625</v>
      </c>
      <c r="F151" s="2067"/>
      <c r="G151" s="2067" t="s">
        <v>128</v>
      </c>
      <c r="H151" s="2067"/>
      <c r="I151" s="2067" t="s">
        <v>624</v>
      </c>
      <c r="J151" s="2067"/>
      <c r="K151" s="2067" t="s">
        <v>625</v>
      </c>
      <c r="L151" s="2067"/>
      <c r="M151" s="2067" t="s">
        <v>128</v>
      </c>
      <c r="N151" s="2067"/>
      <c r="O151" s="2050"/>
      <c r="P151" s="2050"/>
      <c r="Q151" s="346"/>
      <c r="R151" s="46"/>
      <c r="S151" s="46"/>
      <c r="T151" s="46"/>
      <c r="U151" s="46"/>
    </row>
    <row r="152" spans="1:21" ht="39" customHeight="1">
      <c r="A152" s="2049"/>
      <c r="B152" s="2049"/>
      <c r="C152" s="2067" t="s">
        <v>162</v>
      </c>
      <c r="D152" s="2067"/>
      <c r="E152" s="2067" t="s">
        <v>163</v>
      </c>
      <c r="F152" s="2067"/>
      <c r="G152" s="2067" t="s">
        <v>129</v>
      </c>
      <c r="H152" s="2067"/>
      <c r="I152" s="2067" t="s">
        <v>162</v>
      </c>
      <c r="J152" s="2067"/>
      <c r="K152" s="2067" t="s">
        <v>163</v>
      </c>
      <c r="L152" s="2067"/>
      <c r="M152" s="2067" t="s">
        <v>129</v>
      </c>
      <c r="N152" s="2067"/>
      <c r="O152" s="2050"/>
      <c r="P152" s="2050"/>
      <c r="Q152" s="346"/>
      <c r="R152" s="46"/>
      <c r="S152" s="46"/>
      <c r="T152" s="46"/>
      <c r="U152" s="46"/>
    </row>
    <row r="153" spans="1:21" s="46" customFormat="1" ht="39" customHeight="1">
      <c r="A153" s="2039" t="s">
        <v>523</v>
      </c>
      <c r="B153" s="312" t="s">
        <v>628</v>
      </c>
      <c r="C153" s="2001">
        <v>192</v>
      </c>
      <c r="D153" s="2001"/>
      <c r="E153" s="2001">
        <v>158</v>
      </c>
      <c r="F153" s="2001"/>
      <c r="G153" s="2001">
        <f>C153+E153</f>
        <v>350</v>
      </c>
      <c r="H153" s="2001"/>
      <c r="I153" s="2001">
        <f>C8+F8+I8+L8+C37+F37+I37+L37+C66+F66+I66+L66+C95+F95+I95+L95+C124+F124+I124+L124+C153</f>
        <v>17709</v>
      </c>
      <c r="J153" s="2001"/>
      <c r="K153" s="2001">
        <f>D8+G8+J8+M8+D37+G37+J37+M37+D66+G66+J66+M66+D95+G95+J95+M95+D124+G124+J124+M124+E153</f>
        <v>18524</v>
      </c>
      <c r="L153" s="2001"/>
      <c r="M153" s="2001">
        <f>I153+K153</f>
        <v>36233</v>
      </c>
      <c r="N153" s="2001"/>
      <c r="O153" s="312" t="s">
        <v>76</v>
      </c>
      <c r="P153" s="2039" t="s">
        <v>629</v>
      </c>
      <c r="Q153" s="313"/>
    </row>
    <row r="154" spans="1:21" s="46" customFormat="1" ht="39" customHeight="1">
      <c r="A154" s="2039"/>
      <c r="B154" s="312" t="s">
        <v>630</v>
      </c>
      <c r="C154" s="2001">
        <v>141</v>
      </c>
      <c r="D154" s="2001"/>
      <c r="E154" s="2001">
        <v>53</v>
      </c>
      <c r="F154" s="2001"/>
      <c r="G154" s="2001">
        <f>C154+E154</f>
        <v>194</v>
      </c>
      <c r="H154" s="2001"/>
      <c r="I154" s="2001">
        <f>C9+F9+I9+L9+C38+F38+I38+L38+C67+F67+I67+L67+C96+F96+I96+L96+C125+F125+I125+L125+C154</f>
        <v>12251</v>
      </c>
      <c r="J154" s="2001"/>
      <c r="K154" s="2001">
        <f>D9+G9+J9+M9+D38+G38+J38+M38+D67+G67+J67+M67+D96+G96+J96+M96+D125+G125+J125+M125+E154</f>
        <v>9776</v>
      </c>
      <c r="L154" s="2001"/>
      <c r="M154" s="2001">
        <f>I154+K154</f>
        <v>22027</v>
      </c>
      <c r="N154" s="2001"/>
      <c r="O154" s="312" t="s">
        <v>78</v>
      </c>
      <c r="P154" s="2039"/>
    </row>
    <row r="155" spans="1:21" s="46" customFormat="1" ht="39" customHeight="1">
      <c r="A155" s="2039"/>
      <c r="B155" s="312" t="s">
        <v>128</v>
      </c>
      <c r="C155" s="2063">
        <f>SUM(C153:D154)</f>
        <v>333</v>
      </c>
      <c r="D155" s="2063"/>
      <c r="E155" s="2063">
        <f>SUM(E153:F154)</f>
        <v>211</v>
      </c>
      <c r="F155" s="2063"/>
      <c r="G155" s="2063">
        <f>SUM(G153:H154)</f>
        <v>544</v>
      </c>
      <c r="H155" s="2063"/>
      <c r="I155" s="2063">
        <f>I153+I154</f>
        <v>29960</v>
      </c>
      <c r="J155" s="2063"/>
      <c r="K155" s="2063">
        <f>K153+K154</f>
        <v>28300</v>
      </c>
      <c r="L155" s="2063"/>
      <c r="M155" s="2063">
        <f>M153+M154</f>
        <v>58260</v>
      </c>
      <c r="N155" s="2063"/>
      <c r="O155" s="312" t="s">
        <v>129</v>
      </c>
      <c r="P155" s="2039"/>
    </row>
    <row r="156" spans="1:21" s="46" customFormat="1" ht="39" customHeight="1">
      <c r="A156" s="2039" t="s">
        <v>524</v>
      </c>
      <c r="B156" s="312" t="s">
        <v>628</v>
      </c>
      <c r="C156" s="2001">
        <v>44</v>
      </c>
      <c r="D156" s="2001"/>
      <c r="E156" s="2001">
        <v>1</v>
      </c>
      <c r="F156" s="2001"/>
      <c r="G156" s="2001">
        <f>C156+E156</f>
        <v>45</v>
      </c>
      <c r="H156" s="2001"/>
      <c r="I156" s="2001">
        <f>C11+F11+I11+L11+C40+F40+I40+L40+C69+F69+I69+L69+C98+F98+I98+L98+C127+F127+I127+L127+C156</f>
        <v>3911</v>
      </c>
      <c r="J156" s="2001"/>
      <c r="K156" s="2001">
        <f>D11+G11+J11+M11+D40+G40+J40+M40+D69+G69+J69+M69+D98+G98+J98+M98+D127+G127+J127+M127+E156</f>
        <v>412</v>
      </c>
      <c r="L156" s="2001"/>
      <c r="M156" s="2001">
        <f>I156+K156</f>
        <v>4323</v>
      </c>
      <c r="N156" s="2001"/>
      <c r="O156" s="312" t="s">
        <v>76</v>
      </c>
      <c r="P156" s="2039" t="s">
        <v>227</v>
      </c>
    </row>
    <row r="157" spans="1:21" s="46" customFormat="1" ht="39" customHeight="1">
      <c r="A157" s="2039"/>
      <c r="B157" s="312" t="s">
        <v>630</v>
      </c>
      <c r="C157" s="2001">
        <v>38</v>
      </c>
      <c r="D157" s="2001"/>
      <c r="E157" s="2001">
        <v>0</v>
      </c>
      <c r="F157" s="2001"/>
      <c r="G157" s="2001">
        <f>C157+E157</f>
        <v>38</v>
      </c>
      <c r="H157" s="2001"/>
      <c r="I157" s="2001">
        <f>C12+F12+I12+L12+C41+F41+I41+L41+C70+F70+I70+L70+C99+F99+I99+L99+C128+F128+I128+L128+C157</f>
        <v>2616</v>
      </c>
      <c r="J157" s="2001"/>
      <c r="K157" s="2001">
        <f>D12+G12+J12+M12+D41+G41+J41+M41+D70+G70+J70+M70+D99+G99+J99+M99+D128+G128+J128+M128+E157</f>
        <v>117</v>
      </c>
      <c r="L157" s="2001"/>
      <c r="M157" s="2001">
        <f>I157+K157</f>
        <v>2733</v>
      </c>
      <c r="N157" s="2001"/>
      <c r="O157" s="312" t="s">
        <v>78</v>
      </c>
      <c r="P157" s="2039"/>
    </row>
    <row r="158" spans="1:21" s="46" customFormat="1" ht="39" customHeight="1">
      <c r="A158" s="2039"/>
      <c r="B158" s="312" t="s">
        <v>128</v>
      </c>
      <c r="C158" s="2063">
        <f>SUM(C156:D157)</f>
        <v>82</v>
      </c>
      <c r="D158" s="2063"/>
      <c r="E158" s="2063">
        <f>SUM(E156:F157)</f>
        <v>1</v>
      </c>
      <c r="F158" s="2063"/>
      <c r="G158" s="2063">
        <f>SUM(G156:H157)</f>
        <v>83</v>
      </c>
      <c r="H158" s="2063"/>
      <c r="I158" s="2063">
        <f>I156+I157</f>
        <v>6527</v>
      </c>
      <c r="J158" s="2063"/>
      <c r="K158" s="2063">
        <f>K156+K157</f>
        <v>529</v>
      </c>
      <c r="L158" s="2063"/>
      <c r="M158" s="2063">
        <f>M156+M157</f>
        <v>7056</v>
      </c>
      <c r="N158" s="2063"/>
      <c r="O158" s="312" t="s">
        <v>129</v>
      </c>
      <c r="P158" s="2039"/>
    </row>
    <row r="159" spans="1:21" s="46" customFormat="1" ht="39" customHeight="1">
      <c r="A159" s="2039" t="s">
        <v>525</v>
      </c>
      <c r="B159" s="312" t="s">
        <v>628</v>
      </c>
      <c r="C159" s="2001">
        <f>C153+C156</f>
        <v>236</v>
      </c>
      <c r="D159" s="2001"/>
      <c r="E159" s="2001">
        <f>E153+E156</f>
        <v>159</v>
      </c>
      <c r="F159" s="2001"/>
      <c r="G159" s="2001">
        <f>G153+G156</f>
        <v>395</v>
      </c>
      <c r="H159" s="2001"/>
      <c r="I159" s="2001">
        <f>C14+F14+I14+L14+C43+F43+I43+L43+C72+F72+I72+L72+C101+F101+I101+L101+C130+F130+I130+L130+C159</f>
        <v>21620</v>
      </c>
      <c r="J159" s="2001"/>
      <c r="K159" s="2001">
        <f>D14+G14+J14+M14+D43+G43+J43+M43+D72+G72+J72+M72+D101+G101+J101+M101+D130+G130+J130+M130+E159</f>
        <v>18936</v>
      </c>
      <c r="L159" s="2001"/>
      <c r="M159" s="2001">
        <f>I159+K159</f>
        <v>40556</v>
      </c>
      <c r="N159" s="2001"/>
      <c r="O159" s="312" t="s">
        <v>76</v>
      </c>
      <c r="P159" s="2039" t="s">
        <v>631</v>
      </c>
    </row>
    <row r="160" spans="1:21" s="46" customFormat="1" ht="39" customHeight="1">
      <c r="A160" s="2039"/>
      <c r="B160" s="312" t="s">
        <v>630</v>
      </c>
      <c r="C160" s="2001">
        <f>C154+C157</f>
        <v>179</v>
      </c>
      <c r="D160" s="2001"/>
      <c r="E160" s="2001">
        <f>E154+E157</f>
        <v>53</v>
      </c>
      <c r="F160" s="2001"/>
      <c r="G160" s="2001">
        <f>G154+G157</f>
        <v>232</v>
      </c>
      <c r="H160" s="2001"/>
      <c r="I160" s="2001">
        <f>C15+F15+I15+L15+C44+F44+I44+L44+C73+F73+I73+L73+C102+F102+I102+L102+C131+F131+I131+L131+C160</f>
        <v>14867</v>
      </c>
      <c r="J160" s="2001"/>
      <c r="K160" s="2001">
        <f>D15+G15+J15+M15+D44+G44+J44+M44+D73+G73+J73+M73+D102+G102+J102+M102+D131+G131+J131+M131+E160</f>
        <v>9893</v>
      </c>
      <c r="L160" s="2001"/>
      <c r="M160" s="2001">
        <f>I160+K160</f>
        <v>24760</v>
      </c>
      <c r="N160" s="2001"/>
      <c r="O160" s="312" t="s">
        <v>78</v>
      </c>
      <c r="P160" s="2039"/>
    </row>
    <row r="161" spans="1:19" s="46" customFormat="1" ht="39" customHeight="1">
      <c r="A161" s="2039"/>
      <c r="B161" s="312" t="s">
        <v>128</v>
      </c>
      <c r="C161" s="2063">
        <f>SUM(C159:D160)</f>
        <v>415</v>
      </c>
      <c r="D161" s="2063"/>
      <c r="E161" s="2063">
        <f>SUM(E159:F160)</f>
        <v>212</v>
      </c>
      <c r="F161" s="2063"/>
      <c r="G161" s="2063">
        <f>SUM(G159:H160)</f>
        <v>627</v>
      </c>
      <c r="H161" s="2063"/>
      <c r="I161" s="2063">
        <f>I159+I160</f>
        <v>36487</v>
      </c>
      <c r="J161" s="2063"/>
      <c r="K161" s="2063">
        <f>K159+K160</f>
        <v>28829</v>
      </c>
      <c r="L161" s="2063"/>
      <c r="M161" s="2063">
        <f>M159+M160</f>
        <v>65316</v>
      </c>
      <c r="N161" s="2063"/>
      <c r="O161" s="312" t="s">
        <v>129</v>
      </c>
      <c r="P161" s="2039"/>
    </row>
    <row r="162" spans="1:19" ht="39" customHeight="1">
      <c r="A162" s="2039" t="s">
        <v>527</v>
      </c>
      <c r="B162" s="312" t="s">
        <v>628</v>
      </c>
      <c r="C162" s="2001">
        <v>271</v>
      </c>
      <c r="D162" s="2001"/>
      <c r="E162" s="2001">
        <v>0</v>
      </c>
      <c r="F162" s="2001"/>
      <c r="G162" s="2001">
        <f>C162+E162</f>
        <v>271</v>
      </c>
      <c r="H162" s="2001"/>
      <c r="I162" s="2001">
        <f>C17+F17+I17+L17+C46+F46+I46+L46+C75+F75+I75+L75+C104+F104+I104+L104+C133+F133+I133+L133+C162</f>
        <v>27203</v>
      </c>
      <c r="J162" s="2001"/>
      <c r="K162" s="2001">
        <f>D17+G17+J17+M17+D46+G46+J46+M46+D75+G75+J75+M75+D104+G104+J104+M104+D133+G133+J133+M133+E162</f>
        <v>1646</v>
      </c>
      <c r="L162" s="2001"/>
      <c r="M162" s="2001">
        <f>I162+K162</f>
        <v>28849</v>
      </c>
      <c r="N162" s="2001"/>
      <c r="O162" s="312" t="s">
        <v>76</v>
      </c>
      <c r="P162" s="2039" t="s">
        <v>233</v>
      </c>
    </row>
    <row r="163" spans="1:19" ht="39" customHeight="1">
      <c r="A163" s="2039"/>
      <c r="B163" s="312" t="s">
        <v>630</v>
      </c>
      <c r="C163" s="2001">
        <v>237</v>
      </c>
      <c r="D163" s="2001"/>
      <c r="E163" s="2001">
        <v>3</v>
      </c>
      <c r="F163" s="2001"/>
      <c r="G163" s="2001">
        <f>C163+E163</f>
        <v>240</v>
      </c>
      <c r="H163" s="2001"/>
      <c r="I163" s="2001">
        <f>C18+F18+I18+L18+C47+F47+I47+L47+C76+F76+I76+L76+C105+F105+I105+L105+C134+F134+I134+L134+C163</f>
        <v>45120</v>
      </c>
      <c r="J163" s="2001"/>
      <c r="K163" s="2001">
        <f>D18+G18+J18+M18+D47+G47+J47+M47+D76+G76+J76+M76+D105+G105+J105+M105+D134+G134+J134+M134+E163</f>
        <v>34784</v>
      </c>
      <c r="L163" s="2001"/>
      <c r="M163" s="2001">
        <f>I163+K163</f>
        <v>79904</v>
      </c>
      <c r="N163" s="2001"/>
      <c r="O163" s="312" t="s">
        <v>78</v>
      </c>
      <c r="P163" s="2039"/>
    </row>
    <row r="164" spans="1:19" ht="39" customHeight="1">
      <c r="A164" s="2039"/>
      <c r="B164" s="312" t="s">
        <v>128</v>
      </c>
      <c r="C164" s="2063">
        <f>SUM(C162:D163)</f>
        <v>508</v>
      </c>
      <c r="D164" s="2063"/>
      <c r="E164" s="2063">
        <f>SUM(E162:F163)</f>
        <v>3</v>
      </c>
      <c r="F164" s="2063"/>
      <c r="G164" s="2063">
        <f>SUM(G162:H163)</f>
        <v>511</v>
      </c>
      <c r="H164" s="2063"/>
      <c r="I164" s="2063">
        <f>I162+I163</f>
        <v>72323</v>
      </c>
      <c r="J164" s="2063"/>
      <c r="K164" s="2063">
        <f>K162+K163</f>
        <v>36430</v>
      </c>
      <c r="L164" s="2063"/>
      <c r="M164" s="2063">
        <f>M162+M163</f>
        <v>108753</v>
      </c>
      <c r="N164" s="2063"/>
      <c r="O164" s="312" t="s">
        <v>129</v>
      </c>
      <c r="P164" s="2039"/>
      <c r="R164" s="347"/>
      <c r="S164" s="347"/>
    </row>
    <row r="165" spans="1:19" ht="39" customHeight="1">
      <c r="A165" s="2039" t="s">
        <v>528</v>
      </c>
      <c r="B165" s="312" t="s">
        <v>628</v>
      </c>
      <c r="C165" s="2001">
        <v>0</v>
      </c>
      <c r="D165" s="2001"/>
      <c r="E165" s="2001">
        <v>0</v>
      </c>
      <c r="F165" s="2001"/>
      <c r="G165" s="2001">
        <f>C165+E165</f>
        <v>0</v>
      </c>
      <c r="H165" s="2001"/>
      <c r="I165" s="2001">
        <f>C20+F20+I20+L20+C49+F49+I49+L49+C78+F78+I78+L78+C107+F107+I107+L107+C136+F136+I136+L136+C165</f>
        <v>0</v>
      </c>
      <c r="J165" s="2001"/>
      <c r="K165" s="2001">
        <f>D20+G20+J20+M20+D49+G49+J49+M49+D78+G78+J78+M78+D107+G107+J107+M107+D136+G136+J136+M136+E165</f>
        <v>0</v>
      </c>
      <c r="L165" s="2001"/>
      <c r="M165" s="2001">
        <f>I165+K165</f>
        <v>0</v>
      </c>
      <c r="N165" s="2001"/>
      <c r="O165" s="312" t="s">
        <v>76</v>
      </c>
      <c r="P165" s="2039" t="s">
        <v>235</v>
      </c>
    </row>
    <row r="166" spans="1:19" ht="39" customHeight="1">
      <c r="A166" s="2039"/>
      <c r="B166" s="312" t="s">
        <v>630</v>
      </c>
      <c r="C166" s="2001">
        <v>4</v>
      </c>
      <c r="D166" s="2001"/>
      <c r="E166" s="2001">
        <v>0</v>
      </c>
      <c r="F166" s="2001"/>
      <c r="G166" s="2001">
        <f>C166+E166</f>
        <v>4</v>
      </c>
      <c r="H166" s="2001"/>
      <c r="I166" s="2001">
        <f>C21+F21+I21+L21+C50+F50+I50+L50+C79+F79+I79+L79+C108+F108+I108+L108+C137+F137+I137+L137+C166</f>
        <v>1206</v>
      </c>
      <c r="J166" s="2001"/>
      <c r="K166" s="2001">
        <f>D21+G21+J21+M21+D50+G50+J50+M50+D79+G79+J79+M79+D108+G108+J108+M108+D137+G137+J137+M137+E166</f>
        <v>483</v>
      </c>
      <c r="L166" s="2001"/>
      <c r="M166" s="2001">
        <f>I166+K166</f>
        <v>1689</v>
      </c>
      <c r="N166" s="2001"/>
      <c r="O166" s="312" t="s">
        <v>78</v>
      </c>
      <c r="P166" s="2039"/>
    </row>
    <row r="167" spans="1:19" ht="39" customHeight="1">
      <c r="A167" s="2039"/>
      <c r="B167" s="312" t="s">
        <v>128</v>
      </c>
      <c r="C167" s="2063">
        <f>SUM(C165:D166)</f>
        <v>4</v>
      </c>
      <c r="D167" s="2063"/>
      <c r="E167" s="2063">
        <v>0</v>
      </c>
      <c r="F167" s="2063"/>
      <c r="G167" s="2063">
        <f>SUM(G165:H166)</f>
        <v>4</v>
      </c>
      <c r="H167" s="2063"/>
      <c r="I167" s="2063">
        <f>I165+I166</f>
        <v>1206</v>
      </c>
      <c r="J167" s="2063"/>
      <c r="K167" s="2063">
        <f>K165+K166</f>
        <v>483</v>
      </c>
      <c r="L167" s="2063"/>
      <c r="M167" s="2063">
        <f>M165+M166</f>
        <v>1689</v>
      </c>
      <c r="N167" s="2063"/>
      <c r="O167" s="312" t="s">
        <v>129</v>
      </c>
      <c r="P167" s="2039"/>
    </row>
    <row r="168" spans="1:19" ht="39" customHeight="1">
      <c r="A168" s="2039" t="s">
        <v>529</v>
      </c>
      <c r="B168" s="312" t="s">
        <v>628</v>
      </c>
      <c r="C168" s="2001">
        <f>C162+C165</f>
        <v>271</v>
      </c>
      <c r="D168" s="2001"/>
      <c r="E168" s="2001">
        <f>E162+E165</f>
        <v>0</v>
      </c>
      <c r="F168" s="2001"/>
      <c r="G168" s="2001">
        <f>G162+G165</f>
        <v>271</v>
      </c>
      <c r="H168" s="2001"/>
      <c r="I168" s="2002">
        <f>I162+I165</f>
        <v>27203</v>
      </c>
      <c r="J168" s="2003"/>
      <c r="K168" s="2002">
        <f>K162+K165</f>
        <v>1646</v>
      </c>
      <c r="L168" s="2003"/>
      <c r="M168" s="2002">
        <f>I168+K168</f>
        <v>28849</v>
      </c>
      <c r="N168" s="2003"/>
      <c r="O168" s="312" t="s">
        <v>76</v>
      </c>
      <c r="P168" s="2039" t="s">
        <v>530</v>
      </c>
      <c r="R168" s="347"/>
    </row>
    <row r="169" spans="1:19" ht="39" customHeight="1">
      <c r="A169" s="2039"/>
      <c r="B169" s="312" t="s">
        <v>630</v>
      </c>
      <c r="C169" s="2001">
        <f>C163+C166</f>
        <v>241</v>
      </c>
      <c r="D169" s="2001"/>
      <c r="E169" s="2001">
        <f>E163+E166</f>
        <v>3</v>
      </c>
      <c r="F169" s="2001"/>
      <c r="G169" s="2001">
        <f>G163+G166</f>
        <v>244</v>
      </c>
      <c r="H169" s="2001"/>
      <c r="I169" s="2002">
        <f>I163+I166</f>
        <v>46326</v>
      </c>
      <c r="J169" s="2003"/>
      <c r="K169" s="2002">
        <f>K163+K166</f>
        <v>35267</v>
      </c>
      <c r="L169" s="2003"/>
      <c r="M169" s="2001">
        <f>I169+K169</f>
        <v>81593</v>
      </c>
      <c r="N169" s="2001"/>
      <c r="O169" s="312" t="s">
        <v>78</v>
      </c>
      <c r="P169" s="2039"/>
    </row>
    <row r="170" spans="1:19" ht="39" customHeight="1">
      <c r="A170" s="2039"/>
      <c r="B170" s="312" t="s">
        <v>128</v>
      </c>
      <c r="C170" s="2063">
        <f>SUM(C168:D169)</f>
        <v>512</v>
      </c>
      <c r="D170" s="2063"/>
      <c r="E170" s="2063">
        <f>SUM(E168:F169)</f>
        <v>3</v>
      </c>
      <c r="F170" s="2063"/>
      <c r="G170" s="2063">
        <f>SUM(G168:H169)</f>
        <v>515</v>
      </c>
      <c r="H170" s="2063"/>
      <c r="I170" s="2063">
        <f>I168+I169</f>
        <v>73529</v>
      </c>
      <c r="J170" s="2063"/>
      <c r="K170" s="2063">
        <f>K168+K169</f>
        <v>36913</v>
      </c>
      <c r="L170" s="2063"/>
      <c r="M170" s="2063">
        <f>M168+M169</f>
        <v>110442</v>
      </c>
      <c r="N170" s="2063"/>
      <c r="O170" s="312" t="s">
        <v>129</v>
      </c>
      <c r="P170" s="2039"/>
    </row>
    <row r="171" spans="1:19" ht="39" customHeight="1">
      <c r="A171" s="2039" t="s">
        <v>531</v>
      </c>
      <c r="B171" s="312" t="s">
        <v>628</v>
      </c>
      <c r="C171" s="2001">
        <v>93</v>
      </c>
      <c r="D171" s="2001"/>
      <c r="E171" s="2001">
        <v>0</v>
      </c>
      <c r="F171" s="2001"/>
      <c r="G171" s="2001">
        <f>C171+E171</f>
        <v>93</v>
      </c>
      <c r="H171" s="2001"/>
      <c r="I171" s="2001">
        <f>C26+F26+I26+L26+C55+F55+I55+L55+C84+F84+I84+L84+C113+F113+I113+L113+C142+F142+I142+L142+C171</f>
        <v>2766</v>
      </c>
      <c r="J171" s="2001"/>
      <c r="K171" s="2001">
        <f>D26+G26+J26+M26+D55+G55+J55+M55+D84+G84+J84+M84+D113+G113+J113+M113+D142+G142+J142+M142+E171</f>
        <v>47</v>
      </c>
      <c r="L171" s="2001"/>
      <c r="M171" s="2001">
        <f>I171+K171</f>
        <v>2813</v>
      </c>
      <c r="N171" s="2001"/>
      <c r="O171" s="312" t="s">
        <v>76</v>
      </c>
      <c r="P171" s="2039" t="s">
        <v>632</v>
      </c>
    </row>
    <row r="172" spans="1:19" ht="39" customHeight="1">
      <c r="A172" s="2039"/>
      <c r="B172" s="312" t="s">
        <v>630</v>
      </c>
      <c r="C172" s="2001">
        <v>89</v>
      </c>
      <c r="D172" s="2001"/>
      <c r="E172" s="2001">
        <v>0</v>
      </c>
      <c r="F172" s="2001"/>
      <c r="G172" s="2001">
        <f>C172+E172</f>
        <v>89</v>
      </c>
      <c r="H172" s="2001"/>
      <c r="I172" s="2001">
        <f>C27+F27+I27+L27+C56+F56+I56+L56+C85+F85+I85+L85+C114+F114+I114+L114+C143+F143+I143+L143+C172</f>
        <v>1915</v>
      </c>
      <c r="J172" s="2001"/>
      <c r="K172" s="2001">
        <f>D27+G27+J27+M27+D56+G56+J56+M56+D85+G85+J85+M85+D114+G114+J114+M114+D143+G143+J143+M143+E172</f>
        <v>45</v>
      </c>
      <c r="L172" s="2001"/>
      <c r="M172" s="2001">
        <f>I172+K172</f>
        <v>1960</v>
      </c>
      <c r="N172" s="2001"/>
      <c r="O172" s="312" t="s">
        <v>78</v>
      </c>
      <c r="P172" s="2039"/>
    </row>
    <row r="173" spans="1:19" ht="39" customHeight="1">
      <c r="A173" s="2039"/>
      <c r="B173" s="312" t="s">
        <v>128</v>
      </c>
      <c r="C173" s="2063">
        <f>SUM(C171:D172)</f>
        <v>182</v>
      </c>
      <c r="D173" s="2063"/>
      <c r="E173" s="2063">
        <v>0</v>
      </c>
      <c r="F173" s="2063"/>
      <c r="G173" s="2063">
        <f>SUM(G171:H172)</f>
        <v>182</v>
      </c>
      <c r="H173" s="2063"/>
      <c r="I173" s="2063">
        <f>I171+I172</f>
        <v>4681</v>
      </c>
      <c r="J173" s="2063"/>
      <c r="K173" s="2063">
        <f>K171+K172</f>
        <v>92</v>
      </c>
      <c r="L173" s="2063"/>
      <c r="M173" s="2063">
        <f>M171+M172</f>
        <v>4773</v>
      </c>
      <c r="N173" s="2063"/>
      <c r="O173" s="312" t="s">
        <v>129</v>
      </c>
      <c r="P173" s="2039"/>
    </row>
    <row r="174" spans="1:19" ht="39" customHeight="1">
      <c r="A174" s="2039" t="s">
        <v>532</v>
      </c>
      <c r="B174" s="312" t="s">
        <v>628</v>
      </c>
      <c r="C174" s="2001">
        <v>672</v>
      </c>
      <c r="D174" s="2001"/>
      <c r="E174" s="2001">
        <v>1</v>
      </c>
      <c r="F174" s="2001"/>
      <c r="G174" s="2001">
        <f>C174+E174</f>
        <v>673</v>
      </c>
      <c r="H174" s="2001"/>
      <c r="I174" s="2001">
        <f>C29+F29+I29+L29+C58+F58+I58+L58+C87+F87+I87+L87+C116+F116+I116+L116+C145+F145+I145+L145+C174</f>
        <v>58417</v>
      </c>
      <c r="J174" s="2001"/>
      <c r="K174" s="2001">
        <f>D29+G29+J29+M29+D58+G58+J58+M58+D87+G87+J87+M87+D116+G116+J116+M116+D145+G145+J145+M145+E174</f>
        <v>857</v>
      </c>
      <c r="L174" s="2001"/>
      <c r="M174" s="2001">
        <f>I174+K174</f>
        <v>59274</v>
      </c>
      <c r="N174" s="2001"/>
      <c r="O174" s="312" t="s">
        <v>76</v>
      </c>
      <c r="P174" s="2039" t="s">
        <v>633</v>
      </c>
    </row>
    <row r="175" spans="1:19" ht="39" customHeight="1">
      <c r="A175" s="2039"/>
      <c r="B175" s="312" t="s">
        <v>630</v>
      </c>
      <c r="C175" s="2001">
        <v>472</v>
      </c>
      <c r="D175" s="2001"/>
      <c r="E175" s="2001">
        <v>0</v>
      </c>
      <c r="F175" s="2001"/>
      <c r="G175" s="2001">
        <f>C175+E175</f>
        <v>472</v>
      </c>
      <c r="H175" s="2001"/>
      <c r="I175" s="2001">
        <f>C30+F30+I30+L30+C59+F59+I59+L59+C88+F88+I88+L88+C117+F117+I117+L117+C146+F146+I146+L146+C175</f>
        <v>25235</v>
      </c>
      <c r="J175" s="2001"/>
      <c r="K175" s="2001">
        <f>D30+G30+J30+M30+D59+G59+J59+M59+D88+G88+J88+M88+D117+G117+J117+M117+D146+G146+J146+M146+E175</f>
        <v>1756</v>
      </c>
      <c r="L175" s="2001"/>
      <c r="M175" s="2001">
        <f>I175+K175</f>
        <v>26991</v>
      </c>
      <c r="N175" s="2001"/>
      <c r="O175" s="312" t="s">
        <v>78</v>
      </c>
      <c r="P175" s="2039"/>
    </row>
    <row r="176" spans="1:19" ht="39" customHeight="1">
      <c r="A176" s="2039"/>
      <c r="B176" s="312" t="s">
        <v>128</v>
      </c>
      <c r="C176" s="2063">
        <f>SUM(C174:D175)</f>
        <v>1144</v>
      </c>
      <c r="D176" s="2063"/>
      <c r="E176" s="2063">
        <v>1</v>
      </c>
      <c r="F176" s="2063"/>
      <c r="G176" s="2063">
        <f>SUM(G174:H175)</f>
        <v>1145</v>
      </c>
      <c r="H176" s="2063"/>
      <c r="I176" s="2063">
        <f>I174+I175</f>
        <v>83652</v>
      </c>
      <c r="J176" s="2063"/>
      <c r="K176" s="2063">
        <f>K174+K175</f>
        <v>2613</v>
      </c>
      <c r="L176" s="2063"/>
      <c r="M176" s="2063">
        <f>M174+M175</f>
        <v>86265</v>
      </c>
      <c r="N176" s="2063"/>
      <c r="O176" s="312" t="s">
        <v>129</v>
      </c>
      <c r="P176" s="2039"/>
    </row>
  </sheetData>
  <mergeCells count="335">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R150:T150"/>
    <mergeCell ref="C151:D151"/>
    <mergeCell ref="E151:F151"/>
    <mergeCell ref="G151:H151"/>
    <mergeCell ref="I151:J151"/>
    <mergeCell ref="K151:L151"/>
    <mergeCell ref="M151:N151"/>
    <mergeCell ref="A149:A152"/>
    <mergeCell ref="B149:B152"/>
    <mergeCell ref="C149:H149"/>
    <mergeCell ref="I149:N149"/>
    <mergeCell ref="O149:O152"/>
    <mergeCell ref="P149:P152"/>
    <mergeCell ref="C150:H150"/>
    <mergeCell ref="I150:N150"/>
    <mergeCell ref="C152:D152"/>
    <mergeCell ref="E152:F152"/>
    <mergeCell ref="G152:H152"/>
    <mergeCell ref="I152:J152"/>
    <mergeCell ref="K152:L152"/>
    <mergeCell ref="M152:N152"/>
    <mergeCell ref="A153:A155"/>
    <mergeCell ref="C153:D153"/>
    <mergeCell ref="E153:F153"/>
    <mergeCell ref="G153:H153"/>
    <mergeCell ref="I153:J153"/>
    <mergeCell ref="K153:L153"/>
    <mergeCell ref="M153:N153"/>
    <mergeCell ref="P153:P155"/>
    <mergeCell ref="C154:D154"/>
    <mergeCell ref="E154:F154"/>
    <mergeCell ref="G154:H154"/>
    <mergeCell ref="I154:J154"/>
    <mergeCell ref="K154:L154"/>
    <mergeCell ref="M154:N154"/>
    <mergeCell ref="C155:D155"/>
    <mergeCell ref="E155:F155"/>
    <mergeCell ref="G155:H155"/>
    <mergeCell ref="I155:J155"/>
    <mergeCell ref="K155:L155"/>
    <mergeCell ref="M155:N155"/>
    <mergeCell ref="A156:A158"/>
    <mergeCell ref="C156:D156"/>
    <mergeCell ref="E156:F156"/>
    <mergeCell ref="G156:H156"/>
    <mergeCell ref="I156:J156"/>
    <mergeCell ref="K156:L156"/>
    <mergeCell ref="M156:N156"/>
    <mergeCell ref="P156:P158"/>
    <mergeCell ref="C157:D157"/>
    <mergeCell ref="E157:F157"/>
    <mergeCell ref="G157:H157"/>
    <mergeCell ref="I157:J157"/>
    <mergeCell ref="K157:L157"/>
    <mergeCell ref="M157:N157"/>
    <mergeCell ref="C158:D158"/>
    <mergeCell ref="E158:F158"/>
    <mergeCell ref="G158:H158"/>
    <mergeCell ref="I158:J158"/>
    <mergeCell ref="K158:L158"/>
    <mergeCell ref="M158:N158"/>
    <mergeCell ref="A159:A161"/>
    <mergeCell ref="C159:D159"/>
    <mergeCell ref="E159:F159"/>
    <mergeCell ref="G159:H159"/>
    <mergeCell ref="I159:J159"/>
    <mergeCell ref="K159:L159"/>
    <mergeCell ref="M159:N159"/>
    <mergeCell ref="P159:P161"/>
    <mergeCell ref="C160:D160"/>
    <mergeCell ref="E160:F160"/>
    <mergeCell ref="G160:H160"/>
    <mergeCell ref="I160:J160"/>
    <mergeCell ref="K160:L160"/>
    <mergeCell ref="M160:N160"/>
    <mergeCell ref="C161:D161"/>
    <mergeCell ref="E161:F161"/>
    <mergeCell ref="G161:H161"/>
    <mergeCell ref="I161:J161"/>
    <mergeCell ref="K161:L161"/>
    <mergeCell ref="M161:N161"/>
    <mergeCell ref="A162:A164"/>
    <mergeCell ref="C162:D162"/>
    <mergeCell ref="E162:F162"/>
    <mergeCell ref="G162:H162"/>
    <mergeCell ref="I162:J162"/>
    <mergeCell ref="K162:L162"/>
    <mergeCell ref="M162:N162"/>
    <mergeCell ref="P162:P164"/>
    <mergeCell ref="C163:D163"/>
    <mergeCell ref="E163:F163"/>
    <mergeCell ref="G163:H163"/>
    <mergeCell ref="I163:J163"/>
    <mergeCell ref="K163:L163"/>
    <mergeCell ref="M163:N163"/>
    <mergeCell ref="C164:D164"/>
    <mergeCell ref="E164:F164"/>
    <mergeCell ref="G164:H164"/>
    <mergeCell ref="I164:J164"/>
    <mergeCell ref="K164:L164"/>
    <mergeCell ref="M164:N164"/>
    <mergeCell ref="A165:A167"/>
    <mergeCell ref="C165:D165"/>
    <mergeCell ref="E165:F165"/>
    <mergeCell ref="G165:H165"/>
    <mergeCell ref="I165:J165"/>
    <mergeCell ref="K165:L165"/>
    <mergeCell ref="M165:N165"/>
    <mergeCell ref="P165:P167"/>
    <mergeCell ref="C166:D166"/>
    <mergeCell ref="E166:F166"/>
    <mergeCell ref="G166:H166"/>
    <mergeCell ref="I166:J166"/>
    <mergeCell ref="K166:L166"/>
    <mergeCell ref="M166:N166"/>
    <mergeCell ref="C167:D167"/>
    <mergeCell ref="E167:F167"/>
    <mergeCell ref="G167:H167"/>
    <mergeCell ref="I167:J167"/>
    <mergeCell ref="K167:L167"/>
    <mergeCell ref="M167:N167"/>
    <mergeCell ref="A168:A170"/>
    <mergeCell ref="C168:D168"/>
    <mergeCell ref="E168:F168"/>
    <mergeCell ref="G168:H168"/>
    <mergeCell ref="I168:J168"/>
    <mergeCell ref="K168:L168"/>
    <mergeCell ref="M168:N168"/>
    <mergeCell ref="P168:P170"/>
    <mergeCell ref="C169:D169"/>
    <mergeCell ref="E169:F169"/>
    <mergeCell ref="G169:H169"/>
    <mergeCell ref="I169:J169"/>
    <mergeCell ref="K169:L169"/>
    <mergeCell ref="M169:N169"/>
    <mergeCell ref="C170:D170"/>
    <mergeCell ref="E170:F170"/>
    <mergeCell ref="G170:H170"/>
    <mergeCell ref="I170:J170"/>
    <mergeCell ref="K170:L170"/>
    <mergeCell ref="M170:N170"/>
    <mergeCell ref="A171:A173"/>
    <mergeCell ref="C171:D171"/>
    <mergeCell ref="E171:F171"/>
    <mergeCell ref="G171:H171"/>
    <mergeCell ref="I171:J171"/>
    <mergeCell ref="K171:L171"/>
    <mergeCell ref="M171:N171"/>
    <mergeCell ref="P171:P173"/>
    <mergeCell ref="C172:D172"/>
    <mergeCell ref="E172:F172"/>
    <mergeCell ref="G172:H172"/>
    <mergeCell ref="I172:J172"/>
    <mergeCell ref="K172:L172"/>
    <mergeCell ref="M172:N172"/>
    <mergeCell ref="C173:D173"/>
    <mergeCell ref="E173:F173"/>
    <mergeCell ref="G173:H173"/>
    <mergeCell ref="I173:J173"/>
    <mergeCell ref="K173:L173"/>
    <mergeCell ref="M173:N173"/>
    <mergeCell ref="A174:A176"/>
    <mergeCell ref="C174:D174"/>
    <mergeCell ref="E174:F174"/>
    <mergeCell ref="G174:H174"/>
    <mergeCell ref="I174:J174"/>
    <mergeCell ref="K174:L174"/>
    <mergeCell ref="G176:H176"/>
    <mergeCell ref="I176:J176"/>
    <mergeCell ref="K176:L176"/>
    <mergeCell ref="M176:N176"/>
    <mergeCell ref="M174:N174"/>
    <mergeCell ref="P174:P176"/>
    <mergeCell ref="C175:D175"/>
    <mergeCell ref="E175:F175"/>
    <mergeCell ref="G175:H175"/>
    <mergeCell ref="I175:J175"/>
    <mergeCell ref="K175:L175"/>
    <mergeCell ref="M175:N175"/>
    <mergeCell ref="C176:D176"/>
    <mergeCell ref="E176:F176"/>
  </mergeCells>
  <pageMargins left="0.7" right="0.7" top="0.75" bottom="0.75" header="0.3" footer="0.3"/>
  <pageSetup paperSize="9" scale="10"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zoomScaleNormal="100" zoomScaleSheetLayoutView="100" workbookViewId="0">
      <selection activeCell="J14" sqref="J14"/>
    </sheetView>
  </sheetViews>
  <sheetFormatPr defaultColWidth="7.7109375" defaultRowHeight="54.95" customHeight="1"/>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1" t="s">
        <v>353</v>
      </c>
      <c r="B1" s="2072"/>
      <c r="C1" s="2072"/>
      <c r="D1" s="2072"/>
      <c r="E1" s="2072"/>
      <c r="F1" s="2072"/>
      <c r="G1" s="2072"/>
      <c r="H1" s="2072"/>
      <c r="I1" s="2072"/>
    </row>
    <row r="2" spans="1:16" ht="33" customHeight="1">
      <c r="A2" s="1911" t="s">
        <v>696</v>
      </c>
      <c r="B2" s="1911"/>
      <c r="C2" s="1911"/>
      <c r="D2" s="1911"/>
      <c r="E2" s="1911"/>
      <c r="F2" s="1911"/>
      <c r="G2" s="1911"/>
      <c r="H2" s="1911"/>
      <c r="I2" s="1911"/>
    </row>
    <row r="3" spans="1:16" s="349" customFormat="1" ht="24" customHeight="1">
      <c r="A3" s="2073" t="s">
        <v>697</v>
      </c>
      <c r="B3" s="2074"/>
      <c r="C3" s="2075" t="s">
        <v>698</v>
      </c>
      <c r="D3" s="2075"/>
      <c r="E3" s="2075"/>
      <c r="F3" s="2075"/>
      <c r="G3" s="2075"/>
      <c r="H3" s="2075"/>
      <c r="I3" s="2076"/>
    </row>
    <row r="4" spans="1:16" ht="33" customHeight="1">
      <c r="A4" s="2077" t="s">
        <v>699</v>
      </c>
      <c r="B4" s="2078" t="s">
        <v>700</v>
      </c>
      <c r="C4" s="350" t="s">
        <v>156</v>
      </c>
      <c r="D4" s="350"/>
      <c r="E4" s="350"/>
      <c r="F4" s="350"/>
      <c r="G4" s="350" t="s">
        <v>160</v>
      </c>
      <c r="H4" s="2078" t="s">
        <v>701</v>
      </c>
      <c r="I4" s="2077" t="s">
        <v>520</v>
      </c>
    </row>
    <row r="5" spans="1:16" ht="33" customHeight="1">
      <c r="A5" s="2077"/>
      <c r="B5" s="2078"/>
      <c r="C5" s="351" t="s">
        <v>219</v>
      </c>
      <c r="D5" s="351" t="s">
        <v>220</v>
      </c>
      <c r="E5" s="351" t="s">
        <v>178</v>
      </c>
      <c r="F5" s="351" t="s">
        <v>179</v>
      </c>
      <c r="G5" s="351" t="s">
        <v>221</v>
      </c>
      <c r="H5" s="2078"/>
      <c r="I5" s="2077"/>
    </row>
    <row r="6" spans="1:16" ht="33" customHeight="1">
      <c r="A6" s="2070" t="s">
        <v>523</v>
      </c>
      <c r="B6" s="352" t="s">
        <v>624</v>
      </c>
      <c r="C6" s="242">
        <v>19615</v>
      </c>
      <c r="D6" s="242">
        <v>20311</v>
      </c>
      <c r="E6" s="242">
        <v>23585</v>
      </c>
      <c r="F6" s="242">
        <v>26344</v>
      </c>
      <c r="G6" s="242">
        <v>29960</v>
      </c>
      <c r="H6" s="352" t="s">
        <v>162</v>
      </c>
      <c r="I6" s="2070" t="s">
        <v>629</v>
      </c>
      <c r="J6" s="353"/>
      <c r="K6" s="353"/>
      <c r="L6" s="353"/>
      <c r="M6" s="353"/>
      <c r="N6" s="353"/>
      <c r="O6" s="353"/>
      <c r="P6" s="353"/>
    </row>
    <row r="7" spans="1:16" ht="33" customHeight="1">
      <c r="A7" s="2070"/>
      <c r="B7" s="352" t="s">
        <v>625</v>
      </c>
      <c r="C7" s="242">
        <v>29524</v>
      </c>
      <c r="D7" s="242">
        <v>29754</v>
      </c>
      <c r="E7" s="242">
        <v>29735</v>
      </c>
      <c r="F7" s="242">
        <v>29143</v>
      </c>
      <c r="G7" s="242">
        <v>28300</v>
      </c>
      <c r="H7" s="352" t="s">
        <v>163</v>
      </c>
      <c r="I7" s="2070"/>
      <c r="J7" s="353"/>
      <c r="K7" s="353"/>
      <c r="L7" s="353"/>
      <c r="M7" s="353"/>
      <c r="N7" s="353"/>
      <c r="O7" s="353"/>
      <c r="P7" s="353"/>
    </row>
    <row r="8" spans="1:16" ht="33" customHeight="1">
      <c r="A8" s="2070"/>
      <c r="B8" s="352" t="s">
        <v>128</v>
      </c>
      <c r="C8" s="239">
        <f>C6+C7</f>
        <v>49139</v>
      </c>
      <c r="D8" s="239">
        <f>D6+D7</f>
        <v>50065</v>
      </c>
      <c r="E8" s="239">
        <f>SUM(E6:E7)</f>
        <v>53320</v>
      </c>
      <c r="F8" s="239">
        <f>SUM(F6:F7)</f>
        <v>55487</v>
      </c>
      <c r="G8" s="239">
        <f>SUM(G6:G7)</f>
        <v>58260</v>
      </c>
      <c r="H8" s="352" t="s">
        <v>129</v>
      </c>
      <c r="I8" s="2070"/>
      <c r="J8" s="353"/>
      <c r="K8" s="353"/>
      <c r="L8" s="353"/>
      <c r="M8" s="353"/>
      <c r="N8" s="353"/>
      <c r="O8" s="353"/>
      <c r="P8" s="353"/>
    </row>
    <row r="9" spans="1:16" ht="33" customHeight="1">
      <c r="A9" s="2070" t="s">
        <v>524</v>
      </c>
      <c r="B9" s="352" t="s">
        <v>624</v>
      </c>
      <c r="C9" s="242">
        <v>4270</v>
      </c>
      <c r="D9" s="242">
        <v>5227</v>
      </c>
      <c r="E9" s="242">
        <v>6220</v>
      </c>
      <c r="F9" s="242">
        <v>6593</v>
      </c>
      <c r="G9" s="242">
        <v>6527</v>
      </c>
      <c r="H9" s="352" t="s">
        <v>162</v>
      </c>
      <c r="I9" s="2070" t="s">
        <v>227</v>
      </c>
      <c r="J9" s="353"/>
      <c r="K9" s="353"/>
      <c r="L9" s="353"/>
    </row>
    <row r="10" spans="1:16" ht="33" customHeight="1">
      <c r="A10" s="2070"/>
      <c r="B10" s="352" t="s">
        <v>625</v>
      </c>
      <c r="C10" s="242">
        <v>573</v>
      </c>
      <c r="D10" s="242">
        <v>588</v>
      </c>
      <c r="E10" s="242">
        <v>590</v>
      </c>
      <c r="F10" s="242">
        <v>560</v>
      </c>
      <c r="G10" s="242">
        <v>529</v>
      </c>
      <c r="H10" s="352" t="s">
        <v>163</v>
      </c>
      <c r="I10" s="2070"/>
      <c r="J10" s="353"/>
      <c r="K10" s="353"/>
      <c r="L10" s="353"/>
    </row>
    <row r="11" spans="1:16" ht="33" customHeight="1">
      <c r="A11" s="2070"/>
      <c r="B11" s="352" t="s">
        <v>128</v>
      </c>
      <c r="C11" s="239">
        <f>C9+C10</f>
        <v>4843</v>
      </c>
      <c r="D11" s="239">
        <f>D9+D10</f>
        <v>5815</v>
      </c>
      <c r="E11" s="239">
        <f>SUM(E9:E10)</f>
        <v>6810</v>
      </c>
      <c r="F11" s="239">
        <f>SUM(F9:F10)</f>
        <v>7153</v>
      </c>
      <c r="G11" s="239">
        <f>SUM(G9:G10)</f>
        <v>7056</v>
      </c>
      <c r="H11" s="352" t="s">
        <v>129</v>
      </c>
      <c r="I11" s="2070"/>
      <c r="J11" s="353"/>
      <c r="K11" s="353"/>
      <c r="L11" s="353"/>
    </row>
    <row r="12" spans="1:16" ht="33" customHeight="1">
      <c r="A12" s="2070" t="s">
        <v>525</v>
      </c>
      <c r="B12" s="352" t="s">
        <v>624</v>
      </c>
      <c r="C12" s="242">
        <f>C6+C9</f>
        <v>23885</v>
      </c>
      <c r="D12" s="242">
        <f>D6+D9</f>
        <v>25538</v>
      </c>
      <c r="E12" s="242">
        <f t="shared" ref="E12:G13" si="0">E6+E9</f>
        <v>29805</v>
      </c>
      <c r="F12" s="242">
        <f t="shared" si="0"/>
        <v>32937</v>
      </c>
      <c r="G12" s="242">
        <f t="shared" si="0"/>
        <v>36487</v>
      </c>
      <c r="H12" s="352" t="s">
        <v>162</v>
      </c>
      <c r="I12" s="2070" t="s">
        <v>631</v>
      </c>
      <c r="J12" s="353"/>
      <c r="K12" s="353"/>
    </row>
    <row r="13" spans="1:16" ht="33" customHeight="1">
      <c r="A13" s="2070"/>
      <c r="B13" s="352" t="s">
        <v>625</v>
      </c>
      <c r="C13" s="242">
        <f>C7+C10</f>
        <v>30097</v>
      </c>
      <c r="D13" s="242">
        <f>D7+D10</f>
        <v>30342</v>
      </c>
      <c r="E13" s="242">
        <f t="shared" si="0"/>
        <v>30325</v>
      </c>
      <c r="F13" s="242">
        <f t="shared" si="0"/>
        <v>29703</v>
      </c>
      <c r="G13" s="242">
        <f t="shared" si="0"/>
        <v>28829</v>
      </c>
      <c r="H13" s="352" t="s">
        <v>163</v>
      </c>
      <c r="I13" s="2070"/>
      <c r="J13" s="353"/>
      <c r="K13" s="353"/>
    </row>
    <row r="14" spans="1:16" ht="33" customHeight="1">
      <c r="A14" s="2070"/>
      <c r="B14" s="352" t="s">
        <v>128</v>
      </c>
      <c r="C14" s="239">
        <f>C12+C13</f>
        <v>53982</v>
      </c>
      <c r="D14" s="239">
        <f>D12+D13</f>
        <v>55880</v>
      </c>
      <c r="E14" s="239">
        <f>SUM(E12:E13)</f>
        <v>60130</v>
      </c>
      <c r="F14" s="239">
        <f>SUM(F12:F13)</f>
        <v>62640</v>
      </c>
      <c r="G14" s="239">
        <f>SUM(G12:G13)</f>
        <v>65316</v>
      </c>
      <c r="H14" s="352" t="s">
        <v>129</v>
      </c>
      <c r="I14" s="2070"/>
      <c r="J14" s="353"/>
      <c r="K14" s="353"/>
    </row>
    <row r="15" spans="1:16" ht="33" customHeight="1">
      <c r="A15" s="2070" t="s">
        <v>527</v>
      </c>
      <c r="B15" s="352" t="s">
        <v>624</v>
      </c>
      <c r="C15" s="242">
        <v>62888</v>
      </c>
      <c r="D15" s="242">
        <v>66236</v>
      </c>
      <c r="E15" s="242">
        <v>67061</v>
      </c>
      <c r="F15" s="242">
        <v>69850</v>
      </c>
      <c r="G15" s="242">
        <v>72323</v>
      </c>
      <c r="H15" s="352" t="s">
        <v>162</v>
      </c>
      <c r="I15" s="2070" t="s">
        <v>233</v>
      </c>
      <c r="K15" s="353"/>
    </row>
    <row r="16" spans="1:16" ht="33" customHeight="1">
      <c r="A16" s="2070"/>
      <c r="B16" s="352" t="s">
        <v>625</v>
      </c>
      <c r="C16" s="242">
        <v>42706</v>
      </c>
      <c r="D16" s="242">
        <v>40019</v>
      </c>
      <c r="E16" s="242">
        <v>39282</v>
      </c>
      <c r="F16" s="242">
        <v>34378</v>
      </c>
      <c r="G16" s="242">
        <v>36430</v>
      </c>
      <c r="H16" s="352" t="s">
        <v>163</v>
      </c>
      <c r="I16" s="2070"/>
      <c r="K16" s="353"/>
    </row>
    <row r="17" spans="1:19" ht="33" customHeight="1">
      <c r="A17" s="2070"/>
      <c r="B17" s="352" t="s">
        <v>128</v>
      </c>
      <c r="C17" s="239">
        <f>C15+C16</f>
        <v>105594</v>
      </c>
      <c r="D17" s="239">
        <f>D15+D16</f>
        <v>106255</v>
      </c>
      <c r="E17" s="239">
        <f>SUM(E15:E16)</f>
        <v>106343</v>
      </c>
      <c r="F17" s="239">
        <f>SUM(F15:F16)</f>
        <v>104228</v>
      </c>
      <c r="G17" s="239">
        <f>SUM(G15:G16)</f>
        <v>108753</v>
      </c>
      <c r="H17" s="352" t="s">
        <v>129</v>
      </c>
      <c r="I17" s="2070"/>
      <c r="J17" s="283"/>
      <c r="K17" s="283"/>
      <c r="L17" s="283"/>
      <c r="M17" s="283"/>
      <c r="N17" s="283"/>
    </row>
    <row r="18" spans="1:19" ht="33" customHeight="1">
      <c r="A18" s="2070" t="s">
        <v>528</v>
      </c>
      <c r="B18" s="352" t="s">
        <v>624</v>
      </c>
      <c r="C18" s="242">
        <v>997</v>
      </c>
      <c r="D18" s="242">
        <v>1053</v>
      </c>
      <c r="E18" s="242">
        <v>1128</v>
      </c>
      <c r="F18" s="242">
        <v>1187</v>
      </c>
      <c r="G18" s="242">
        <v>1206</v>
      </c>
      <c r="H18" s="352" t="s">
        <v>162</v>
      </c>
      <c r="I18" s="2070" t="s">
        <v>235</v>
      </c>
      <c r="J18" s="283"/>
      <c r="K18" s="283"/>
      <c r="L18" s="283"/>
      <c r="M18" s="283"/>
      <c r="N18" s="283"/>
      <c r="O18" s="283"/>
      <c r="P18" s="283"/>
      <c r="Q18" s="283"/>
    </row>
    <row r="19" spans="1:19" ht="33" customHeight="1">
      <c r="A19" s="2070"/>
      <c r="B19" s="352" t="s">
        <v>625</v>
      </c>
      <c r="C19" s="242">
        <v>501</v>
      </c>
      <c r="D19" s="242">
        <v>538</v>
      </c>
      <c r="E19" s="242">
        <v>533</v>
      </c>
      <c r="F19" s="242">
        <v>468</v>
      </c>
      <c r="G19" s="242">
        <v>483</v>
      </c>
      <c r="H19" s="352" t="s">
        <v>163</v>
      </c>
      <c r="I19" s="2070"/>
      <c r="K19" s="353"/>
    </row>
    <row r="20" spans="1:19" ht="33" customHeight="1">
      <c r="A20" s="2070"/>
      <c r="B20" s="352" t="s">
        <v>128</v>
      </c>
      <c r="C20" s="239">
        <f>C18+C19</f>
        <v>1498</v>
      </c>
      <c r="D20" s="239">
        <f>D18+D19</f>
        <v>1591</v>
      </c>
      <c r="E20" s="239">
        <f>SUM(E18:E19)</f>
        <v>1661</v>
      </c>
      <c r="F20" s="239">
        <f>SUM(F18:F19)</f>
        <v>1655</v>
      </c>
      <c r="G20" s="239">
        <f>SUM(G18:G19)</f>
        <v>1689</v>
      </c>
      <c r="H20" s="352" t="s">
        <v>129</v>
      </c>
      <c r="I20" s="2070"/>
      <c r="K20" s="353"/>
    </row>
    <row r="21" spans="1:19" ht="33" customHeight="1">
      <c r="A21" s="2070" t="s">
        <v>529</v>
      </c>
      <c r="B21" s="352" t="s">
        <v>624</v>
      </c>
      <c r="C21" s="242">
        <f>C15+C18</f>
        <v>63885</v>
      </c>
      <c r="D21" s="242">
        <f>D15+D18</f>
        <v>67289</v>
      </c>
      <c r="E21" s="242">
        <f t="shared" ref="E21:G22" si="1">E15+E18</f>
        <v>68189</v>
      </c>
      <c r="F21" s="242">
        <f t="shared" si="1"/>
        <v>71037</v>
      </c>
      <c r="G21" s="242">
        <f t="shared" si="1"/>
        <v>73529</v>
      </c>
      <c r="H21" s="352" t="s">
        <v>162</v>
      </c>
      <c r="I21" s="2070" t="s">
        <v>530</v>
      </c>
      <c r="K21" s="353"/>
    </row>
    <row r="22" spans="1:19" ht="33" customHeight="1">
      <c r="A22" s="2070"/>
      <c r="B22" s="352" t="s">
        <v>625</v>
      </c>
      <c r="C22" s="242">
        <f>C16+C19</f>
        <v>43207</v>
      </c>
      <c r="D22" s="242">
        <f>D16+D19</f>
        <v>40557</v>
      </c>
      <c r="E22" s="242">
        <f t="shared" si="1"/>
        <v>39815</v>
      </c>
      <c r="F22" s="242">
        <f t="shared" si="1"/>
        <v>34846</v>
      </c>
      <c r="G22" s="242">
        <f t="shared" si="1"/>
        <v>36913</v>
      </c>
      <c r="H22" s="352" t="s">
        <v>163</v>
      </c>
      <c r="I22" s="2070"/>
      <c r="K22" s="353"/>
    </row>
    <row r="23" spans="1:19" ht="33" customHeight="1">
      <c r="A23" s="2070"/>
      <c r="B23" s="352" t="s">
        <v>128</v>
      </c>
      <c r="C23" s="239">
        <f>C21+C22</f>
        <v>107092</v>
      </c>
      <c r="D23" s="239">
        <f>D21+D22</f>
        <v>107846</v>
      </c>
      <c r="E23" s="239">
        <f>SUM(E21:E22)</f>
        <v>108004</v>
      </c>
      <c r="F23" s="239">
        <f>SUM(F21:F22)</f>
        <v>105883</v>
      </c>
      <c r="G23" s="239">
        <f>SUM(G21:G22)</f>
        <v>110442</v>
      </c>
      <c r="H23" s="352" t="s">
        <v>129</v>
      </c>
      <c r="I23" s="2070"/>
      <c r="K23" s="353"/>
    </row>
    <row r="24" spans="1:19" ht="33" customHeight="1">
      <c r="A24" s="2070" t="s">
        <v>531</v>
      </c>
      <c r="B24" s="352" t="s">
        <v>624</v>
      </c>
      <c r="C24" s="242">
        <v>3930</v>
      </c>
      <c r="D24" s="242">
        <v>4214</v>
      </c>
      <c r="E24" s="242">
        <v>4266</v>
      </c>
      <c r="F24" s="242">
        <v>4527</v>
      </c>
      <c r="G24" s="242">
        <v>4681</v>
      </c>
      <c r="H24" s="352" t="s">
        <v>162</v>
      </c>
      <c r="I24" s="2070" t="s">
        <v>632</v>
      </c>
      <c r="K24" s="353"/>
      <c r="Q24" s="354"/>
      <c r="R24" s="354"/>
      <c r="S24" s="354"/>
    </row>
    <row r="25" spans="1:19" ht="33" customHeight="1">
      <c r="A25" s="2070"/>
      <c r="B25" s="352" t="s">
        <v>625</v>
      </c>
      <c r="C25" s="242">
        <v>291</v>
      </c>
      <c r="D25" s="242">
        <v>144</v>
      </c>
      <c r="E25" s="242">
        <v>131</v>
      </c>
      <c r="F25" s="242">
        <v>119</v>
      </c>
      <c r="G25" s="242">
        <v>92</v>
      </c>
      <c r="H25" s="352" t="s">
        <v>163</v>
      </c>
      <c r="I25" s="2070"/>
      <c r="K25" s="353"/>
    </row>
    <row r="26" spans="1:19" ht="33" customHeight="1">
      <c r="A26" s="2070"/>
      <c r="B26" s="352" t="s">
        <v>128</v>
      </c>
      <c r="C26" s="239">
        <f>C24+C25</f>
        <v>4221</v>
      </c>
      <c r="D26" s="239">
        <f>D24+D25</f>
        <v>4358</v>
      </c>
      <c r="E26" s="239">
        <f>SUM(E24:E25)</f>
        <v>4397</v>
      </c>
      <c r="F26" s="239">
        <f>SUM(F24:F25)</f>
        <v>4646</v>
      </c>
      <c r="G26" s="239">
        <f>SUM(G24:G25)</f>
        <v>4773</v>
      </c>
      <c r="H26" s="352" t="s">
        <v>129</v>
      </c>
      <c r="I26" s="2070"/>
      <c r="K26" s="353"/>
    </row>
    <row r="27" spans="1:19" ht="33" customHeight="1">
      <c r="A27" s="2070" t="s">
        <v>532</v>
      </c>
      <c r="B27" s="352" t="s">
        <v>624</v>
      </c>
      <c r="C27" s="242">
        <v>67949</v>
      </c>
      <c r="D27" s="242">
        <v>68859</v>
      </c>
      <c r="E27" s="242">
        <v>70937</v>
      </c>
      <c r="F27" s="242">
        <v>76963</v>
      </c>
      <c r="G27" s="242">
        <v>83652</v>
      </c>
      <c r="H27" s="352" t="s">
        <v>162</v>
      </c>
      <c r="I27" s="2070" t="s">
        <v>633</v>
      </c>
      <c r="K27" s="353"/>
      <c r="Q27" s="354"/>
      <c r="R27" s="354"/>
      <c r="S27" s="354"/>
    </row>
    <row r="28" spans="1:19" ht="33" customHeight="1">
      <c r="A28" s="2070"/>
      <c r="B28" s="352" t="s">
        <v>625</v>
      </c>
      <c r="C28" s="242">
        <v>3335</v>
      </c>
      <c r="D28" s="242">
        <v>2979</v>
      </c>
      <c r="E28" s="242">
        <v>2748</v>
      </c>
      <c r="F28" s="242">
        <v>2674</v>
      </c>
      <c r="G28" s="242">
        <v>2613</v>
      </c>
      <c r="H28" s="352" t="s">
        <v>163</v>
      </c>
      <c r="I28" s="2070"/>
      <c r="K28" s="353"/>
    </row>
    <row r="29" spans="1:19" ht="33" customHeight="1">
      <c r="A29" s="2070"/>
      <c r="B29" s="352" t="s">
        <v>128</v>
      </c>
      <c r="C29" s="239">
        <f>C27+C28</f>
        <v>71284</v>
      </c>
      <c r="D29" s="239">
        <f>D27+D28</f>
        <v>71838</v>
      </c>
      <c r="E29" s="239">
        <f>SUM(E27:E28)</f>
        <v>73685</v>
      </c>
      <c r="F29" s="239">
        <f>SUM(F27:F28)</f>
        <v>79637</v>
      </c>
      <c r="G29" s="239">
        <f>SUM(G27:G28)</f>
        <v>86265</v>
      </c>
      <c r="H29" s="352" t="s">
        <v>129</v>
      </c>
      <c r="I29" s="2070"/>
      <c r="K29" s="353"/>
    </row>
  </sheetData>
  <mergeCells count="24">
    <mergeCell ref="A1:I1"/>
    <mergeCell ref="A2:I2"/>
    <mergeCell ref="A3:B3"/>
    <mergeCell ref="C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78740157480314965" right="0.78740157480314965" top="0.51181102362204722" bottom="0.51181102362204722" header="0.51181102362204722" footer="0.51181102362204722"/>
  <pageSetup paperSize="9" scale="65"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29"/>
  <sheetViews>
    <sheetView rightToLeft="1" zoomScale="120" zoomScaleNormal="120" workbookViewId="0">
      <selection activeCell="G13" sqref="G13"/>
    </sheetView>
  </sheetViews>
  <sheetFormatPr defaultColWidth="8.85546875" defaultRowHeight="42.95" customHeight="1"/>
  <cols>
    <col min="1" max="1" width="24.85546875" style="357" customWidth="1"/>
    <col min="2" max="8" width="11.7109375" style="357" customWidth="1"/>
    <col min="9" max="9" width="36" style="357" customWidth="1"/>
    <col min="10" max="12" width="8.85546875" style="357"/>
    <col min="13" max="13" width="9.85546875" style="357" customWidth="1"/>
    <col min="14" max="256" width="8.85546875" style="357"/>
    <col min="257" max="257" width="24.85546875" style="357" customWidth="1"/>
    <col min="258" max="258" width="27.85546875" style="357" customWidth="1"/>
    <col min="259" max="512" width="8.85546875" style="357"/>
    <col min="513" max="513" width="24.85546875" style="357" customWidth="1"/>
    <col min="514" max="514" width="27.85546875" style="357" customWidth="1"/>
    <col min="515" max="768" width="8.85546875" style="357"/>
    <col min="769" max="769" width="24.85546875" style="357" customWidth="1"/>
    <col min="770" max="770" width="27.85546875" style="357" customWidth="1"/>
    <col min="771" max="1024" width="8.85546875" style="357"/>
    <col min="1025" max="1025" width="24.85546875" style="357" customWidth="1"/>
    <col min="1026" max="1026" width="27.85546875" style="357" customWidth="1"/>
    <col min="1027" max="1280" width="8.85546875" style="357"/>
    <col min="1281" max="1281" width="24.85546875" style="357" customWidth="1"/>
    <col min="1282" max="1282" width="27.85546875" style="357" customWidth="1"/>
    <col min="1283" max="1536" width="8.85546875" style="357"/>
    <col min="1537" max="1537" width="24.85546875" style="357" customWidth="1"/>
    <col min="1538" max="1538" width="27.85546875" style="357" customWidth="1"/>
    <col min="1539" max="1792" width="8.85546875" style="357"/>
    <col min="1793" max="1793" width="24.85546875" style="357" customWidth="1"/>
    <col min="1794" max="1794" width="27.85546875" style="357" customWidth="1"/>
    <col min="1795" max="2048" width="8.85546875" style="357"/>
    <col min="2049" max="2049" width="24.85546875" style="357" customWidth="1"/>
    <col min="2050" max="2050" width="27.85546875" style="357" customWidth="1"/>
    <col min="2051" max="2304" width="8.85546875" style="357"/>
    <col min="2305" max="2305" width="24.85546875" style="357" customWidth="1"/>
    <col min="2306" max="2306" width="27.85546875" style="357" customWidth="1"/>
    <col min="2307" max="2560" width="8.85546875" style="357"/>
    <col min="2561" max="2561" width="24.85546875" style="357" customWidth="1"/>
    <col min="2562" max="2562" width="27.85546875" style="357" customWidth="1"/>
    <col min="2563" max="2816" width="8.85546875" style="357"/>
    <col min="2817" max="2817" width="24.85546875" style="357" customWidth="1"/>
    <col min="2818" max="2818" width="27.85546875" style="357" customWidth="1"/>
    <col min="2819" max="3072" width="8.85546875" style="357"/>
    <col min="3073" max="3073" width="24.85546875" style="357" customWidth="1"/>
    <col min="3074" max="3074" width="27.85546875" style="357" customWidth="1"/>
    <col min="3075" max="3328" width="8.85546875" style="357"/>
    <col min="3329" max="3329" width="24.85546875" style="357" customWidth="1"/>
    <col min="3330" max="3330" width="27.85546875" style="357" customWidth="1"/>
    <col min="3331" max="3584" width="8.85546875" style="357"/>
    <col min="3585" max="3585" width="24.85546875" style="357" customWidth="1"/>
    <col min="3586" max="3586" width="27.85546875" style="357" customWidth="1"/>
    <col min="3587" max="3840" width="8.85546875" style="357"/>
    <col min="3841" max="3841" width="24.85546875" style="357" customWidth="1"/>
    <col min="3842" max="3842" width="27.85546875" style="357" customWidth="1"/>
    <col min="3843" max="4096" width="8.85546875" style="357"/>
    <col min="4097" max="4097" width="24.85546875" style="357" customWidth="1"/>
    <col min="4098" max="4098" width="27.85546875" style="357" customWidth="1"/>
    <col min="4099" max="4352" width="8.85546875" style="357"/>
    <col min="4353" max="4353" width="24.85546875" style="357" customWidth="1"/>
    <col min="4354" max="4354" width="27.85546875" style="357" customWidth="1"/>
    <col min="4355" max="4608" width="8.85546875" style="357"/>
    <col min="4609" max="4609" width="24.85546875" style="357" customWidth="1"/>
    <col min="4610" max="4610" width="27.85546875" style="357" customWidth="1"/>
    <col min="4611" max="4864" width="8.85546875" style="357"/>
    <col min="4865" max="4865" width="24.85546875" style="357" customWidth="1"/>
    <col min="4866" max="4866" width="27.85546875" style="357" customWidth="1"/>
    <col min="4867" max="5120" width="8.85546875" style="357"/>
    <col min="5121" max="5121" width="24.85546875" style="357" customWidth="1"/>
    <col min="5122" max="5122" width="27.85546875" style="357" customWidth="1"/>
    <col min="5123" max="5376" width="8.85546875" style="357"/>
    <col min="5377" max="5377" width="24.85546875" style="357" customWidth="1"/>
    <col min="5378" max="5378" width="27.85546875" style="357" customWidth="1"/>
    <col min="5379" max="5632" width="8.85546875" style="357"/>
    <col min="5633" max="5633" width="24.85546875" style="357" customWidth="1"/>
    <col min="5634" max="5634" width="27.85546875" style="357" customWidth="1"/>
    <col min="5635" max="5888" width="8.85546875" style="357"/>
    <col min="5889" max="5889" width="24.85546875" style="357" customWidth="1"/>
    <col min="5890" max="5890" width="27.85546875" style="357" customWidth="1"/>
    <col min="5891" max="6144" width="8.85546875" style="357"/>
    <col min="6145" max="6145" width="24.85546875" style="357" customWidth="1"/>
    <col min="6146" max="6146" width="27.85546875" style="357" customWidth="1"/>
    <col min="6147" max="6400" width="8.85546875" style="357"/>
    <col min="6401" max="6401" width="24.85546875" style="357" customWidth="1"/>
    <col min="6402" max="6402" width="27.85546875" style="357" customWidth="1"/>
    <col min="6403" max="6656" width="8.85546875" style="357"/>
    <col min="6657" max="6657" width="24.85546875" style="357" customWidth="1"/>
    <col min="6658" max="6658" width="27.85546875" style="357" customWidth="1"/>
    <col min="6659" max="6912" width="8.85546875" style="357"/>
    <col min="6913" max="6913" width="24.85546875" style="357" customWidth="1"/>
    <col min="6914" max="6914" width="27.85546875" style="357" customWidth="1"/>
    <col min="6915" max="7168" width="8.85546875" style="357"/>
    <col min="7169" max="7169" width="24.85546875" style="357" customWidth="1"/>
    <col min="7170" max="7170" width="27.85546875" style="357" customWidth="1"/>
    <col min="7171" max="7424" width="8.85546875" style="357"/>
    <col min="7425" max="7425" width="24.85546875" style="357" customWidth="1"/>
    <col min="7426" max="7426" width="27.85546875" style="357" customWidth="1"/>
    <col min="7427" max="7680" width="8.85546875" style="357"/>
    <col min="7681" max="7681" width="24.85546875" style="357" customWidth="1"/>
    <col min="7682" max="7682" width="27.85546875" style="357" customWidth="1"/>
    <col min="7683" max="7936" width="8.85546875" style="357"/>
    <col min="7937" max="7937" width="24.85546875" style="357" customWidth="1"/>
    <col min="7938" max="7938" width="27.85546875" style="357" customWidth="1"/>
    <col min="7939" max="8192" width="8.85546875" style="357"/>
    <col min="8193" max="8193" width="24.85546875" style="357" customWidth="1"/>
    <col min="8194" max="8194" width="27.85546875" style="357" customWidth="1"/>
    <col min="8195" max="8448" width="8.85546875" style="357"/>
    <col min="8449" max="8449" width="24.85546875" style="357" customWidth="1"/>
    <col min="8450" max="8450" width="27.85546875" style="357" customWidth="1"/>
    <col min="8451" max="8704" width="8.85546875" style="357"/>
    <col min="8705" max="8705" width="24.85546875" style="357" customWidth="1"/>
    <col min="8706" max="8706" width="27.85546875" style="357" customWidth="1"/>
    <col min="8707" max="8960" width="8.85546875" style="357"/>
    <col min="8961" max="8961" width="24.85546875" style="357" customWidth="1"/>
    <col min="8962" max="8962" width="27.85546875" style="357" customWidth="1"/>
    <col min="8963" max="9216" width="8.85546875" style="357"/>
    <col min="9217" max="9217" width="24.85546875" style="357" customWidth="1"/>
    <col min="9218" max="9218" width="27.85546875" style="357" customWidth="1"/>
    <col min="9219" max="9472" width="8.85546875" style="357"/>
    <col min="9473" max="9473" width="24.85546875" style="357" customWidth="1"/>
    <col min="9474" max="9474" width="27.85546875" style="357" customWidth="1"/>
    <col min="9475" max="9728" width="8.85546875" style="357"/>
    <col min="9729" max="9729" width="24.85546875" style="357" customWidth="1"/>
    <col min="9730" max="9730" width="27.85546875" style="357" customWidth="1"/>
    <col min="9731" max="9984" width="8.85546875" style="357"/>
    <col min="9985" max="9985" width="24.85546875" style="357" customWidth="1"/>
    <col min="9986" max="9986" width="27.85546875" style="357" customWidth="1"/>
    <col min="9987" max="10240" width="8.85546875" style="357"/>
    <col min="10241" max="10241" width="24.85546875" style="357" customWidth="1"/>
    <col min="10242" max="10242" width="27.85546875" style="357" customWidth="1"/>
    <col min="10243" max="10496" width="8.85546875" style="357"/>
    <col min="10497" max="10497" width="24.85546875" style="357" customWidth="1"/>
    <col min="10498" max="10498" width="27.85546875" style="357" customWidth="1"/>
    <col min="10499" max="10752" width="8.85546875" style="357"/>
    <col min="10753" max="10753" width="24.85546875" style="357" customWidth="1"/>
    <col min="10754" max="10754" width="27.85546875" style="357" customWidth="1"/>
    <col min="10755" max="11008" width="8.85546875" style="357"/>
    <col min="11009" max="11009" width="24.85546875" style="357" customWidth="1"/>
    <col min="11010" max="11010" width="27.85546875" style="357" customWidth="1"/>
    <col min="11011" max="11264" width="8.85546875" style="357"/>
    <col min="11265" max="11265" width="24.85546875" style="357" customWidth="1"/>
    <col min="11266" max="11266" width="27.85546875" style="357" customWidth="1"/>
    <col min="11267" max="11520" width="8.85546875" style="357"/>
    <col min="11521" max="11521" width="24.85546875" style="357" customWidth="1"/>
    <col min="11522" max="11522" width="27.85546875" style="357" customWidth="1"/>
    <col min="11523" max="11776" width="8.85546875" style="357"/>
    <col min="11777" max="11777" width="24.85546875" style="357" customWidth="1"/>
    <col min="11778" max="11778" width="27.85546875" style="357" customWidth="1"/>
    <col min="11779" max="12032" width="8.85546875" style="357"/>
    <col min="12033" max="12033" width="24.85546875" style="357" customWidth="1"/>
    <col min="12034" max="12034" width="27.85546875" style="357" customWidth="1"/>
    <col min="12035" max="12288" width="8.85546875" style="357"/>
    <col min="12289" max="12289" width="24.85546875" style="357" customWidth="1"/>
    <col min="12290" max="12290" width="27.85546875" style="357" customWidth="1"/>
    <col min="12291" max="12544" width="8.85546875" style="357"/>
    <col min="12545" max="12545" width="24.85546875" style="357" customWidth="1"/>
    <col min="12546" max="12546" width="27.85546875" style="357" customWidth="1"/>
    <col min="12547" max="12800" width="8.85546875" style="357"/>
    <col min="12801" max="12801" width="24.85546875" style="357" customWidth="1"/>
    <col min="12802" max="12802" width="27.85546875" style="357" customWidth="1"/>
    <col min="12803" max="13056" width="8.85546875" style="357"/>
    <col min="13057" max="13057" width="24.85546875" style="357" customWidth="1"/>
    <col min="13058" max="13058" width="27.85546875" style="357" customWidth="1"/>
    <col min="13059" max="13312" width="8.85546875" style="357"/>
    <col min="13313" max="13313" width="24.85546875" style="357" customWidth="1"/>
    <col min="13314" max="13314" width="27.85546875" style="357" customWidth="1"/>
    <col min="13315" max="13568" width="8.85546875" style="357"/>
    <col min="13569" max="13569" width="24.85546875" style="357" customWidth="1"/>
    <col min="13570" max="13570" width="27.85546875" style="357" customWidth="1"/>
    <col min="13571" max="13824" width="8.85546875" style="357"/>
    <col min="13825" max="13825" width="24.85546875" style="357" customWidth="1"/>
    <col min="13826" max="13826" width="27.85546875" style="357" customWidth="1"/>
    <col min="13827" max="14080" width="8.85546875" style="357"/>
    <col min="14081" max="14081" width="24.85546875" style="357" customWidth="1"/>
    <col min="14082" max="14082" width="27.85546875" style="357" customWidth="1"/>
    <col min="14083" max="14336" width="8.85546875" style="357"/>
    <col min="14337" max="14337" width="24.85546875" style="357" customWidth="1"/>
    <col min="14338" max="14338" width="27.85546875" style="357" customWidth="1"/>
    <col min="14339" max="14592" width="8.85546875" style="357"/>
    <col min="14593" max="14593" width="24.85546875" style="357" customWidth="1"/>
    <col min="14594" max="14594" width="27.85546875" style="357" customWidth="1"/>
    <col min="14595" max="14848" width="8.85546875" style="357"/>
    <col min="14849" max="14849" width="24.85546875" style="357" customWidth="1"/>
    <col min="14850" max="14850" width="27.85546875" style="357" customWidth="1"/>
    <col min="14851" max="15104" width="8.85546875" style="357"/>
    <col min="15105" max="15105" width="24.85546875" style="357" customWidth="1"/>
    <col min="15106" max="15106" width="27.85546875" style="357" customWidth="1"/>
    <col min="15107" max="15360" width="8.85546875" style="357"/>
    <col min="15361" max="15361" width="24.85546875" style="357" customWidth="1"/>
    <col min="15362" max="15362" width="27.85546875" style="357" customWidth="1"/>
    <col min="15363" max="15616" width="8.85546875" style="357"/>
    <col min="15617" max="15617" width="24.85546875" style="357" customWidth="1"/>
    <col min="15618" max="15618" width="27.85546875" style="357" customWidth="1"/>
    <col min="15619" max="15872" width="8.85546875" style="357"/>
    <col min="15873" max="15873" width="24.85546875" style="357" customWidth="1"/>
    <col min="15874" max="15874" width="27.85546875" style="357" customWidth="1"/>
    <col min="15875" max="16128" width="8.85546875" style="357"/>
    <col min="16129" max="16129" width="24.85546875" style="357" customWidth="1"/>
    <col min="16130" max="16130" width="27.85546875" style="357" customWidth="1"/>
    <col min="16131" max="16384" width="8.85546875" style="357"/>
  </cols>
  <sheetData>
    <row r="1" spans="1:10" ht="42.95" customHeight="1">
      <c r="A1" s="2079" t="s">
        <v>356</v>
      </c>
      <c r="B1" s="2079"/>
      <c r="C1" s="2079"/>
      <c r="D1" s="2079"/>
      <c r="E1" s="2079"/>
      <c r="F1" s="2079"/>
      <c r="G1" s="2079"/>
      <c r="H1" s="2079"/>
      <c r="I1" s="2079"/>
      <c r="J1" s="356"/>
    </row>
    <row r="2" spans="1:10" ht="42.95" customHeight="1">
      <c r="A2" s="1902" t="s">
        <v>702</v>
      </c>
      <c r="B2" s="1902"/>
      <c r="C2" s="1902"/>
      <c r="D2" s="1902"/>
      <c r="E2" s="1902"/>
      <c r="F2" s="1902"/>
      <c r="G2" s="1902"/>
      <c r="H2" s="1902"/>
      <c r="I2" s="1902"/>
      <c r="J2" s="356"/>
    </row>
    <row r="3" spans="1:10" ht="24.75" customHeight="1">
      <c r="A3" s="1903" t="s">
        <v>703</v>
      </c>
      <c r="B3" s="1903"/>
      <c r="C3" s="1903"/>
      <c r="D3" s="1903"/>
      <c r="E3" s="1903"/>
      <c r="F3" s="1904"/>
      <c r="G3" s="1905" t="s">
        <v>704</v>
      </c>
      <c r="H3" s="1906"/>
      <c r="I3" s="1906"/>
      <c r="J3" s="356"/>
    </row>
    <row r="4" spans="1:10" ht="42.95" customHeight="1">
      <c r="A4" s="2080" t="s">
        <v>537</v>
      </c>
      <c r="B4" s="2082" t="s">
        <v>705</v>
      </c>
      <c r="C4" s="2082"/>
      <c r="D4" s="2082"/>
      <c r="E4" s="2082" t="s">
        <v>706</v>
      </c>
      <c r="F4" s="2082"/>
      <c r="G4" s="2082"/>
      <c r="H4" s="358" t="s">
        <v>128</v>
      </c>
      <c r="I4" s="2080" t="s">
        <v>539</v>
      </c>
      <c r="J4" s="356"/>
    </row>
    <row r="5" spans="1:10" ht="42.95" customHeight="1">
      <c r="A5" s="2081"/>
      <c r="B5" s="359" t="s">
        <v>707</v>
      </c>
      <c r="C5" s="359" t="s">
        <v>708</v>
      </c>
      <c r="D5" s="359" t="s">
        <v>709</v>
      </c>
      <c r="E5" s="359" t="s">
        <v>707</v>
      </c>
      <c r="F5" s="359" t="s">
        <v>708</v>
      </c>
      <c r="G5" s="359" t="s">
        <v>709</v>
      </c>
      <c r="H5" s="359" t="s">
        <v>129</v>
      </c>
      <c r="I5" s="2081"/>
      <c r="J5" s="356"/>
    </row>
    <row r="6" spans="1:10" ht="42.95" customHeight="1">
      <c r="A6" s="255" t="s">
        <v>585</v>
      </c>
      <c r="B6" s="239">
        <v>9201</v>
      </c>
      <c r="C6" s="239">
        <v>4136</v>
      </c>
      <c r="D6" s="239">
        <f t="shared" ref="D6:D27" si="0">B6+C6</f>
        <v>13337</v>
      </c>
      <c r="E6" s="239">
        <v>97</v>
      </c>
      <c r="F6" s="239">
        <v>210</v>
      </c>
      <c r="G6" s="239">
        <f t="shared" ref="G6:G27" si="1">E6+F6</f>
        <v>307</v>
      </c>
      <c r="H6" s="239">
        <f t="shared" ref="H6:H27" si="2">G6+D6</f>
        <v>13644</v>
      </c>
      <c r="I6" s="255" t="s">
        <v>586</v>
      </c>
      <c r="J6" s="356"/>
    </row>
    <row r="7" spans="1:10" ht="42.95" customHeight="1">
      <c r="A7" s="255" t="s">
        <v>710</v>
      </c>
      <c r="B7" s="242">
        <v>7537</v>
      </c>
      <c r="C7" s="242">
        <v>1203</v>
      </c>
      <c r="D7" s="242">
        <f t="shared" si="0"/>
        <v>8740</v>
      </c>
      <c r="E7" s="242">
        <v>89</v>
      </c>
      <c r="F7" s="242">
        <v>66</v>
      </c>
      <c r="G7" s="242">
        <f t="shared" si="1"/>
        <v>155</v>
      </c>
      <c r="H7" s="242">
        <f t="shared" si="2"/>
        <v>8895</v>
      </c>
      <c r="I7" s="255" t="s">
        <v>711</v>
      </c>
      <c r="J7" s="356"/>
    </row>
    <row r="8" spans="1:10" ht="42.95" customHeight="1">
      <c r="A8" s="255" t="s">
        <v>583</v>
      </c>
      <c r="B8" s="239">
        <v>6126</v>
      </c>
      <c r="C8" s="239">
        <v>2135</v>
      </c>
      <c r="D8" s="239">
        <f t="shared" si="0"/>
        <v>8261</v>
      </c>
      <c r="E8" s="239">
        <v>67</v>
      </c>
      <c r="F8" s="239">
        <v>111</v>
      </c>
      <c r="G8" s="239">
        <f t="shared" si="1"/>
        <v>178</v>
      </c>
      <c r="H8" s="239">
        <f t="shared" si="2"/>
        <v>8439</v>
      </c>
      <c r="I8" s="255" t="s">
        <v>584</v>
      </c>
      <c r="J8" s="356"/>
    </row>
    <row r="9" spans="1:10" ht="42.95" customHeight="1">
      <c r="A9" s="255" t="s">
        <v>712</v>
      </c>
      <c r="B9" s="242">
        <v>4520</v>
      </c>
      <c r="C9" s="242">
        <v>800</v>
      </c>
      <c r="D9" s="242">
        <f t="shared" si="0"/>
        <v>5320</v>
      </c>
      <c r="E9" s="242">
        <v>9</v>
      </c>
      <c r="F9" s="242">
        <v>17</v>
      </c>
      <c r="G9" s="242">
        <f t="shared" si="1"/>
        <v>26</v>
      </c>
      <c r="H9" s="242">
        <f t="shared" si="2"/>
        <v>5346</v>
      </c>
      <c r="I9" s="255" t="s">
        <v>713</v>
      </c>
      <c r="J9" s="356"/>
    </row>
    <row r="10" spans="1:10" ht="42.95" customHeight="1">
      <c r="A10" s="255" t="s">
        <v>714</v>
      </c>
      <c r="B10" s="239">
        <v>2230</v>
      </c>
      <c r="C10" s="239">
        <v>1625</v>
      </c>
      <c r="D10" s="239">
        <f t="shared" si="0"/>
        <v>3855</v>
      </c>
      <c r="E10" s="239">
        <v>63</v>
      </c>
      <c r="F10" s="239">
        <v>99</v>
      </c>
      <c r="G10" s="239">
        <f t="shared" si="1"/>
        <v>162</v>
      </c>
      <c r="H10" s="239">
        <f t="shared" si="2"/>
        <v>4017</v>
      </c>
      <c r="I10" s="255" t="s">
        <v>715</v>
      </c>
      <c r="J10" s="356"/>
    </row>
    <row r="11" spans="1:10" ht="42.95" customHeight="1">
      <c r="A11" s="255" t="s">
        <v>644</v>
      </c>
      <c r="B11" s="242">
        <v>1827</v>
      </c>
      <c r="C11" s="242">
        <v>3483</v>
      </c>
      <c r="D11" s="242">
        <f t="shared" si="0"/>
        <v>5310</v>
      </c>
      <c r="E11" s="242">
        <v>19</v>
      </c>
      <c r="F11" s="242">
        <v>30</v>
      </c>
      <c r="G11" s="242">
        <f t="shared" si="1"/>
        <v>49</v>
      </c>
      <c r="H11" s="242">
        <f t="shared" si="2"/>
        <v>5359</v>
      </c>
      <c r="I11" s="255" t="s">
        <v>716</v>
      </c>
      <c r="J11" s="356"/>
    </row>
    <row r="12" spans="1:10" ht="42.95" customHeight="1">
      <c r="A12" s="255" t="s">
        <v>717</v>
      </c>
      <c r="B12" s="239">
        <v>4369</v>
      </c>
      <c r="C12" s="239">
        <v>510</v>
      </c>
      <c r="D12" s="239">
        <f t="shared" si="0"/>
        <v>4879</v>
      </c>
      <c r="E12" s="239">
        <v>1</v>
      </c>
      <c r="F12" s="239">
        <v>4</v>
      </c>
      <c r="G12" s="239">
        <f t="shared" si="1"/>
        <v>5</v>
      </c>
      <c r="H12" s="239">
        <f t="shared" si="2"/>
        <v>4884</v>
      </c>
      <c r="I12" s="270" t="s">
        <v>718</v>
      </c>
      <c r="J12" s="356"/>
    </row>
    <row r="13" spans="1:10" ht="42.95" customHeight="1">
      <c r="A13" s="255" t="s">
        <v>719</v>
      </c>
      <c r="B13" s="242">
        <v>3113</v>
      </c>
      <c r="C13" s="242">
        <v>1938</v>
      </c>
      <c r="D13" s="242">
        <f t="shared" si="0"/>
        <v>5051</v>
      </c>
      <c r="E13" s="242">
        <v>3</v>
      </c>
      <c r="F13" s="242">
        <v>0</v>
      </c>
      <c r="G13" s="242">
        <f t="shared" si="1"/>
        <v>3</v>
      </c>
      <c r="H13" s="242">
        <f t="shared" si="2"/>
        <v>5054</v>
      </c>
      <c r="I13" s="255" t="s">
        <v>720</v>
      </c>
      <c r="J13" s="356"/>
    </row>
    <row r="14" spans="1:10" ht="42.95" customHeight="1">
      <c r="A14" s="255" t="s">
        <v>721</v>
      </c>
      <c r="B14" s="239">
        <v>1324</v>
      </c>
      <c r="C14" s="239">
        <v>119</v>
      </c>
      <c r="D14" s="239">
        <f t="shared" si="0"/>
        <v>1443</v>
      </c>
      <c r="E14" s="239">
        <v>24</v>
      </c>
      <c r="F14" s="239">
        <v>44</v>
      </c>
      <c r="G14" s="239">
        <f t="shared" si="1"/>
        <v>68</v>
      </c>
      <c r="H14" s="239">
        <f t="shared" si="2"/>
        <v>1511</v>
      </c>
      <c r="I14" s="255" t="s">
        <v>722</v>
      </c>
      <c r="J14" s="356"/>
    </row>
    <row r="15" spans="1:10" ht="42.95" customHeight="1">
      <c r="A15" s="255" t="s">
        <v>723</v>
      </c>
      <c r="B15" s="242">
        <v>2257</v>
      </c>
      <c r="C15" s="242">
        <v>859</v>
      </c>
      <c r="D15" s="242">
        <f t="shared" si="0"/>
        <v>3116</v>
      </c>
      <c r="E15" s="242">
        <v>0</v>
      </c>
      <c r="F15" s="242">
        <v>0</v>
      </c>
      <c r="G15" s="242">
        <f t="shared" si="1"/>
        <v>0</v>
      </c>
      <c r="H15" s="242">
        <f t="shared" si="2"/>
        <v>3116</v>
      </c>
      <c r="I15" s="255" t="s">
        <v>724</v>
      </c>
      <c r="J15" s="356"/>
    </row>
    <row r="16" spans="1:10" ht="42.95" customHeight="1">
      <c r="A16" s="255" t="s">
        <v>587</v>
      </c>
      <c r="B16" s="239">
        <v>1592</v>
      </c>
      <c r="C16" s="239">
        <v>125</v>
      </c>
      <c r="D16" s="239">
        <f t="shared" si="0"/>
        <v>1717</v>
      </c>
      <c r="E16" s="239">
        <v>58</v>
      </c>
      <c r="F16" s="239">
        <v>99</v>
      </c>
      <c r="G16" s="239">
        <f t="shared" si="1"/>
        <v>157</v>
      </c>
      <c r="H16" s="239">
        <f t="shared" si="2"/>
        <v>1874</v>
      </c>
      <c r="I16" s="255" t="s">
        <v>725</v>
      </c>
      <c r="J16" s="356"/>
    </row>
    <row r="17" spans="1:10" ht="42.95" customHeight="1">
      <c r="A17" s="255" t="s">
        <v>726</v>
      </c>
      <c r="B17" s="242">
        <v>1380</v>
      </c>
      <c r="C17" s="242">
        <v>957</v>
      </c>
      <c r="D17" s="242">
        <f t="shared" si="0"/>
        <v>2337</v>
      </c>
      <c r="E17" s="242">
        <v>0</v>
      </c>
      <c r="F17" s="242">
        <v>1</v>
      </c>
      <c r="G17" s="242">
        <f t="shared" si="1"/>
        <v>1</v>
      </c>
      <c r="H17" s="242">
        <f t="shared" si="2"/>
        <v>2338</v>
      </c>
      <c r="I17" s="255" t="s">
        <v>727</v>
      </c>
      <c r="J17" s="356"/>
    </row>
    <row r="18" spans="1:10" ht="42.95" customHeight="1">
      <c r="A18" s="255" t="s">
        <v>728</v>
      </c>
      <c r="B18" s="239">
        <v>934</v>
      </c>
      <c r="C18" s="239">
        <v>1293</v>
      </c>
      <c r="D18" s="239">
        <f t="shared" si="0"/>
        <v>2227</v>
      </c>
      <c r="E18" s="239">
        <v>99</v>
      </c>
      <c r="F18" s="239">
        <v>111</v>
      </c>
      <c r="G18" s="239">
        <f t="shared" si="1"/>
        <v>210</v>
      </c>
      <c r="H18" s="239">
        <f t="shared" si="2"/>
        <v>2437</v>
      </c>
      <c r="I18" s="255" t="s">
        <v>729</v>
      </c>
      <c r="J18" s="356"/>
    </row>
    <row r="19" spans="1:10" ht="42.95" customHeight="1">
      <c r="A19" s="255" t="s">
        <v>730</v>
      </c>
      <c r="B19" s="242">
        <v>660</v>
      </c>
      <c r="C19" s="242">
        <v>370</v>
      </c>
      <c r="D19" s="242">
        <f t="shared" si="0"/>
        <v>1030</v>
      </c>
      <c r="E19" s="242">
        <v>2</v>
      </c>
      <c r="F19" s="242">
        <v>9</v>
      </c>
      <c r="G19" s="242">
        <f t="shared" si="1"/>
        <v>11</v>
      </c>
      <c r="H19" s="242">
        <f t="shared" si="2"/>
        <v>1041</v>
      </c>
      <c r="I19" s="255" t="s">
        <v>731</v>
      </c>
      <c r="J19" s="356"/>
    </row>
    <row r="20" spans="1:10" ht="42.95" customHeight="1">
      <c r="A20" s="255" t="s">
        <v>732</v>
      </c>
      <c r="B20" s="239">
        <v>384</v>
      </c>
      <c r="C20" s="239">
        <v>77</v>
      </c>
      <c r="D20" s="239">
        <f t="shared" si="0"/>
        <v>461</v>
      </c>
      <c r="E20" s="239">
        <v>2</v>
      </c>
      <c r="F20" s="239">
        <v>1</v>
      </c>
      <c r="G20" s="239">
        <f t="shared" si="1"/>
        <v>3</v>
      </c>
      <c r="H20" s="239">
        <f t="shared" si="2"/>
        <v>464</v>
      </c>
      <c r="I20" s="255" t="s">
        <v>733</v>
      </c>
      <c r="J20" s="356"/>
    </row>
    <row r="21" spans="1:10" ht="42.95" customHeight="1">
      <c r="A21" s="255" t="s">
        <v>734</v>
      </c>
      <c r="B21" s="242">
        <v>658</v>
      </c>
      <c r="C21" s="242">
        <v>271</v>
      </c>
      <c r="D21" s="242">
        <f t="shared" si="0"/>
        <v>929</v>
      </c>
      <c r="E21" s="242">
        <v>0</v>
      </c>
      <c r="F21" s="242">
        <v>0</v>
      </c>
      <c r="G21" s="242">
        <f t="shared" si="1"/>
        <v>0</v>
      </c>
      <c r="H21" s="242">
        <f t="shared" si="2"/>
        <v>929</v>
      </c>
      <c r="I21" s="255" t="s">
        <v>735</v>
      </c>
      <c r="J21" s="356"/>
    </row>
    <row r="22" spans="1:10" ht="42.95" customHeight="1">
      <c r="A22" s="255" t="s">
        <v>736</v>
      </c>
      <c r="B22" s="239">
        <v>116</v>
      </c>
      <c r="C22" s="239">
        <v>194</v>
      </c>
      <c r="D22" s="239">
        <f t="shared" si="0"/>
        <v>310</v>
      </c>
      <c r="E22" s="239">
        <v>15</v>
      </c>
      <c r="F22" s="239">
        <v>33</v>
      </c>
      <c r="G22" s="239">
        <f t="shared" si="1"/>
        <v>48</v>
      </c>
      <c r="H22" s="239">
        <f t="shared" si="2"/>
        <v>358</v>
      </c>
      <c r="I22" s="255" t="s">
        <v>737</v>
      </c>
      <c r="J22" s="356"/>
    </row>
    <row r="23" spans="1:10" ht="42.95" customHeight="1">
      <c r="A23" s="255" t="s">
        <v>738</v>
      </c>
      <c r="B23" s="242">
        <v>7</v>
      </c>
      <c r="C23" s="242">
        <v>11</v>
      </c>
      <c r="D23" s="242">
        <f t="shared" si="0"/>
        <v>18</v>
      </c>
      <c r="E23" s="242">
        <v>15</v>
      </c>
      <c r="F23" s="242">
        <v>155</v>
      </c>
      <c r="G23" s="242">
        <f t="shared" si="1"/>
        <v>170</v>
      </c>
      <c r="H23" s="242">
        <f t="shared" si="2"/>
        <v>188</v>
      </c>
      <c r="I23" s="255" t="s">
        <v>739</v>
      </c>
      <c r="J23" s="356"/>
    </row>
    <row r="24" spans="1:10" ht="42.95" customHeight="1">
      <c r="A24" s="255" t="s">
        <v>740</v>
      </c>
      <c r="B24" s="239">
        <v>59</v>
      </c>
      <c r="C24" s="239">
        <v>141</v>
      </c>
      <c r="D24" s="239">
        <f t="shared" si="0"/>
        <v>200</v>
      </c>
      <c r="E24" s="239">
        <v>7</v>
      </c>
      <c r="F24" s="239">
        <v>14</v>
      </c>
      <c r="G24" s="239">
        <f t="shared" si="1"/>
        <v>21</v>
      </c>
      <c r="H24" s="239">
        <f t="shared" si="2"/>
        <v>221</v>
      </c>
      <c r="I24" s="255" t="s">
        <v>741</v>
      </c>
      <c r="J24" s="356"/>
    </row>
    <row r="25" spans="1:10" ht="42.95" customHeight="1">
      <c r="A25" s="255" t="s">
        <v>742</v>
      </c>
      <c r="B25" s="242">
        <v>921</v>
      </c>
      <c r="C25" s="242">
        <v>650</v>
      </c>
      <c r="D25" s="242">
        <f>SUM(B25:C25)</f>
        <v>1571</v>
      </c>
      <c r="E25" s="242">
        <v>187</v>
      </c>
      <c r="F25" s="242">
        <v>288</v>
      </c>
      <c r="G25" s="242">
        <f>SUM(E25:F25)</f>
        <v>475</v>
      </c>
      <c r="H25" s="242">
        <f t="shared" si="2"/>
        <v>2046</v>
      </c>
      <c r="I25" s="255" t="s">
        <v>743</v>
      </c>
      <c r="J25" s="356"/>
    </row>
    <row r="26" spans="1:10" ht="42.95" customHeight="1">
      <c r="A26" s="255" t="s">
        <v>744</v>
      </c>
      <c r="B26" s="239">
        <v>889</v>
      </c>
      <c r="C26" s="239">
        <v>42</v>
      </c>
      <c r="D26" s="239">
        <f>SUM(B26:C26)</f>
        <v>931</v>
      </c>
      <c r="E26" s="239">
        <v>2</v>
      </c>
      <c r="F26" s="239">
        <v>8</v>
      </c>
      <c r="G26" s="239">
        <f>SUM(E26:F26)</f>
        <v>10</v>
      </c>
      <c r="H26" s="239">
        <f t="shared" si="2"/>
        <v>941</v>
      </c>
      <c r="I26" s="255" t="s">
        <v>745</v>
      </c>
      <c r="J26" s="356"/>
    </row>
    <row r="27" spans="1:10" ht="42.95" customHeight="1">
      <c r="A27" s="255" t="s">
        <v>617</v>
      </c>
      <c r="B27" s="242">
        <v>8313</v>
      </c>
      <c r="C27" s="242">
        <v>4296</v>
      </c>
      <c r="D27" s="242">
        <f t="shared" si="0"/>
        <v>12609</v>
      </c>
      <c r="E27" s="242">
        <v>98</v>
      </c>
      <c r="F27" s="242">
        <v>456</v>
      </c>
      <c r="G27" s="242">
        <f t="shared" si="1"/>
        <v>554</v>
      </c>
      <c r="H27" s="242">
        <f t="shared" si="2"/>
        <v>13163</v>
      </c>
      <c r="I27" s="255" t="s">
        <v>618</v>
      </c>
      <c r="J27" s="356"/>
    </row>
    <row r="28" spans="1:10" ht="42.95" customHeight="1">
      <c r="A28" s="360" t="s">
        <v>128</v>
      </c>
      <c r="B28" s="361">
        <f t="shared" ref="B28:H28" si="3">SUM(B6:B27)</f>
        <v>58417</v>
      </c>
      <c r="C28" s="361">
        <f t="shared" si="3"/>
        <v>25235</v>
      </c>
      <c r="D28" s="361">
        <f t="shared" si="3"/>
        <v>83652</v>
      </c>
      <c r="E28" s="361">
        <f t="shared" si="3"/>
        <v>857</v>
      </c>
      <c r="F28" s="361">
        <f t="shared" si="3"/>
        <v>1756</v>
      </c>
      <c r="G28" s="361">
        <f t="shared" si="3"/>
        <v>2613</v>
      </c>
      <c r="H28" s="361">
        <f t="shared" si="3"/>
        <v>86265</v>
      </c>
      <c r="I28" s="360" t="s">
        <v>129</v>
      </c>
      <c r="J28" s="356"/>
    </row>
    <row r="29" spans="1:10" ht="42.95" customHeight="1">
      <c r="A29" s="362"/>
      <c r="B29" s="362"/>
      <c r="C29" s="362"/>
      <c r="D29" s="362"/>
      <c r="E29" s="362"/>
      <c r="F29" s="362"/>
      <c r="G29" s="362"/>
      <c r="H29" s="362"/>
      <c r="I29" s="362"/>
    </row>
  </sheetData>
  <mergeCells count="8">
    <mergeCell ref="A1:I1"/>
    <mergeCell ref="A2:I2"/>
    <mergeCell ref="A3:F3"/>
    <mergeCell ref="G3:I3"/>
    <mergeCell ref="A4:A5"/>
    <mergeCell ref="B4:D4"/>
    <mergeCell ref="E4:G4"/>
    <mergeCell ref="I4:I5"/>
  </mergeCells>
  <pageMargins left="0.7" right="0.7" top="0.75" bottom="0.75" header="0.3" footer="0.3"/>
  <pageSetup paperSize="9" scale="6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3"/>
  <sheetViews>
    <sheetView showGridLines="0" rightToLeft="1" topLeftCell="A13" zoomScaleNormal="100" workbookViewId="0">
      <selection activeCell="C21" sqref="C21:D21"/>
    </sheetView>
  </sheetViews>
  <sheetFormatPr defaultColWidth="8.85546875" defaultRowHeight="12.75"/>
  <cols>
    <col min="1" max="1" width="21.7109375" style="60" customWidth="1"/>
    <col min="2" max="2" width="15.85546875" style="60" customWidth="1"/>
    <col min="3" max="3" width="16.42578125" style="60" customWidth="1"/>
    <col min="4" max="4" width="15.140625" style="60" customWidth="1"/>
    <col min="5" max="5" width="21.7109375" style="60" customWidth="1"/>
    <col min="6" max="6" width="18" style="60" customWidth="1"/>
    <col min="7" max="7" width="15.42578125" style="60" customWidth="1"/>
    <col min="8" max="8" width="19.85546875" style="60" customWidth="1"/>
    <col min="9" max="9" width="20" style="60" customWidth="1"/>
    <col min="10" max="13" width="8.85546875" style="60"/>
    <col min="14" max="14" width="9.140625" style="60" bestFit="1" customWidth="1"/>
    <col min="15" max="241" width="8.85546875" style="60"/>
    <col min="242" max="242" width="14.7109375" style="60" customWidth="1"/>
    <col min="243" max="243" width="15" style="60" customWidth="1"/>
    <col min="244" max="246" width="14.140625" style="60" customWidth="1"/>
    <col min="247" max="247" width="18" style="60" customWidth="1"/>
    <col min="248" max="248" width="15.42578125" style="60" customWidth="1"/>
    <col min="249" max="250" width="8.28515625" style="60" bestFit="1" customWidth="1"/>
    <col min="251" max="251" width="14.28515625" style="60" customWidth="1"/>
    <col min="252" max="497" width="8.85546875" style="60"/>
    <col min="498" max="498" width="14.7109375" style="60" customWidth="1"/>
    <col min="499" max="499" width="15" style="60" customWidth="1"/>
    <col min="500" max="502" width="14.140625" style="60" customWidth="1"/>
    <col min="503" max="503" width="18" style="60" customWidth="1"/>
    <col min="504" max="504" width="15.42578125" style="60" customWidth="1"/>
    <col min="505" max="506" width="8.28515625" style="60" bestFit="1" customWidth="1"/>
    <col min="507" max="507" width="14.28515625" style="60" customWidth="1"/>
    <col min="508" max="753" width="8.85546875" style="60"/>
    <col min="754" max="754" width="14.7109375" style="60" customWidth="1"/>
    <col min="755" max="755" width="15" style="60" customWidth="1"/>
    <col min="756" max="758" width="14.140625" style="60" customWidth="1"/>
    <col min="759" max="759" width="18" style="60" customWidth="1"/>
    <col min="760" max="760" width="15.42578125" style="60" customWidth="1"/>
    <col min="761" max="762" width="8.28515625" style="60" bestFit="1" customWidth="1"/>
    <col min="763" max="763" width="14.28515625" style="60" customWidth="1"/>
    <col min="764" max="1009" width="8.85546875" style="60"/>
    <col min="1010" max="1010" width="14.7109375" style="60" customWidth="1"/>
    <col min="1011" max="1011" width="15" style="60" customWidth="1"/>
    <col min="1012" max="1014" width="14.140625" style="60" customWidth="1"/>
    <col min="1015" max="1015" width="18" style="60" customWidth="1"/>
    <col min="1016" max="1016" width="15.42578125" style="60" customWidth="1"/>
    <col min="1017" max="1018" width="8.28515625" style="60" bestFit="1" customWidth="1"/>
    <col min="1019" max="1019" width="14.28515625" style="60" customWidth="1"/>
    <col min="1020" max="1265" width="8.85546875" style="60"/>
    <col min="1266" max="1266" width="14.7109375" style="60" customWidth="1"/>
    <col min="1267" max="1267" width="15" style="60" customWidth="1"/>
    <col min="1268" max="1270" width="14.140625" style="60" customWidth="1"/>
    <col min="1271" max="1271" width="18" style="60" customWidth="1"/>
    <col min="1272" max="1272" width="15.42578125" style="60" customWidth="1"/>
    <col min="1273" max="1274" width="8.28515625" style="60" bestFit="1" customWidth="1"/>
    <col min="1275" max="1275" width="14.28515625" style="60" customWidth="1"/>
    <col min="1276" max="1521" width="8.85546875" style="60"/>
    <col min="1522" max="1522" width="14.7109375" style="60" customWidth="1"/>
    <col min="1523" max="1523" width="15" style="60" customWidth="1"/>
    <col min="1524" max="1526" width="14.140625" style="60" customWidth="1"/>
    <col min="1527" max="1527" width="18" style="60" customWidth="1"/>
    <col min="1528" max="1528" width="15.42578125" style="60" customWidth="1"/>
    <col min="1529" max="1530" width="8.28515625" style="60" bestFit="1" customWidth="1"/>
    <col min="1531" max="1531" width="14.28515625" style="60" customWidth="1"/>
    <col min="1532" max="1777" width="8.85546875" style="60"/>
    <col min="1778" max="1778" width="14.7109375" style="60" customWidth="1"/>
    <col min="1779" max="1779" width="15" style="60" customWidth="1"/>
    <col min="1780" max="1782" width="14.140625" style="60" customWidth="1"/>
    <col min="1783" max="1783" width="18" style="60" customWidth="1"/>
    <col min="1784" max="1784" width="15.42578125" style="60" customWidth="1"/>
    <col min="1785" max="1786" width="8.28515625" style="60" bestFit="1" customWidth="1"/>
    <col min="1787" max="1787" width="14.28515625" style="60" customWidth="1"/>
    <col min="1788" max="2033" width="8.85546875" style="60"/>
    <col min="2034" max="2034" width="14.7109375" style="60" customWidth="1"/>
    <col min="2035" max="2035" width="15" style="60" customWidth="1"/>
    <col min="2036" max="2038" width="14.140625" style="60" customWidth="1"/>
    <col min="2039" max="2039" width="18" style="60" customWidth="1"/>
    <col min="2040" max="2040" width="15.42578125" style="60" customWidth="1"/>
    <col min="2041" max="2042" width="8.28515625" style="60" bestFit="1" customWidth="1"/>
    <col min="2043" max="2043" width="14.28515625" style="60" customWidth="1"/>
    <col min="2044" max="2289" width="8.85546875" style="60"/>
    <col min="2290" max="2290" width="14.7109375" style="60" customWidth="1"/>
    <col min="2291" max="2291" width="15" style="60" customWidth="1"/>
    <col min="2292" max="2294" width="14.140625" style="60" customWidth="1"/>
    <col min="2295" max="2295" width="18" style="60" customWidth="1"/>
    <col min="2296" max="2296" width="15.42578125" style="60" customWidth="1"/>
    <col min="2297" max="2298" width="8.28515625" style="60" bestFit="1" customWidth="1"/>
    <col min="2299" max="2299" width="14.28515625" style="60" customWidth="1"/>
    <col min="2300" max="2545" width="8.85546875" style="60"/>
    <col min="2546" max="2546" width="14.7109375" style="60" customWidth="1"/>
    <col min="2547" max="2547" width="15" style="60" customWidth="1"/>
    <col min="2548" max="2550" width="14.140625" style="60" customWidth="1"/>
    <col min="2551" max="2551" width="18" style="60" customWidth="1"/>
    <col min="2552" max="2552" width="15.42578125" style="60" customWidth="1"/>
    <col min="2553" max="2554" width="8.28515625" style="60" bestFit="1" customWidth="1"/>
    <col min="2555" max="2555" width="14.28515625" style="60" customWidth="1"/>
    <col min="2556" max="2801" width="8.85546875" style="60"/>
    <col min="2802" max="2802" width="14.7109375" style="60" customWidth="1"/>
    <col min="2803" max="2803" width="15" style="60" customWidth="1"/>
    <col min="2804" max="2806" width="14.140625" style="60" customWidth="1"/>
    <col min="2807" max="2807" width="18" style="60" customWidth="1"/>
    <col min="2808" max="2808" width="15.42578125" style="60" customWidth="1"/>
    <col min="2809" max="2810" width="8.28515625" style="60" bestFit="1" customWidth="1"/>
    <col min="2811" max="2811" width="14.28515625" style="60" customWidth="1"/>
    <col min="2812" max="3057" width="8.85546875" style="60"/>
    <col min="3058" max="3058" width="14.7109375" style="60" customWidth="1"/>
    <col min="3059" max="3059" width="15" style="60" customWidth="1"/>
    <col min="3060" max="3062" width="14.140625" style="60" customWidth="1"/>
    <col min="3063" max="3063" width="18" style="60" customWidth="1"/>
    <col min="3064" max="3064" width="15.42578125" style="60" customWidth="1"/>
    <col min="3065" max="3066" width="8.28515625" style="60" bestFit="1" customWidth="1"/>
    <col min="3067" max="3067" width="14.28515625" style="60" customWidth="1"/>
    <col min="3068" max="3313" width="8.85546875" style="60"/>
    <col min="3314" max="3314" width="14.7109375" style="60" customWidth="1"/>
    <col min="3315" max="3315" width="15" style="60" customWidth="1"/>
    <col min="3316" max="3318" width="14.140625" style="60" customWidth="1"/>
    <col min="3319" max="3319" width="18" style="60" customWidth="1"/>
    <col min="3320" max="3320" width="15.42578125" style="60" customWidth="1"/>
    <col min="3321" max="3322" width="8.28515625" style="60" bestFit="1" customWidth="1"/>
    <col min="3323" max="3323" width="14.28515625" style="60" customWidth="1"/>
    <col min="3324" max="3569" width="8.85546875" style="60"/>
    <col min="3570" max="3570" width="14.7109375" style="60" customWidth="1"/>
    <col min="3571" max="3571" width="15" style="60" customWidth="1"/>
    <col min="3572" max="3574" width="14.140625" style="60" customWidth="1"/>
    <col min="3575" max="3575" width="18" style="60" customWidth="1"/>
    <col min="3576" max="3576" width="15.42578125" style="60" customWidth="1"/>
    <col min="3577" max="3578" width="8.28515625" style="60" bestFit="1" customWidth="1"/>
    <col min="3579" max="3579" width="14.28515625" style="60" customWidth="1"/>
    <col min="3580" max="3825" width="8.85546875" style="60"/>
    <col min="3826" max="3826" width="14.7109375" style="60" customWidth="1"/>
    <col min="3827" max="3827" width="15" style="60" customWidth="1"/>
    <col min="3828" max="3830" width="14.140625" style="60" customWidth="1"/>
    <col min="3831" max="3831" width="18" style="60" customWidth="1"/>
    <col min="3832" max="3832" width="15.42578125" style="60" customWidth="1"/>
    <col min="3833" max="3834" width="8.28515625" style="60" bestFit="1" customWidth="1"/>
    <col min="3835" max="3835" width="14.28515625" style="60" customWidth="1"/>
    <col min="3836" max="4081" width="8.85546875" style="60"/>
    <col min="4082" max="4082" width="14.7109375" style="60" customWidth="1"/>
    <col min="4083" max="4083" width="15" style="60" customWidth="1"/>
    <col min="4084" max="4086" width="14.140625" style="60" customWidth="1"/>
    <col min="4087" max="4087" width="18" style="60" customWidth="1"/>
    <col min="4088" max="4088" width="15.42578125" style="60" customWidth="1"/>
    <col min="4089" max="4090" width="8.28515625" style="60" bestFit="1" customWidth="1"/>
    <col min="4091" max="4091" width="14.28515625" style="60" customWidth="1"/>
    <col min="4092" max="4337" width="8.85546875" style="60"/>
    <col min="4338" max="4338" width="14.7109375" style="60" customWidth="1"/>
    <col min="4339" max="4339" width="15" style="60" customWidth="1"/>
    <col min="4340" max="4342" width="14.140625" style="60" customWidth="1"/>
    <col min="4343" max="4343" width="18" style="60" customWidth="1"/>
    <col min="4344" max="4344" width="15.42578125" style="60" customWidth="1"/>
    <col min="4345" max="4346" width="8.28515625" style="60" bestFit="1" customWidth="1"/>
    <col min="4347" max="4347" width="14.28515625" style="60" customWidth="1"/>
    <col min="4348" max="4593" width="8.85546875" style="60"/>
    <col min="4594" max="4594" width="14.7109375" style="60" customWidth="1"/>
    <col min="4595" max="4595" width="15" style="60" customWidth="1"/>
    <col min="4596" max="4598" width="14.140625" style="60" customWidth="1"/>
    <col min="4599" max="4599" width="18" style="60" customWidth="1"/>
    <col min="4600" max="4600" width="15.42578125" style="60" customWidth="1"/>
    <col min="4601" max="4602" width="8.28515625" style="60" bestFit="1" customWidth="1"/>
    <col min="4603" max="4603" width="14.28515625" style="60" customWidth="1"/>
    <col min="4604" max="4849" width="8.85546875" style="60"/>
    <col min="4850" max="4850" width="14.7109375" style="60" customWidth="1"/>
    <col min="4851" max="4851" width="15" style="60" customWidth="1"/>
    <col min="4852" max="4854" width="14.140625" style="60" customWidth="1"/>
    <col min="4855" max="4855" width="18" style="60" customWidth="1"/>
    <col min="4856" max="4856" width="15.42578125" style="60" customWidth="1"/>
    <col min="4857" max="4858" width="8.28515625" style="60" bestFit="1" customWidth="1"/>
    <col min="4859" max="4859" width="14.28515625" style="60" customWidth="1"/>
    <col min="4860" max="5105" width="8.85546875" style="60"/>
    <col min="5106" max="5106" width="14.7109375" style="60" customWidth="1"/>
    <col min="5107" max="5107" width="15" style="60" customWidth="1"/>
    <col min="5108" max="5110" width="14.140625" style="60" customWidth="1"/>
    <col min="5111" max="5111" width="18" style="60" customWidth="1"/>
    <col min="5112" max="5112" width="15.42578125" style="60" customWidth="1"/>
    <col min="5113" max="5114" width="8.28515625" style="60" bestFit="1" customWidth="1"/>
    <col min="5115" max="5115" width="14.28515625" style="60" customWidth="1"/>
    <col min="5116" max="5361" width="8.85546875" style="60"/>
    <col min="5362" max="5362" width="14.7109375" style="60" customWidth="1"/>
    <col min="5363" max="5363" width="15" style="60" customWidth="1"/>
    <col min="5364" max="5366" width="14.140625" style="60" customWidth="1"/>
    <col min="5367" max="5367" width="18" style="60" customWidth="1"/>
    <col min="5368" max="5368" width="15.42578125" style="60" customWidth="1"/>
    <col min="5369" max="5370" width="8.28515625" style="60" bestFit="1" customWidth="1"/>
    <col min="5371" max="5371" width="14.28515625" style="60" customWidth="1"/>
    <col min="5372" max="5617" width="8.85546875" style="60"/>
    <col min="5618" max="5618" width="14.7109375" style="60" customWidth="1"/>
    <col min="5619" max="5619" width="15" style="60" customWidth="1"/>
    <col min="5620" max="5622" width="14.140625" style="60" customWidth="1"/>
    <col min="5623" max="5623" width="18" style="60" customWidth="1"/>
    <col min="5624" max="5624" width="15.42578125" style="60" customWidth="1"/>
    <col min="5625" max="5626" width="8.28515625" style="60" bestFit="1" customWidth="1"/>
    <col min="5627" max="5627" width="14.28515625" style="60" customWidth="1"/>
    <col min="5628" max="5873" width="8.85546875" style="60"/>
    <col min="5874" max="5874" width="14.7109375" style="60" customWidth="1"/>
    <col min="5875" max="5875" width="15" style="60" customWidth="1"/>
    <col min="5876" max="5878" width="14.140625" style="60" customWidth="1"/>
    <col min="5879" max="5879" width="18" style="60" customWidth="1"/>
    <col min="5880" max="5880" width="15.42578125" style="60" customWidth="1"/>
    <col min="5881" max="5882" width="8.28515625" style="60" bestFit="1" customWidth="1"/>
    <col min="5883" max="5883" width="14.28515625" style="60" customWidth="1"/>
    <col min="5884" max="6129" width="8.85546875" style="60"/>
    <col min="6130" max="6130" width="14.7109375" style="60" customWidth="1"/>
    <col min="6131" max="6131" width="15" style="60" customWidth="1"/>
    <col min="6132" max="6134" width="14.140625" style="60" customWidth="1"/>
    <col min="6135" max="6135" width="18" style="60" customWidth="1"/>
    <col min="6136" max="6136" width="15.42578125" style="60" customWidth="1"/>
    <col min="6137" max="6138" width="8.28515625" style="60" bestFit="1" customWidth="1"/>
    <col min="6139" max="6139" width="14.28515625" style="60" customWidth="1"/>
    <col min="6140" max="6385" width="8.85546875" style="60"/>
    <col min="6386" max="6386" width="14.7109375" style="60" customWidth="1"/>
    <col min="6387" max="6387" width="15" style="60" customWidth="1"/>
    <col min="6388" max="6390" width="14.140625" style="60" customWidth="1"/>
    <col min="6391" max="6391" width="18" style="60" customWidth="1"/>
    <col min="6392" max="6392" width="15.42578125" style="60" customWidth="1"/>
    <col min="6393" max="6394" width="8.28515625" style="60" bestFit="1" customWidth="1"/>
    <col min="6395" max="6395" width="14.28515625" style="60" customWidth="1"/>
    <col min="6396" max="6641" width="8.85546875" style="60"/>
    <col min="6642" max="6642" width="14.7109375" style="60" customWidth="1"/>
    <col min="6643" max="6643" width="15" style="60" customWidth="1"/>
    <col min="6644" max="6646" width="14.140625" style="60" customWidth="1"/>
    <col min="6647" max="6647" width="18" style="60" customWidth="1"/>
    <col min="6648" max="6648" width="15.42578125" style="60" customWidth="1"/>
    <col min="6649" max="6650" width="8.28515625" style="60" bestFit="1" customWidth="1"/>
    <col min="6651" max="6651" width="14.28515625" style="60" customWidth="1"/>
    <col min="6652" max="6897" width="8.85546875" style="60"/>
    <col min="6898" max="6898" width="14.7109375" style="60" customWidth="1"/>
    <col min="6899" max="6899" width="15" style="60" customWidth="1"/>
    <col min="6900" max="6902" width="14.140625" style="60" customWidth="1"/>
    <col min="6903" max="6903" width="18" style="60" customWidth="1"/>
    <col min="6904" max="6904" width="15.42578125" style="60" customWidth="1"/>
    <col min="6905" max="6906" width="8.28515625" style="60" bestFit="1" customWidth="1"/>
    <col min="6907" max="6907" width="14.28515625" style="60" customWidth="1"/>
    <col min="6908" max="7153" width="8.85546875" style="60"/>
    <col min="7154" max="7154" width="14.7109375" style="60" customWidth="1"/>
    <col min="7155" max="7155" width="15" style="60" customWidth="1"/>
    <col min="7156" max="7158" width="14.140625" style="60" customWidth="1"/>
    <col min="7159" max="7159" width="18" style="60" customWidth="1"/>
    <col min="7160" max="7160" width="15.42578125" style="60" customWidth="1"/>
    <col min="7161" max="7162" width="8.28515625" style="60" bestFit="1" customWidth="1"/>
    <col min="7163" max="7163" width="14.28515625" style="60" customWidth="1"/>
    <col min="7164" max="7409" width="8.85546875" style="60"/>
    <col min="7410" max="7410" width="14.7109375" style="60" customWidth="1"/>
    <col min="7411" max="7411" width="15" style="60" customWidth="1"/>
    <col min="7412" max="7414" width="14.140625" style="60" customWidth="1"/>
    <col min="7415" max="7415" width="18" style="60" customWidth="1"/>
    <col min="7416" max="7416" width="15.42578125" style="60" customWidth="1"/>
    <col min="7417" max="7418" width="8.28515625" style="60" bestFit="1" customWidth="1"/>
    <col min="7419" max="7419" width="14.28515625" style="60" customWidth="1"/>
    <col min="7420" max="7665" width="8.85546875" style="60"/>
    <col min="7666" max="7666" width="14.7109375" style="60" customWidth="1"/>
    <col min="7667" max="7667" width="15" style="60" customWidth="1"/>
    <col min="7668" max="7670" width="14.140625" style="60" customWidth="1"/>
    <col min="7671" max="7671" width="18" style="60" customWidth="1"/>
    <col min="7672" max="7672" width="15.42578125" style="60" customWidth="1"/>
    <col min="7673" max="7674" width="8.28515625" style="60" bestFit="1" customWidth="1"/>
    <col min="7675" max="7675" width="14.28515625" style="60" customWidth="1"/>
    <col min="7676" max="7921" width="8.85546875" style="60"/>
    <col min="7922" max="7922" width="14.7109375" style="60" customWidth="1"/>
    <col min="7923" max="7923" width="15" style="60" customWidth="1"/>
    <col min="7924" max="7926" width="14.140625" style="60" customWidth="1"/>
    <col min="7927" max="7927" width="18" style="60" customWidth="1"/>
    <col min="7928" max="7928" width="15.42578125" style="60" customWidth="1"/>
    <col min="7929" max="7930" width="8.28515625" style="60" bestFit="1" customWidth="1"/>
    <col min="7931" max="7931" width="14.28515625" style="60" customWidth="1"/>
    <col min="7932" max="8177" width="8.85546875" style="60"/>
    <col min="8178" max="8178" width="14.7109375" style="60" customWidth="1"/>
    <col min="8179" max="8179" width="15" style="60" customWidth="1"/>
    <col min="8180" max="8182" width="14.140625" style="60" customWidth="1"/>
    <col min="8183" max="8183" width="18" style="60" customWidth="1"/>
    <col min="8184" max="8184" width="15.42578125" style="60" customWidth="1"/>
    <col min="8185" max="8186" width="8.28515625" style="60" bestFit="1" customWidth="1"/>
    <col min="8187" max="8187" width="14.28515625" style="60" customWidth="1"/>
    <col min="8188" max="8433" width="8.85546875" style="60"/>
    <col min="8434" max="8434" width="14.7109375" style="60" customWidth="1"/>
    <col min="8435" max="8435" width="15" style="60" customWidth="1"/>
    <col min="8436" max="8438" width="14.140625" style="60" customWidth="1"/>
    <col min="8439" max="8439" width="18" style="60" customWidth="1"/>
    <col min="8440" max="8440" width="15.42578125" style="60" customWidth="1"/>
    <col min="8441" max="8442" width="8.28515625" style="60" bestFit="1" customWidth="1"/>
    <col min="8443" max="8443" width="14.28515625" style="60" customWidth="1"/>
    <col min="8444" max="8689" width="8.85546875" style="60"/>
    <col min="8690" max="8690" width="14.7109375" style="60" customWidth="1"/>
    <col min="8691" max="8691" width="15" style="60" customWidth="1"/>
    <col min="8692" max="8694" width="14.140625" style="60" customWidth="1"/>
    <col min="8695" max="8695" width="18" style="60" customWidth="1"/>
    <col min="8696" max="8696" width="15.42578125" style="60" customWidth="1"/>
    <col min="8697" max="8698" width="8.28515625" style="60" bestFit="1" customWidth="1"/>
    <col min="8699" max="8699" width="14.28515625" style="60" customWidth="1"/>
    <col min="8700" max="8945" width="8.85546875" style="60"/>
    <col min="8946" max="8946" width="14.7109375" style="60" customWidth="1"/>
    <col min="8947" max="8947" width="15" style="60" customWidth="1"/>
    <col min="8948" max="8950" width="14.140625" style="60" customWidth="1"/>
    <col min="8951" max="8951" width="18" style="60" customWidth="1"/>
    <col min="8952" max="8952" width="15.42578125" style="60" customWidth="1"/>
    <col min="8953" max="8954" width="8.28515625" style="60" bestFit="1" customWidth="1"/>
    <col min="8955" max="8955" width="14.28515625" style="60" customWidth="1"/>
    <col min="8956" max="9201" width="8.85546875" style="60"/>
    <col min="9202" max="9202" width="14.7109375" style="60" customWidth="1"/>
    <col min="9203" max="9203" width="15" style="60" customWidth="1"/>
    <col min="9204" max="9206" width="14.140625" style="60" customWidth="1"/>
    <col min="9207" max="9207" width="18" style="60" customWidth="1"/>
    <col min="9208" max="9208" width="15.42578125" style="60" customWidth="1"/>
    <col min="9209" max="9210" width="8.28515625" style="60" bestFit="1" customWidth="1"/>
    <col min="9211" max="9211" width="14.28515625" style="60" customWidth="1"/>
    <col min="9212" max="9457" width="8.85546875" style="60"/>
    <col min="9458" max="9458" width="14.7109375" style="60" customWidth="1"/>
    <col min="9459" max="9459" width="15" style="60" customWidth="1"/>
    <col min="9460" max="9462" width="14.140625" style="60" customWidth="1"/>
    <col min="9463" max="9463" width="18" style="60" customWidth="1"/>
    <col min="9464" max="9464" width="15.42578125" style="60" customWidth="1"/>
    <col min="9465" max="9466" width="8.28515625" style="60" bestFit="1" customWidth="1"/>
    <col min="9467" max="9467" width="14.28515625" style="60" customWidth="1"/>
    <col min="9468" max="9713" width="8.85546875" style="60"/>
    <col min="9714" max="9714" width="14.7109375" style="60" customWidth="1"/>
    <col min="9715" max="9715" width="15" style="60" customWidth="1"/>
    <col min="9716" max="9718" width="14.140625" style="60" customWidth="1"/>
    <col min="9719" max="9719" width="18" style="60" customWidth="1"/>
    <col min="9720" max="9720" width="15.42578125" style="60" customWidth="1"/>
    <col min="9721" max="9722" width="8.28515625" style="60" bestFit="1" customWidth="1"/>
    <col min="9723" max="9723" width="14.28515625" style="60" customWidth="1"/>
    <col min="9724" max="9969" width="8.85546875" style="60"/>
    <col min="9970" max="9970" width="14.7109375" style="60" customWidth="1"/>
    <col min="9971" max="9971" width="15" style="60" customWidth="1"/>
    <col min="9972" max="9974" width="14.140625" style="60" customWidth="1"/>
    <col min="9975" max="9975" width="18" style="60" customWidth="1"/>
    <col min="9976" max="9976" width="15.42578125" style="60" customWidth="1"/>
    <col min="9977" max="9978" width="8.28515625" style="60" bestFit="1" customWidth="1"/>
    <col min="9979" max="9979" width="14.28515625" style="60" customWidth="1"/>
    <col min="9980" max="10225" width="8.85546875" style="60"/>
    <col min="10226" max="10226" width="14.7109375" style="60" customWidth="1"/>
    <col min="10227" max="10227" width="15" style="60" customWidth="1"/>
    <col min="10228" max="10230" width="14.140625" style="60" customWidth="1"/>
    <col min="10231" max="10231" width="18" style="60" customWidth="1"/>
    <col min="10232" max="10232" width="15.42578125" style="60" customWidth="1"/>
    <col min="10233" max="10234" width="8.28515625" style="60" bestFit="1" customWidth="1"/>
    <col min="10235" max="10235" width="14.28515625" style="60" customWidth="1"/>
    <col min="10236" max="10481" width="8.85546875" style="60"/>
    <col min="10482" max="10482" width="14.7109375" style="60" customWidth="1"/>
    <col min="10483" max="10483" width="15" style="60" customWidth="1"/>
    <col min="10484" max="10486" width="14.140625" style="60" customWidth="1"/>
    <col min="10487" max="10487" width="18" style="60" customWidth="1"/>
    <col min="10488" max="10488" width="15.42578125" style="60" customWidth="1"/>
    <col min="10489" max="10490" width="8.28515625" style="60" bestFit="1" customWidth="1"/>
    <col min="10491" max="10491" width="14.28515625" style="60" customWidth="1"/>
    <col min="10492" max="10737" width="8.85546875" style="60"/>
    <col min="10738" max="10738" width="14.7109375" style="60" customWidth="1"/>
    <col min="10739" max="10739" width="15" style="60" customWidth="1"/>
    <col min="10740" max="10742" width="14.140625" style="60" customWidth="1"/>
    <col min="10743" max="10743" width="18" style="60" customWidth="1"/>
    <col min="10744" max="10744" width="15.42578125" style="60" customWidth="1"/>
    <col min="10745" max="10746" width="8.28515625" style="60" bestFit="1" customWidth="1"/>
    <col min="10747" max="10747" width="14.28515625" style="60" customWidth="1"/>
    <col min="10748" max="10993" width="8.85546875" style="60"/>
    <col min="10994" max="10994" width="14.7109375" style="60" customWidth="1"/>
    <col min="10995" max="10995" width="15" style="60" customWidth="1"/>
    <col min="10996" max="10998" width="14.140625" style="60" customWidth="1"/>
    <col min="10999" max="10999" width="18" style="60" customWidth="1"/>
    <col min="11000" max="11000" width="15.42578125" style="60" customWidth="1"/>
    <col min="11001" max="11002" width="8.28515625" style="60" bestFit="1" customWidth="1"/>
    <col min="11003" max="11003" width="14.28515625" style="60" customWidth="1"/>
    <col min="11004" max="11249" width="8.85546875" style="60"/>
    <col min="11250" max="11250" width="14.7109375" style="60" customWidth="1"/>
    <col min="11251" max="11251" width="15" style="60" customWidth="1"/>
    <col min="11252" max="11254" width="14.140625" style="60" customWidth="1"/>
    <col min="11255" max="11255" width="18" style="60" customWidth="1"/>
    <col min="11256" max="11256" width="15.42578125" style="60" customWidth="1"/>
    <col min="11257" max="11258" width="8.28515625" style="60" bestFit="1" customWidth="1"/>
    <col min="11259" max="11259" width="14.28515625" style="60" customWidth="1"/>
    <col min="11260" max="11505" width="8.85546875" style="60"/>
    <col min="11506" max="11506" width="14.7109375" style="60" customWidth="1"/>
    <col min="11507" max="11507" width="15" style="60" customWidth="1"/>
    <col min="11508" max="11510" width="14.140625" style="60" customWidth="1"/>
    <col min="11511" max="11511" width="18" style="60" customWidth="1"/>
    <col min="11512" max="11512" width="15.42578125" style="60" customWidth="1"/>
    <col min="11513" max="11514" width="8.28515625" style="60" bestFit="1" customWidth="1"/>
    <col min="11515" max="11515" width="14.28515625" style="60" customWidth="1"/>
    <col min="11516" max="11761" width="8.85546875" style="60"/>
    <col min="11762" max="11762" width="14.7109375" style="60" customWidth="1"/>
    <col min="11763" max="11763" width="15" style="60" customWidth="1"/>
    <col min="11764" max="11766" width="14.140625" style="60" customWidth="1"/>
    <col min="11767" max="11767" width="18" style="60" customWidth="1"/>
    <col min="11768" max="11768" width="15.42578125" style="60" customWidth="1"/>
    <col min="11769" max="11770" width="8.28515625" style="60" bestFit="1" customWidth="1"/>
    <col min="11771" max="11771" width="14.28515625" style="60" customWidth="1"/>
    <col min="11772" max="12017" width="8.85546875" style="60"/>
    <col min="12018" max="12018" width="14.7109375" style="60" customWidth="1"/>
    <col min="12019" max="12019" width="15" style="60" customWidth="1"/>
    <col min="12020" max="12022" width="14.140625" style="60" customWidth="1"/>
    <col min="12023" max="12023" width="18" style="60" customWidth="1"/>
    <col min="12024" max="12024" width="15.42578125" style="60" customWidth="1"/>
    <col min="12025" max="12026" width="8.28515625" style="60" bestFit="1" customWidth="1"/>
    <col min="12027" max="12027" width="14.28515625" style="60" customWidth="1"/>
    <col min="12028" max="12273" width="8.85546875" style="60"/>
    <col min="12274" max="12274" width="14.7109375" style="60" customWidth="1"/>
    <col min="12275" max="12275" width="15" style="60" customWidth="1"/>
    <col min="12276" max="12278" width="14.140625" style="60" customWidth="1"/>
    <col min="12279" max="12279" width="18" style="60" customWidth="1"/>
    <col min="12280" max="12280" width="15.42578125" style="60" customWidth="1"/>
    <col min="12281" max="12282" width="8.28515625" style="60" bestFit="1" customWidth="1"/>
    <col min="12283" max="12283" width="14.28515625" style="60" customWidth="1"/>
    <col min="12284" max="12529" width="8.85546875" style="60"/>
    <col min="12530" max="12530" width="14.7109375" style="60" customWidth="1"/>
    <col min="12531" max="12531" width="15" style="60" customWidth="1"/>
    <col min="12532" max="12534" width="14.140625" style="60" customWidth="1"/>
    <col min="12535" max="12535" width="18" style="60" customWidth="1"/>
    <col min="12536" max="12536" width="15.42578125" style="60" customWidth="1"/>
    <col min="12537" max="12538" width="8.28515625" style="60" bestFit="1" customWidth="1"/>
    <col min="12539" max="12539" width="14.28515625" style="60" customWidth="1"/>
    <col min="12540" max="12785" width="8.85546875" style="60"/>
    <col min="12786" max="12786" width="14.7109375" style="60" customWidth="1"/>
    <col min="12787" max="12787" width="15" style="60" customWidth="1"/>
    <col min="12788" max="12790" width="14.140625" style="60" customWidth="1"/>
    <col min="12791" max="12791" width="18" style="60" customWidth="1"/>
    <col min="12792" max="12792" width="15.42578125" style="60" customWidth="1"/>
    <col min="12793" max="12794" width="8.28515625" style="60" bestFit="1" customWidth="1"/>
    <col min="12795" max="12795" width="14.28515625" style="60" customWidth="1"/>
    <col min="12796" max="13041" width="8.85546875" style="60"/>
    <col min="13042" max="13042" width="14.7109375" style="60" customWidth="1"/>
    <col min="13043" max="13043" width="15" style="60" customWidth="1"/>
    <col min="13044" max="13046" width="14.140625" style="60" customWidth="1"/>
    <col min="13047" max="13047" width="18" style="60" customWidth="1"/>
    <col min="13048" max="13048" width="15.42578125" style="60" customWidth="1"/>
    <col min="13049" max="13050" width="8.28515625" style="60" bestFit="1" customWidth="1"/>
    <col min="13051" max="13051" width="14.28515625" style="60" customWidth="1"/>
    <col min="13052" max="13297" width="8.85546875" style="60"/>
    <col min="13298" max="13298" width="14.7109375" style="60" customWidth="1"/>
    <col min="13299" max="13299" width="15" style="60" customWidth="1"/>
    <col min="13300" max="13302" width="14.140625" style="60" customWidth="1"/>
    <col min="13303" max="13303" width="18" style="60" customWidth="1"/>
    <col min="13304" max="13304" width="15.42578125" style="60" customWidth="1"/>
    <col min="13305" max="13306" width="8.28515625" style="60" bestFit="1" customWidth="1"/>
    <col min="13307" max="13307" width="14.28515625" style="60" customWidth="1"/>
    <col min="13308" max="13553" width="8.85546875" style="60"/>
    <col min="13554" max="13554" width="14.7109375" style="60" customWidth="1"/>
    <col min="13555" max="13555" width="15" style="60" customWidth="1"/>
    <col min="13556" max="13558" width="14.140625" style="60" customWidth="1"/>
    <col min="13559" max="13559" width="18" style="60" customWidth="1"/>
    <col min="13560" max="13560" width="15.42578125" style="60" customWidth="1"/>
    <col min="13561" max="13562" width="8.28515625" style="60" bestFit="1" customWidth="1"/>
    <col min="13563" max="13563" width="14.28515625" style="60" customWidth="1"/>
    <col min="13564" max="13809" width="8.85546875" style="60"/>
    <col min="13810" max="13810" width="14.7109375" style="60" customWidth="1"/>
    <col min="13811" max="13811" width="15" style="60" customWidth="1"/>
    <col min="13812" max="13814" width="14.140625" style="60" customWidth="1"/>
    <col min="13815" max="13815" width="18" style="60" customWidth="1"/>
    <col min="13816" max="13816" width="15.42578125" style="60" customWidth="1"/>
    <col min="13817" max="13818" width="8.28515625" style="60" bestFit="1" customWidth="1"/>
    <col min="13819" max="13819" width="14.28515625" style="60" customWidth="1"/>
    <col min="13820" max="14065" width="8.85546875" style="60"/>
    <col min="14066" max="14066" width="14.7109375" style="60" customWidth="1"/>
    <col min="14067" max="14067" width="15" style="60" customWidth="1"/>
    <col min="14068" max="14070" width="14.140625" style="60" customWidth="1"/>
    <col min="14071" max="14071" width="18" style="60" customWidth="1"/>
    <col min="14072" max="14072" width="15.42578125" style="60" customWidth="1"/>
    <col min="14073" max="14074" width="8.28515625" style="60" bestFit="1" customWidth="1"/>
    <col min="14075" max="14075" width="14.28515625" style="60" customWidth="1"/>
    <col min="14076" max="14321" width="8.85546875" style="60"/>
    <col min="14322" max="14322" width="14.7109375" style="60" customWidth="1"/>
    <col min="14323" max="14323" width="15" style="60" customWidth="1"/>
    <col min="14324" max="14326" width="14.140625" style="60" customWidth="1"/>
    <col min="14327" max="14327" width="18" style="60" customWidth="1"/>
    <col min="14328" max="14328" width="15.42578125" style="60" customWidth="1"/>
    <col min="14329" max="14330" width="8.28515625" style="60" bestFit="1" customWidth="1"/>
    <col min="14331" max="14331" width="14.28515625" style="60" customWidth="1"/>
    <col min="14332" max="14577" width="8.85546875" style="60"/>
    <col min="14578" max="14578" width="14.7109375" style="60" customWidth="1"/>
    <col min="14579" max="14579" width="15" style="60" customWidth="1"/>
    <col min="14580" max="14582" width="14.140625" style="60" customWidth="1"/>
    <col min="14583" max="14583" width="18" style="60" customWidth="1"/>
    <col min="14584" max="14584" width="15.42578125" style="60" customWidth="1"/>
    <col min="14585" max="14586" width="8.28515625" style="60" bestFit="1" customWidth="1"/>
    <col min="14587" max="14587" width="14.28515625" style="60" customWidth="1"/>
    <col min="14588" max="14833" width="8.85546875" style="60"/>
    <col min="14834" max="14834" width="14.7109375" style="60" customWidth="1"/>
    <col min="14835" max="14835" width="15" style="60" customWidth="1"/>
    <col min="14836" max="14838" width="14.140625" style="60" customWidth="1"/>
    <col min="14839" max="14839" width="18" style="60" customWidth="1"/>
    <col min="14840" max="14840" width="15.42578125" style="60" customWidth="1"/>
    <col min="14841" max="14842" width="8.28515625" style="60" bestFit="1" customWidth="1"/>
    <col min="14843" max="14843" width="14.28515625" style="60" customWidth="1"/>
    <col min="14844" max="15089" width="8.85546875" style="60"/>
    <col min="15090" max="15090" width="14.7109375" style="60" customWidth="1"/>
    <col min="15091" max="15091" width="15" style="60" customWidth="1"/>
    <col min="15092" max="15094" width="14.140625" style="60" customWidth="1"/>
    <col min="15095" max="15095" width="18" style="60" customWidth="1"/>
    <col min="15096" max="15096" width="15.42578125" style="60" customWidth="1"/>
    <col min="15097" max="15098" width="8.28515625" style="60" bestFit="1" customWidth="1"/>
    <col min="15099" max="15099" width="14.28515625" style="60" customWidth="1"/>
    <col min="15100" max="15345" width="8.85546875" style="60"/>
    <col min="15346" max="15346" width="14.7109375" style="60" customWidth="1"/>
    <col min="15347" max="15347" width="15" style="60" customWidth="1"/>
    <col min="15348" max="15350" width="14.140625" style="60" customWidth="1"/>
    <col min="15351" max="15351" width="18" style="60" customWidth="1"/>
    <col min="15352" max="15352" width="15.42578125" style="60" customWidth="1"/>
    <col min="15353" max="15354" width="8.28515625" style="60" bestFit="1" customWidth="1"/>
    <col min="15355" max="15355" width="14.28515625" style="60" customWidth="1"/>
    <col min="15356" max="15601" width="8.85546875" style="60"/>
    <col min="15602" max="15602" width="14.7109375" style="60" customWidth="1"/>
    <col min="15603" max="15603" width="15" style="60" customWidth="1"/>
    <col min="15604" max="15606" width="14.140625" style="60" customWidth="1"/>
    <col min="15607" max="15607" width="18" style="60" customWidth="1"/>
    <col min="15608" max="15608" width="15.42578125" style="60" customWidth="1"/>
    <col min="15609" max="15610" width="8.28515625" style="60" bestFit="1" customWidth="1"/>
    <col min="15611" max="15611" width="14.28515625" style="60" customWidth="1"/>
    <col min="15612" max="15857" width="8.85546875" style="60"/>
    <col min="15858" max="15858" width="14.7109375" style="60" customWidth="1"/>
    <col min="15859" max="15859" width="15" style="60" customWidth="1"/>
    <col min="15860" max="15862" width="14.140625" style="60" customWidth="1"/>
    <col min="15863" max="15863" width="18" style="60" customWidth="1"/>
    <col min="15864" max="15864" width="15.42578125" style="60" customWidth="1"/>
    <col min="15865" max="15866" width="8.28515625" style="60" bestFit="1" customWidth="1"/>
    <col min="15867" max="15867" width="14.28515625" style="60" customWidth="1"/>
    <col min="15868" max="16113" width="8.85546875" style="60"/>
    <col min="16114" max="16114" width="14.7109375" style="60" customWidth="1"/>
    <col min="16115" max="16115" width="15" style="60" customWidth="1"/>
    <col min="16116" max="16118" width="14.140625" style="60" customWidth="1"/>
    <col min="16119" max="16119" width="18" style="60" customWidth="1"/>
    <col min="16120" max="16120" width="15.42578125" style="60" customWidth="1"/>
    <col min="16121" max="16122" width="8.28515625" style="60" bestFit="1" customWidth="1"/>
    <col min="16123" max="16123" width="14.28515625" style="60" customWidth="1"/>
    <col min="16124" max="16369" width="8.85546875" style="60"/>
    <col min="16370" max="16384" width="8.7109375" style="60" customWidth="1"/>
  </cols>
  <sheetData>
    <row r="1" spans="1:16" ht="32.25" customHeight="1">
      <c r="A1" s="1901" t="s">
        <v>10</v>
      </c>
      <c r="B1" s="1901"/>
      <c r="C1" s="1901"/>
      <c r="D1" s="1901"/>
      <c r="E1" s="1901"/>
    </row>
    <row r="2" spans="1:16" ht="28.5" customHeight="1">
      <c r="A2" s="1911" t="s">
        <v>11</v>
      </c>
      <c r="B2" s="1911"/>
      <c r="C2" s="1911"/>
      <c r="D2" s="1911"/>
      <c r="E2" s="1911"/>
    </row>
    <row r="3" spans="1:16" ht="15.75" customHeight="1">
      <c r="A3" s="1912" t="s">
        <v>81</v>
      </c>
      <c r="B3" s="1913"/>
      <c r="C3" s="1914" t="s">
        <v>82</v>
      </c>
      <c r="D3" s="1914"/>
      <c r="E3" s="1915"/>
    </row>
    <row r="4" spans="1:16" ht="27" customHeight="1">
      <c r="A4" s="1916" t="s">
        <v>83</v>
      </c>
      <c r="B4" s="1917" t="s">
        <v>84</v>
      </c>
      <c r="C4" s="1917" t="s">
        <v>85</v>
      </c>
      <c r="D4" s="1917" t="s">
        <v>86</v>
      </c>
      <c r="E4" s="1916" t="s">
        <v>87</v>
      </c>
    </row>
    <row r="5" spans="1:16" ht="35.1" customHeight="1">
      <c r="A5" s="1916"/>
      <c r="B5" s="1918"/>
      <c r="C5" s="1918"/>
      <c r="D5" s="1918"/>
      <c r="E5" s="1916"/>
    </row>
    <row r="6" spans="1:16" ht="29.1" customHeight="1">
      <c r="A6" s="61" t="s">
        <v>88</v>
      </c>
      <c r="B6" s="62">
        <v>4439210</v>
      </c>
      <c r="C6" s="62">
        <v>4152538</v>
      </c>
      <c r="D6" s="62">
        <v>8591748</v>
      </c>
      <c r="E6" s="61" t="s">
        <v>89</v>
      </c>
      <c r="F6" s="63"/>
      <c r="G6"/>
      <c r="H6"/>
      <c r="I6"/>
      <c r="J6"/>
    </row>
    <row r="7" spans="1:16" ht="29.1" customHeight="1">
      <c r="A7" s="61" t="s">
        <v>90</v>
      </c>
      <c r="B7" s="64">
        <v>1264961</v>
      </c>
      <c r="C7" s="64">
        <v>1412849</v>
      </c>
      <c r="D7" s="64">
        <f t="shared" ref="D7:D25" si="0">B7+C7</f>
        <v>2677810</v>
      </c>
      <c r="E7" s="61" t="s">
        <v>91</v>
      </c>
      <c r="F7" s="63"/>
      <c r="G7" s="65"/>
      <c r="H7" s="66"/>
      <c r="I7" s="66"/>
      <c r="J7" s="66"/>
      <c r="L7"/>
      <c r="M7"/>
      <c r="N7"/>
      <c r="O7"/>
    </row>
    <row r="8" spans="1:16" ht="29.1" customHeight="1">
      <c r="A8" s="61" t="s">
        <v>92</v>
      </c>
      <c r="B8" s="62">
        <v>1861499</v>
      </c>
      <c r="C8" s="62">
        <v>2110317</v>
      </c>
      <c r="D8" s="62">
        <f t="shared" si="0"/>
        <v>3971816</v>
      </c>
      <c r="E8" s="61" t="s">
        <v>93</v>
      </c>
      <c r="F8" s="63"/>
      <c r="G8" s="65"/>
      <c r="H8" s="66"/>
      <c r="I8" s="66"/>
      <c r="J8" s="66"/>
      <c r="L8" s="65"/>
      <c r="M8" s="66"/>
      <c r="N8" s="66"/>
      <c r="O8" s="66"/>
    </row>
    <row r="9" spans="1:16" ht="29.1" customHeight="1">
      <c r="A9" s="61" t="s">
        <v>94</v>
      </c>
      <c r="B9" s="64">
        <v>813952</v>
      </c>
      <c r="C9" s="64">
        <v>287619</v>
      </c>
      <c r="D9" s="64">
        <f t="shared" si="0"/>
        <v>1101571</v>
      </c>
      <c r="E9" s="61" t="s">
        <v>95</v>
      </c>
      <c r="F9" s="63"/>
      <c r="G9" s="65"/>
      <c r="H9" s="66"/>
      <c r="I9" s="66"/>
      <c r="J9" s="66"/>
      <c r="L9" s="65"/>
      <c r="M9" s="66"/>
      <c r="N9" s="66"/>
      <c r="O9" s="66"/>
    </row>
    <row r="10" spans="1:16" ht="29.1" customHeight="1">
      <c r="A10" s="61" t="s">
        <v>96</v>
      </c>
      <c r="B10" s="62">
        <v>1352146</v>
      </c>
      <c r="C10" s="62">
        <v>785837</v>
      </c>
      <c r="D10" s="62">
        <v>2137983</v>
      </c>
      <c r="E10" s="61" t="s">
        <v>97</v>
      </c>
      <c r="F10" s="63"/>
      <c r="G10" s="65"/>
      <c r="H10" s="66"/>
      <c r="I10" s="66"/>
      <c r="J10" s="66"/>
      <c r="L10" s="65"/>
      <c r="M10" s="65"/>
      <c r="N10" s="66"/>
      <c r="O10" s="66"/>
      <c r="P10" s="66"/>
    </row>
    <row r="11" spans="1:16" ht="29.1" customHeight="1">
      <c r="A11" s="61" t="s">
        <v>98</v>
      </c>
      <c r="B11" s="64">
        <v>926490</v>
      </c>
      <c r="C11" s="64">
        <v>409689</v>
      </c>
      <c r="D11" s="64">
        <v>1336179</v>
      </c>
      <c r="E11" s="61" t="s">
        <v>99</v>
      </c>
      <c r="F11" s="63"/>
      <c r="G11" s="67"/>
      <c r="H11" s="68"/>
      <c r="I11" s="68"/>
      <c r="J11" s="68"/>
      <c r="L11" s="65"/>
      <c r="M11" s="65"/>
      <c r="N11" s="66"/>
      <c r="O11" s="66"/>
      <c r="P11" s="66"/>
    </row>
    <row r="12" spans="1:16" ht="29.1" customHeight="1">
      <c r="A12" s="61" t="s">
        <v>100</v>
      </c>
      <c r="B12" s="62">
        <v>1778887</v>
      </c>
      <c r="C12" s="62">
        <v>1775093</v>
      </c>
      <c r="D12" s="62">
        <f t="shared" si="0"/>
        <v>3553980</v>
      </c>
      <c r="E12" s="61" t="s">
        <v>101</v>
      </c>
      <c r="F12" s="69"/>
      <c r="G12" s="65"/>
      <c r="H12" s="66"/>
      <c r="I12" s="66"/>
      <c r="J12" s="66"/>
      <c r="L12" s="65"/>
      <c r="M12" s="65"/>
      <c r="N12" s="66"/>
      <c r="O12" s="66"/>
      <c r="P12" s="66"/>
    </row>
    <row r="13" spans="1:16" ht="29.1" customHeight="1">
      <c r="A13" s="61" t="s">
        <v>102</v>
      </c>
      <c r="B13" s="64">
        <v>839254</v>
      </c>
      <c r="C13" s="64">
        <v>265013</v>
      </c>
      <c r="D13" s="64">
        <f t="shared" si="0"/>
        <v>1104267</v>
      </c>
      <c r="E13" s="61" t="s">
        <v>103</v>
      </c>
      <c r="F13" s="69"/>
      <c r="G13" s="65"/>
      <c r="H13" s="66"/>
      <c r="I13" s="66"/>
      <c r="J13" s="66"/>
      <c r="L13" s="65"/>
      <c r="M13" s="65"/>
      <c r="N13" s="66"/>
      <c r="O13" s="66"/>
      <c r="P13" s="66"/>
    </row>
    <row r="14" spans="1:16" ht="29.1" customHeight="1">
      <c r="A14" s="61" t="s">
        <v>104</v>
      </c>
      <c r="B14" s="62">
        <v>331713</v>
      </c>
      <c r="C14" s="62">
        <v>135294</v>
      </c>
      <c r="D14" s="62">
        <f t="shared" si="0"/>
        <v>467007</v>
      </c>
      <c r="E14" s="61" t="s">
        <v>105</v>
      </c>
      <c r="F14" s="69"/>
      <c r="G14" s="65"/>
      <c r="H14" s="66"/>
      <c r="I14" s="66"/>
      <c r="J14" s="66"/>
      <c r="L14" s="65"/>
      <c r="M14" s="66"/>
      <c r="N14" s="66"/>
      <c r="O14" s="66"/>
      <c r="P14" s="66"/>
    </row>
    <row r="15" spans="1:16" ht="29.1" customHeight="1">
      <c r="A15" s="61" t="s">
        <v>106</v>
      </c>
      <c r="B15" s="64">
        <v>1208851</v>
      </c>
      <c r="C15" s="64">
        <v>505906</v>
      </c>
      <c r="D15" s="64">
        <f t="shared" si="0"/>
        <v>1714757</v>
      </c>
      <c r="E15" s="61" t="s">
        <v>107</v>
      </c>
      <c r="F15" s="69"/>
      <c r="G15" s="65"/>
      <c r="H15" s="66"/>
      <c r="I15" s="66"/>
      <c r="J15" s="66"/>
      <c r="L15" s="65"/>
      <c r="M15" s="66"/>
      <c r="N15" s="66"/>
      <c r="O15" s="66"/>
    </row>
    <row r="16" spans="1:16" ht="29.1" customHeight="1">
      <c r="A16" s="61" t="s">
        <v>108</v>
      </c>
      <c r="B16" s="62">
        <v>235837</v>
      </c>
      <c r="C16" s="62">
        <v>73691</v>
      </c>
      <c r="D16" s="62">
        <f t="shared" si="0"/>
        <v>309528</v>
      </c>
      <c r="E16" s="61" t="s">
        <v>109</v>
      </c>
      <c r="F16" s="69"/>
      <c r="G16" s="65"/>
      <c r="H16" s="66"/>
      <c r="I16" s="66"/>
      <c r="J16" s="66"/>
      <c r="L16" s="65"/>
      <c r="M16" s="66"/>
      <c r="N16" s="66"/>
      <c r="O16" s="66"/>
    </row>
    <row r="17" spans="1:15" ht="29.1" customHeight="1">
      <c r="A17" s="61" t="s">
        <v>110</v>
      </c>
      <c r="B17" s="64">
        <v>637601</v>
      </c>
      <c r="C17" s="64">
        <v>248435</v>
      </c>
      <c r="D17" s="64">
        <v>886036</v>
      </c>
      <c r="E17" s="61" t="s">
        <v>111</v>
      </c>
      <c r="F17" s="69"/>
      <c r="G17" s="67"/>
      <c r="H17" s="68"/>
      <c r="I17" s="68"/>
      <c r="J17" s="68"/>
      <c r="L17" s="65"/>
      <c r="M17" s="66"/>
      <c r="N17" s="66"/>
      <c r="O17" s="66"/>
    </row>
    <row r="18" spans="1:15" ht="29.1" customHeight="1">
      <c r="A18" s="61" t="s">
        <v>112</v>
      </c>
      <c r="B18" s="62">
        <v>527885</v>
      </c>
      <c r="C18" s="62">
        <v>218521</v>
      </c>
      <c r="D18" s="62">
        <v>746406</v>
      </c>
      <c r="E18" s="61" t="s">
        <v>113</v>
      </c>
      <c r="F18" s="69"/>
      <c r="G18" s="67"/>
      <c r="H18" s="68"/>
      <c r="I18" s="68"/>
      <c r="J18" s="68"/>
      <c r="L18" s="67"/>
      <c r="M18" s="66"/>
      <c r="N18" s="66"/>
      <c r="O18" s="66"/>
    </row>
    <row r="19" spans="1:15" ht="29.1" customHeight="1">
      <c r="A19" s="61" t="s">
        <v>114</v>
      </c>
      <c r="B19" s="64">
        <v>271358</v>
      </c>
      <c r="C19" s="64">
        <v>102219</v>
      </c>
      <c r="D19" s="64">
        <v>373577</v>
      </c>
      <c r="E19" s="61" t="s">
        <v>115</v>
      </c>
      <c r="F19" s="63"/>
      <c r="G19" s="67"/>
      <c r="H19" s="68"/>
      <c r="I19" s="68"/>
      <c r="J19" s="68"/>
      <c r="L19" s="65"/>
      <c r="M19" s="66"/>
      <c r="N19" s="66"/>
      <c r="O19" s="66"/>
    </row>
    <row r="20" spans="1:15" ht="29.1" customHeight="1">
      <c r="A20" s="61" t="s">
        <v>116</v>
      </c>
      <c r="B20" s="62">
        <v>1002779</v>
      </c>
      <c r="C20" s="62">
        <v>402218</v>
      </c>
      <c r="D20" s="62">
        <v>1404997</v>
      </c>
      <c r="E20" s="61" t="s">
        <v>117</v>
      </c>
      <c r="G20" s="65"/>
      <c r="H20" s="66"/>
      <c r="I20" s="66"/>
      <c r="J20" s="66"/>
      <c r="L20" s="65"/>
      <c r="M20" s="66"/>
      <c r="N20" s="66"/>
      <c r="O20" s="66"/>
    </row>
    <row r="21" spans="1:15" ht="29.1" customHeight="1">
      <c r="A21" s="61" t="s">
        <v>118</v>
      </c>
      <c r="B21" s="64">
        <v>394976</v>
      </c>
      <c r="C21" s="64">
        <v>197324</v>
      </c>
      <c r="D21" s="64">
        <v>592300</v>
      </c>
      <c r="E21" s="61" t="s">
        <v>119</v>
      </c>
      <c r="G21" s="65"/>
      <c r="H21" s="66"/>
      <c r="I21" s="66"/>
      <c r="J21" s="66"/>
      <c r="L21" s="65"/>
      <c r="M21" s="66"/>
      <c r="N21" s="66"/>
      <c r="O21" s="66"/>
    </row>
    <row r="22" spans="1:15" ht="29.1" customHeight="1">
      <c r="A22" s="61" t="s">
        <v>120</v>
      </c>
      <c r="B22" s="62">
        <v>251288</v>
      </c>
      <c r="C22" s="62">
        <v>87886</v>
      </c>
      <c r="D22" s="62">
        <v>339174</v>
      </c>
      <c r="E22" s="61" t="s">
        <v>121</v>
      </c>
      <c r="F22" s="63"/>
      <c r="G22" s="65"/>
      <c r="H22" s="66"/>
      <c r="I22" s="66"/>
      <c r="J22" s="66"/>
      <c r="L22" s="67"/>
      <c r="M22" s="66"/>
      <c r="N22" s="66"/>
      <c r="O22" s="66"/>
    </row>
    <row r="23" spans="1:15" ht="29.1" customHeight="1">
      <c r="A23" s="61" t="s">
        <v>122</v>
      </c>
      <c r="B23" s="64">
        <v>290848</v>
      </c>
      <c r="C23" s="64">
        <v>109958</v>
      </c>
      <c r="D23" s="64">
        <f t="shared" si="0"/>
        <v>400806</v>
      </c>
      <c r="E23" s="61" t="s">
        <v>123</v>
      </c>
      <c r="G23" s="65"/>
      <c r="H23" s="66"/>
      <c r="I23" s="66"/>
      <c r="J23" s="66"/>
      <c r="L23" s="65"/>
      <c r="M23" s="66"/>
      <c r="N23" s="66"/>
      <c r="O23" s="66"/>
    </row>
    <row r="24" spans="1:15" ht="29.1" customHeight="1">
      <c r="A24" s="61" t="s">
        <v>124</v>
      </c>
      <c r="B24" s="62">
        <v>149416</v>
      </c>
      <c r="C24" s="62">
        <v>45600</v>
      </c>
      <c r="D24" s="62">
        <f t="shared" si="0"/>
        <v>195016</v>
      </c>
      <c r="E24" s="61" t="s">
        <v>125</v>
      </c>
      <c r="G24" s="65"/>
      <c r="H24" s="66"/>
      <c r="I24" s="66"/>
      <c r="J24" s="66"/>
      <c r="L24" s="65"/>
      <c r="M24" s="66"/>
      <c r="N24" s="66"/>
      <c r="O24" s="66"/>
    </row>
    <row r="25" spans="1:15" ht="29.1" customHeight="1">
      <c r="A25" s="61" t="s">
        <v>126</v>
      </c>
      <c r="B25" s="64">
        <v>213311</v>
      </c>
      <c r="C25" s="64">
        <v>56955</v>
      </c>
      <c r="D25" s="64">
        <f t="shared" si="0"/>
        <v>270266</v>
      </c>
      <c r="E25" s="61" t="s">
        <v>127</v>
      </c>
      <c r="G25" s="65"/>
      <c r="H25" s="66"/>
      <c r="I25" s="66"/>
      <c r="J25" s="66"/>
      <c r="N25" s="63"/>
      <c r="O25" s="63"/>
    </row>
    <row r="26" spans="1:15" ht="29.1" customHeight="1">
      <c r="A26" s="71" t="s">
        <v>128</v>
      </c>
      <c r="B26" s="72">
        <f>SUM(B6:B25)</f>
        <v>18792262</v>
      </c>
      <c r="C26" s="72">
        <f>SUM(C6:C25)</f>
        <v>13382962</v>
      </c>
      <c r="D26" s="72">
        <f>SUM(D6:D25)</f>
        <v>32175224</v>
      </c>
      <c r="E26" s="71" t="s">
        <v>129</v>
      </c>
      <c r="G26" s="65"/>
      <c r="H26" s="66"/>
      <c r="I26" s="66"/>
      <c r="J26" s="66"/>
    </row>
    <row r="27" spans="1:15" s="73" customFormat="1" ht="21" customHeight="1">
      <c r="A27" s="1907" t="s">
        <v>79</v>
      </c>
      <c r="B27" s="1908"/>
      <c r="C27" s="1909" t="s">
        <v>130</v>
      </c>
      <c r="D27" s="1910"/>
      <c r="E27" s="1910"/>
      <c r="F27" s="60"/>
      <c r="G27" s="60"/>
      <c r="H27" s="60"/>
      <c r="I27" s="60"/>
      <c r="J27" s="60"/>
    </row>
    <row r="28" spans="1:15" ht="15.75">
      <c r="A28" s="74"/>
      <c r="E28" s="74"/>
    </row>
    <row r="29" spans="1:15" ht="15.75">
      <c r="A29" s="75"/>
      <c r="E29" s="75"/>
    </row>
    <row r="30" spans="1:15" ht="15.75">
      <c r="A30" s="75"/>
      <c r="D30" s="63"/>
      <c r="E30" s="75"/>
    </row>
    <row r="31" spans="1:15" ht="16.5" customHeight="1">
      <c r="A31" s="76"/>
      <c r="B31" s="77"/>
      <c r="C31" s="78"/>
      <c r="D31" s="63"/>
      <c r="E31" s="76"/>
      <c r="F31" s="63"/>
      <c r="G31" s="63"/>
    </row>
    <row r="32" spans="1:15">
      <c r="B32" s="79"/>
      <c r="C32" s="79"/>
      <c r="D32" s="80"/>
    </row>
    <row r="33" spans="4:4">
      <c r="D33" s="63"/>
    </row>
  </sheetData>
  <mergeCells count="11">
    <mergeCell ref="A27:B27"/>
    <mergeCell ref="C27:E27"/>
    <mergeCell ref="A1:E1"/>
    <mergeCell ref="A2:E2"/>
    <mergeCell ref="A3:B3"/>
    <mergeCell ref="C3:E3"/>
    <mergeCell ref="A4:A5"/>
    <mergeCell ref="B4:B5"/>
    <mergeCell ref="C4:C5"/>
    <mergeCell ref="D4:D5"/>
    <mergeCell ref="E4:E5"/>
  </mergeCells>
  <printOptions horizontalCentered="1" verticalCentered="1"/>
  <pageMargins left="0.74803149606299213" right="0.74803149606299213" top="0.59055118110236227" bottom="0.59055118110236227" header="0.51181102362204722" footer="0.51181102362204722"/>
  <pageSetup paperSize="9" scale="90"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N32"/>
  <sheetViews>
    <sheetView rightToLeft="1" zoomScale="90" zoomScaleNormal="90" workbookViewId="0">
      <selection activeCell="G13" sqref="G13"/>
    </sheetView>
  </sheetViews>
  <sheetFormatPr defaultColWidth="13.42578125" defaultRowHeight="17.25"/>
  <cols>
    <col min="1" max="1" width="27.7109375" style="264" customWidth="1"/>
    <col min="2" max="13" width="11.7109375" style="264" customWidth="1"/>
    <col min="14" max="14" width="28.28515625" style="264" customWidth="1"/>
    <col min="15" max="175" width="13.42578125" style="264"/>
    <col min="176" max="177" width="23" style="264" customWidth="1"/>
    <col min="178" max="185" width="9.42578125" style="264" customWidth="1"/>
    <col min="186" max="431" width="13.42578125" style="264"/>
    <col min="432" max="433" width="23" style="264" customWidth="1"/>
    <col min="434" max="441" width="9.42578125" style="264" customWidth="1"/>
    <col min="442" max="687" width="13.42578125" style="264"/>
    <col min="688" max="689" width="23" style="264" customWidth="1"/>
    <col min="690" max="697" width="9.42578125" style="264" customWidth="1"/>
    <col min="698" max="943" width="13.42578125" style="264"/>
    <col min="944" max="945" width="23" style="264" customWidth="1"/>
    <col min="946" max="953" width="9.42578125" style="264" customWidth="1"/>
    <col min="954" max="1199" width="13.42578125" style="264"/>
    <col min="1200" max="1201" width="23" style="264" customWidth="1"/>
    <col min="1202" max="1209" width="9.42578125" style="264" customWidth="1"/>
    <col min="1210" max="1455" width="13.42578125" style="264"/>
    <col min="1456" max="1457" width="23" style="264" customWidth="1"/>
    <col min="1458" max="1465" width="9.42578125" style="264" customWidth="1"/>
    <col min="1466" max="1711" width="13.42578125" style="264"/>
    <col min="1712" max="1713" width="23" style="264" customWidth="1"/>
    <col min="1714" max="1721" width="9.42578125" style="264" customWidth="1"/>
    <col min="1722" max="1967" width="13.42578125" style="264"/>
    <col min="1968" max="1969" width="23" style="264" customWidth="1"/>
    <col min="1970" max="1977" width="9.42578125" style="264" customWidth="1"/>
    <col min="1978" max="2223" width="13.42578125" style="264"/>
    <col min="2224" max="2225" width="23" style="264" customWidth="1"/>
    <col min="2226" max="2233" width="9.42578125" style="264" customWidth="1"/>
    <col min="2234" max="2479" width="13.42578125" style="264"/>
    <col min="2480" max="2481" width="23" style="264" customWidth="1"/>
    <col min="2482" max="2489" width="9.42578125" style="264" customWidth="1"/>
    <col min="2490" max="2735" width="13.42578125" style="264"/>
    <col min="2736" max="2737" width="23" style="264" customWidth="1"/>
    <col min="2738" max="2745" width="9.42578125" style="264" customWidth="1"/>
    <col min="2746" max="2991" width="13.42578125" style="264"/>
    <col min="2992" max="2993" width="23" style="264" customWidth="1"/>
    <col min="2994" max="3001" width="9.42578125" style="264" customWidth="1"/>
    <col min="3002" max="3247" width="13.42578125" style="264"/>
    <col min="3248" max="3249" width="23" style="264" customWidth="1"/>
    <col min="3250" max="3257" width="9.42578125" style="264" customWidth="1"/>
    <col min="3258" max="3503" width="13.42578125" style="264"/>
    <col min="3504" max="3505" width="23" style="264" customWidth="1"/>
    <col min="3506" max="3513" width="9.42578125" style="264" customWidth="1"/>
    <col min="3514" max="3759" width="13.42578125" style="264"/>
    <col min="3760" max="3761" width="23" style="264" customWidth="1"/>
    <col min="3762" max="3769" width="9.42578125" style="264" customWidth="1"/>
    <col min="3770" max="4015" width="13.42578125" style="264"/>
    <col min="4016" max="4017" width="23" style="264" customWidth="1"/>
    <col min="4018" max="4025" width="9.42578125" style="264" customWidth="1"/>
    <col min="4026" max="4271" width="13.42578125" style="264"/>
    <col min="4272" max="4273" width="23" style="264" customWidth="1"/>
    <col min="4274" max="4281" width="9.42578125" style="264" customWidth="1"/>
    <col min="4282" max="4527" width="13.42578125" style="264"/>
    <col min="4528" max="4529" width="23" style="264" customWidth="1"/>
    <col min="4530" max="4537" width="9.42578125" style="264" customWidth="1"/>
    <col min="4538" max="4783" width="13.42578125" style="264"/>
    <col min="4784" max="4785" width="23" style="264" customWidth="1"/>
    <col min="4786" max="4793" width="9.42578125" style="264" customWidth="1"/>
    <col min="4794" max="5039" width="13.42578125" style="264"/>
    <col min="5040" max="5041" width="23" style="264" customWidth="1"/>
    <col min="5042" max="5049" width="9.42578125" style="264" customWidth="1"/>
    <col min="5050" max="5295" width="13.42578125" style="264"/>
    <col min="5296" max="5297" width="23" style="264" customWidth="1"/>
    <col min="5298" max="5305" width="9.42578125" style="264" customWidth="1"/>
    <col min="5306" max="5551" width="13.42578125" style="264"/>
    <col min="5552" max="5553" width="23" style="264" customWidth="1"/>
    <col min="5554" max="5561" width="9.42578125" style="264" customWidth="1"/>
    <col min="5562" max="5807" width="13.42578125" style="264"/>
    <col min="5808" max="5809" width="23" style="264" customWidth="1"/>
    <col min="5810" max="5817" width="9.42578125" style="264" customWidth="1"/>
    <col min="5818" max="6063" width="13.42578125" style="264"/>
    <col min="6064" max="6065" width="23" style="264" customWidth="1"/>
    <col min="6066" max="6073" width="9.42578125" style="264" customWidth="1"/>
    <col min="6074" max="6319" width="13.42578125" style="264"/>
    <col min="6320" max="6321" width="23" style="264" customWidth="1"/>
    <col min="6322" max="6329" width="9.42578125" style="264" customWidth="1"/>
    <col min="6330" max="6575" width="13.42578125" style="264"/>
    <col min="6576" max="6577" width="23" style="264" customWidth="1"/>
    <col min="6578" max="6585" width="9.42578125" style="264" customWidth="1"/>
    <col min="6586" max="6831" width="13.42578125" style="264"/>
    <col min="6832" max="6833" width="23" style="264" customWidth="1"/>
    <col min="6834" max="6841" width="9.42578125" style="264" customWidth="1"/>
    <col min="6842" max="7087" width="13.42578125" style="264"/>
    <col min="7088" max="7089" width="23" style="264" customWidth="1"/>
    <col min="7090" max="7097" width="9.42578125" style="264" customWidth="1"/>
    <col min="7098" max="7343" width="13.42578125" style="264"/>
    <col min="7344" max="7345" width="23" style="264" customWidth="1"/>
    <col min="7346" max="7353" width="9.42578125" style="264" customWidth="1"/>
    <col min="7354" max="7599" width="13.42578125" style="264"/>
    <col min="7600" max="7601" width="23" style="264" customWidth="1"/>
    <col min="7602" max="7609" width="9.42578125" style="264" customWidth="1"/>
    <col min="7610" max="7855" width="13.42578125" style="264"/>
    <col min="7856" max="7857" width="23" style="264" customWidth="1"/>
    <col min="7858" max="7865" width="9.42578125" style="264" customWidth="1"/>
    <col min="7866" max="8111" width="13.42578125" style="264"/>
    <col min="8112" max="8113" width="23" style="264" customWidth="1"/>
    <col min="8114" max="8121" width="9.42578125" style="264" customWidth="1"/>
    <col min="8122" max="8367" width="13.42578125" style="264"/>
    <col min="8368" max="8369" width="23" style="264" customWidth="1"/>
    <col min="8370" max="8377" width="9.42578125" style="264" customWidth="1"/>
    <col min="8378" max="8623" width="13.42578125" style="264"/>
    <col min="8624" max="8625" width="23" style="264" customWidth="1"/>
    <col min="8626" max="8633" width="9.42578125" style="264" customWidth="1"/>
    <col min="8634" max="8879" width="13.42578125" style="264"/>
    <col min="8880" max="8881" width="23" style="264" customWidth="1"/>
    <col min="8882" max="8889" width="9.42578125" style="264" customWidth="1"/>
    <col min="8890" max="9135" width="13.42578125" style="264"/>
    <col min="9136" max="9137" width="23" style="264" customWidth="1"/>
    <col min="9138" max="9145" width="9.42578125" style="264" customWidth="1"/>
    <col min="9146" max="9391" width="13.42578125" style="264"/>
    <col min="9392" max="9393" width="23" style="264" customWidth="1"/>
    <col min="9394" max="9401" width="9.42578125" style="264" customWidth="1"/>
    <col min="9402" max="9647" width="13.42578125" style="264"/>
    <col min="9648" max="9649" width="23" style="264" customWidth="1"/>
    <col min="9650" max="9657" width="9.42578125" style="264" customWidth="1"/>
    <col min="9658" max="9903" width="13.42578125" style="264"/>
    <col min="9904" max="9905" width="23" style="264" customWidth="1"/>
    <col min="9906" max="9913" width="9.42578125" style="264" customWidth="1"/>
    <col min="9914" max="10159" width="13.42578125" style="264"/>
    <col min="10160" max="10161" width="23" style="264" customWidth="1"/>
    <col min="10162" max="10169" width="9.42578125" style="264" customWidth="1"/>
    <col min="10170" max="10415" width="13.42578125" style="264"/>
    <col min="10416" max="10417" width="23" style="264" customWidth="1"/>
    <col min="10418" max="10425" width="9.42578125" style="264" customWidth="1"/>
    <col min="10426" max="10671" width="13.42578125" style="264"/>
    <col min="10672" max="10673" width="23" style="264" customWidth="1"/>
    <col min="10674" max="10681" width="9.42578125" style="264" customWidth="1"/>
    <col min="10682" max="10927" width="13.42578125" style="264"/>
    <col min="10928" max="10929" width="23" style="264" customWidth="1"/>
    <col min="10930" max="10937" width="9.42578125" style="264" customWidth="1"/>
    <col min="10938" max="11183" width="13.42578125" style="264"/>
    <col min="11184" max="11185" width="23" style="264" customWidth="1"/>
    <col min="11186" max="11193" width="9.42578125" style="264" customWidth="1"/>
    <col min="11194" max="11439" width="13.42578125" style="264"/>
    <col min="11440" max="11441" width="23" style="264" customWidth="1"/>
    <col min="11442" max="11449" width="9.42578125" style="264" customWidth="1"/>
    <col min="11450" max="11695" width="13.42578125" style="264"/>
    <col min="11696" max="11697" width="23" style="264" customWidth="1"/>
    <col min="11698" max="11705" width="9.42578125" style="264" customWidth="1"/>
    <col min="11706" max="11951" width="13.42578125" style="264"/>
    <col min="11952" max="11953" width="23" style="264" customWidth="1"/>
    <col min="11954" max="11961" width="9.42578125" style="264" customWidth="1"/>
    <col min="11962" max="12207" width="13.42578125" style="264"/>
    <col min="12208" max="12209" width="23" style="264" customWidth="1"/>
    <col min="12210" max="12217" width="9.42578125" style="264" customWidth="1"/>
    <col min="12218" max="12463" width="13.42578125" style="264"/>
    <col min="12464" max="12465" width="23" style="264" customWidth="1"/>
    <col min="12466" max="12473" width="9.42578125" style="264" customWidth="1"/>
    <col min="12474" max="12719" width="13.42578125" style="264"/>
    <col min="12720" max="12721" width="23" style="264" customWidth="1"/>
    <col min="12722" max="12729" width="9.42578125" style="264" customWidth="1"/>
    <col min="12730" max="12975" width="13.42578125" style="264"/>
    <col min="12976" max="12977" width="23" style="264" customWidth="1"/>
    <col min="12978" max="12985" width="9.42578125" style="264" customWidth="1"/>
    <col min="12986" max="13231" width="13.42578125" style="264"/>
    <col min="13232" max="13233" width="23" style="264" customWidth="1"/>
    <col min="13234" max="13241" width="9.42578125" style="264" customWidth="1"/>
    <col min="13242" max="13487" width="13.42578125" style="264"/>
    <col min="13488" max="13489" width="23" style="264" customWidth="1"/>
    <col min="13490" max="13497" width="9.42578125" style="264" customWidth="1"/>
    <col min="13498" max="13743" width="13.42578125" style="264"/>
    <col min="13744" max="13745" width="23" style="264" customWidth="1"/>
    <col min="13746" max="13753" width="9.42578125" style="264" customWidth="1"/>
    <col min="13754" max="13999" width="13.42578125" style="264"/>
    <col min="14000" max="14001" width="23" style="264" customWidth="1"/>
    <col min="14002" max="14009" width="9.42578125" style="264" customWidth="1"/>
    <col min="14010" max="14255" width="13.42578125" style="264"/>
    <col min="14256" max="14257" width="23" style="264" customWidth="1"/>
    <col min="14258" max="14265" width="9.42578125" style="264" customWidth="1"/>
    <col min="14266" max="14511" width="13.42578125" style="264"/>
    <col min="14512" max="14513" width="23" style="264" customWidth="1"/>
    <col min="14514" max="14521" width="9.42578125" style="264" customWidth="1"/>
    <col min="14522" max="14767" width="13.42578125" style="264"/>
    <col min="14768" max="14769" width="23" style="264" customWidth="1"/>
    <col min="14770" max="14777" width="9.42578125" style="264" customWidth="1"/>
    <col min="14778" max="15023" width="13.42578125" style="264"/>
    <col min="15024" max="15025" width="23" style="264" customWidth="1"/>
    <col min="15026" max="15033" width="9.42578125" style="264" customWidth="1"/>
    <col min="15034" max="15279" width="13.42578125" style="264"/>
    <col min="15280" max="15281" width="23" style="264" customWidth="1"/>
    <col min="15282" max="15289" width="9.42578125" style="264" customWidth="1"/>
    <col min="15290" max="15535" width="13.42578125" style="264"/>
    <col min="15536" max="15537" width="23" style="264" customWidth="1"/>
    <col min="15538" max="15545" width="9.42578125" style="264" customWidth="1"/>
    <col min="15546" max="15791" width="13.42578125" style="264"/>
    <col min="15792" max="15793" width="23" style="264" customWidth="1"/>
    <col min="15794" max="15801" width="9.42578125" style="264" customWidth="1"/>
    <col min="15802" max="16047" width="13.42578125" style="264"/>
    <col min="16048" max="16049" width="23" style="264" customWidth="1"/>
    <col min="16050" max="16057" width="9.42578125" style="264" customWidth="1"/>
    <col min="16058" max="16384" width="13.42578125" style="264"/>
  </cols>
  <sheetData>
    <row r="1" spans="1:14" ht="33" customHeight="1">
      <c r="A1" s="2079" t="s">
        <v>359</v>
      </c>
      <c r="B1" s="2079"/>
      <c r="C1" s="2079"/>
      <c r="D1" s="2079"/>
      <c r="E1" s="2079"/>
      <c r="F1" s="2079"/>
      <c r="G1" s="2079"/>
      <c r="H1" s="2079"/>
      <c r="I1" s="2079"/>
      <c r="J1" s="2079"/>
      <c r="K1" s="2079"/>
      <c r="L1" s="2079"/>
      <c r="M1" s="2079"/>
      <c r="N1" s="2079"/>
    </row>
    <row r="2" spans="1:14" ht="33" customHeight="1">
      <c r="A2" s="1902" t="s">
        <v>360</v>
      </c>
      <c r="B2" s="1902"/>
      <c r="C2" s="1902"/>
      <c r="D2" s="1902"/>
      <c r="E2" s="1902"/>
      <c r="F2" s="1902"/>
      <c r="G2" s="1902"/>
      <c r="H2" s="1902"/>
      <c r="I2" s="1902"/>
      <c r="J2" s="1902"/>
      <c r="K2" s="1902"/>
      <c r="L2" s="1902"/>
      <c r="M2" s="1902"/>
      <c r="N2" s="1902"/>
    </row>
    <row r="3" spans="1:14" ht="33" customHeight="1">
      <c r="A3" s="2086" t="s">
        <v>746</v>
      </c>
      <c r="B3" s="2087"/>
      <c r="C3" s="2087"/>
      <c r="D3" s="2087"/>
      <c r="E3" s="2087"/>
      <c r="F3" s="2087"/>
      <c r="G3" s="2088" t="s">
        <v>747</v>
      </c>
      <c r="H3" s="2089"/>
      <c r="I3" s="2089"/>
      <c r="J3" s="2089"/>
      <c r="K3" s="2089"/>
      <c r="L3" s="2089"/>
      <c r="M3" s="2089"/>
      <c r="N3" s="2089"/>
    </row>
    <row r="4" spans="1:14" ht="43.5" customHeight="1">
      <c r="A4" s="2090" t="s">
        <v>83</v>
      </c>
      <c r="B4" s="2090" t="s">
        <v>494</v>
      </c>
      <c r="C4" s="2090"/>
      <c r="D4" s="2090"/>
      <c r="E4" s="2090" t="s">
        <v>748</v>
      </c>
      <c r="F4" s="2090"/>
      <c r="G4" s="2090"/>
      <c r="H4" s="2091" t="s">
        <v>749</v>
      </c>
      <c r="I4" s="2092"/>
      <c r="J4" s="2093"/>
      <c r="K4" s="2090" t="s">
        <v>150</v>
      </c>
      <c r="L4" s="2090"/>
      <c r="M4" s="2090"/>
      <c r="N4" s="2090" t="s">
        <v>87</v>
      </c>
    </row>
    <row r="5" spans="1:14" ht="53.25" customHeight="1">
      <c r="A5" s="2090"/>
      <c r="B5" s="2090" t="s">
        <v>493</v>
      </c>
      <c r="C5" s="2090"/>
      <c r="D5" s="2090"/>
      <c r="E5" s="2090" t="s">
        <v>750</v>
      </c>
      <c r="F5" s="2090"/>
      <c r="G5" s="2090"/>
      <c r="H5" s="2094" t="s">
        <v>751</v>
      </c>
      <c r="I5" s="2095"/>
      <c r="J5" s="2096"/>
      <c r="K5" s="2090" t="s">
        <v>129</v>
      </c>
      <c r="L5" s="2090"/>
      <c r="M5" s="2090"/>
      <c r="N5" s="2090"/>
    </row>
    <row r="6" spans="1:14" ht="50.25" customHeight="1">
      <c r="A6" s="2090"/>
      <c r="B6" s="363" t="s">
        <v>752</v>
      </c>
      <c r="C6" s="363" t="s">
        <v>753</v>
      </c>
      <c r="D6" s="363" t="s">
        <v>128</v>
      </c>
      <c r="E6" s="363" t="s">
        <v>752</v>
      </c>
      <c r="F6" s="363" t="s">
        <v>753</v>
      </c>
      <c r="G6" s="363" t="s">
        <v>128</v>
      </c>
      <c r="H6" s="363" t="s">
        <v>752</v>
      </c>
      <c r="I6" s="363" t="s">
        <v>753</v>
      </c>
      <c r="J6" s="363" t="s">
        <v>128</v>
      </c>
      <c r="K6" s="363" t="s">
        <v>752</v>
      </c>
      <c r="L6" s="363" t="s">
        <v>753</v>
      </c>
      <c r="M6" s="363" t="s">
        <v>128</v>
      </c>
      <c r="N6" s="2090"/>
    </row>
    <row r="7" spans="1:14" ht="33" customHeight="1">
      <c r="A7" s="2090"/>
      <c r="B7" s="363" t="s">
        <v>626</v>
      </c>
      <c r="C7" s="363" t="s">
        <v>627</v>
      </c>
      <c r="D7" s="363" t="s">
        <v>129</v>
      </c>
      <c r="E7" s="363" t="s">
        <v>626</v>
      </c>
      <c r="F7" s="363" t="s">
        <v>627</v>
      </c>
      <c r="G7" s="363" t="s">
        <v>129</v>
      </c>
      <c r="H7" s="363" t="s">
        <v>626</v>
      </c>
      <c r="I7" s="363" t="s">
        <v>627</v>
      </c>
      <c r="J7" s="363" t="s">
        <v>129</v>
      </c>
      <c r="K7" s="363" t="s">
        <v>626</v>
      </c>
      <c r="L7" s="363" t="s">
        <v>627</v>
      </c>
      <c r="M7" s="363" t="s">
        <v>129</v>
      </c>
      <c r="N7" s="2090"/>
    </row>
    <row r="8" spans="1:14" ht="33" customHeight="1">
      <c r="A8" s="255" t="s">
        <v>694</v>
      </c>
      <c r="B8" s="364"/>
      <c r="C8" s="364"/>
      <c r="D8" s="364"/>
      <c r="E8" s="364"/>
      <c r="F8" s="364"/>
      <c r="G8" s="364"/>
      <c r="H8" s="242">
        <v>4</v>
      </c>
      <c r="I8" s="242">
        <v>0</v>
      </c>
      <c r="J8" s="242">
        <f>H8+I8</f>
        <v>4</v>
      </c>
      <c r="K8" s="242">
        <f>B8+E8+H8</f>
        <v>4</v>
      </c>
      <c r="L8" s="242">
        <f>C8+F8+I8</f>
        <v>0</v>
      </c>
      <c r="M8" s="242">
        <f>K8+L8</f>
        <v>4</v>
      </c>
      <c r="N8" s="255" t="s">
        <v>754</v>
      </c>
    </row>
    <row r="9" spans="1:14" ht="33" customHeight="1">
      <c r="A9" s="255" t="s">
        <v>88</v>
      </c>
      <c r="B9" s="239">
        <v>78</v>
      </c>
      <c r="C9" s="239">
        <v>103</v>
      </c>
      <c r="D9" s="239">
        <f>SUM(B9:C9)</f>
        <v>181</v>
      </c>
      <c r="E9" s="239">
        <v>18</v>
      </c>
      <c r="F9" s="239">
        <v>1</v>
      </c>
      <c r="G9" s="239">
        <f>SUM(E9:F9)</f>
        <v>19</v>
      </c>
      <c r="H9" s="239">
        <v>0</v>
      </c>
      <c r="I9" s="239">
        <v>0</v>
      </c>
      <c r="J9" s="239">
        <f>H9+I9</f>
        <v>0</v>
      </c>
      <c r="K9" s="239">
        <f t="shared" ref="K9:L28" si="0">B9+E9+H9</f>
        <v>96</v>
      </c>
      <c r="L9" s="239">
        <f t="shared" si="0"/>
        <v>104</v>
      </c>
      <c r="M9" s="239">
        <f t="shared" ref="M9:M28" si="1">K9+L9</f>
        <v>200</v>
      </c>
      <c r="N9" s="255" t="s">
        <v>89</v>
      </c>
    </row>
    <row r="10" spans="1:14" ht="33" customHeight="1">
      <c r="A10" s="255" t="s">
        <v>90</v>
      </c>
      <c r="B10" s="242">
        <v>62</v>
      </c>
      <c r="C10" s="242">
        <v>57</v>
      </c>
      <c r="D10" s="242">
        <f t="shared" ref="D10:D28" si="2">SUM(B10:C10)</f>
        <v>119</v>
      </c>
      <c r="E10" s="242">
        <v>23</v>
      </c>
      <c r="F10" s="242">
        <v>0</v>
      </c>
      <c r="G10" s="242">
        <f t="shared" ref="G10:G28" si="3">SUM(E10:F10)</f>
        <v>23</v>
      </c>
      <c r="H10" s="242">
        <v>4</v>
      </c>
      <c r="I10" s="242">
        <v>0</v>
      </c>
      <c r="J10" s="242">
        <f t="shared" ref="J10:J28" si="4">H10+I10</f>
        <v>4</v>
      </c>
      <c r="K10" s="242">
        <f t="shared" si="0"/>
        <v>89</v>
      </c>
      <c r="L10" s="242">
        <f t="shared" si="0"/>
        <v>57</v>
      </c>
      <c r="M10" s="242">
        <f t="shared" si="1"/>
        <v>146</v>
      </c>
      <c r="N10" s="255" t="s">
        <v>512</v>
      </c>
    </row>
    <row r="11" spans="1:14" ht="33" customHeight="1">
      <c r="A11" s="255" t="s">
        <v>92</v>
      </c>
      <c r="B11" s="239">
        <v>88</v>
      </c>
      <c r="C11" s="239">
        <v>24</v>
      </c>
      <c r="D11" s="239">
        <f t="shared" si="2"/>
        <v>112</v>
      </c>
      <c r="E11" s="239">
        <v>6</v>
      </c>
      <c r="F11" s="239">
        <v>1</v>
      </c>
      <c r="G11" s="239">
        <f t="shared" si="3"/>
        <v>7</v>
      </c>
      <c r="H11" s="239">
        <v>1</v>
      </c>
      <c r="I11" s="239">
        <v>0</v>
      </c>
      <c r="J11" s="239">
        <f t="shared" si="4"/>
        <v>1</v>
      </c>
      <c r="K11" s="239">
        <f t="shared" si="0"/>
        <v>95</v>
      </c>
      <c r="L11" s="239">
        <f t="shared" si="0"/>
        <v>25</v>
      </c>
      <c r="M11" s="239">
        <f t="shared" si="1"/>
        <v>120</v>
      </c>
      <c r="N11" s="255" t="s">
        <v>93</v>
      </c>
    </row>
    <row r="12" spans="1:14" ht="33" customHeight="1">
      <c r="A12" s="255" t="s">
        <v>94</v>
      </c>
      <c r="B12" s="242">
        <v>35</v>
      </c>
      <c r="C12" s="242">
        <v>10</v>
      </c>
      <c r="D12" s="242">
        <f t="shared" si="2"/>
        <v>45</v>
      </c>
      <c r="E12" s="242">
        <v>12</v>
      </c>
      <c r="F12" s="242">
        <v>0</v>
      </c>
      <c r="G12" s="242">
        <f t="shared" si="3"/>
        <v>12</v>
      </c>
      <c r="H12" s="242">
        <v>7</v>
      </c>
      <c r="I12" s="242">
        <v>0</v>
      </c>
      <c r="J12" s="242">
        <f t="shared" si="4"/>
        <v>7</v>
      </c>
      <c r="K12" s="242">
        <f t="shared" si="0"/>
        <v>54</v>
      </c>
      <c r="L12" s="242">
        <f t="shared" si="0"/>
        <v>10</v>
      </c>
      <c r="M12" s="242">
        <f t="shared" si="1"/>
        <v>64</v>
      </c>
      <c r="N12" s="255" t="s">
        <v>95</v>
      </c>
    </row>
    <row r="13" spans="1:14" ht="33" customHeight="1">
      <c r="A13" s="255" t="s">
        <v>96</v>
      </c>
      <c r="B13" s="239">
        <v>66</v>
      </c>
      <c r="C13" s="239">
        <v>39</v>
      </c>
      <c r="D13" s="239">
        <f t="shared" si="2"/>
        <v>105</v>
      </c>
      <c r="E13" s="239">
        <v>4</v>
      </c>
      <c r="F13" s="239">
        <v>1</v>
      </c>
      <c r="G13" s="239">
        <f t="shared" si="3"/>
        <v>5</v>
      </c>
      <c r="H13" s="239">
        <v>2</v>
      </c>
      <c r="I13" s="239">
        <v>0</v>
      </c>
      <c r="J13" s="239">
        <f t="shared" si="4"/>
        <v>2</v>
      </c>
      <c r="K13" s="239">
        <f t="shared" si="0"/>
        <v>72</v>
      </c>
      <c r="L13" s="239">
        <f t="shared" si="0"/>
        <v>40</v>
      </c>
      <c r="M13" s="239">
        <f t="shared" si="1"/>
        <v>112</v>
      </c>
      <c r="N13" s="255" t="s">
        <v>97</v>
      </c>
    </row>
    <row r="14" spans="1:14" ht="33" customHeight="1">
      <c r="A14" s="255" t="s">
        <v>98</v>
      </c>
      <c r="B14" s="242">
        <v>18</v>
      </c>
      <c r="C14" s="242">
        <v>36</v>
      </c>
      <c r="D14" s="242">
        <f t="shared" si="2"/>
        <v>54</v>
      </c>
      <c r="E14" s="242">
        <v>57</v>
      </c>
      <c r="F14" s="242">
        <v>1</v>
      </c>
      <c r="G14" s="242">
        <f t="shared" si="3"/>
        <v>58</v>
      </c>
      <c r="H14" s="242">
        <v>1</v>
      </c>
      <c r="I14" s="242">
        <v>0</v>
      </c>
      <c r="J14" s="242">
        <f t="shared" si="4"/>
        <v>1</v>
      </c>
      <c r="K14" s="242">
        <f t="shared" si="0"/>
        <v>76</v>
      </c>
      <c r="L14" s="242">
        <f t="shared" si="0"/>
        <v>37</v>
      </c>
      <c r="M14" s="242">
        <f t="shared" si="1"/>
        <v>113</v>
      </c>
      <c r="N14" s="255" t="s">
        <v>99</v>
      </c>
    </row>
    <row r="15" spans="1:14" ht="33" customHeight="1">
      <c r="A15" s="255" t="s">
        <v>258</v>
      </c>
      <c r="B15" s="239">
        <v>75</v>
      </c>
      <c r="C15" s="239">
        <v>12</v>
      </c>
      <c r="D15" s="239">
        <f t="shared" si="2"/>
        <v>87</v>
      </c>
      <c r="E15" s="239">
        <v>16</v>
      </c>
      <c r="F15" s="239">
        <v>3</v>
      </c>
      <c r="G15" s="239">
        <f t="shared" si="3"/>
        <v>19</v>
      </c>
      <c r="H15" s="239">
        <v>0</v>
      </c>
      <c r="I15" s="239">
        <v>0</v>
      </c>
      <c r="J15" s="239">
        <f t="shared" si="4"/>
        <v>0</v>
      </c>
      <c r="K15" s="239">
        <f t="shared" si="0"/>
        <v>91</v>
      </c>
      <c r="L15" s="239">
        <f t="shared" si="0"/>
        <v>15</v>
      </c>
      <c r="M15" s="239">
        <f t="shared" si="1"/>
        <v>106</v>
      </c>
      <c r="N15" s="255" t="s">
        <v>101</v>
      </c>
    </row>
    <row r="16" spans="1:14" ht="33" customHeight="1">
      <c r="A16" s="255" t="s">
        <v>102</v>
      </c>
      <c r="B16" s="242">
        <v>15</v>
      </c>
      <c r="C16" s="242">
        <v>16</v>
      </c>
      <c r="D16" s="242">
        <f t="shared" si="2"/>
        <v>31</v>
      </c>
      <c r="E16" s="242">
        <v>1</v>
      </c>
      <c r="F16" s="242">
        <v>3</v>
      </c>
      <c r="G16" s="242">
        <f t="shared" si="3"/>
        <v>4</v>
      </c>
      <c r="H16" s="242">
        <v>1</v>
      </c>
      <c r="I16" s="242">
        <v>0</v>
      </c>
      <c r="J16" s="242">
        <f t="shared" si="4"/>
        <v>1</v>
      </c>
      <c r="K16" s="242">
        <f t="shared" si="0"/>
        <v>17</v>
      </c>
      <c r="L16" s="242">
        <f t="shared" si="0"/>
        <v>19</v>
      </c>
      <c r="M16" s="242">
        <f t="shared" si="1"/>
        <v>36</v>
      </c>
      <c r="N16" s="255" t="s">
        <v>513</v>
      </c>
    </row>
    <row r="17" spans="1:14" ht="33" customHeight="1">
      <c r="A17" s="255" t="s">
        <v>104</v>
      </c>
      <c r="B17" s="239">
        <v>43</v>
      </c>
      <c r="C17" s="239">
        <v>6</v>
      </c>
      <c r="D17" s="239">
        <f t="shared" si="2"/>
        <v>49</v>
      </c>
      <c r="E17" s="239">
        <v>2</v>
      </c>
      <c r="F17" s="239">
        <v>1</v>
      </c>
      <c r="G17" s="239">
        <f t="shared" si="3"/>
        <v>3</v>
      </c>
      <c r="H17" s="239">
        <v>6</v>
      </c>
      <c r="I17" s="239">
        <v>0</v>
      </c>
      <c r="J17" s="239">
        <f t="shared" si="4"/>
        <v>6</v>
      </c>
      <c r="K17" s="239">
        <f t="shared" si="0"/>
        <v>51</v>
      </c>
      <c r="L17" s="239">
        <f t="shared" si="0"/>
        <v>7</v>
      </c>
      <c r="M17" s="239">
        <f t="shared" si="1"/>
        <v>58</v>
      </c>
      <c r="N17" s="255" t="s">
        <v>105</v>
      </c>
    </row>
    <row r="18" spans="1:14" ht="33" customHeight="1">
      <c r="A18" s="255" t="s">
        <v>106</v>
      </c>
      <c r="B18" s="242">
        <v>107</v>
      </c>
      <c r="C18" s="242">
        <v>10</v>
      </c>
      <c r="D18" s="242">
        <f t="shared" si="2"/>
        <v>117</v>
      </c>
      <c r="E18" s="242">
        <v>23</v>
      </c>
      <c r="F18" s="242">
        <v>4</v>
      </c>
      <c r="G18" s="242">
        <f t="shared" si="3"/>
        <v>27</v>
      </c>
      <c r="H18" s="242">
        <v>1</v>
      </c>
      <c r="I18" s="242">
        <v>0</v>
      </c>
      <c r="J18" s="242">
        <f t="shared" si="4"/>
        <v>1</v>
      </c>
      <c r="K18" s="242">
        <f t="shared" si="0"/>
        <v>131</v>
      </c>
      <c r="L18" s="242">
        <f t="shared" si="0"/>
        <v>14</v>
      </c>
      <c r="M18" s="242">
        <f t="shared" si="1"/>
        <v>145</v>
      </c>
      <c r="N18" s="255" t="s">
        <v>107</v>
      </c>
    </row>
    <row r="19" spans="1:14" ht="33" customHeight="1">
      <c r="A19" s="255" t="s">
        <v>514</v>
      </c>
      <c r="B19" s="239">
        <v>4</v>
      </c>
      <c r="C19" s="239">
        <v>21</v>
      </c>
      <c r="D19" s="239">
        <f t="shared" si="2"/>
        <v>25</v>
      </c>
      <c r="E19" s="239">
        <v>0</v>
      </c>
      <c r="F19" s="239">
        <v>0</v>
      </c>
      <c r="G19" s="239">
        <f t="shared" si="3"/>
        <v>0</v>
      </c>
      <c r="H19" s="239">
        <v>0</v>
      </c>
      <c r="I19" s="239">
        <v>0</v>
      </c>
      <c r="J19" s="239">
        <f t="shared" si="4"/>
        <v>0</v>
      </c>
      <c r="K19" s="239">
        <f t="shared" si="0"/>
        <v>4</v>
      </c>
      <c r="L19" s="239">
        <f t="shared" si="0"/>
        <v>21</v>
      </c>
      <c r="M19" s="239">
        <f t="shared" si="1"/>
        <v>25</v>
      </c>
      <c r="N19" s="255" t="s">
        <v>109</v>
      </c>
    </row>
    <row r="20" spans="1:14" ht="33" customHeight="1">
      <c r="A20" s="255" t="s">
        <v>110</v>
      </c>
      <c r="B20" s="242">
        <v>66</v>
      </c>
      <c r="C20" s="242">
        <v>29</v>
      </c>
      <c r="D20" s="242">
        <f t="shared" si="2"/>
        <v>95</v>
      </c>
      <c r="E20" s="242">
        <v>7</v>
      </c>
      <c r="F20" s="242">
        <v>0</v>
      </c>
      <c r="G20" s="242">
        <f t="shared" si="3"/>
        <v>7</v>
      </c>
      <c r="H20" s="242">
        <v>1</v>
      </c>
      <c r="I20" s="242">
        <v>0</v>
      </c>
      <c r="J20" s="242">
        <f t="shared" si="4"/>
        <v>1</v>
      </c>
      <c r="K20" s="242">
        <f t="shared" si="0"/>
        <v>74</v>
      </c>
      <c r="L20" s="242">
        <f t="shared" si="0"/>
        <v>29</v>
      </c>
      <c r="M20" s="242">
        <f t="shared" si="1"/>
        <v>103</v>
      </c>
      <c r="N20" s="255" t="s">
        <v>111</v>
      </c>
    </row>
    <row r="21" spans="1:14" ht="33" customHeight="1">
      <c r="A21" s="255" t="s">
        <v>112</v>
      </c>
      <c r="B21" s="239">
        <v>43</v>
      </c>
      <c r="C21" s="239">
        <v>10</v>
      </c>
      <c r="D21" s="239">
        <f t="shared" si="2"/>
        <v>53</v>
      </c>
      <c r="E21" s="239">
        <v>8</v>
      </c>
      <c r="F21" s="239">
        <v>0</v>
      </c>
      <c r="G21" s="239">
        <f t="shared" si="3"/>
        <v>8</v>
      </c>
      <c r="H21" s="239">
        <v>1</v>
      </c>
      <c r="I21" s="239">
        <v>0</v>
      </c>
      <c r="J21" s="239">
        <f t="shared" si="4"/>
        <v>1</v>
      </c>
      <c r="K21" s="239">
        <f t="shared" si="0"/>
        <v>52</v>
      </c>
      <c r="L21" s="239">
        <f t="shared" si="0"/>
        <v>10</v>
      </c>
      <c r="M21" s="239">
        <f t="shared" si="1"/>
        <v>62</v>
      </c>
      <c r="N21" s="255" t="s">
        <v>113</v>
      </c>
    </row>
    <row r="22" spans="1:14" ht="33" customHeight="1">
      <c r="A22" s="255" t="s">
        <v>148</v>
      </c>
      <c r="B22" s="242">
        <v>76</v>
      </c>
      <c r="C22" s="242">
        <v>10</v>
      </c>
      <c r="D22" s="242">
        <f t="shared" si="2"/>
        <v>86</v>
      </c>
      <c r="E22" s="242">
        <v>1</v>
      </c>
      <c r="F22" s="242">
        <v>0</v>
      </c>
      <c r="G22" s="242">
        <f t="shared" si="3"/>
        <v>1</v>
      </c>
      <c r="H22" s="242">
        <v>0</v>
      </c>
      <c r="I22" s="242">
        <v>0</v>
      </c>
      <c r="J22" s="242">
        <f t="shared" si="4"/>
        <v>0</v>
      </c>
      <c r="K22" s="242">
        <f t="shared" si="0"/>
        <v>77</v>
      </c>
      <c r="L22" s="242">
        <f t="shared" si="0"/>
        <v>10</v>
      </c>
      <c r="M22" s="242">
        <f t="shared" si="1"/>
        <v>87</v>
      </c>
      <c r="N22" s="255" t="s">
        <v>261</v>
      </c>
    </row>
    <row r="23" spans="1:14" ht="33" customHeight="1">
      <c r="A23" s="255" t="s">
        <v>116</v>
      </c>
      <c r="B23" s="239">
        <v>74</v>
      </c>
      <c r="C23" s="239">
        <v>11</v>
      </c>
      <c r="D23" s="239">
        <f t="shared" si="2"/>
        <v>85</v>
      </c>
      <c r="E23" s="239">
        <v>21</v>
      </c>
      <c r="F23" s="239">
        <v>1</v>
      </c>
      <c r="G23" s="239">
        <f t="shared" si="3"/>
        <v>22</v>
      </c>
      <c r="H23" s="239">
        <v>2</v>
      </c>
      <c r="I23" s="239">
        <v>0</v>
      </c>
      <c r="J23" s="239">
        <f t="shared" si="4"/>
        <v>2</v>
      </c>
      <c r="K23" s="239">
        <f t="shared" si="0"/>
        <v>97</v>
      </c>
      <c r="L23" s="239">
        <f t="shared" si="0"/>
        <v>12</v>
      </c>
      <c r="M23" s="239">
        <f t="shared" si="1"/>
        <v>109</v>
      </c>
      <c r="N23" s="255" t="s">
        <v>117</v>
      </c>
    </row>
    <row r="24" spans="1:14" ht="33" customHeight="1">
      <c r="A24" s="255" t="s">
        <v>118</v>
      </c>
      <c r="B24" s="242">
        <v>32</v>
      </c>
      <c r="C24" s="242">
        <v>16</v>
      </c>
      <c r="D24" s="242">
        <f t="shared" si="2"/>
        <v>48</v>
      </c>
      <c r="E24" s="242">
        <v>12</v>
      </c>
      <c r="F24" s="242">
        <v>0</v>
      </c>
      <c r="G24" s="242">
        <f t="shared" si="3"/>
        <v>12</v>
      </c>
      <c r="H24" s="242">
        <v>5</v>
      </c>
      <c r="I24" s="242">
        <v>0</v>
      </c>
      <c r="J24" s="242">
        <f t="shared" si="4"/>
        <v>5</v>
      </c>
      <c r="K24" s="242">
        <f t="shared" si="0"/>
        <v>49</v>
      </c>
      <c r="L24" s="242">
        <f t="shared" si="0"/>
        <v>16</v>
      </c>
      <c r="M24" s="242">
        <f t="shared" si="1"/>
        <v>65</v>
      </c>
      <c r="N24" s="255" t="s">
        <v>119</v>
      </c>
    </row>
    <row r="25" spans="1:14" ht="33" customHeight="1">
      <c r="A25" s="255" t="s">
        <v>149</v>
      </c>
      <c r="B25" s="239">
        <v>8</v>
      </c>
      <c r="C25" s="239">
        <v>35</v>
      </c>
      <c r="D25" s="239">
        <f t="shared" si="2"/>
        <v>43</v>
      </c>
      <c r="E25" s="239">
        <v>5</v>
      </c>
      <c r="F25" s="239">
        <v>1</v>
      </c>
      <c r="G25" s="239">
        <f t="shared" si="3"/>
        <v>6</v>
      </c>
      <c r="H25" s="239">
        <v>1</v>
      </c>
      <c r="I25" s="239">
        <v>0</v>
      </c>
      <c r="J25" s="239">
        <f t="shared" si="4"/>
        <v>1</v>
      </c>
      <c r="K25" s="239">
        <f t="shared" si="0"/>
        <v>14</v>
      </c>
      <c r="L25" s="239">
        <f t="shared" si="0"/>
        <v>36</v>
      </c>
      <c r="M25" s="239">
        <f t="shared" si="1"/>
        <v>50</v>
      </c>
      <c r="N25" s="255" t="s">
        <v>121</v>
      </c>
    </row>
    <row r="26" spans="1:14" ht="33" customHeight="1">
      <c r="A26" s="255" t="s">
        <v>122</v>
      </c>
      <c r="B26" s="242">
        <v>35</v>
      </c>
      <c r="C26" s="242">
        <v>6</v>
      </c>
      <c r="D26" s="242">
        <f t="shared" si="2"/>
        <v>41</v>
      </c>
      <c r="E26" s="242">
        <v>1</v>
      </c>
      <c r="F26" s="242">
        <v>0</v>
      </c>
      <c r="G26" s="242">
        <f t="shared" si="3"/>
        <v>1</v>
      </c>
      <c r="H26" s="242">
        <v>0</v>
      </c>
      <c r="I26" s="242">
        <v>0</v>
      </c>
      <c r="J26" s="242">
        <f t="shared" si="4"/>
        <v>0</v>
      </c>
      <c r="K26" s="242">
        <f t="shared" si="0"/>
        <v>36</v>
      </c>
      <c r="L26" s="242">
        <f t="shared" si="0"/>
        <v>6</v>
      </c>
      <c r="M26" s="242">
        <f t="shared" si="1"/>
        <v>42</v>
      </c>
      <c r="N26" s="255" t="s">
        <v>123</v>
      </c>
    </row>
    <row r="27" spans="1:14" ht="33" customHeight="1">
      <c r="A27" s="255" t="s">
        <v>124</v>
      </c>
      <c r="B27" s="239">
        <v>2</v>
      </c>
      <c r="C27" s="239">
        <v>6</v>
      </c>
      <c r="D27" s="239">
        <f t="shared" si="2"/>
        <v>8</v>
      </c>
      <c r="E27" s="239">
        <v>0</v>
      </c>
      <c r="F27" s="239">
        <v>0</v>
      </c>
      <c r="G27" s="239">
        <f t="shared" si="3"/>
        <v>0</v>
      </c>
      <c r="H27" s="239">
        <v>0</v>
      </c>
      <c r="I27" s="239">
        <v>0</v>
      </c>
      <c r="J27" s="239">
        <f t="shared" si="4"/>
        <v>0</v>
      </c>
      <c r="K27" s="239">
        <f t="shared" si="0"/>
        <v>2</v>
      </c>
      <c r="L27" s="239">
        <f t="shared" si="0"/>
        <v>6</v>
      </c>
      <c r="M27" s="239">
        <f t="shared" si="1"/>
        <v>8</v>
      </c>
      <c r="N27" s="255" t="s">
        <v>125</v>
      </c>
    </row>
    <row r="28" spans="1:14" ht="33" customHeight="1">
      <c r="A28" s="255" t="s">
        <v>126</v>
      </c>
      <c r="B28" s="242">
        <v>21</v>
      </c>
      <c r="C28" s="242">
        <v>9</v>
      </c>
      <c r="D28" s="242">
        <f t="shared" si="2"/>
        <v>30</v>
      </c>
      <c r="E28" s="242">
        <v>4</v>
      </c>
      <c r="F28" s="242">
        <v>0</v>
      </c>
      <c r="G28" s="242">
        <f t="shared" si="3"/>
        <v>4</v>
      </c>
      <c r="H28" s="242">
        <v>0</v>
      </c>
      <c r="I28" s="242">
        <v>0</v>
      </c>
      <c r="J28" s="242">
        <f t="shared" si="4"/>
        <v>0</v>
      </c>
      <c r="K28" s="242">
        <f t="shared" si="0"/>
        <v>25</v>
      </c>
      <c r="L28" s="242">
        <f t="shared" si="0"/>
        <v>9</v>
      </c>
      <c r="M28" s="242">
        <f t="shared" si="1"/>
        <v>34</v>
      </c>
      <c r="N28" s="255" t="s">
        <v>127</v>
      </c>
    </row>
    <row r="29" spans="1:14" ht="33" customHeight="1">
      <c r="A29" s="363" t="s">
        <v>150</v>
      </c>
      <c r="B29" s="363">
        <f t="shared" ref="B29:G29" si="5">SUM(B9:B28)</f>
        <v>948</v>
      </c>
      <c r="C29" s="363">
        <f t="shared" si="5"/>
        <v>466</v>
      </c>
      <c r="D29" s="363">
        <f t="shared" si="5"/>
        <v>1414</v>
      </c>
      <c r="E29" s="363">
        <f t="shared" si="5"/>
        <v>221</v>
      </c>
      <c r="F29" s="363">
        <f t="shared" si="5"/>
        <v>17</v>
      </c>
      <c r="G29" s="363">
        <f t="shared" si="5"/>
        <v>238</v>
      </c>
      <c r="H29" s="365">
        <f t="shared" ref="H29:M29" si="6">SUM(H8:H28)</f>
        <v>37</v>
      </c>
      <c r="I29" s="365">
        <f t="shared" si="6"/>
        <v>0</v>
      </c>
      <c r="J29" s="365">
        <f t="shared" si="6"/>
        <v>37</v>
      </c>
      <c r="K29" s="365">
        <f t="shared" si="6"/>
        <v>1206</v>
      </c>
      <c r="L29" s="365">
        <f t="shared" si="6"/>
        <v>483</v>
      </c>
      <c r="M29" s="365">
        <f t="shared" si="6"/>
        <v>1689</v>
      </c>
      <c r="N29" s="363" t="s">
        <v>129</v>
      </c>
    </row>
    <row r="30" spans="1:14" ht="21" customHeight="1">
      <c r="A30" s="366" t="s">
        <v>755</v>
      </c>
      <c r="B30" s="367"/>
      <c r="C30" s="367"/>
      <c r="D30" s="367"/>
      <c r="E30" s="367"/>
      <c r="F30" s="367"/>
      <c r="G30" s="367"/>
      <c r="H30" s="367"/>
      <c r="I30" s="367"/>
      <c r="J30" s="367"/>
      <c r="K30" s="367"/>
      <c r="L30" s="2097" t="s">
        <v>756</v>
      </c>
      <c r="M30" s="2098"/>
      <c r="N30" s="2099"/>
    </row>
    <row r="31" spans="1:14" ht="21" customHeight="1">
      <c r="A31" s="368" t="s">
        <v>757</v>
      </c>
      <c r="B31" s="369"/>
      <c r="C31" s="369"/>
      <c r="D31" s="370"/>
      <c r="E31" s="371"/>
      <c r="F31" s="371"/>
      <c r="G31" s="2083" t="s">
        <v>758</v>
      </c>
      <c r="H31" s="2084"/>
      <c r="I31" s="2084"/>
      <c r="J31" s="2084"/>
      <c r="K31" s="2084"/>
      <c r="L31" s="2084"/>
      <c r="M31" s="2084"/>
      <c r="N31" s="2085"/>
    </row>
    <row r="32" spans="1:14" ht="18">
      <c r="A32" s="372"/>
    </row>
  </sheetData>
  <mergeCells count="16">
    <mergeCell ref="G31:N31"/>
    <mergeCell ref="A1:N1"/>
    <mergeCell ref="A2:N2"/>
    <mergeCell ref="A3:F3"/>
    <mergeCell ref="G3:N3"/>
    <mergeCell ref="A4:A7"/>
    <mergeCell ref="B4:D4"/>
    <mergeCell ref="E4:G4"/>
    <mergeCell ref="H4:J4"/>
    <mergeCell ref="K4:M4"/>
    <mergeCell ref="N4:N7"/>
    <mergeCell ref="B5:D5"/>
    <mergeCell ref="E5:G5"/>
    <mergeCell ref="H5:J5"/>
    <mergeCell ref="K5:M5"/>
    <mergeCell ref="L30:N30"/>
  </mergeCells>
  <pageMargins left="0.7" right="0.7" top="0.75" bottom="0.75" header="0.3" footer="0.3"/>
  <pageSetup paperSize="9" scale="44"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X30"/>
  <sheetViews>
    <sheetView showGridLines="0" rightToLeft="1" zoomScaleNormal="100" zoomScaleSheetLayoutView="80" workbookViewId="0">
      <selection activeCell="G13" sqref="G13"/>
    </sheetView>
  </sheetViews>
  <sheetFormatPr defaultColWidth="7.7109375" defaultRowHeight="33" customHeight="1"/>
  <cols>
    <col min="1" max="1" width="18.42578125" style="392" bestFit="1" customWidth="1"/>
    <col min="2" max="2" width="13.140625" style="373" hidden="1" customWidth="1"/>
    <col min="3" max="3" width="10.28515625" style="373" hidden="1" customWidth="1"/>
    <col min="4" max="4" width="13.140625" style="373" hidden="1" customWidth="1"/>
    <col min="5" max="5" width="10.28515625" style="373" hidden="1" customWidth="1"/>
    <col min="6" max="6" width="13.140625" style="373" bestFit="1" customWidth="1"/>
    <col min="7" max="7" width="10.28515625" style="373" bestFit="1" customWidth="1"/>
    <col min="8" max="8" width="13.140625" style="373" bestFit="1" customWidth="1"/>
    <col min="9" max="9" width="10.28515625" style="373" bestFit="1" customWidth="1"/>
    <col min="10" max="10" width="13.140625" style="373" bestFit="1" customWidth="1"/>
    <col min="11" max="11" width="10.28515625" style="373" bestFit="1" customWidth="1"/>
    <col min="12" max="12" width="13.140625" style="373" bestFit="1" customWidth="1"/>
    <col min="13" max="13" width="10.28515625" style="373" bestFit="1" customWidth="1"/>
    <col min="14" max="14" width="13.140625" style="373" bestFit="1" customWidth="1"/>
    <col min="15" max="15" width="10.28515625" style="373" bestFit="1" customWidth="1"/>
    <col min="16" max="16" width="21.28515625" style="393" bestFit="1" customWidth="1"/>
    <col min="17" max="248" width="7.7109375" style="373"/>
    <col min="249" max="249" width="12.85546875" style="373" customWidth="1"/>
    <col min="250" max="250" width="14" style="373" customWidth="1"/>
    <col min="251" max="251" width="8.42578125" style="373" customWidth="1"/>
    <col min="252" max="252" width="6.42578125" style="373" bestFit="1" customWidth="1"/>
    <col min="253" max="253" width="8.28515625" style="373" customWidth="1"/>
    <col min="254" max="254" width="6.42578125" style="373" bestFit="1" customWidth="1"/>
    <col min="255" max="255" width="8.28515625" style="373" customWidth="1"/>
    <col min="256" max="256" width="6.42578125" style="373" bestFit="1" customWidth="1"/>
    <col min="257" max="257" width="8.28515625" style="373" customWidth="1"/>
    <col min="258" max="258" width="7.28515625" style="373" customWidth="1"/>
    <col min="259" max="260" width="7.7109375" style="373"/>
    <col min="261" max="261" width="7.7109375" style="373" customWidth="1"/>
    <col min="262" max="504" width="7.7109375" style="373"/>
    <col min="505" max="505" width="12.85546875" style="373" customWidth="1"/>
    <col min="506" max="506" width="14" style="373" customWidth="1"/>
    <col min="507" max="507" width="8.42578125" style="373" customWidth="1"/>
    <col min="508" max="508" width="6.42578125" style="373" bestFit="1" customWidth="1"/>
    <col min="509" max="509" width="8.28515625" style="373" customWidth="1"/>
    <col min="510" max="510" width="6.42578125" style="373" bestFit="1" customWidth="1"/>
    <col min="511" max="511" width="8.28515625" style="373" customWidth="1"/>
    <col min="512" max="512" width="6.42578125" style="373" bestFit="1" customWidth="1"/>
    <col min="513" max="513" width="8.28515625" style="373" customWidth="1"/>
    <col min="514" max="514" width="7.28515625" style="373" customWidth="1"/>
    <col min="515" max="516" width="7.7109375" style="373"/>
    <col min="517" max="517" width="7.7109375" style="373" customWidth="1"/>
    <col min="518" max="760" width="7.7109375" style="373"/>
    <col min="761" max="761" width="12.85546875" style="373" customWidth="1"/>
    <col min="762" max="762" width="14" style="373" customWidth="1"/>
    <col min="763" max="763" width="8.42578125" style="373" customWidth="1"/>
    <col min="764" max="764" width="6.42578125" style="373" bestFit="1" customWidth="1"/>
    <col min="765" max="765" width="8.28515625" style="373" customWidth="1"/>
    <col min="766" max="766" width="6.42578125" style="373" bestFit="1" customWidth="1"/>
    <col min="767" max="767" width="8.28515625" style="373" customWidth="1"/>
    <col min="768" max="768" width="6.42578125" style="373" bestFit="1" customWidth="1"/>
    <col min="769" max="769" width="8.28515625" style="373" customWidth="1"/>
    <col min="770" max="770" width="7.28515625" style="373" customWidth="1"/>
    <col min="771" max="772" width="7.7109375" style="373"/>
    <col min="773" max="773" width="7.7109375" style="373" customWidth="1"/>
    <col min="774" max="1016" width="7.7109375" style="373"/>
    <col min="1017" max="1017" width="12.85546875" style="373" customWidth="1"/>
    <col min="1018" max="1018" width="14" style="373" customWidth="1"/>
    <col min="1019" max="1019" width="8.42578125" style="373" customWidth="1"/>
    <col min="1020" max="1020" width="6.42578125" style="373" bestFit="1" customWidth="1"/>
    <col min="1021" max="1021" width="8.28515625" style="373" customWidth="1"/>
    <col min="1022" max="1022" width="6.42578125" style="373" bestFit="1" customWidth="1"/>
    <col min="1023" max="1023" width="8.28515625" style="373" customWidth="1"/>
    <col min="1024" max="1024" width="6.42578125" style="373" bestFit="1" customWidth="1"/>
    <col min="1025" max="1025" width="8.28515625" style="373" customWidth="1"/>
    <col min="1026" max="1026" width="7.28515625" style="373" customWidth="1"/>
    <col min="1027" max="1028" width="7.7109375" style="373"/>
    <col min="1029" max="1029" width="7.7109375" style="373" customWidth="1"/>
    <col min="1030" max="1272" width="7.7109375" style="373"/>
    <col min="1273" max="1273" width="12.85546875" style="373" customWidth="1"/>
    <col min="1274" max="1274" width="14" style="373" customWidth="1"/>
    <col min="1275" max="1275" width="8.42578125" style="373" customWidth="1"/>
    <col min="1276" max="1276" width="6.42578125" style="373" bestFit="1" customWidth="1"/>
    <col min="1277" max="1277" width="8.28515625" style="373" customWidth="1"/>
    <col min="1278" max="1278" width="6.42578125" style="373" bestFit="1" customWidth="1"/>
    <col min="1279" max="1279" width="8.28515625" style="373" customWidth="1"/>
    <col min="1280" max="1280" width="6.42578125" style="373" bestFit="1" customWidth="1"/>
    <col min="1281" max="1281" width="8.28515625" style="373" customWidth="1"/>
    <col min="1282" max="1282" width="7.28515625" style="373" customWidth="1"/>
    <col min="1283" max="1284" width="7.7109375" style="373"/>
    <col min="1285" max="1285" width="7.7109375" style="373" customWidth="1"/>
    <col min="1286" max="1528" width="7.7109375" style="373"/>
    <col min="1529" max="1529" width="12.85546875" style="373" customWidth="1"/>
    <col min="1530" max="1530" width="14" style="373" customWidth="1"/>
    <col min="1531" max="1531" width="8.42578125" style="373" customWidth="1"/>
    <col min="1532" max="1532" width="6.42578125" style="373" bestFit="1" customWidth="1"/>
    <col min="1533" max="1533" width="8.28515625" style="373" customWidth="1"/>
    <col min="1534" max="1534" width="6.42578125" style="373" bestFit="1" customWidth="1"/>
    <col min="1535" max="1535" width="8.28515625" style="373" customWidth="1"/>
    <col min="1536" max="1536" width="6.42578125" style="373" bestFit="1" customWidth="1"/>
    <col min="1537" max="1537" width="8.28515625" style="373" customWidth="1"/>
    <col min="1538" max="1538" width="7.28515625" style="373" customWidth="1"/>
    <col min="1539" max="1540" width="7.7109375" style="373"/>
    <col min="1541" max="1541" width="7.7109375" style="373" customWidth="1"/>
    <col min="1542" max="1784" width="7.7109375" style="373"/>
    <col min="1785" max="1785" width="12.85546875" style="373" customWidth="1"/>
    <col min="1786" max="1786" width="14" style="373" customWidth="1"/>
    <col min="1787" max="1787" width="8.42578125" style="373" customWidth="1"/>
    <col min="1788" max="1788" width="6.42578125" style="373" bestFit="1" customWidth="1"/>
    <col min="1789" max="1789" width="8.28515625" style="373" customWidth="1"/>
    <col min="1790" max="1790" width="6.42578125" style="373" bestFit="1" customWidth="1"/>
    <col min="1791" max="1791" width="8.28515625" style="373" customWidth="1"/>
    <col min="1792" max="1792" width="6.42578125" style="373" bestFit="1" customWidth="1"/>
    <col min="1793" max="1793" width="8.28515625" style="373" customWidth="1"/>
    <col min="1794" max="1794" width="7.28515625" style="373" customWidth="1"/>
    <col min="1795" max="1796" width="7.7109375" style="373"/>
    <col min="1797" max="1797" width="7.7109375" style="373" customWidth="1"/>
    <col min="1798" max="2040" width="7.7109375" style="373"/>
    <col min="2041" max="2041" width="12.85546875" style="373" customWidth="1"/>
    <col min="2042" max="2042" width="14" style="373" customWidth="1"/>
    <col min="2043" max="2043" width="8.42578125" style="373" customWidth="1"/>
    <col min="2044" max="2044" width="6.42578125" style="373" bestFit="1" customWidth="1"/>
    <col min="2045" max="2045" width="8.28515625" style="373" customWidth="1"/>
    <col min="2046" max="2046" width="6.42578125" style="373" bestFit="1" customWidth="1"/>
    <col min="2047" max="2047" width="8.28515625" style="373" customWidth="1"/>
    <col min="2048" max="2048" width="6.42578125" style="373" bestFit="1" customWidth="1"/>
    <col min="2049" max="2049" width="8.28515625" style="373" customWidth="1"/>
    <col min="2050" max="2050" width="7.28515625" style="373" customWidth="1"/>
    <col min="2051" max="2052" width="7.7109375" style="373"/>
    <col min="2053" max="2053" width="7.7109375" style="373" customWidth="1"/>
    <col min="2054" max="2296" width="7.7109375" style="373"/>
    <col min="2297" max="2297" width="12.85546875" style="373" customWidth="1"/>
    <col min="2298" max="2298" width="14" style="373" customWidth="1"/>
    <col min="2299" max="2299" width="8.42578125" style="373" customWidth="1"/>
    <col min="2300" max="2300" width="6.42578125" style="373" bestFit="1" customWidth="1"/>
    <col min="2301" max="2301" width="8.28515625" style="373" customWidth="1"/>
    <col min="2302" max="2302" width="6.42578125" style="373" bestFit="1" customWidth="1"/>
    <col min="2303" max="2303" width="8.28515625" style="373" customWidth="1"/>
    <col min="2304" max="2304" width="6.42578125" style="373" bestFit="1" customWidth="1"/>
    <col min="2305" max="2305" width="8.28515625" style="373" customWidth="1"/>
    <col min="2306" max="2306" width="7.28515625" style="373" customWidth="1"/>
    <col min="2307" max="2308" width="7.7109375" style="373"/>
    <col min="2309" max="2309" width="7.7109375" style="373" customWidth="1"/>
    <col min="2310" max="2552" width="7.7109375" style="373"/>
    <col min="2553" max="2553" width="12.85546875" style="373" customWidth="1"/>
    <col min="2554" max="2554" width="14" style="373" customWidth="1"/>
    <col min="2555" max="2555" width="8.42578125" style="373" customWidth="1"/>
    <col min="2556" max="2556" width="6.42578125" style="373" bestFit="1" customWidth="1"/>
    <col min="2557" max="2557" width="8.28515625" style="373" customWidth="1"/>
    <col min="2558" max="2558" width="6.42578125" style="373" bestFit="1" customWidth="1"/>
    <col min="2559" max="2559" width="8.28515625" style="373" customWidth="1"/>
    <col min="2560" max="2560" width="6.42578125" style="373" bestFit="1" customWidth="1"/>
    <col min="2561" max="2561" width="8.28515625" style="373" customWidth="1"/>
    <col min="2562" max="2562" width="7.28515625" style="373" customWidth="1"/>
    <col min="2563" max="2564" width="7.7109375" style="373"/>
    <col min="2565" max="2565" width="7.7109375" style="373" customWidth="1"/>
    <col min="2566" max="2808" width="7.7109375" style="373"/>
    <col min="2809" max="2809" width="12.85546875" style="373" customWidth="1"/>
    <col min="2810" max="2810" width="14" style="373" customWidth="1"/>
    <col min="2811" max="2811" width="8.42578125" style="373" customWidth="1"/>
    <col min="2812" max="2812" width="6.42578125" style="373" bestFit="1" customWidth="1"/>
    <col min="2813" max="2813" width="8.28515625" style="373" customWidth="1"/>
    <col min="2814" max="2814" width="6.42578125" style="373" bestFit="1" customWidth="1"/>
    <col min="2815" max="2815" width="8.28515625" style="373" customWidth="1"/>
    <col min="2816" max="2816" width="6.42578125" style="373" bestFit="1" customWidth="1"/>
    <col min="2817" max="2817" width="8.28515625" style="373" customWidth="1"/>
    <col min="2818" max="2818" width="7.28515625" style="373" customWidth="1"/>
    <col min="2819" max="2820" width="7.7109375" style="373"/>
    <col min="2821" max="2821" width="7.7109375" style="373" customWidth="1"/>
    <col min="2822" max="3064" width="7.7109375" style="373"/>
    <col min="3065" max="3065" width="12.85546875" style="373" customWidth="1"/>
    <col min="3066" max="3066" width="14" style="373" customWidth="1"/>
    <col min="3067" max="3067" width="8.42578125" style="373" customWidth="1"/>
    <col min="3068" max="3068" width="6.42578125" style="373" bestFit="1" customWidth="1"/>
    <col min="3069" max="3069" width="8.28515625" style="373" customWidth="1"/>
    <col min="3070" max="3070" width="6.42578125" style="373" bestFit="1" customWidth="1"/>
    <col min="3071" max="3071" width="8.28515625" style="373" customWidth="1"/>
    <col min="3072" max="3072" width="6.42578125" style="373" bestFit="1" customWidth="1"/>
    <col min="3073" max="3073" width="8.28515625" style="373" customWidth="1"/>
    <col min="3074" max="3074" width="7.28515625" style="373" customWidth="1"/>
    <col min="3075" max="3076" width="7.7109375" style="373"/>
    <col min="3077" max="3077" width="7.7109375" style="373" customWidth="1"/>
    <col min="3078" max="3320" width="7.7109375" style="373"/>
    <col min="3321" max="3321" width="12.85546875" style="373" customWidth="1"/>
    <col min="3322" max="3322" width="14" style="373" customWidth="1"/>
    <col min="3323" max="3323" width="8.42578125" style="373" customWidth="1"/>
    <col min="3324" max="3324" width="6.42578125" style="373" bestFit="1" customWidth="1"/>
    <col min="3325" max="3325" width="8.28515625" style="373" customWidth="1"/>
    <col min="3326" max="3326" width="6.42578125" style="373" bestFit="1" customWidth="1"/>
    <col min="3327" max="3327" width="8.28515625" style="373" customWidth="1"/>
    <col min="3328" max="3328" width="6.42578125" style="373" bestFit="1" customWidth="1"/>
    <col min="3329" max="3329" width="8.28515625" style="373" customWidth="1"/>
    <col min="3330" max="3330" width="7.28515625" style="373" customWidth="1"/>
    <col min="3331" max="3332" width="7.7109375" style="373"/>
    <col min="3333" max="3333" width="7.7109375" style="373" customWidth="1"/>
    <col min="3334" max="3576" width="7.7109375" style="373"/>
    <col min="3577" max="3577" width="12.85546875" style="373" customWidth="1"/>
    <col min="3578" max="3578" width="14" style="373" customWidth="1"/>
    <col min="3579" max="3579" width="8.42578125" style="373" customWidth="1"/>
    <col min="3580" max="3580" width="6.42578125" style="373" bestFit="1" customWidth="1"/>
    <col min="3581" max="3581" width="8.28515625" style="373" customWidth="1"/>
    <col min="3582" max="3582" width="6.42578125" style="373" bestFit="1" customWidth="1"/>
    <col min="3583" max="3583" width="8.28515625" style="373" customWidth="1"/>
    <col min="3584" max="3584" width="6.42578125" style="373" bestFit="1" customWidth="1"/>
    <col min="3585" max="3585" width="8.28515625" style="373" customWidth="1"/>
    <col min="3586" max="3586" width="7.28515625" style="373" customWidth="1"/>
    <col min="3587" max="3588" width="7.7109375" style="373"/>
    <col min="3589" max="3589" width="7.7109375" style="373" customWidth="1"/>
    <col min="3590" max="3832" width="7.7109375" style="373"/>
    <col min="3833" max="3833" width="12.85546875" style="373" customWidth="1"/>
    <col min="3834" max="3834" width="14" style="373" customWidth="1"/>
    <col min="3835" max="3835" width="8.42578125" style="373" customWidth="1"/>
    <col min="3836" max="3836" width="6.42578125" style="373" bestFit="1" customWidth="1"/>
    <col min="3837" max="3837" width="8.28515625" style="373" customWidth="1"/>
    <col min="3838" max="3838" width="6.42578125" style="373" bestFit="1" customWidth="1"/>
    <col min="3839" max="3839" width="8.28515625" style="373" customWidth="1"/>
    <col min="3840" max="3840" width="6.42578125" style="373" bestFit="1" customWidth="1"/>
    <col min="3841" max="3841" width="8.28515625" style="373" customWidth="1"/>
    <col min="3842" max="3842" width="7.28515625" style="373" customWidth="1"/>
    <col min="3843" max="3844" width="7.7109375" style="373"/>
    <col min="3845" max="3845" width="7.7109375" style="373" customWidth="1"/>
    <col min="3846" max="4088" width="7.7109375" style="373"/>
    <col min="4089" max="4089" width="12.85546875" style="373" customWidth="1"/>
    <col min="4090" max="4090" width="14" style="373" customWidth="1"/>
    <col min="4091" max="4091" width="8.42578125" style="373" customWidth="1"/>
    <col min="4092" max="4092" width="6.42578125" style="373" bestFit="1" customWidth="1"/>
    <col min="4093" max="4093" width="8.28515625" style="373" customWidth="1"/>
    <col min="4094" max="4094" width="6.42578125" style="373" bestFit="1" customWidth="1"/>
    <col min="4095" max="4095" width="8.28515625" style="373" customWidth="1"/>
    <col min="4096" max="4096" width="6.42578125" style="373" bestFit="1" customWidth="1"/>
    <col min="4097" max="4097" width="8.28515625" style="373" customWidth="1"/>
    <col min="4098" max="4098" width="7.28515625" style="373" customWidth="1"/>
    <col min="4099" max="4100" width="7.7109375" style="373"/>
    <col min="4101" max="4101" width="7.7109375" style="373" customWidth="1"/>
    <col min="4102" max="4344" width="7.7109375" style="373"/>
    <col min="4345" max="4345" width="12.85546875" style="373" customWidth="1"/>
    <col min="4346" max="4346" width="14" style="373" customWidth="1"/>
    <col min="4347" max="4347" width="8.42578125" style="373" customWidth="1"/>
    <col min="4348" max="4348" width="6.42578125" style="373" bestFit="1" customWidth="1"/>
    <col min="4349" max="4349" width="8.28515625" style="373" customWidth="1"/>
    <col min="4350" max="4350" width="6.42578125" style="373" bestFit="1" customWidth="1"/>
    <col min="4351" max="4351" width="8.28515625" style="373" customWidth="1"/>
    <col min="4352" max="4352" width="6.42578125" style="373" bestFit="1" customWidth="1"/>
    <col min="4353" max="4353" width="8.28515625" style="373" customWidth="1"/>
    <col min="4354" max="4354" width="7.28515625" style="373" customWidth="1"/>
    <col min="4355" max="4356" width="7.7109375" style="373"/>
    <col min="4357" max="4357" width="7.7109375" style="373" customWidth="1"/>
    <col min="4358" max="4600" width="7.7109375" style="373"/>
    <col min="4601" max="4601" width="12.85546875" style="373" customWidth="1"/>
    <col min="4602" max="4602" width="14" style="373" customWidth="1"/>
    <col min="4603" max="4603" width="8.42578125" style="373" customWidth="1"/>
    <col min="4604" max="4604" width="6.42578125" style="373" bestFit="1" customWidth="1"/>
    <col min="4605" max="4605" width="8.28515625" style="373" customWidth="1"/>
    <col min="4606" max="4606" width="6.42578125" style="373" bestFit="1" customWidth="1"/>
    <col min="4607" max="4607" width="8.28515625" style="373" customWidth="1"/>
    <col min="4608" max="4608" width="6.42578125" style="373" bestFit="1" customWidth="1"/>
    <col min="4609" max="4609" width="8.28515625" style="373" customWidth="1"/>
    <col min="4610" max="4610" width="7.28515625" style="373" customWidth="1"/>
    <col min="4611" max="4612" width="7.7109375" style="373"/>
    <col min="4613" max="4613" width="7.7109375" style="373" customWidth="1"/>
    <col min="4614" max="4856" width="7.7109375" style="373"/>
    <col min="4857" max="4857" width="12.85546875" style="373" customWidth="1"/>
    <col min="4858" max="4858" width="14" style="373" customWidth="1"/>
    <col min="4859" max="4859" width="8.42578125" style="373" customWidth="1"/>
    <col min="4860" max="4860" width="6.42578125" style="373" bestFit="1" customWidth="1"/>
    <col min="4861" max="4861" width="8.28515625" style="373" customWidth="1"/>
    <col min="4862" max="4862" width="6.42578125" style="373" bestFit="1" customWidth="1"/>
    <col min="4863" max="4863" width="8.28515625" style="373" customWidth="1"/>
    <col min="4864" max="4864" width="6.42578125" style="373" bestFit="1" customWidth="1"/>
    <col min="4865" max="4865" width="8.28515625" style="373" customWidth="1"/>
    <col min="4866" max="4866" width="7.28515625" style="373" customWidth="1"/>
    <col min="4867" max="4868" width="7.7109375" style="373"/>
    <col min="4869" max="4869" width="7.7109375" style="373" customWidth="1"/>
    <col min="4870" max="5112" width="7.7109375" style="373"/>
    <col min="5113" max="5113" width="12.85546875" style="373" customWidth="1"/>
    <col min="5114" max="5114" width="14" style="373" customWidth="1"/>
    <col min="5115" max="5115" width="8.42578125" style="373" customWidth="1"/>
    <col min="5116" max="5116" width="6.42578125" style="373" bestFit="1" customWidth="1"/>
    <col min="5117" max="5117" width="8.28515625" style="373" customWidth="1"/>
    <col min="5118" max="5118" width="6.42578125" style="373" bestFit="1" customWidth="1"/>
    <col min="5119" max="5119" width="8.28515625" style="373" customWidth="1"/>
    <col min="5120" max="5120" width="6.42578125" style="373" bestFit="1" customWidth="1"/>
    <col min="5121" max="5121" width="8.28515625" style="373" customWidth="1"/>
    <col min="5122" max="5122" width="7.28515625" style="373" customWidth="1"/>
    <col min="5123" max="5124" width="7.7109375" style="373"/>
    <col min="5125" max="5125" width="7.7109375" style="373" customWidth="1"/>
    <col min="5126" max="5368" width="7.7109375" style="373"/>
    <col min="5369" max="5369" width="12.85546875" style="373" customWidth="1"/>
    <col min="5370" max="5370" width="14" style="373" customWidth="1"/>
    <col min="5371" max="5371" width="8.42578125" style="373" customWidth="1"/>
    <col min="5372" max="5372" width="6.42578125" style="373" bestFit="1" customWidth="1"/>
    <col min="5373" max="5373" width="8.28515625" style="373" customWidth="1"/>
    <col min="5374" max="5374" width="6.42578125" style="373" bestFit="1" customWidth="1"/>
    <col min="5375" max="5375" width="8.28515625" style="373" customWidth="1"/>
    <col min="5376" max="5376" width="6.42578125" style="373" bestFit="1" customWidth="1"/>
    <col min="5377" max="5377" width="8.28515625" style="373" customWidth="1"/>
    <col min="5378" max="5378" width="7.28515625" style="373" customWidth="1"/>
    <col min="5379" max="5380" width="7.7109375" style="373"/>
    <col min="5381" max="5381" width="7.7109375" style="373" customWidth="1"/>
    <col min="5382" max="5624" width="7.7109375" style="373"/>
    <col min="5625" max="5625" width="12.85546875" style="373" customWidth="1"/>
    <col min="5626" max="5626" width="14" style="373" customWidth="1"/>
    <col min="5627" max="5627" width="8.42578125" style="373" customWidth="1"/>
    <col min="5628" max="5628" width="6.42578125" style="373" bestFit="1" customWidth="1"/>
    <col min="5629" max="5629" width="8.28515625" style="373" customWidth="1"/>
    <col min="5630" max="5630" width="6.42578125" style="373" bestFit="1" customWidth="1"/>
    <col min="5631" max="5631" width="8.28515625" style="373" customWidth="1"/>
    <col min="5632" max="5632" width="6.42578125" style="373" bestFit="1" customWidth="1"/>
    <col min="5633" max="5633" width="8.28515625" style="373" customWidth="1"/>
    <col min="5634" max="5634" width="7.28515625" style="373" customWidth="1"/>
    <col min="5635" max="5636" width="7.7109375" style="373"/>
    <col min="5637" max="5637" width="7.7109375" style="373" customWidth="1"/>
    <col min="5638" max="5880" width="7.7109375" style="373"/>
    <col min="5881" max="5881" width="12.85546875" style="373" customWidth="1"/>
    <col min="5882" max="5882" width="14" style="373" customWidth="1"/>
    <col min="5883" max="5883" width="8.42578125" style="373" customWidth="1"/>
    <col min="5884" max="5884" width="6.42578125" style="373" bestFit="1" customWidth="1"/>
    <col min="5885" max="5885" width="8.28515625" style="373" customWidth="1"/>
    <col min="5886" max="5886" width="6.42578125" style="373" bestFit="1" customWidth="1"/>
    <col min="5887" max="5887" width="8.28515625" style="373" customWidth="1"/>
    <col min="5888" max="5888" width="6.42578125" style="373" bestFit="1" customWidth="1"/>
    <col min="5889" max="5889" width="8.28515625" style="373" customWidth="1"/>
    <col min="5890" max="5890" width="7.28515625" style="373" customWidth="1"/>
    <col min="5891" max="5892" width="7.7109375" style="373"/>
    <col min="5893" max="5893" width="7.7109375" style="373" customWidth="1"/>
    <col min="5894" max="6136" width="7.7109375" style="373"/>
    <col min="6137" max="6137" width="12.85546875" style="373" customWidth="1"/>
    <col min="6138" max="6138" width="14" style="373" customWidth="1"/>
    <col min="6139" max="6139" width="8.42578125" style="373" customWidth="1"/>
    <col min="6140" max="6140" width="6.42578125" style="373" bestFit="1" customWidth="1"/>
    <col min="6141" max="6141" width="8.28515625" style="373" customWidth="1"/>
    <col min="6142" max="6142" width="6.42578125" style="373" bestFit="1" customWidth="1"/>
    <col min="6143" max="6143" width="8.28515625" style="373" customWidth="1"/>
    <col min="6144" max="6144" width="6.42578125" style="373" bestFit="1" customWidth="1"/>
    <col min="6145" max="6145" width="8.28515625" style="373" customWidth="1"/>
    <col min="6146" max="6146" width="7.28515625" style="373" customWidth="1"/>
    <col min="6147" max="6148" width="7.7109375" style="373"/>
    <col min="6149" max="6149" width="7.7109375" style="373" customWidth="1"/>
    <col min="6150" max="6392" width="7.7109375" style="373"/>
    <col min="6393" max="6393" width="12.85546875" style="373" customWidth="1"/>
    <col min="6394" max="6394" width="14" style="373" customWidth="1"/>
    <col min="6395" max="6395" width="8.42578125" style="373" customWidth="1"/>
    <col min="6396" max="6396" width="6.42578125" style="373" bestFit="1" customWidth="1"/>
    <col min="6397" max="6397" width="8.28515625" style="373" customWidth="1"/>
    <col min="6398" max="6398" width="6.42578125" style="373" bestFit="1" customWidth="1"/>
    <col min="6399" max="6399" width="8.28515625" style="373" customWidth="1"/>
    <col min="6400" max="6400" width="6.42578125" style="373" bestFit="1" customWidth="1"/>
    <col min="6401" max="6401" width="8.28515625" style="373" customWidth="1"/>
    <col min="6402" max="6402" width="7.28515625" style="373" customWidth="1"/>
    <col min="6403" max="6404" width="7.7109375" style="373"/>
    <col min="6405" max="6405" width="7.7109375" style="373" customWidth="1"/>
    <col min="6406" max="6648" width="7.7109375" style="373"/>
    <col min="6649" max="6649" width="12.85546875" style="373" customWidth="1"/>
    <col min="6650" max="6650" width="14" style="373" customWidth="1"/>
    <col min="6651" max="6651" width="8.42578125" style="373" customWidth="1"/>
    <col min="6652" max="6652" width="6.42578125" style="373" bestFit="1" customWidth="1"/>
    <col min="6653" max="6653" width="8.28515625" style="373" customWidth="1"/>
    <col min="6654" max="6654" width="6.42578125" style="373" bestFit="1" customWidth="1"/>
    <col min="6655" max="6655" width="8.28515625" style="373" customWidth="1"/>
    <col min="6656" max="6656" width="6.42578125" style="373" bestFit="1" customWidth="1"/>
    <col min="6657" max="6657" width="8.28515625" style="373" customWidth="1"/>
    <col min="6658" max="6658" width="7.28515625" style="373" customWidth="1"/>
    <col min="6659" max="6660" width="7.7109375" style="373"/>
    <col min="6661" max="6661" width="7.7109375" style="373" customWidth="1"/>
    <col min="6662" max="6904" width="7.7109375" style="373"/>
    <col min="6905" max="6905" width="12.85546875" style="373" customWidth="1"/>
    <col min="6906" max="6906" width="14" style="373" customWidth="1"/>
    <col min="6907" max="6907" width="8.42578125" style="373" customWidth="1"/>
    <col min="6908" max="6908" width="6.42578125" style="373" bestFit="1" customWidth="1"/>
    <col min="6909" max="6909" width="8.28515625" style="373" customWidth="1"/>
    <col min="6910" max="6910" width="6.42578125" style="373" bestFit="1" customWidth="1"/>
    <col min="6911" max="6911" width="8.28515625" style="373" customWidth="1"/>
    <col min="6912" max="6912" width="6.42578125" style="373" bestFit="1" customWidth="1"/>
    <col min="6913" max="6913" width="8.28515625" style="373" customWidth="1"/>
    <col min="6914" max="6914" width="7.28515625" style="373" customWidth="1"/>
    <col min="6915" max="6916" width="7.7109375" style="373"/>
    <col min="6917" max="6917" width="7.7109375" style="373" customWidth="1"/>
    <col min="6918" max="7160" width="7.7109375" style="373"/>
    <col min="7161" max="7161" width="12.85546875" style="373" customWidth="1"/>
    <col min="7162" max="7162" width="14" style="373" customWidth="1"/>
    <col min="7163" max="7163" width="8.42578125" style="373" customWidth="1"/>
    <col min="7164" max="7164" width="6.42578125" style="373" bestFit="1" customWidth="1"/>
    <col min="7165" max="7165" width="8.28515625" style="373" customWidth="1"/>
    <col min="7166" max="7166" width="6.42578125" style="373" bestFit="1" customWidth="1"/>
    <col min="7167" max="7167" width="8.28515625" style="373" customWidth="1"/>
    <col min="7168" max="7168" width="6.42578125" style="373" bestFit="1" customWidth="1"/>
    <col min="7169" max="7169" width="8.28515625" style="373" customWidth="1"/>
    <col min="7170" max="7170" width="7.28515625" style="373" customWidth="1"/>
    <col min="7171" max="7172" width="7.7109375" style="373"/>
    <col min="7173" max="7173" width="7.7109375" style="373" customWidth="1"/>
    <col min="7174" max="7416" width="7.7109375" style="373"/>
    <col min="7417" max="7417" width="12.85546875" style="373" customWidth="1"/>
    <col min="7418" max="7418" width="14" style="373" customWidth="1"/>
    <col min="7419" max="7419" width="8.42578125" style="373" customWidth="1"/>
    <col min="7420" max="7420" width="6.42578125" style="373" bestFit="1" customWidth="1"/>
    <col min="7421" max="7421" width="8.28515625" style="373" customWidth="1"/>
    <col min="7422" max="7422" width="6.42578125" style="373" bestFit="1" customWidth="1"/>
    <col min="7423" max="7423" width="8.28515625" style="373" customWidth="1"/>
    <col min="7424" max="7424" width="6.42578125" style="373" bestFit="1" customWidth="1"/>
    <col min="7425" max="7425" width="8.28515625" style="373" customWidth="1"/>
    <col min="7426" max="7426" width="7.28515625" style="373" customWidth="1"/>
    <col min="7427" max="7428" width="7.7109375" style="373"/>
    <col min="7429" max="7429" width="7.7109375" style="373" customWidth="1"/>
    <col min="7430" max="7672" width="7.7109375" style="373"/>
    <col min="7673" max="7673" width="12.85546875" style="373" customWidth="1"/>
    <col min="7674" max="7674" width="14" style="373" customWidth="1"/>
    <col min="7675" max="7675" width="8.42578125" style="373" customWidth="1"/>
    <col min="7676" max="7676" width="6.42578125" style="373" bestFit="1" customWidth="1"/>
    <col min="7677" max="7677" width="8.28515625" style="373" customWidth="1"/>
    <col min="7678" max="7678" width="6.42578125" style="373" bestFit="1" customWidth="1"/>
    <col min="7679" max="7679" width="8.28515625" style="373" customWidth="1"/>
    <col min="7680" max="7680" width="6.42578125" style="373" bestFit="1" customWidth="1"/>
    <col min="7681" max="7681" width="8.28515625" style="373" customWidth="1"/>
    <col min="7682" max="7682" width="7.28515625" style="373" customWidth="1"/>
    <col min="7683" max="7684" width="7.7109375" style="373"/>
    <col min="7685" max="7685" width="7.7109375" style="373" customWidth="1"/>
    <col min="7686" max="7928" width="7.7109375" style="373"/>
    <col min="7929" max="7929" width="12.85546875" style="373" customWidth="1"/>
    <col min="7930" max="7930" width="14" style="373" customWidth="1"/>
    <col min="7931" max="7931" width="8.42578125" style="373" customWidth="1"/>
    <col min="7932" max="7932" width="6.42578125" style="373" bestFit="1" customWidth="1"/>
    <col min="7933" max="7933" width="8.28515625" style="373" customWidth="1"/>
    <col min="7934" max="7934" width="6.42578125" style="373" bestFit="1" customWidth="1"/>
    <col min="7935" max="7935" width="8.28515625" style="373" customWidth="1"/>
    <col min="7936" max="7936" width="6.42578125" style="373" bestFit="1" customWidth="1"/>
    <col min="7937" max="7937" width="8.28515625" style="373" customWidth="1"/>
    <col min="7938" max="7938" width="7.28515625" style="373" customWidth="1"/>
    <col min="7939" max="7940" width="7.7109375" style="373"/>
    <col min="7941" max="7941" width="7.7109375" style="373" customWidth="1"/>
    <col min="7942" max="8184" width="7.7109375" style="373"/>
    <col min="8185" max="8185" width="12.85546875" style="373" customWidth="1"/>
    <col min="8186" max="8186" width="14" style="373" customWidth="1"/>
    <col min="8187" max="8187" width="8.42578125" style="373" customWidth="1"/>
    <col min="8188" max="8188" width="6.42578125" style="373" bestFit="1" customWidth="1"/>
    <col min="8189" max="8189" width="8.28515625" style="373" customWidth="1"/>
    <col min="8190" max="8190" width="6.42578125" style="373" bestFit="1" customWidth="1"/>
    <col min="8191" max="8191" width="8.28515625" style="373" customWidth="1"/>
    <col min="8192" max="8192" width="6.42578125" style="373" bestFit="1" customWidth="1"/>
    <col min="8193" max="8193" width="8.28515625" style="373" customWidth="1"/>
    <col min="8194" max="8194" width="7.28515625" style="373" customWidth="1"/>
    <col min="8195" max="8196" width="7.7109375" style="373"/>
    <col min="8197" max="8197" width="7.7109375" style="373" customWidth="1"/>
    <col min="8198" max="8440" width="7.7109375" style="373"/>
    <col min="8441" max="8441" width="12.85546875" style="373" customWidth="1"/>
    <col min="8442" max="8442" width="14" style="373" customWidth="1"/>
    <col min="8443" max="8443" width="8.42578125" style="373" customWidth="1"/>
    <col min="8444" max="8444" width="6.42578125" style="373" bestFit="1" customWidth="1"/>
    <col min="8445" max="8445" width="8.28515625" style="373" customWidth="1"/>
    <col min="8446" max="8446" width="6.42578125" style="373" bestFit="1" customWidth="1"/>
    <col min="8447" max="8447" width="8.28515625" style="373" customWidth="1"/>
    <col min="8448" max="8448" width="6.42578125" style="373" bestFit="1" customWidth="1"/>
    <col min="8449" max="8449" width="8.28515625" style="373" customWidth="1"/>
    <col min="8450" max="8450" width="7.28515625" style="373" customWidth="1"/>
    <col min="8451" max="8452" width="7.7109375" style="373"/>
    <col min="8453" max="8453" width="7.7109375" style="373" customWidth="1"/>
    <col min="8454" max="8696" width="7.7109375" style="373"/>
    <col min="8697" max="8697" width="12.85546875" style="373" customWidth="1"/>
    <col min="8698" max="8698" width="14" style="373" customWidth="1"/>
    <col min="8699" max="8699" width="8.42578125" style="373" customWidth="1"/>
    <col min="8700" max="8700" width="6.42578125" style="373" bestFit="1" customWidth="1"/>
    <col min="8701" max="8701" width="8.28515625" style="373" customWidth="1"/>
    <col min="8702" max="8702" width="6.42578125" style="373" bestFit="1" customWidth="1"/>
    <col min="8703" max="8703" width="8.28515625" style="373" customWidth="1"/>
    <col min="8704" max="8704" width="6.42578125" style="373" bestFit="1" customWidth="1"/>
    <col min="8705" max="8705" width="8.28515625" style="373" customWidth="1"/>
    <col min="8706" max="8706" width="7.28515625" style="373" customWidth="1"/>
    <col min="8707" max="8708" width="7.7109375" style="373"/>
    <col min="8709" max="8709" width="7.7109375" style="373" customWidth="1"/>
    <col min="8710" max="8952" width="7.7109375" style="373"/>
    <col min="8953" max="8953" width="12.85546875" style="373" customWidth="1"/>
    <col min="8954" max="8954" width="14" style="373" customWidth="1"/>
    <col min="8955" max="8955" width="8.42578125" style="373" customWidth="1"/>
    <col min="8956" max="8956" width="6.42578125" style="373" bestFit="1" customWidth="1"/>
    <col min="8957" max="8957" width="8.28515625" style="373" customWidth="1"/>
    <col min="8958" max="8958" width="6.42578125" style="373" bestFit="1" customWidth="1"/>
    <col min="8959" max="8959" width="8.28515625" style="373" customWidth="1"/>
    <col min="8960" max="8960" width="6.42578125" style="373" bestFit="1" customWidth="1"/>
    <col min="8961" max="8961" width="8.28515625" style="373" customWidth="1"/>
    <col min="8962" max="8962" width="7.28515625" style="373" customWidth="1"/>
    <col min="8963" max="8964" width="7.7109375" style="373"/>
    <col min="8965" max="8965" width="7.7109375" style="373" customWidth="1"/>
    <col min="8966" max="9208" width="7.7109375" style="373"/>
    <col min="9209" max="9209" width="12.85546875" style="373" customWidth="1"/>
    <col min="9210" max="9210" width="14" style="373" customWidth="1"/>
    <col min="9211" max="9211" width="8.42578125" style="373" customWidth="1"/>
    <col min="9212" max="9212" width="6.42578125" style="373" bestFit="1" customWidth="1"/>
    <col min="9213" max="9213" width="8.28515625" style="373" customWidth="1"/>
    <col min="9214" max="9214" width="6.42578125" style="373" bestFit="1" customWidth="1"/>
    <col min="9215" max="9215" width="8.28515625" style="373" customWidth="1"/>
    <col min="9216" max="9216" width="6.42578125" style="373" bestFit="1" customWidth="1"/>
    <col min="9217" max="9217" width="8.28515625" style="373" customWidth="1"/>
    <col min="9218" max="9218" width="7.28515625" style="373" customWidth="1"/>
    <col min="9219" max="9220" width="7.7109375" style="373"/>
    <col min="9221" max="9221" width="7.7109375" style="373" customWidth="1"/>
    <col min="9222" max="9464" width="7.7109375" style="373"/>
    <col min="9465" max="9465" width="12.85546875" style="373" customWidth="1"/>
    <col min="9466" max="9466" width="14" style="373" customWidth="1"/>
    <col min="9467" max="9467" width="8.42578125" style="373" customWidth="1"/>
    <col min="9468" max="9468" width="6.42578125" style="373" bestFit="1" customWidth="1"/>
    <col min="9469" max="9469" width="8.28515625" style="373" customWidth="1"/>
    <col min="9470" max="9470" width="6.42578125" style="373" bestFit="1" customWidth="1"/>
    <col min="9471" max="9471" width="8.28515625" style="373" customWidth="1"/>
    <col min="9472" max="9472" width="6.42578125" style="373" bestFit="1" customWidth="1"/>
    <col min="9473" max="9473" width="8.28515625" style="373" customWidth="1"/>
    <col min="9474" max="9474" width="7.28515625" style="373" customWidth="1"/>
    <col min="9475" max="9476" width="7.7109375" style="373"/>
    <col min="9477" max="9477" width="7.7109375" style="373" customWidth="1"/>
    <col min="9478" max="9720" width="7.7109375" style="373"/>
    <col min="9721" max="9721" width="12.85546875" style="373" customWidth="1"/>
    <col min="9722" max="9722" width="14" style="373" customWidth="1"/>
    <col min="9723" max="9723" width="8.42578125" style="373" customWidth="1"/>
    <col min="9724" max="9724" width="6.42578125" style="373" bestFit="1" customWidth="1"/>
    <col min="9725" max="9725" width="8.28515625" style="373" customWidth="1"/>
    <col min="9726" max="9726" width="6.42578125" style="373" bestFit="1" customWidth="1"/>
    <col min="9727" max="9727" width="8.28515625" style="373" customWidth="1"/>
    <col min="9728" max="9728" width="6.42578125" style="373" bestFit="1" customWidth="1"/>
    <col min="9729" max="9729" width="8.28515625" style="373" customWidth="1"/>
    <col min="9730" max="9730" width="7.28515625" style="373" customWidth="1"/>
    <col min="9731" max="9732" width="7.7109375" style="373"/>
    <col min="9733" max="9733" width="7.7109375" style="373" customWidth="1"/>
    <col min="9734" max="9976" width="7.7109375" style="373"/>
    <col min="9977" max="9977" width="12.85546875" style="373" customWidth="1"/>
    <col min="9978" max="9978" width="14" style="373" customWidth="1"/>
    <col min="9979" max="9979" width="8.42578125" style="373" customWidth="1"/>
    <col min="9980" max="9980" width="6.42578125" style="373" bestFit="1" customWidth="1"/>
    <col min="9981" max="9981" width="8.28515625" style="373" customWidth="1"/>
    <col min="9982" max="9982" width="6.42578125" style="373" bestFit="1" customWidth="1"/>
    <col min="9983" max="9983" width="8.28515625" style="373" customWidth="1"/>
    <col min="9984" max="9984" width="6.42578125" style="373" bestFit="1" customWidth="1"/>
    <col min="9985" max="9985" width="8.28515625" style="373" customWidth="1"/>
    <col min="9986" max="9986" width="7.28515625" style="373" customWidth="1"/>
    <col min="9987" max="9988" width="7.7109375" style="373"/>
    <col min="9989" max="9989" width="7.7109375" style="373" customWidth="1"/>
    <col min="9990" max="10232" width="7.7109375" style="373"/>
    <col min="10233" max="10233" width="12.85546875" style="373" customWidth="1"/>
    <col min="10234" max="10234" width="14" style="373" customWidth="1"/>
    <col min="10235" max="10235" width="8.42578125" style="373" customWidth="1"/>
    <col min="10236" max="10236" width="6.42578125" style="373" bestFit="1" customWidth="1"/>
    <col min="10237" max="10237" width="8.28515625" style="373" customWidth="1"/>
    <col min="10238" max="10238" width="6.42578125" style="373" bestFit="1" customWidth="1"/>
    <col min="10239" max="10239" width="8.28515625" style="373" customWidth="1"/>
    <col min="10240" max="10240" width="6.42578125" style="373" bestFit="1" customWidth="1"/>
    <col min="10241" max="10241" width="8.28515625" style="373" customWidth="1"/>
    <col min="10242" max="10242" width="7.28515625" style="373" customWidth="1"/>
    <col min="10243" max="10244" width="7.7109375" style="373"/>
    <col min="10245" max="10245" width="7.7109375" style="373" customWidth="1"/>
    <col min="10246" max="10488" width="7.7109375" style="373"/>
    <col min="10489" max="10489" width="12.85546875" style="373" customWidth="1"/>
    <col min="10490" max="10490" width="14" style="373" customWidth="1"/>
    <col min="10491" max="10491" width="8.42578125" style="373" customWidth="1"/>
    <col min="10492" max="10492" width="6.42578125" style="373" bestFit="1" customWidth="1"/>
    <col min="10493" max="10493" width="8.28515625" style="373" customWidth="1"/>
    <col min="10494" max="10494" width="6.42578125" style="373" bestFit="1" customWidth="1"/>
    <col min="10495" max="10495" width="8.28515625" style="373" customWidth="1"/>
    <col min="10496" max="10496" width="6.42578125" style="373" bestFit="1" customWidth="1"/>
    <col min="10497" max="10497" width="8.28515625" style="373" customWidth="1"/>
    <col min="10498" max="10498" width="7.28515625" style="373" customWidth="1"/>
    <col min="10499" max="10500" width="7.7109375" style="373"/>
    <col min="10501" max="10501" width="7.7109375" style="373" customWidth="1"/>
    <col min="10502" max="10744" width="7.7109375" style="373"/>
    <col min="10745" max="10745" width="12.85546875" style="373" customWidth="1"/>
    <col min="10746" max="10746" width="14" style="373" customWidth="1"/>
    <col min="10747" max="10747" width="8.42578125" style="373" customWidth="1"/>
    <col min="10748" max="10748" width="6.42578125" style="373" bestFit="1" customWidth="1"/>
    <col min="10749" max="10749" width="8.28515625" style="373" customWidth="1"/>
    <col min="10750" max="10750" width="6.42578125" style="373" bestFit="1" customWidth="1"/>
    <col min="10751" max="10751" width="8.28515625" style="373" customWidth="1"/>
    <col min="10752" max="10752" width="6.42578125" style="373" bestFit="1" customWidth="1"/>
    <col min="10753" max="10753" width="8.28515625" style="373" customWidth="1"/>
    <col min="10754" max="10754" width="7.28515625" style="373" customWidth="1"/>
    <col min="10755" max="10756" width="7.7109375" style="373"/>
    <col min="10757" max="10757" width="7.7109375" style="373" customWidth="1"/>
    <col min="10758" max="11000" width="7.7109375" style="373"/>
    <col min="11001" max="11001" width="12.85546875" style="373" customWidth="1"/>
    <col min="11002" max="11002" width="14" style="373" customWidth="1"/>
    <col min="11003" max="11003" width="8.42578125" style="373" customWidth="1"/>
    <col min="11004" max="11004" width="6.42578125" style="373" bestFit="1" customWidth="1"/>
    <col min="11005" max="11005" width="8.28515625" style="373" customWidth="1"/>
    <col min="11006" max="11006" width="6.42578125" style="373" bestFit="1" customWidth="1"/>
    <col min="11007" max="11007" width="8.28515625" style="373" customWidth="1"/>
    <col min="11008" max="11008" width="6.42578125" style="373" bestFit="1" customWidth="1"/>
    <col min="11009" max="11009" width="8.28515625" style="373" customWidth="1"/>
    <col min="11010" max="11010" width="7.28515625" style="373" customWidth="1"/>
    <col min="11011" max="11012" width="7.7109375" style="373"/>
    <col min="11013" max="11013" width="7.7109375" style="373" customWidth="1"/>
    <col min="11014" max="11256" width="7.7109375" style="373"/>
    <col min="11257" max="11257" width="12.85546875" style="373" customWidth="1"/>
    <col min="11258" max="11258" width="14" style="373" customWidth="1"/>
    <col min="11259" max="11259" width="8.42578125" style="373" customWidth="1"/>
    <col min="11260" max="11260" width="6.42578125" style="373" bestFit="1" customWidth="1"/>
    <col min="11261" max="11261" width="8.28515625" style="373" customWidth="1"/>
    <col min="11262" max="11262" width="6.42578125" style="373" bestFit="1" customWidth="1"/>
    <col min="11263" max="11263" width="8.28515625" style="373" customWidth="1"/>
    <col min="11264" max="11264" width="6.42578125" style="373" bestFit="1" customWidth="1"/>
    <col min="11265" max="11265" width="8.28515625" style="373" customWidth="1"/>
    <col min="11266" max="11266" width="7.28515625" style="373" customWidth="1"/>
    <col min="11267" max="11268" width="7.7109375" style="373"/>
    <col min="11269" max="11269" width="7.7109375" style="373" customWidth="1"/>
    <col min="11270" max="11512" width="7.7109375" style="373"/>
    <col min="11513" max="11513" width="12.85546875" style="373" customWidth="1"/>
    <col min="11514" max="11514" width="14" style="373" customWidth="1"/>
    <col min="11515" max="11515" width="8.42578125" style="373" customWidth="1"/>
    <col min="11516" max="11516" width="6.42578125" style="373" bestFit="1" customWidth="1"/>
    <col min="11517" max="11517" width="8.28515625" style="373" customWidth="1"/>
    <col min="11518" max="11518" width="6.42578125" style="373" bestFit="1" customWidth="1"/>
    <col min="11519" max="11519" width="8.28515625" style="373" customWidth="1"/>
    <col min="11520" max="11520" width="6.42578125" style="373" bestFit="1" customWidth="1"/>
    <col min="11521" max="11521" width="8.28515625" style="373" customWidth="1"/>
    <col min="11522" max="11522" width="7.28515625" style="373" customWidth="1"/>
    <col min="11523" max="11524" width="7.7109375" style="373"/>
    <col min="11525" max="11525" width="7.7109375" style="373" customWidth="1"/>
    <col min="11526" max="11768" width="7.7109375" style="373"/>
    <col min="11769" max="11769" width="12.85546875" style="373" customWidth="1"/>
    <col min="11770" max="11770" width="14" style="373" customWidth="1"/>
    <col min="11771" max="11771" width="8.42578125" style="373" customWidth="1"/>
    <col min="11772" max="11772" width="6.42578125" style="373" bestFit="1" customWidth="1"/>
    <col min="11773" max="11773" width="8.28515625" style="373" customWidth="1"/>
    <col min="11774" max="11774" width="6.42578125" style="373" bestFit="1" customWidth="1"/>
    <col min="11775" max="11775" width="8.28515625" style="373" customWidth="1"/>
    <col min="11776" max="11776" width="6.42578125" style="373" bestFit="1" customWidth="1"/>
    <col min="11777" max="11777" width="8.28515625" style="373" customWidth="1"/>
    <col min="11778" max="11778" width="7.28515625" style="373" customWidth="1"/>
    <col min="11779" max="11780" width="7.7109375" style="373"/>
    <col min="11781" max="11781" width="7.7109375" style="373" customWidth="1"/>
    <col min="11782" max="12024" width="7.7109375" style="373"/>
    <col min="12025" max="12025" width="12.85546875" style="373" customWidth="1"/>
    <col min="12026" max="12026" width="14" style="373" customWidth="1"/>
    <col min="12027" max="12027" width="8.42578125" style="373" customWidth="1"/>
    <col min="12028" max="12028" width="6.42578125" style="373" bestFit="1" customWidth="1"/>
    <col min="12029" max="12029" width="8.28515625" style="373" customWidth="1"/>
    <col min="12030" max="12030" width="6.42578125" style="373" bestFit="1" customWidth="1"/>
    <col min="12031" max="12031" width="8.28515625" style="373" customWidth="1"/>
    <col min="12032" max="12032" width="6.42578125" style="373" bestFit="1" customWidth="1"/>
    <col min="12033" max="12033" width="8.28515625" style="373" customWidth="1"/>
    <col min="12034" max="12034" width="7.28515625" style="373" customWidth="1"/>
    <col min="12035" max="12036" width="7.7109375" style="373"/>
    <col min="12037" max="12037" width="7.7109375" style="373" customWidth="1"/>
    <col min="12038" max="12280" width="7.7109375" style="373"/>
    <col min="12281" max="12281" width="12.85546875" style="373" customWidth="1"/>
    <col min="12282" max="12282" width="14" style="373" customWidth="1"/>
    <col min="12283" max="12283" width="8.42578125" style="373" customWidth="1"/>
    <col min="12284" max="12284" width="6.42578125" style="373" bestFit="1" customWidth="1"/>
    <col min="12285" max="12285" width="8.28515625" style="373" customWidth="1"/>
    <col min="12286" max="12286" width="6.42578125" style="373" bestFit="1" customWidth="1"/>
    <col min="12287" max="12287" width="8.28515625" style="373" customWidth="1"/>
    <col min="12288" max="12288" width="6.42578125" style="373" bestFit="1" customWidth="1"/>
    <col min="12289" max="12289" width="8.28515625" style="373" customWidth="1"/>
    <col min="12290" max="12290" width="7.28515625" style="373" customWidth="1"/>
    <col min="12291" max="12292" width="7.7109375" style="373"/>
    <col min="12293" max="12293" width="7.7109375" style="373" customWidth="1"/>
    <col min="12294" max="12536" width="7.7109375" style="373"/>
    <col min="12537" max="12537" width="12.85546875" style="373" customWidth="1"/>
    <col min="12538" max="12538" width="14" style="373" customWidth="1"/>
    <col min="12539" max="12539" width="8.42578125" style="373" customWidth="1"/>
    <col min="12540" max="12540" width="6.42578125" style="373" bestFit="1" customWidth="1"/>
    <col min="12541" max="12541" width="8.28515625" style="373" customWidth="1"/>
    <col min="12542" max="12542" width="6.42578125" style="373" bestFit="1" customWidth="1"/>
    <col min="12543" max="12543" width="8.28515625" style="373" customWidth="1"/>
    <col min="12544" max="12544" width="6.42578125" style="373" bestFit="1" customWidth="1"/>
    <col min="12545" max="12545" width="8.28515625" style="373" customWidth="1"/>
    <col min="12546" max="12546" width="7.28515625" style="373" customWidth="1"/>
    <col min="12547" max="12548" width="7.7109375" style="373"/>
    <col min="12549" max="12549" width="7.7109375" style="373" customWidth="1"/>
    <col min="12550" max="12792" width="7.7109375" style="373"/>
    <col min="12793" max="12793" width="12.85546875" style="373" customWidth="1"/>
    <col min="12794" max="12794" width="14" style="373" customWidth="1"/>
    <col min="12795" max="12795" width="8.42578125" style="373" customWidth="1"/>
    <col min="12796" max="12796" width="6.42578125" style="373" bestFit="1" customWidth="1"/>
    <col min="12797" max="12797" width="8.28515625" style="373" customWidth="1"/>
    <col min="12798" max="12798" width="6.42578125" style="373" bestFit="1" customWidth="1"/>
    <col min="12799" max="12799" width="8.28515625" style="373" customWidth="1"/>
    <col min="12800" max="12800" width="6.42578125" style="373" bestFit="1" customWidth="1"/>
    <col min="12801" max="12801" width="8.28515625" style="373" customWidth="1"/>
    <col min="12802" max="12802" width="7.28515625" style="373" customWidth="1"/>
    <col min="12803" max="12804" width="7.7109375" style="373"/>
    <col min="12805" max="12805" width="7.7109375" style="373" customWidth="1"/>
    <col min="12806" max="13048" width="7.7109375" style="373"/>
    <col min="13049" max="13049" width="12.85546875" style="373" customWidth="1"/>
    <col min="13050" max="13050" width="14" style="373" customWidth="1"/>
    <col min="13051" max="13051" width="8.42578125" style="373" customWidth="1"/>
    <col min="13052" max="13052" width="6.42578125" style="373" bestFit="1" customWidth="1"/>
    <col min="13053" max="13053" width="8.28515625" style="373" customWidth="1"/>
    <col min="13054" max="13054" width="6.42578125" style="373" bestFit="1" customWidth="1"/>
    <col min="13055" max="13055" width="8.28515625" style="373" customWidth="1"/>
    <col min="13056" max="13056" width="6.42578125" style="373" bestFit="1" customWidth="1"/>
    <col min="13057" max="13057" width="8.28515625" style="373" customWidth="1"/>
    <col min="13058" max="13058" width="7.28515625" style="373" customWidth="1"/>
    <col min="13059" max="13060" width="7.7109375" style="373"/>
    <col min="13061" max="13061" width="7.7109375" style="373" customWidth="1"/>
    <col min="13062" max="13304" width="7.7109375" style="373"/>
    <col min="13305" max="13305" width="12.85546875" style="373" customWidth="1"/>
    <col min="13306" max="13306" width="14" style="373" customWidth="1"/>
    <col min="13307" max="13307" width="8.42578125" style="373" customWidth="1"/>
    <col min="13308" max="13308" width="6.42578125" style="373" bestFit="1" customWidth="1"/>
    <col min="13309" max="13309" width="8.28515625" style="373" customWidth="1"/>
    <col min="13310" max="13310" width="6.42578125" style="373" bestFit="1" customWidth="1"/>
    <col min="13311" max="13311" width="8.28515625" style="373" customWidth="1"/>
    <col min="13312" max="13312" width="6.42578125" style="373" bestFit="1" customWidth="1"/>
    <col min="13313" max="13313" width="8.28515625" style="373" customWidth="1"/>
    <col min="13314" max="13314" width="7.28515625" style="373" customWidth="1"/>
    <col min="13315" max="13316" width="7.7109375" style="373"/>
    <col min="13317" max="13317" width="7.7109375" style="373" customWidth="1"/>
    <col min="13318" max="13560" width="7.7109375" style="373"/>
    <col min="13561" max="13561" width="12.85546875" style="373" customWidth="1"/>
    <col min="13562" max="13562" width="14" style="373" customWidth="1"/>
    <col min="13563" max="13563" width="8.42578125" style="373" customWidth="1"/>
    <col min="13564" max="13564" width="6.42578125" style="373" bestFit="1" customWidth="1"/>
    <col min="13565" max="13565" width="8.28515625" style="373" customWidth="1"/>
    <col min="13566" max="13566" width="6.42578125" style="373" bestFit="1" customWidth="1"/>
    <col min="13567" max="13567" width="8.28515625" style="373" customWidth="1"/>
    <col min="13568" max="13568" width="6.42578125" style="373" bestFit="1" customWidth="1"/>
    <col min="13569" max="13569" width="8.28515625" style="373" customWidth="1"/>
    <col min="13570" max="13570" width="7.28515625" style="373" customWidth="1"/>
    <col min="13571" max="13572" width="7.7109375" style="373"/>
    <col min="13573" max="13573" width="7.7109375" style="373" customWidth="1"/>
    <col min="13574" max="13816" width="7.7109375" style="373"/>
    <col min="13817" max="13817" width="12.85546875" style="373" customWidth="1"/>
    <col min="13818" max="13818" width="14" style="373" customWidth="1"/>
    <col min="13819" max="13819" width="8.42578125" style="373" customWidth="1"/>
    <col min="13820" max="13820" width="6.42578125" style="373" bestFit="1" customWidth="1"/>
    <col min="13821" max="13821" width="8.28515625" style="373" customWidth="1"/>
    <col min="13822" max="13822" width="6.42578125" style="373" bestFit="1" customWidth="1"/>
    <col min="13823" max="13823" width="8.28515625" style="373" customWidth="1"/>
    <col min="13824" max="13824" width="6.42578125" style="373" bestFit="1" customWidth="1"/>
    <col min="13825" max="13825" width="8.28515625" style="373" customWidth="1"/>
    <col min="13826" max="13826" width="7.28515625" style="373" customWidth="1"/>
    <col min="13827" max="13828" width="7.7109375" style="373"/>
    <col min="13829" max="13829" width="7.7109375" style="373" customWidth="1"/>
    <col min="13830" max="14072" width="7.7109375" style="373"/>
    <col min="14073" max="14073" width="12.85546875" style="373" customWidth="1"/>
    <col min="14074" max="14074" width="14" style="373" customWidth="1"/>
    <col min="14075" max="14075" width="8.42578125" style="373" customWidth="1"/>
    <col min="14076" max="14076" width="6.42578125" style="373" bestFit="1" customWidth="1"/>
    <col min="14077" max="14077" width="8.28515625" style="373" customWidth="1"/>
    <col min="14078" max="14078" width="6.42578125" style="373" bestFit="1" customWidth="1"/>
    <col min="14079" max="14079" width="8.28515625" style="373" customWidth="1"/>
    <col min="14080" max="14080" width="6.42578125" style="373" bestFit="1" customWidth="1"/>
    <col min="14081" max="14081" width="8.28515625" style="373" customWidth="1"/>
    <col min="14082" max="14082" width="7.28515625" style="373" customWidth="1"/>
    <col min="14083" max="14084" width="7.7109375" style="373"/>
    <col min="14085" max="14085" width="7.7109375" style="373" customWidth="1"/>
    <col min="14086" max="14328" width="7.7109375" style="373"/>
    <col min="14329" max="14329" width="12.85546875" style="373" customWidth="1"/>
    <col min="14330" max="14330" width="14" style="373" customWidth="1"/>
    <col min="14331" max="14331" width="8.42578125" style="373" customWidth="1"/>
    <col min="14332" max="14332" width="6.42578125" style="373" bestFit="1" customWidth="1"/>
    <col min="14333" max="14333" width="8.28515625" style="373" customWidth="1"/>
    <col min="14334" max="14334" width="6.42578125" style="373" bestFit="1" customWidth="1"/>
    <col min="14335" max="14335" width="8.28515625" style="373" customWidth="1"/>
    <col min="14336" max="14336" width="6.42578125" style="373" bestFit="1" customWidth="1"/>
    <col min="14337" max="14337" width="8.28515625" style="373" customWidth="1"/>
    <col min="14338" max="14338" width="7.28515625" style="373" customWidth="1"/>
    <col min="14339" max="14340" width="7.7109375" style="373"/>
    <col min="14341" max="14341" width="7.7109375" style="373" customWidth="1"/>
    <col min="14342" max="14584" width="7.7109375" style="373"/>
    <col min="14585" max="14585" width="12.85546875" style="373" customWidth="1"/>
    <col min="14586" max="14586" width="14" style="373" customWidth="1"/>
    <col min="14587" max="14587" width="8.42578125" style="373" customWidth="1"/>
    <col min="14588" max="14588" width="6.42578125" style="373" bestFit="1" customWidth="1"/>
    <col min="14589" max="14589" width="8.28515625" style="373" customWidth="1"/>
    <col min="14590" max="14590" width="6.42578125" style="373" bestFit="1" customWidth="1"/>
    <col min="14591" max="14591" width="8.28515625" style="373" customWidth="1"/>
    <col min="14592" max="14592" width="6.42578125" style="373" bestFit="1" customWidth="1"/>
    <col min="14593" max="14593" width="8.28515625" style="373" customWidth="1"/>
    <col min="14594" max="14594" width="7.28515625" style="373" customWidth="1"/>
    <col min="14595" max="14596" width="7.7109375" style="373"/>
    <col min="14597" max="14597" width="7.7109375" style="373" customWidth="1"/>
    <col min="14598" max="14840" width="7.7109375" style="373"/>
    <col min="14841" max="14841" width="12.85546875" style="373" customWidth="1"/>
    <col min="14842" max="14842" width="14" style="373" customWidth="1"/>
    <col min="14843" max="14843" width="8.42578125" style="373" customWidth="1"/>
    <col min="14844" max="14844" width="6.42578125" style="373" bestFit="1" customWidth="1"/>
    <col min="14845" max="14845" width="8.28515625" style="373" customWidth="1"/>
    <col min="14846" max="14846" width="6.42578125" style="373" bestFit="1" customWidth="1"/>
    <col min="14847" max="14847" width="8.28515625" style="373" customWidth="1"/>
    <col min="14848" max="14848" width="6.42578125" style="373" bestFit="1" customWidth="1"/>
    <col min="14849" max="14849" width="8.28515625" style="373" customWidth="1"/>
    <col min="14850" max="14850" width="7.28515625" style="373" customWidth="1"/>
    <col min="14851" max="14852" width="7.7109375" style="373"/>
    <col min="14853" max="14853" width="7.7109375" style="373" customWidth="1"/>
    <col min="14854" max="15096" width="7.7109375" style="373"/>
    <col min="15097" max="15097" width="12.85546875" style="373" customWidth="1"/>
    <col min="15098" max="15098" width="14" style="373" customWidth="1"/>
    <col min="15099" max="15099" width="8.42578125" style="373" customWidth="1"/>
    <col min="15100" max="15100" width="6.42578125" style="373" bestFit="1" customWidth="1"/>
    <col min="15101" max="15101" width="8.28515625" style="373" customWidth="1"/>
    <col min="15102" max="15102" width="6.42578125" style="373" bestFit="1" customWidth="1"/>
    <col min="15103" max="15103" width="8.28515625" style="373" customWidth="1"/>
    <col min="15104" max="15104" width="6.42578125" style="373" bestFit="1" customWidth="1"/>
    <col min="15105" max="15105" width="8.28515625" style="373" customWidth="1"/>
    <col min="15106" max="15106" width="7.28515625" style="373" customWidth="1"/>
    <col min="15107" max="15108" width="7.7109375" style="373"/>
    <col min="15109" max="15109" width="7.7109375" style="373" customWidth="1"/>
    <col min="15110" max="15352" width="7.7109375" style="373"/>
    <col min="15353" max="15353" width="12.85546875" style="373" customWidth="1"/>
    <col min="15354" max="15354" width="14" style="373" customWidth="1"/>
    <col min="15355" max="15355" width="8.42578125" style="373" customWidth="1"/>
    <col min="15356" max="15356" width="6.42578125" style="373" bestFit="1" customWidth="1"/>
    <col min="15357" max="15357" width="8.28515625" style="373" customWidth="1"/>
    <col min="15358" max="15358" width="6.42578125" style="373" bestFit="1" customWidth="1"/>
    <col min="15359" max="15359" width="8.28515625" style="373" customWidth="1"/>
    <col min="15360" max="15360" width="6.42578125" style="373" bestFit="1" customWidth="1"/>
    <col min="15361" max="15361" width="8.28515625" style="373" customWidth="1"/>
    <col min="15362" max="15362" width="7.28515625" style="373" customWidth="1"/>
    <col min="15363" max="15364" width="7.7109375" style="373"/>
    <col min="15365" max="15365" width="7.7109375" style="373" customWidth="1"/>
    <col min="15366" max="15608" width="7.7109375" style="373"/>
    <col min="15609" max="15609" width="12.85546875" style="373" customWidth="1"/>
    <col min="15610" max="15610" width="14" style="373" customWidth="1"/>
    <col min="15611" max="15611" width="8.42578125" style="373" customWidth="1"/>
    <col min="15612" max="15612" width="6.42578125" style="373" bestFit="1" customWidth="1"/>
    <col min="15613" max="15613" width="8.28515625" style="373" customWidth="1"/>
    <col min="15614" max="15614" width="6.42578125" style="373" bestFit="1" customWidth="1"/>
    <col min="15615" max="15615" width="8.28515625" style="373" customWidth="1"/>
    <col min="15616" max="15616" width="6.42578125" style="373" bestFit="1" customWidth="1"/>
    <col min="15617" max="15617" width="8.28515625" style="373" customWidth="1"/>
    <col min="15618" max="15618" width="7.28515625" style="373" customWidth="1"/>
    <col min="15619" max="15620" width="7.7109375" style="373"/>
    <col min="15621" max="15621" width="7.7109375" style="373" customWidth="1"/>
    <col min="15622" max="15864" width="7.7109375" style="373"/>
    <col min="15865" max="15865" width="12.85546875" style="373" customWidth="1"/>
    <col min="15866" max="15866" width="14" style="373" customWidth="1"/>
    <col min="15867" max="15867" width="8.42578125" style="373" customWidth="1"/>
    <col min="15868" max="15868" width="6.42578125" style="373" bestFit="1" customWidth="1"/>
    <col min="15869" max="15869" width="8.28515625" style="373" customWidth="1"/>
    <col min="15870" max="15870" width="6.42578125" style="373" bestFit="1" customWidth="1"/>
    <col min="15871" max="15871" width="8.28515625" style="373" customWidth="1"/>
    <col min="15872" max="15872" width="6.42578125" style="373" bestFit="1" customWidth="1"/>
    <col min="15873" max="15873" width="8.28515625" style="373" customWidth="1"/>
    <col min="15874" max="15874" width="7.28515625" style="373" customWidth="1"/>
    <col min="15875" max="15876" width="7.7109375" style="373"/>
    <col min="15877" max="15877" width="7.7109375" style="373" customWidth="1"/>
    <col min="15878" max="16120" width="7.7109375" style="373"/>
    <col min="16121" max="16121" width="12.85546875" style="373" customWidth="1"/>
    <col min="16122" max="16122" width="14" style="373" customWidth="1"/>
    <col min="16123" max="16123" width="8.42578125" style="373" customWidth="1"/>
    <col min="16124" max="16124" width="6.42578125" style="373" bestFit="1" customWidth="1"/>
    <col min="16125" max="16125" width="8.28515625" style="373" customWidth="1"/>
    <col min="16126" max="16126" width="6.42578125" style="373" bestFit="1" customWidth="1"/>
    <col min="16127" max="16127" width="8.28515625" style="373" customWidth="1"/>
    <col min="16128" max="16128" width="6.42578125" style="373" bestFit="1" customWidth="1"/>
    <col min="16129" max="16129" width="8.28515625" style="373" customWidth="1"/>
    <col min="16130" max="16130" width="7.28515625" style="373" customWidth="1"/>
    <col min="16131" max="16132" width="7.7109375" style="373"/>
    <col min="16133" max="16133" width="7.7109375" style="373" customWidth="1"/>
    <col min="16134" max="16384" width="7.7109375" style="373"/>
  </cols>
  <sheetData>
    <row r="1" spans="1:24" ht="33" customHeight="1">
      <c r="A1" s="2102" t="s">
        <v>362</v>
      </c>
      <c r="B1" s="2103"/>
      <c r="C1" s="2103"/>
      <c r="D1" s="2103"/>
      <c r="E1" s="2103"/>
      <c r="F1" s="2103"/>
      <c r="G1" s="2103"/>
      <c r="H1" s="2103"/>
      <c r="I1" s="2103"/>
      <c r="J1" s="2103"/>
      <c r="K1" s="2103"/>
      <c r="L1" s="2103"/>
      <c r="M1" s="2103"/>
      <c r="N1" s="2103"/>
      <c r="O1" s="2103"/>
      <c r="P1" s="2103"/>
    </row>
    <row r="2" spans="1:24" ht="33" customHeight="1">
      <c r="A2" s="2104" t="s">
        <v>363</v>
      </c>
      <c r="B2" s="2105"/>
      <c r="C2" s="2105"/>
      <c r="D2" s="2105"/>
      <c r="E2" s="2105"/>
      <c r="F2" s="2105"/>
      <c r="G2" s="2105"/>
      <c r="H2" s="2106"/>
      <c r="I2" s="2106"/>
      <c r="J2" s="2106"/>
      <c r="K2" s="2106"/>
      <c r="L2" s="2106"/>
      <c r="M2" s="2106"/>
      <c r="N2" s="2106"/>
      <c r="O2" s="2106"/>
      <c r="P2" s="2106"/>
    </row>
    <row r="3" spans="1:24" ht="33" customHeight="1" thickBot="1">
      <c r="A3" s="2107" t="s">
        <v>759</v>
      </c>
      <c r="B3" s="2108"/>
      <c r="C3" s="2108"/>
      <c r="D3" s="2108"/>
      <c r="E3" s="2108"/>
      <c r="F3" s="2108"/>
      <c r="G3" s="2108"/>
      <c r="H3" s="1958" t="s">
        <v>760</v>
      </c>
      <c r="I3" s="1958"/>
      <c r="J3" s="1958"/>
      <c r="K3" s="1958"/>
      <c r="L3" s="1958"/>
      <c r="M3" s="1958"/>
      <c r="N3" s="1958"/>
      <c r="O3" s="1958"/>
      <c r="P3" s="1958"/>
    </row>
    <row r="4" spans="1:24" ht="33" customHeight="1" thickTop="1">
      <c r="A4" s="374"/>
      <c r="B4" s="2100" t="s">
        <v>518</v>
      </c>
      <c r="C4" s="2101"/>
      <c r="D4" s="2100" t="s">
        <v>519</v>
      </c>
      <c r="E4" s="2101"/>
      <c r="F4" s="2100" t="s">
        <v>219</v>
      </c>
      <c r="G4" s="2101"/>
      <c r="H4" s="2100" t="s">
        <v>220</v>
      </c>
      <c r="I4" s="2101"/>
      <c r="J4" s="2100" t="s">
        <v>178</v>
      </c>
      <c r="K4" s="2101"/>
      <c r="L4" s="2100" t="s">
        <v>179</v>
      </c>
      <c r="M4" s="2101"/>
      <c r="N4" s="2100" t="s">
        <v>221</v>
      </c>
      <c r="O4" s="2101"/>
      <c r="P4" s="374"/>
    </row>
    <row r="5" spans="1:24" ht="33" customHeight="1">
      <c r="A5" s="375" t="s">
        <v>83</v>
      </c>
      <c r="B5" s="376" t="s">
        <v>761</v>
      </c>
      <c r="C5" s="376" t="s">
        <v>762</v>
      </c>
      <c r="D5" s="376" t="s">
        <v>761</v>
      </c>
      <c r="E5" s="376" t="s">
        <v>762</v>
      </c>
      <c r="F5" s="376" t="s">
        <v>761</v>
      </c>
      <c r="G5" s="376" t="s">
        <v>762</v>
      </c>
      <c r="H5" s="376" t="s">
        <v>761</v>
      </c>
      <c r="I5" s="376" t="s">
        <v>762</v>
      </c>
      <c r="J5" s="376" t="s">
        <v>761</v>
      </c>
      <c r="K5" s="376" t="s">
        <v>762</v>
      </c>
      <c r="L5" s="376" t="s">
        <v>761</v>
      </c>
      <c r="M5" s="376" t="s">
        <v>762</v>
      </c>
      <c r="N5" s="376" t="s">
        <v>761</v>
      </c>
      <c r="O5" s="376" t="s">
        <v>762</v>
      </c>
      <c r="P5" s="375" t="s">
        <v>87</v>
      </c>
    </row>
    <row r="6" spans="1:24" ht="33" customHeight="1">
      <c r="A6" s="377"/>
      <c r="B6" s="378" t="s">
        <v>493</v>
      </c>
      <c r="C6" s="378" t="s">
        <v>495</v>
      </c>
      <c r="D6" s="378" t="s">
        <v>493</v>
      </c>
      <c r="E6" s="378" t="s">
        <v>495</v>
      </c>
      <c r="F6" s="378" t="s">
        <v>493</v>
      </c>
      <c r="G6" s="378" t="s">
        <v>495</v>
      </c>
      <c r="H6" s="378" t="s">
        <v>493</v>
      </c>
      <c r="I6" s="378" t="s">
        <v>495</v>
      </c>
      <c r="J6" s="378" t="s">
        <v>493</v>
      </c>
      <c r="K6" s="378" t="s">
        <v>495</v>
      </c>
      <c r="L6" s="378" t="s">
        <v>493</v>
      </c>
      <c r="M6" s="378" t="s">
        <v>495</v>
      </c>
      <c r="N6" s="378" t="s">
        <v>493</v>
      </c>
      <c r="O6" s="378" t="s">
        <v>495</v>
      </c>
      <c r="P6" s="377"/>
      <c r="Q6" s="379"/>
    </row>
    <row r="7" spans="1:24" ht="33" customHeight="1">
      <c r="A7" s="255" t="s">
        <v>88</v>
      </c>
      <c r="B7" s="239">
        <v>49</v>
      </c>
      <c r="C7" s="239">
        <v>8337</v>
      </c>
      <c r="D7" s="239">
        <v>49</v>
      </c>
      <c r="E7" s="239">
        <v>8337</v>
      </c>
      <c r="F7" s="239">
        <v>49</v>
      </c>
      <c r="G7" s="239">
        <v>8507</v>
      </c>
      <c r="H7" s="239">
        <v>49</v>
      </c>
      <c r="I7" s="239">
        <v>8707</v>
      </c>
      <c r="J7" s="239">
        <v>49</v>
      </c>
      <c r="K7" s="239">
        <v>8707</v>
      </c>
      <c r="L7" s="239">
        <v>49</v>
      </c>
      <c r="M7" s="239">
        <v>8707</v>
      </c>
      <c r="N7" s="239">
        <v>49</v>
      </c>
      <c r="O7" s="239">
        <v>9107</v>
      </c>
      <c r="P7" s="255" t="s">
        <v>89</v>
      </c>
      <c r="Q7" s="380"/>
    </row>
    <row r="8" spans="1:24" ht="33" customHeight="1">
      <c r="A8" s="255" t="s">
        <v>90</v>
      </c>
      <c r="B8" s="242">
        <v>10</v>
      </c>
      <c r="C8" s="242">
        <v>2694</v>
      </c>
      <c r="D8" s="242">
        <v>10</v>
      </c>
      <c r="E8" s="242">
        <v>2694</v>
      </c>
      <c r="F8" s="242">
        <v>10</v>
      </c>
      <c r="G8" s="242">
        <v>2694</v>
      </c>
      <c r="H8" s="242">
        <v>10</v>
      </c>
      <c r="I8" s="242">
        <v>2694</v>
      </c>
      <c r="J8" s="242">
        <v>10</v>
      </c>
      <c r="K8" s="242">
        <v>2694</v>
      </c>
      <c r="L8" s="242">
        <v>10</v>
      </c>
      <c r="M8" s="242">
        <v>2694</v>
      </c>
      <c r="N8" s="242">
        <v>10</v>
      </c>
      <c r="O8" s="242">
        <v>2694</v>
      </c>
      <c r="P8" s="255" t="s">
        <v>91</v>
      </c>
    </row>
    <row r="9" spans="1:24" ht="33" customHeight="1">
      <c r="A9" s="255" t="s">
        <v>92</v>
      </c>
      <c r="B9" s="239">
        <v>13</v>
      </c>
      <c r="C9" s="239">
        <v>3091</v>
      </c>
      <c r="D9" s="239">
        <v>13</v>
      </c>
      <c r="E9" s="239">
        <v>3091</v>
      </c>
      <c r="F9" s="239">
        <v>13</v>
      </c>
      <c r="G9" s="239">
        <v>3091</v>
      </c>
      <c r="H9" s="239">
        <v>13</v>
      </c>
      <c r="I9" s="239">
        <v>3091</v>
      </c>
      <c r="J9" s="239">
        <v>13</v>
      </c>
      <c r="K9" s="239">
        <v>3091</v>
      </c>
      <c r="L9" s="239">
        <v>13</v>
      </c>
      <c r="M9" s="239">
        <v>3091</v>
      </c>
      <c r="N9" s="239">
        <v>14</v>
      </c>
      <c r="O9" s="239">
        <v>3491</v>
      </c>
      <c r="P9" s="255" t="s">
        <v>93</v>
      </c>
      <c r="X9" s="381"/>
    </row>
    <row r="10" spans="1:24" ht="33" customHeight="1">
      <c r="A10" s="255" t="s">
        <v>94</v>
      </c>
      <c r="B10" s="242">
        <v>15</v>
      </c>
      <c r="C10" s="242">
        <v>2590</v>
      </c>
      <c r="D10" s="242">
        <v>16</v>
      </c>
      <c r="E10" s="242">
        <v>2640</v>
      </c>
      <c r="F10" s="242">
        <v>16</v>
      </c>
      <c r="G10" s="242">
        <v>2640</v>
      </c>
      <c r="H10" s="242">
        <v>16</v>
      </c>
      <c r="I10" s="242">
        <v>2640</v>
      </c>
      <c r="J10" s="242">
        <v>16</v>
      </c>
      <c r="K10" s="242">
        <v>2640</v>
      </c>
      <c r="L10" s="242">
        <v>16</v>
      </c>
      <c r="M10" s="242">
        <v>2640</v>
      </c>
      <c r="N10" s="242">
        <v>16</v>
      </c>
      <c r="O10" s="242">
        <v>2640</v>
      </c>
      <c r="P10" s="255" t="s">
        <v>257</v>
      </c>
    </row>
    <row r="11" spans="1:24" ht="33" customHeight="1">
      <c r="A11" s="255" t="s">
        <v>96</v>
      </c>
      <c r="B11" s="239">
        <v>19</v>
      </c>
      <c r="C11" s="239">
        <v>2768</v>
      </c>
      <c r="D11" s="239">
        <v>19</v>
      </c>
      <c r="E11" s="239">
        <v>2768</v>
      </c>
      <c r="F11" s="239">
        <v>20</v>
      </c>
      <c r="G11" s="239">
        <v>3268</v>
      </c>
      <c r="H11" s="239">
        <v>18</v>
      </c>
      <c r="I11" s="239">
        <v>3118</v>
      </c>
      <c r="J11" s="239">
        <v>18</v>
      </c>
      <c r="K11" s="239">
        <v>3118</v>
      </c>
      <c r="L11" s="239">
        <v>18</v>
      </c>
      <c r="M11" s="239">
        <v>3118</v>
      </c>
      <c r="N11" s="239">
        <v>18</v>
      </c>
      <c r="O11" s="239">
        <v>3118</v>
      </c>
      <c r="P11" s="255" t="s">
        <v>97</v>
      </c>
      <c r="U11" s="382"/>
    </row>
    <row r="12" spans="1:24" ht="33" customHeight="1">
      <c r="A12" s="255" t="s">
        <v>98</v>
      </c>
      <c r="B12" s="242">
        <v>19</v>
      </c>
      <c r="C12" s="242">
        <v>2859</v>
      </c>
      <c r="D12" s="242">
        <v>19</v>
      </c>
      <c r="E12" s="242">
        <v>2859</v>
      </c>
      <c r="F12" s="242">
        <v>19</v>
      </c>
      <c r="G12" s="242">
        <v>2909</v>
      </c>
      <c r="H12" s="242">
        <v>19</v>
      </c>
      <c r="I12" s="242">
        <v>2909</v>
      </c>
      <c r="J12" s="242">
        <v>19</v>
      </c>
      <c r="K12" s="242">
        <v>2909</v>
      </c>
      <c r="L12" s="242">
        <v>19</v>
      </c>
      <c r="M12" s="242">
        <v>2909</v>
      </c>
      <c r="N12" s="242">
        <v>19</v>
      </c>
      <c r="O12" s="242">
        <v>3324</v>
      </c>
      <c r="P12" s="255" t="s">
        <v>99</v>
      </c>
    </row>
    <row r="13" spans="1:24" ht="33" customHeight="1">
      <c r="A13" s="255" t="s">
        <v>258</v>
      </c>
      <c r="B13" s="239">
        <v>20</v>
      </c>
      <c r="C13" s="239">
        <v>3356</v>
      </c>
      <c r="D13" s="239">
        <v>20</v>
      </c>
      <c r="E13" s="239">
        <v>3356</v>
      </c>
      <c r="F13" s="239">
        <v>20</v>
      </c>
      <c r="G13" s="239">
        <v>3356</v>
      </c>
      <c r="H13" s="239">
        <v>21</v>
      </c>
      <c r="I13" s="239">
        <v>3456</v>
      </c>
      <c r="J13" s="239">
        <v>21</v>
      </c>
      <c r="K13" s="239">
        <v>3456</v>
      </c>
      <c r="L13" s="239">
        <v>21</v>
      </c>
      <c r="M13" s="239">
        <v>3456</v>
      </c>
      <c r="N13" s="239">
        <v>21</v>
      </c>
      <c r="O13" s="239">
        <v>3456</v>
      </c>
      <c r="P13" s="255" t="s">
        <v>101</v>
      </c>
      <c r="U13" s="382"/>
      <c r="W13" s="381"/>
    </row>
    <row r="14" spans="1:24" ht="33" customHeight="1">
      <c r="A14" s="255" t="s">
        <v>102</v>
      </c>
      <c r="B14" s="242">
        <v>9</v>
      </c>
      <c r="C14" s="242">
        <v>1855</v>
      </c>
      <c r="D14" s="242">
        <v>10</v>
      </c>
      <c r="E14" s="242">
        <v>1955</v>
      </c>
      <c r="F14" s="242">
        <v>10</v>
      </c>
      <c r="G14" s="242">
        <v>2055</v>
      </c>
      <c r="H14" s="242">
        <v>10</v>
      </c>
      <c r="I14" s="242">
        <v>2055</v>
      </c>
      <c r="J14" s="242">
        <v>10</v>
      </c>
      <c r="K14" s="242">
        <v>2055</v>
      </c>
      <c r="L14" s="242">
        <v>10</v>
      </c>
      <c r="M14" s="242">
        <v>2055</v>
      </c>
      <c r="N14" s="242">
        <v>10</v>
      </c>
      <c r="O14" s="242">
        <v>2055</v>
      </c>
      <c r="P14" s="255" t="s">
        <v>103</v>
      </c>
      <c r="U14" s="382"/>
    </row>
    <row r="15" spans="1:24" ht="33" customHeight="1">
      <c r="A15" s="255" t="s">
        <v>104</v>
      </c>
      <c r="B15" s="239">
        <v>7</v>
      </c>
      <c r="C15" s="239">
        <v>1000</v>
      </c>
      <c r="D15" s="239">
        <v>7</v>
      </c>
      <c r="E15" s="239">
        <v>1000</v>
      </c>
      <c r="F15" s="239">
        <v>7</v>
      </c>
      <c r="G15" s="239">
        <v>1000</v>
      </c>
      <c r="H15" s="239">
        <v>7</v>
      </c>
      <c r="I15" s="239">
        <v>1000</v>
      </c>
      <c r="J15" s="239">
        <v>7</v>
      </c>
      <c r="K15" s="239">
        <v>1000</v>
      </c>
      <c r="L15" s="239">
        <v>7</v>
      </c>
      <c r="M15" s="239">
        <v>1000</v>
      </c>
      <c r="N15" s="239">
        <v>7</v>
      </c>
      <c r="O15" s="239">
        <v>1000</v>
      </c>
      <c r="P15" s="255" t="s">
        <v>105</v>
      </c>
    </row>
    <row r="16" spans="1:24" ht="33" customHeight="1">
      <c r="A16" s="255" t="s">
        <v>106</v>
      </c>
      <c r="B16" s="242">
        <v>20</v>
      </c>
      <c r="C16" s="242">
        <v>2330</v>
      </c>
      <c r="D16" s="242">
        <v>20</v>
      </c>
      <c r="E16" s="242">
        <v>2330</v>
      </c>
      <c r="F16" s="242">
        <v>20</v>
      </c>
      <c r="G16" s="242">
        <v>2330</v>
      </c>
      <c r="H16" s="242">
        <v>20</v>
      </c>
      <c r="I16" s="242">
        <v>2330</v>
      </c>
      <c r="J16" s="242">
        <v>20</v>
      </c>
      <c r="K16" s="242">
        <v>2330</v>
      </c>
      <c r="L16" s="242">
        <v>20</v>
      </c>
      <c r="M16" s="242">
        <v>2330</v>
      </c>
      <c r="N16" s="242">
        <v>20</v>
      </c>
      <c r="O16" s="242">
        <v>2330</v>
      </c>
      <c r="P16" s="255" t="s">
        <v>107</v>
      </c>
      <c r="U16" s="382"/>
    </row>
    <row r="17" spans="1:24" ht="33" customHeight="1">
      <c r="A17" s="255" t="s">
        <v>514</v>
      </c>
      <c r="B17" s="239">
        <v>7</v>
      </c>
      <c r="C17" s="239">
        <v>770</v>
      </c>
      <c r="D17" s="239">
        <v>7</v>
      </c>
      <c r="E17" s="239">
        <v>770</v>
      </c>
      <c r="F17" s="239">
        <v>8</v>
      </c>
      <c r="G17" s="239">
        <v>870</v>
      </c>
      <c r="H17" s="239">
        <v>8</v>
      </c>
      <c r="I17" s="239">
        <v>920</v>
      </c>
      <c r="J17" s="239">
        <v>8</v>
      </c>
      <c r="K17" s="239">
        <v>920</v>
      </c>
      <c r="L17" s="239">
        <v>8</v>
      </c>
      <c r="M17" s="239">
        <v>920</v>
      </c>
      <c r="N17" s="239">
        <v>8</v>
      </c>
      <c r="O17" s="239">
        <v>920</v>
      </c>
      <c r="P17" s="255" t="s">
        <v>109</v>
      </c>
    </row>
    <row r="18" spans="1:24" ht="33" customHeight="1">
      <c r="A18" s="255" t="s">
        <v>110</v>
      </c>
      <c r="B18" s="242">
        <v>12</v>
      </c>
      <c r="C18" s="242">
        <v>1820</v>
      </c>
      <c r="D18" s="242">
        <v>12</v>
      </c>
      <c r="E18" s="242">
        <v>1820</v>
      </c>
      <c r="F18" s="242">
        <v>12</v>
      </c>
      <c r="G18" s="242">
        <v>1820</v>
      </c>
      <c r="H18" s="242">
        <v>12</v>
      </c>
      <c r="I18" s="242">
        <v>1820</v>
      </c>
      <c r="J18" s="242">
        <v>12</v>
      </c>
      <c r="K18" s="242">
        <v>1920</v>
      </c>
      <c r="L18" s="242">
        <v>12</v>
      </c>
      <c r="M18" s="242">
        <v>1920</v>
      </c>
      <c r="N18" s="242">
        <v>12</v>
      </c>
      <c r="O18" s="242">
        <v>1920</v>
      </c>
      <c r="P18" s="255" t="s">
        <v>111</v>
      </c>
      <c r="U18" s="382"/>
      <c r="X18" s="381"/>
    </row>
    <row r="19" spans="1:24" ht="33" customHeight="1">
      <c r="A19" s="255" t="s">
        <v>112</v>
      </c>
      <c r="B19" s="239">
        <v>12</v>
      </c>
      <c r="C19" s="239">
        <v>1290</v>
      </c>
      <c r="D19" s="239">
        <v>13</v>
      </c>
      <c r="E19" s="239">
        <v>1790</v>
      </c>
      <c r="F19" s="239">
        <v>13</v>
      </c>
      <c r="G19" s="239">
        <v>1855</v>
      </c>
      <c r="H19" s="239">
        <v>14</v>
      </c>
      <c r="I19" s="239">
        <v>1940</v>
      </c>
      <c r="J19" s="239">
        <v>14</v>
      </c>
      <c r="K19" s="239">
        <v>1940</v>
      </c>
      <c r="L19" s="239">
        <v>14</v>
      </c>
      <c r="M19" s="239">
        <v>1940</v>
      </c>
      <c r="N19" s="239">
        <v>14</v>
      </c>
      <c r="O19" s="239">
        <v>1940</v>
      </c>
      <c r="P19" s="255" t="s">
        <v>260</v>
      </c>
    </row>
    <row r="20" spans="1:24" ht="33" customHeight="1">
      <c r="A20" s="255" t="s">
        <v>148</v>
      </c>
      <c r="B20" s="242">
        <v>10</v>
      </c>
      <c r="C20" s="242">
        <v>1360</v>
      </c>
      <c r="D20" s="242">
        <v>10</v>
      </c>
      <c r="E20" s="242">
        <v>1360</v>
      </c>
      <c r="F20" s="242">
        <v>10</v>
      </c>
      <c r="G20" s="242">
        <v>1360</v>
      </c>
      <c r="H20" s="242">
        <v>11</v>
      </c>
      <c r="I20" s="242">
        <v>1460</v>
      </c>
      <c r="J20" s="242">
        <v>11</v>
      </c>
      <c r="K20" s="242">
        <v>1460</v>
      </c>
      <c r="L20" s="242">
        <v>11</v>
      </c>
      <c r="M20" s="242">
        <v>1460</v>
      </c>
      <c r="N20" s="242">
        <v>11</v>
      </c>
      <c r="O20" s="242">
        <v>1460</v>
      </c>
      <c r="P20" s="255" t="s">
        <v>261</v>
      </c>
    </row>
    <row r="21" spans="1:24" ht="33" customHeight="1">
      <c r="A21" s="255" t="s">
        <v>116</v>
      </c>
      <c r="B21" s="239">
        <v>21</v>
      </c>
      <c r="C21" s="239">
        <v>2225</v>
      </c>
      <c r="D21" s="239">
        <v>21</v>
      </c>
      <c r="E21" s="239">
        <v>2225</v>
      </c>
      <c r="F21" s="239">
        <v>21</v>
      </c>
      <c r="G21" s="239">
        <v>2225</v>
      </c>
      <c r="H21" s="239">
        <v>21</v>
      </c>
      <c r="I21" s="239">
        <v>2225</v>
      </c>
      <c r="J21" s="239">
        <v>21</v>
      </c>
      <c r="K21" s="239">
        <v>2275</v>
      </c>
      <c r="L21" s="239">
        <v>21</v>
      </c>
      <c r="M21" s="239">
        <v>2415</v>
      </c>
      <c r="N21" s="239">
        <v>22</v>
      </c>
      <c r="O21" s="239">
        <v>2915</v>
      </c>
      <c r="P21" s="255" t="s">
        <v>117</v>
      </c>
    </row>
    <row r="22" spans="1:24" ht="33" customHeight="1">
      <c r="A22" s="255" t="s">
        <v>118</v>
      </c>
      <c r="B22" s="242">
        <v>11</v>
      </c>
      <c r="C22" s="242">
        <v>1350</v>
      </c>
      <c r="D22" s="242">
        <v>10</v>
      </c>
      <c r="E22" s="242">
        <v>1300</v>
      </c>
      <c r="F22" s="242">
        <v>10</v>
      </c>
      <c r="G22" s="242">
        <v>1300</v>
      </c>
      <c r="H22" s="242">
        <v>10</v>
      </c>
      <c r="I22" s="242">
        <v>1300</v>
      </c>
      <c r="J22" s="242">
        <v>10</v>
      </c>
      <c r="K22" s="242">
        <v>1300</v>
      </c>
      <c r="L22" s="242">
        <v>10</v>
      </c>
      <c r="M22" s="242">
        <v>1300</v>
      </c>
      <c r="N22" s="242">
        <v>10</v>
      </c>
      <c r="O22" s="242">
        <v>1300</v>
      </c>
      <c r="P22" s="255" t="s">
        <v>119</v>
      </c>
    </row>
    <row r="23" spans="1:24" ht="33" customHeight="1">
      <c r="A23" s="255" t="s">
        <v>149</v>
      </c>
      <c r="B23" s="239">
        <v>10</v>
      </c>
      <c r="C23" s="239">
        <v>1165</v>
      </c>
      <c r="D23" s="239">
        <v>10</v>
      </c>
      <c r="E23" s="239">
        <v>1165</v>
      </c>
      <c r="F23" s="239">
        <v>10</v>
      </c>
      <c r="G23" s="239">
        <v>1165</v>
      </c>
      <c r="H23" s="239">
        <v>10</v>
      </c>
      <c r="I23" s="239">
        <v>1295</v>
      </c>
      <c r="J23" s="239">
        <v>10</v>
      </c>
      <c r="K23" s="239">
        <v>1295</v>
      </c>
      <c r="L23" s="239">
        <v>10</v>
      </c>
      <c r="M23" s="239">
        <v>1295</v>
      </c>
      <c r="N23" s="239">
        <v>10</v>
      </c>
      <c r="O23" s="239">
        <v>1295</v>
      </c>
      <c r="P23" s="255" t="s">
        <v>121</v>
      </c>
    </row>
    <row r="24" spans="1:24" ht="33" customHeight="1">
      <c r="A24" s="255" t="s">
        <v>122</v>
      </c>
      <c r="B24" s="242">
        <v>9</v>
      </c>
      <c r="C24" s="242">
        <v>1330</v>
      </c>
      <c r="D24" s="242">
        <v>9</v>
      </c>
      <c r="E24" s="242">
        <v>1330</v>
      </c>
      <c r="F24" s="242">
        <v>9</v>
      </c>
      <c r="G24" s="242">
        <v>1330</v>
      </c>
      <c r="H24" s="242">
        <v>9</v>
      </c>
      <c r="I24" s="242">
        <v>1330</v>
      </c>
      <c r="J24" s="242">
        <v>9</v>
      </c>
      <c r="K24" s="242">
        <v>1330</v>
      </c>
      <c r="L24" s="242">
        <v>9</v>
      </c>
      <c r="M24" s="242">
        <v>1330</v>
      </c>
      <c r="N24" s="242">
        <v>9</v>
      </c>
      <c r="O24" s="242">
        <v>1330</v>
      </c>
      <c r="P24" s="255" t="s">
        <v>123</v>
      </c>
    </row>
    <row r="25" spans="1:24" ht="33" customHeight="1">
      <c r="A25" s="255" t="s">
        <v>124</v>
      </c>
      <c r="B25" s="239">
        <v>4</v>
      </c>
      <c r="C25" s="239">
        <v>490</v>
      </c>
      <c r="D25" s="239">
        <v>4</v>
      </c>
      <c r="E25" s="239">
        <v>490</v>
      </c>
      <c r="F25" s="239">
        <v>4</v>
      </c>
      <c r="G25" s="239">
        <v>490</v>
      </c>
      <c r="H25" s="239">
        <v>4</v>
      </c>
      <c r="I25" s="239">
        <v>490</v>
      </c>
      <c r="J25" s="239">
        <v>4</v>
      </c>
      <c r="K25" s="239">
        <v>490</v>
      </c>
      <c r="L25" s="239">
        <v>4</v>
      </c>
      <c r="M25" s="239">
        <v>490</v>
      </c>
      <c r="N25" s="239">
        <v>5</v>
      </c>
      <c r="O25" s="239">
        <v>610</v>
      </c>
      <c r="P25" s="255" t="s">
        <v>125</v>
      </c>
    </row>
    <row r="26" spans="1:24" ht="33" customHeight="1">
      <c r="A26" s="255" t="s">
        <v>126</v>
      </c>
      <c r="B26" s="242">
        <v>5</v>
      </c>
      <c r="C26" s="242">
        <v>400</v>
      </c>
      <c r="D26" s="242">
        <v>5</v>
      </c>
      <c r="E26" s="242">
        <v>400</v>
      </c>
      <c r="F26" s="242">
        <v>5</v>
      </c>
      <c r="G26" s="242">
        <v>400</v>
      </c>
      <c r="H26" s="242">
        <v>5</v>
      </c>
      <c r="I26" s="242">
        <v>400</v>
      </c>
      <c r="J26" s="242">
        <v>5</v>
      </c>
      <c r="K26" s="242">
        <v>400</v>
      </c>
      <c r="L26" s="242">
        <v>5</v>
      </c>
      <c r="M26" s="242">
        <v>400</v>
      </c>
      <c r="N26" s="242">
        <v>5</v>
      </c>
      <c r="O26" s="242">
        <v>400</v>
      </c>
      <c r="P26" s="255" t="s">
        <v>127</v>
      </c>
    </row>
    <row r="27" spans="1:24" ht="33" customHeight="1">
      <c r="A27" s="383" t="s">
        <v>128</v>
      </c>
      <c r="B27" s="384">
        <f t="shared" ref="B27:O27" si="0">SUM(B7:B26)</f>
        <v>282</v>
      </c>
      <c r="C27" s="384">
        <f t="shared" si="0"/>
        <v>43080</v>
      </c>
      <c r="D27" s="384">
        <f t="shared" si="0"/>
        <v>284</v>
      </c>
      <c r="E27" s="384">
        <f t="shared" si="0"/>
        <v>43680</v>
      </c>
      <c r="F27" s="384">
        <f t="shared" si="0"/>
        <v>286</v>
      </c>
      <c r="G27" s="384">
        <f t="shared" si="0"/>
        <v>44665</v>
      </c>
      <c r="H27" s="384">
        <f t="shared" si="0"/>
        <v>287</v>
      </c>
      <c r="I27" s="385">
        <f t="shared" si="0"/>
        <v>45180</v>
      </c>
      <c r="J27" s="386">
        <f t="shared" si="0"/>
        <v>287</v>
      </c>
      <c r="K27" s="384">
        <f t="shared" si="0"/>
        <v>45330</v>
      </c>
      <c r="L27" s="386">
        <f>SUM(L7:L26)</f>
        <v>287</v>
      </c>
      <c r="M27" s="384">
        <f>SUM(M7:M26)</f>
        <v>45470</v>
      </c>
      <c r="N27" s="386">
        <f t="shared" si="0"/>
        <v>290</v>
      </c>
      <c r="O27" s="384">
        <f t="shared" si="0"/>
        <v>47305</v>
      </c>
      <c r="P27" s="387" t="s">
        <v>129</v>
      </c>
    </row>
    <row r="29" spans="1:24" s="389" customFormat="1" ht="33" customHeight="1">
      <c r="A29" s="388"/>
      <c r="I29" s="390" t="s">
        <v>662</v>
      </c>
      <c r="P29" s="391"/>
    </row>
    <row r="30" spans="1:24" ht="33" customHeight="1">
      <c r="I30" s="261"/>
    </row>
  </sheetData>
  <mergeCells count="11">
    <mergeCell ref="N4:O4"/>
    <mergeCell ref="A1:P1"/>
    <mergeCell ref="A2:P2"/>
    <mergeCell ref="A3:G3"/>
    <mergeCell ref="H3:P3"/>
    <mergeCell ref="B4:C4"/>
    <mergeCell ref="D4:E4"/>
    <mergeCell ref="F4:G4"/>
    <mergeCell ref="H4:I4"/>
    <mergeCell ref="J4:K4"/>
    <mergeCell ref="L4:M4"/>
  </mergeCells>
  <printOptions horizontalCentered="1" verticalCentered="1"/>
  <pageMargins left="0.59055118110236227" right="0.59055118110236227" top="0.98425196850393704" bottom="0.98425196850393704" header="0.5" footer="0.5"/>
  <pageSetup paperSize="9" scale="57"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34"/>
  <sheetViews>
    <sheetView showGridLines="0" rightToLeft="1" zoomScale="90" zoomScaleNormal="90" workbookViewId="0">
      <selection activeCell="G13" sqref="G13"/>
    </sheetView>
  </sheetViews>
  <sheetFormatPr defaultColWidth="8.85546875" defaultRowHeight="24.95" customHeight="1"/>
  <cols>
    <col min="1" max="1" width="21.7109375" style="407" customWidth="1"/>
    <col min="2" max="17" width="11.7109375" style="393" customWidth="1"/>
    <col min="18" max="18" width="21.7109375" style="393" customWidth="1"/>
    <col min="19" max="245" width="8.85546875" style="393"/>
    <col min="246" max="246" width="15.140625" style="393" customWidth="1"/>
    <col min="247" max="247" width="16.28515625" style="393" customWidth="1"/>
    <col min="248" max="248" width="8.42578125" style="393" customWidth="1"/>
    <col min="249" max="249" width="7" style="393" customWidth="1"/>
    <col min="250" max="250" width="8.42578125" style="393" customWidth="1"/>
    <col min="251" max="251" width="7" style="393" customWidth="1"/>
    <col min="252" max="252" width="8.42578125" style="393" customWidth="1"/>
    <col min="253" max="253" width="7" style="393" customWidth="1"/>
    <col min="254" max="254" width="8.42578125" style="393" customWidth="1"/>
    <col min="255" max="255" width="7" style="393" customWidth="1"/>
    <col min="256" max="256" width="8.140625" style="393" customWidth="1"/>
    <col min="257" max="257" width="7.28515625" style="393" customWidth="1"/>
    <col min="258" max="263" width="7" style="393" customWidth="1"/>
    <col min="264" max="265" width="8.42578125" style="393" customWidth="1"/>
    <col min="266" max="267" width="8.85546875" style="393"/>
    <col min="268" max="273" width="9" style="393" customWidth="1"/>
    <col min="274" max="501" width="8.85546875" style="393"/>
    <col min="502" max="502" width="15.140625" style="393" customWidth="1"/>
    <col min="503" max="503" width="16.28515625" style="393" customWidth="1"/>
    <col min="504" max="504" width="8.42578125" style="393" customWidth="1"/>
    <col min="505" max="505" width="7" style="393" customWidth="1"/>
    <col min="506" max="506" width="8.42578125" style="393" customWidth="1"/>
    <col min="507" max="507" width="7" style="393" customWidth="1"/>
    <col min="508" max="508" width="8.42578125" style="393" customWidth="1"/>
    <col min="509" max="509" width="7" style="393" customWidth="1"/>
    <col min="510" max="510" width="8.42578125" style="393" customWidth="1"/>
    <col min="511" max="511" width="7" style="393" customWidth="1"/>
    <col min="512" max="512" width="8.140625" style="393" customWidth="1"/>
    <col min="513" max="513" width="7.28515625" style="393" customWidth="1"/>
    <col min="514" max="519" width="7" style="393" customWidth="1"/>
    <col min="520" max="521" width="8.42578125" style="393" customWidth="1"/>
    <col min="522" max="523" width="8.85546875" style="393"/>
    <col min="524" max="529" width="9" style="393" customWidth="1"/>
    <col min="530" max="757" width="8.85546875" style="393"/>
    <col min="758" max="758" width="15.140625" style="393" customWidth="1"/>
    <col min="759" max="759" width="16.28515625" style="393" customWidth="1"/>
    <col min="760" max="760" width="8.42578125" style="393" customWidth="1"/>
    <col min="761" max="761" width="7" style="393" customWidth="1"/>
    <col min="762" max="762" width="8.42578125" style="393" customWidth="1"/>
    <col min="763" max="763" width="7" style="393" customWidth="1"/>
    <col min="764" max="764" width="8.42578125" style="393" customWidth="1"/>
    <col min="765" max="765" width="7" style="393" customWidth="1"/>
    <col min="766" max="766" width="8.42578125" style="393" customWidth="1"/>
    <col min="767" max="767" width="7" style="393" customWidth="1"/>
    <col min="768" max="768" width="8.140625" style="393" customWidth="1"/>
    <col min="769" max="769" width="7.28515625" style="393" customWidth="1"/>
    <col min="770" max="775" width="7" style="393" customWidth="1"/>
    <col min="776" max="777" width="8.42578125" style="393" customWidth="1"/>
    <col min="778" max="779" width="8.85546875" style="393"/>
    <col min="780" max="785" width="9" style="393" customWidth="1"/>
    <col min="786" max="1013" width="8.85546875" style="393"/>
    <col min="1014" max="1014" width="15.140625" style="393" customWidth="1"/>
    <col min="1015" max="1015" width="16.28515625" style="393" customWidth="1"/>
    <col min="1016" max="1016" width="8.42578125" style="393" customWidth="1"/>
    <col min="1017" max="1017" width="7" style="393" customWidth="1"/>
    <col min="1018" max="1018" width="8.42578125" style="393" customWidth="1"/>
    <col min="1019" max="1019" width="7" style="393" customWidth="1"/>
    <col min="1020" max="1020" width="8.42578125" style="393" customWidth="1"/>
    <col min="1021" max="1021" width="7" style="393" customWidth="1"/>
    <col min="1022" max="1022" width="8.42578125" style="393" customWidth="1"/>
    <col min="1023" max="1023" width="7" style="393" customWidth="1"/>
    <col min="1024" max="1024" width="8.140625" style="393" customWidth="1"/>
    <col min="1025" max="1025" width="7.28515625" style="393" customWidth="1"/>
    <col min="1026" max="1031" width="7" style="393" customWidth="1"/>
    <col min="1032" max="1033" width="8.42578125" style="393" customWidth="1"/>
    <col min="1034" max="1035" width="8.85546875" style="393"/>
    <col min="1036" max="1041" width="9" style="393" customWidth="1"/>
    <col min="1042" max="1269" width="8.85546875" style="393"/>
    <col min="1270" max="1270" width="15.140625" style="393" customWidth="1"/>
    <col min="1271" max="1271" width="16.28515625" style="393" customWidth="1"/>
    <col min="1272" max="1272" width="8.42578125" style="393" customWidth="1"/>
    <col min="1273" max="1273" width="7" style="393" customWidth="1"/>
    <col min="1274" max="1274" width="8.42578125" style="393" customWidth="1"/>
    <col min="1275" max="1275" width="7" style="393" customWidth="1"/>
    <col min="1276" max="1276" width="8.42578125" style="393" customWidth="1"/>
    <col min="1277" max="1277" width="7" style="393" customWidth="1"/>
    <col min="1278" max="1278" width="8.42578125" style="393" customWidth="1"/>
    <col min="1279" max="1279" width="7" style="393" customWidth="1"/>
    <col min="1280" max="1280" width="8.140625" style="393" customWidth="1"/>
    <col min="1281" max="1281" width="7.28515625" style="393" customWidth="1"/>
    <col min="1282" max="1287" width="7" style="393" customWidth="1"/>
    <col min="1288" max="1289" width="8.42578125" style="393" customWidth="1"/>
    <col min="1290" max="1291" width="8.85546875" style="393"/>
    <col min="1292" max="1297" width="9" style="393" customWidth="1"/>
    <col min="1298" max="1525" width="8.85546875" style="393"/>
    <col min="1526" max="1526" width="15.140625" style="393" customWidth="1"/>
    <col min="1527" max="1527" width="16.28515625" style="393" customWidth="1"/>
    <col min="1528" max="1528" width="8.42578125" style="393" customWidth="1"/>
    <col min="1529" max="1529" width="7" style="393" customWidth="1"/>
    <col min="1530" max="1530" width="8.42578125" style="393" customWidth="1"/>
    <col min="1531" max="1531" width="7" style="393" customWidth="1"/>
    <col min="1532" max="1532" width="8.42578125" style="393" customWidth="1"/>
    <col min="1533" max="1533" width="7" style="393" customWidth="1"/>
    <col min="1534" max="1534" width="8.42578125" style="393" customWidth="1"/>
    <col min="1535" max="1535" width="7" style="393" customWidth="1"/>
    <col min="1536" max="1536" width="8.140625" style="393" customWidth="1"/>
    <col min="1537" max="1537" width="7.28515625" style="393" customWidth="1"/>
    <col min="1538" max="1543" width="7" style="393" customWidth="1"/>
    <col min="1544" max="1545" width="8.42578125" style="393" customWidth="1"/>
    <col min="1546" max="1547" width="8.85546875" style="393"/>
    <col min="1548" max="1553" width="9" style="393" customWidth="1"/>
    <col min="1554" max="1781" width="8.85546875" style="393"/>
    <col min="1782" max="1782" width="15.140625" style="393" customWidth="1"/>
    <col min="1783" max="1783" width="16.28515625" style="393" customWidth="1"/>
    <col min="1784" max="1784" width="8.42578125" style="393" customWidth="1"/>
    <col min="1785" max="1785" width="7" style="393" customWidth="1"/>
    <col min="1786" max="1786" width="8.42578125" style="393" customWidth="1"/>
    <col min="1787" max="1787" width="7" style="393" customWidth="1"/>
    <col min="1788" max="1788" width="8.42578125" style="393" customWidth="1"/>
    <col min="1789" max="1789" width="7" style="393" customWidth="1"/>
    <col min="1790" max="1790" width="8.42578125" style="393" customWidth="1"/>
    <col min="1791" max="1791" width="7" style="393" customWidth="1"/>
    <col min="1792" max="1792" width="8.140625" style="393" customWidth="1"/>
    <col min="1793" max="1793" width="7.28515625" style="393" customWidth="1"/>
    <col min="1794" max="1799" width="7" style="393" customWidth="1"/>
    <col min="1800" max="1801" width="8.42578125" style="393" customWidth="1"/>
    <col min="1802" max="1803" width="8.85546875" style="393"/>
    <col min="1804" max="1809" width="9" style="393" customWidth="1"/>
    <col min="1810" max="2037" width="8.85546875" style="393"/>
    <col min="2038" max="2038" width="15.140625" style="393" customWidth="1"/>
    <col min="2039" max="2039" width="16.28515625" style="393" customWidth="1"/>
    <col min="2040" max="2040" width="8.42578125" style="393" customWidth="1"/>
    <col min="2041" max="2041" width="7" style="393" customWidth="1"/>
    <col min="2042" max="2042" width="8.42578125" style="393" customWidth="1"/>
    <col min="2043" max="2043" width="7" style="393" customWidth="1"/>
    <col min="2044" max="2044" width="8.42578125" style="393" customWidth="1"/>
    <col min="2045" max="2045" width="7" style="393" customWidth="1"/>
    <col min="2046" max="2046" width="8.42578125" style="393" customWidth="1"/>
    <col min="2047" max="2047" width="7" style="393" customWidth="1"/>
    <col min="2048" max="2048" width="8.140625" style="393" customWidth="1"/>
    <col min="2049" max="2049" width="7.28515625" style="393" customWidth="1"/>
    <col min="2050" max="2055" width="7" style="393" customWidth="1"/>
    <col min="2056" max="2057" width="8.42578125" style="393" customWidth="1"/>
    <col min="2058" max="2059" width="8.85546875" style="393"/>
    <col min="2060" max="2065" width="9" style="393" customWidth="1"/>
    <col min="2066" max="2293" width="8.85546875" style="393"/>
    <col min="2294" max="2294" width="15.140625" style="393" customWidth="1"/>
    <col min="2295" max="2295" width="16.28515625" style="393" customWidth="1"/>
    <col min="2296" max="2296" width="8.42578125" style="393" customWidth="1"/>
    <col min="2297" max="2297" width="7" style="393" customWidth="1"/>
    <col min="2298" max="2298" width="8.42578125" style="393" customWidth="1"/>
    <col min="2299" max="2299" width="7" style="393" customWidth="1"/>
    <col min="2300" max="2300" width="8.42578125" style="393" customWidth="1"/>
    <col min="2301" max="2301" width="7" style="393" customWidth="1"/>
    <col min="2302" max="2302" width="8.42578125" style="393" customWidth="1"/>
    <col min="2303" max="2303" width="7" style="393" customWidth="1"/>
    <col min="2304" max="2304" width="8.140625" style="393" customWidth="1"/>
    <col min="2305" max="2305" width="7.28515625" style="393" customWidth="1"/>
    <col min="2306" max="2311" width="7" style="393" customWidth="1"/>
    <col min="2312" max="2313" width="8.42578125" style="393" customWidth="1"/>
    <col min="2314" max="2315" width="8.85546875" style="393"/>
    <col min="2316" max="2321" width="9" style="393" customWidth="1"/>
    <col min="2322" max="2549" width="8.85546875" style="393"/>
    <col min="2550" max="2550" width="15.140625" style="393" customWidth="1"/>
    <col min="2551" max="2551" width="16.28515625" style="393" customWidth="1"/>
    <col min="2552" max="2552" width="8.42578125" style="393" customWidth="1"/>
    <col min="2553" max="2553" width="7" style="393" customWidth="1"/>
    <col min="2554" max="2554" width="8.42578125" style="393" customWidth="1"/>
    <col min="2555" max="2555" width="7" style="393" customWidth="1"/>
    <col min="2556" max="2556" width="8.42578125" style="393" customWidth="1"/>
    <col min="2557" max="2557" width="7" style="393" customWidth="1"/>
    <col min="2558" max="2558" width="8.42578125" style="393" customWidth="1"/>
    <col min="2559" max="2559" width="7" style="393" customWidth="1"/>
    <col min="2560" max="2560" width="8.140625" style="393" customWidth="1"/>
    <col min="2561" max="2561" width="7.28515625" style="393" customWidth="1"/>
    <col min="2562" max="2567" width="7" style="393" customWidth="1"/>
    <col min="2568" max="2569" width="8.42578125" style="393" customWidth="1"/>
    <col min="2570" max="2571" width="8.85546875" style="393"/>
    <col min="2572" max="2577" width="9" style="393" customWidth="1"/>
    <col min="2578" max="2805" width="8.85546875" style="393"/>
    <col min="2806" max="2806" width="15.140625" style="393" customWidth="1"/>
    <col min="2807" max="2807" width="16.28515625" style="393" customWidth="1"/>
    <col min="2808" max="2808" width="8.42578125" style="393" customWidth="1"/>
    <col min="2809" max="2809" width="7" style="393" customWidth="1"/>
    <col min="2810" max="2810" width="8.42578125" style="393" customWidth="1"/>
    <col min="2811" max="2811" width="7" style="393" customWidth="1"/>
    <col min="2812" max="2812" width="8.42578125" style="393" customWidth="1"/>
    <col min="2813" max="2813" width="7" style="393" customWidth="1"/>
    <col min="2814" max="2814" width="8.42578125" style="393" customWidth="1"/>
    <col min="2815" max="2815" width="7" style="393" customWidth="1"/>
    <col min="2816" max="2816" width="8.140625" style="393" customWidth="1"/>
    <col min="2817" max="2817" width="7.28515625" style="393" customWidth="1"/>
    <col min="2818" max="2823" width="7" style="393" customWidth="1"/>
    <col min="2824" max="2825" width="8.42578125" style="393" customWidth="1"/>
    <col min="2826" max="2827" width="8.85546875" style="393"/>
    <col min="2828" max="2833" width="9" style="393" customWidth="1"/>
    <col min="2834" max="3061" width="8.85546875" style="393"/>
    <col min="3062" max="3062" width="15.140625" style="393" customWidth="1"/>
    <col min="3063" max="3063" width="16.28515625" style="393" customWidth="1"/>
    <col min="3064" max="3064" width="8.42578125" style="393" customWidth="1"/>
    <col min="3065" max="3065" width="7" style="393" customWidth="1"/>
    <col min="3066" max="3066" width="8.42578125" style="393" customWidth="1"/>
    <col min="3067" max="3067" width="7" style="393" customWidth="1"/>
    <col min="3068" max="3068" width="8.42578125" style="393" customWidth="1"/>
    <col min="3069" max="3069" width="7" style="393" customWidth="1"/>
    <col min="3070" max="3070" width="8.42578125" style="393" customWidth="1"/>
    <col min="3071" max="3071" width="7" style="393" customWidth="1"/>
    <col min="3072" max="3072" width="8.140625" style="393" customWidth="1"/>
    <col min="3073" max="3073" width="7.28515625" style="393" customWidth="1"/>
    <col min="3074" max="3079" width="7" style="393" customWidth="1"/>
    <col min="3080" max="3081" width="8.42578125" style="393" customWidth="1"/>
    <col min="3082" max="3083" width="8.85546875" style="393"/>
    <col min="3084" max="3089" width="9" style="393" customWidth="1"/>
    <col min="3090" max="3317" width="8.85546875" style="393"/>
    <col min="3318" max="3318" width="15.140625" style="393" customWidth="1"/>
    <col min="3319" max="3319" width="16.28515625" style="393" customWidth="1"/>
    <col min="3320" max="3320" width="8.42578125" style="393" customWidth="1"/>
    <col min="3321" max="3321" width="7" style="393" customWidth="1"/>
    <col min="3322" max="3322" width="8.42578125" style="393" customWidth="1"/>
    <col min="3323" max="3323" width="7" style="393" customWidth="1"/>
    <col min="3324" max="3324" width="8.42578125" style="393" customWidth="1"/>
    <col min="3325" max="3325" width="7" style="393" customWidth="1"/>
    <col min="3326" max="3326" width="8.42578125" style="393" customWidth="1"/>
    <col min="3327" max="3327" width="7" style="393" customWidth="1"/>
    <col min="3328" max="3328" width="8.140625" style="393" customWidth="1"/>
    <col min="3329" max="3329" width="7.28515625" style="393" customWidth="1"/>
    <col min="3330" max="3335" width="7" style="393" customWidth="1"/>
    <col min="3336" max="3337" width="8.42578125" style="393" customWidth="1"/>
    <col min="3338" max="3339" width="8.85546875" style="393"/>
    <col min="3340" max="3345" width="9" style="393" customWidth="1"/>
    <col min="3346" max="3573" width="8.85546875" style="393"/>
    <col min="3574" max="3574" width="15.140625" style="393" customWidth="1"/>
    <col min="3575" max="3575" width="16.28515625" style="393" customWidth="1"/>
    <col min="3576" max="3576" width="8.42578125" style="393" customWidth="1"/>
    <col min="3577" max="3577" width="7" style="393" customWidth="1"/>
    <col min="3578" max="3578" width="8.42578125" style="393" customWidth="1"/>
    <col min="3579" max="3579" width="7" style="393" customWidth="1"/>
    <col min="3580" max="3580" width="8.42578125" style="393" customWidth="1"/>
    <col min="3581" max="3581" width="7" style="393" customWidth="1"/>
    <col min="3582" max="3582" width="8.42578125" style="393" customWidth="1"/>
    <col min="3583" max="3583" width="7" style="393" customWidth="1"/>
    <col min="3584" max="3584" width="8.140625" style="393" customWidth="1"/>
    <col min="3585" max="3585" width="7.28515625" style="393" customWidth="1"/>
    <col min="3586" max="3591" width="7" style="393" customWidth="1"/>
    <col min="3592" max="3593" width="8.42578125" style="393" customWidth="1"/>
    <col min="3594" max="3595" width="8.85546875" style="393"/>
    <col min="3596" max="3601" width="9" style="393" customWidth="1"/>
    <col min="3602" max="3829" width="8.85546875" style="393"/>
    <col min="3830" max="3830" width="15.140625" style="393" customWidth="1"/>
    <col min="3831" max="3831" width="16.28515625" style="393" customWidth="1"/>
    <col min="3832" max="3832" width="8.42578125" style="393" customWidth="1"/>
    <col min="3833" max="3833" width="7" style="393" customWidth="1"/>
    <col min="3834" max="3834" width="8.42578125" style="393" customWidth="1"/>
    <col min="3835" max="3835" width="7" style="393" customWidth="1"/>
    <col min="3836" max="3836" width="8.42578125" style="393" customWidth="1"/>
    <col min="3837" max="3837" width="7" style="393" customWidth="1"/>
    <col min="3838" max="3838" width="8.42578125" style="393" customWidth="1"/>
    <col min="3839" max="3839" width="7" style="393" customWidth="1"/>
    <col min="3840" max="3840" width="8.140625" style="393" customWidth="1"/>
    <col min="3841" max="3841" width="7.28515625" style="393" customWidth="1"/>
    <col min="3842" max="3847" width="7" style="393" customWidth="1"/>
    <col min="3848" max="3849" width="8.42578125" style="393" customWidth="1"/>
    <col min="3850" max="3851" width="8.85546875" style="393"/>
    <col min="3852" max="3857" width="9" style="393" customWidth="1"/>
    <col min="3858" max="4085" width="8.85546875" style="393"/>
    <col min="4086" max="4086" width="15.140625" style="393" customWidth="1"/>
    <col min="4087" max="4087" width="16.28515625" style="393" customWidth="1"/>
    <col min="4088" max="4088" width="8.42578125" style="393" customWidth="1"/>
    <col min="4089" max="4089" width="7" style="393" customWidth="1"/>
    <col min="4090" max="4090" width="8.42578125" style="393" customWidth="1"/>
    <col min="4091" max="4091" width="7" style="393" customWidth="1"/>
    <col min="4092" max="4092" width="8.42578125" style="393" customWidth="1"/>
    <col min="4093" max="4093" width="7" style="393" customWidth="1"/>
    <col min="4094" max="4094" width="8.42578125" style="393" customWidth="1"/>
    <col min="4095" max="4095" width="7" style="393" customWidth="1"/>
    <col min="4096" max="4096" width="8.140625" style="393" customWidth="1"/>
    <col min="4097" max="4097" width="7.28515625" style="393" customWidth="1"/>
    <col min="4098" max="4103" width="7" style="393" customWidth="1"/>
    <col min="4104" max="4105" width="8.42578125" style="393" customWidth="1"/>
    <col min="4106" max="4107" width="8.85546875" style="393"/>
    <col min="4108" max="4113" width="9" style="393" customWidth="1"/>
    <col min="4114" max="4341" width="8.85546875" style="393"/>
    <col min="4342" max="4342" width="15.140625" style="393" customWidth="1"/>
    <col min="4343" max="4343" width="16.28515625" style="393" customWidth="1"/>
    <col min="4344" max="4344" width="8.42578125" style="393" customWidth="1"/>
    <col min="4345" max="4345" width="7" style="393" customWidth="1"/>
    <col min="4346" max="4346" width="8.42578125" style="393" customWidth="1"/>
    <col min="4347" max="4347" width="7" style="393" customWidth="1"/>
    <col min="4348" max="4348" width="8.42578125" style="393" customWidth="1"/>
    <col min="4349" max="4349" width="7" style="393" customWidth="1"/>
    <col min="4350" max="4350" width="8.42578125" style="393" customWidth="1"/>
    <col min="4351" max="4351" width="7" style="393" customWidth="1"/>
    <col min="4352" max="4352" width="8.140625" style="393" customWidth="1"/>
    <col min="4353" max="4353" width="7.28515625" style="393" customWidth="1"/>
    <col min="4354" max="4359" width="7" style="393" customWidth="1"/>
    <col min="4360" max="4361" width="8.42578125" style="393" customWidth="1"/>
    <col min="4362" max="4363" width="8.85546875" style="393"/>
    <col min="4364" max="4369" width="9" style="393" customWidth="1"/>
    <col min="4370" max="4597" width="8.85546875" style="393"/>
    <col min="4598" max="4598" width="15.140625" style="393" customWidth="1"/>
    <col min="4599" max="4599" width="16.28515625" style="393" customWidth="1"/>
    <col min="4600" max="4600" width="8.42578125" style="393" customWidth="1"/>
    <col min="4601" max="4601" width="7" style="393" customWidth="1"/>
    <col min="4602" max="4602" width="8.42578125" style="393" customWidth="1"/>
    <col min="4603" max="4603" width="7" style="393" customWidth="1"/>
    <col min="4604" max="4604" width="8.42578125" style="393" customWidth="1"/>
    <col min="4605" max="4605" width="7" style="393" customWidth="1"/>
    <col min="4606" max="4606" width="8.42578125" style="393" customWidth="1"/>
    <col min="4607" max="4607" width="7" style="393" customWidth="1"/>
    <col min="4608" max="4608" width="8.140625" style="393" customWidth="1"/>
    <col min="4609" max="4609" width="7.28515625" style="393" customWidth="1"/>
    <col min="4610" max="4615" width="7" style="393" customWidth="1"/>
    <col min="4616" max="4617" width="8.42578125" style="393" customWidth="1"/>
    <col min="4618" max="4619" width="8.85546875" style="393"/>
    <col min="4620" max="4625" width="9" style="393" customWidth="1"/>
    <col min="4626" max="4853" width="8.85546875" style="393"/>
    <col min="4854" max="4854" width="15.140625" style="393" customWidth="1"/>
    <col min="4855" max="4855" width="16.28515625" style="393" customWidth="1"/>
    <col min="4856" max="4856" width="8.42578125" style="393" customWidth="1"/>
    <col min="4857" max="4857" width="7" style="393" customWidth="1"/>
    <col min="4858" max="4858" width="8.42578125" style="393" customWidth="1"/>
    <col min="4859" max="4859" width="7" style="393" customWidth="1"/>
    <col min="4860" max="4860" width="8.42578125" style="393" customWidth="1"/>
    <col min="4861" max="4861" width="7" style="393" customWidth="1"/>
    <col min="4862" max="4862" width="8.42578125" style="393" customWidth="1"/>
    <col min="4863" max="4863" width="7" style="393" customWidth="1"/>
    <col min="4864" max="4864" width="8.140625" style="393" customWidth="1"/>
    <col min="4865" max="4865" width="7.28515625" style="393" customWidth="1"/>
    <col min="4866" max="4871" width="7" style="393" customWidth="1"/>
    <col min="4872" max="4873" width="8.42578125" style="393" customWidth="1"/>
    <col min="4874" max="4875" width="8.85546875" style="393"/>
    <col min="4876" max="4881" width="9" style="393" customWidth="1"/>
    <col min="4882" max="5109" width="8.85546875" style="393"/>
    <col min="5110" max="5110" width="15.140625" style="393" customWidth="1"/>
    <col min="5111" max="5111" width="16.28515625" style="393" customWidth="1"/>
    <col min="5112" max="5112" width="8.42578125" style="393" customWidth="1"/>
    <col min="5113" max="5113" width="7" style="393" customWidth="1"/>
    <col min="5114" max="5114" width="8.42578125" style="393" customWidth="1"/>
    <col min="5115" max="5115" width="7" style="393" customWidth="1"/>
    <col min="5116" max="5116" width="8.42578125" style="393" customWidth="1"/>
    <col min="5117" max="5117" width="7" style="393" customWidth="1"/>
    <col min="5118" max="5118" width="8.42578125" style="393" customWidth="1"/>
    <col min="5119" max="5119" width="7" style="393" customWidth="1"/>
    <col min="5120" max="5120" width="8.140625" style="393" customWidth="1"/>
    <col min="5121" max="5121" width="7.28515625" style="393" customWidth="1"/>
    <col min="5122" max="5127" width="7" style="393" customWidth="1"/>
    <col min="5128" max="5129" width="8.42578125" style="393" customWidth="1"/>
    <col min="5130" max="5131" width="8.85546875" style="393"/>
    <col min="5132" max="5137" width="9" style="393" customWidth="1"/>
    <col min="5138" max="5365" width="8.85546875" style="393"/>
    <col min="5366" max="5366" width="15.140625" style="393" customWidth="1"/>
    <col min="5367" max="5367" width="16.28515625" style="393" customWidth="1"/>
    <col min="5368" max="5368" width="8.42578125" style="393" customWidth="1"/>
    <col min="5369" max="5369" width="7" style="393" customWidth="1"/>
    <col min="5370" max="5370" width="8.42578125" style="393" customWidth="1"/>
    <col min="5371" max="5371" width="7" style="393" customWidth="1"/>
    <col min="5372" max="5372" width="8.42578125" style="393" customWidth="1"/>
    <col min="5373" max="5373" width="7" style="393" customWidth="1"/>
    <col min="5374" max="5374" width="8.42578125" style="393" customWidth="1"/>
    <col min="5375" max="5375" width="7" style="393" customWidth="1"/>
    <col min="5376" max="5376" width="8.140625" style="393" customWidth="1"/>
    <col min="5377" max="5377" width="7.28515625" style="393" customWidth="1"/>
    <col min="5378" max="5383" width="7" style="393" customWidth="1"/>
    <col min="5384" max="5385" width="8.42578125" style="393" customWidth="1"/>
    <col min="5386" max="5387" width="8.85546875" style="393"/>
    <col min="5388" max="5393" width="9" style="393" customWidth="1"/>
    <col min="5394" max="5621" width="8.85546875" style="393"/>
    <col min="5622" max="5622" width="15.140625" style="393" customWidth="1"/>
    <col min="5623" max="5623" width="16.28515625" style="393" customWidth="1"/>
    <col min="5624" max="5624" width="8.42578125" style="393" customWidth="1"/>
    <col min="5625" max="5625" width="7" style="393" customWidth="1"/>
    <col min="5626" max="5626" width="8.42578125" style="393" customWidth="1"/>
    <col min="5627" max="5627" width="7" style="393" customWidth="1"/>
    <col min="5628" max="5628" width="8.42578125" style="393" customWidth="1"/>
    <col min="5629" max="5629" width="7" style="393" customWidth="1"/>
    <col min="5630" max="5630" width="8.42578125" style="393" customWidth="1"/>
    <col min="5631" max="5631" width="7" style="393" customWidth="1"/>
    <col min="5632" max="5632" width="8.140625" style="393" customWidth="1"/>
    <col min="5633" max="5633" width="7.28515625" style="393" customWidth="1"/>
    <col min="5634" max="5639" width="7" style="393" customWidth="1"/>
    <col min="5640" max="5641" width="8.42578125" style="393" customWidth="1"/>
    <col min="5642" max="5643" width="8.85546875" style="393"/>
    <col min="5644" max="5649" width="9" style="393" customWidth="1"/>
    <col min="5650" max="5877" width="8.85546875" style="393"/>
    <col min="5878" max="5878" width="15.140625" style="393" customWidth="1"/>
    <col min="5879" max="5879" width="16.28515625" style="393" customWidth="1"/>
    <col min="5880" max="5880" width="8.42578125" style="393" customWidth="1"/>
    <col min="5881" max="5881" width="7" style="393" customWidth="1"/>
    <col min="5882" max="5882" width="8.42578125" style="393" customWidth="1"/>
    <col min="5883" max="5883" width="7" style="393" customWidth="1"/>
    <col min="5884" max="5884" width="8.42578125" style="393" customWidth="1"/>
    <col min="5885" max="5885" width="7" style="393" customWidth="1"/>
    <col min="5886" max="5886" width="8.42578125" style="393" customWidth="1"/>
    <col min="5887" max="5887" width="7" style="393" customWidth="1"/>
    <col min="5888" max="5888" width="8.140625" style="393" customWidth="1"/>
    <col min="5889" max="5889" width="7.28515625" style="393" customWidth="1"/>
    <col min="5890" max="5895" width="7" style="393" customWidth="1"/>
    <col min="5896" max="5897" width="8.42578125" style="393" customWidth="1"/>
    <col min="5898" max="5899" width="8.85546875" style="393"/>
    <col min="5900" max="5905" width="9" style="393" customWidth="1"/>
    <col min="5906" max="6133" width="8.85546875" style="393"/>
    <col min="6134" max="6134" width="15.140625" style="393" customWidth="1"/>
    <col min="6135" max="6135" width="16.28515625" style="393" customWidth="1"/>
    <col min="6136" max="6136" width="8.42578125" style="393" customWidth="1"/>
    <col min="6137" max="6137" width="7" style="393" customWidth="1"/>
    <col min="6138" max="6138" width="8.42578125" style="393" customWidth="1"/>
    <col min="6139" max="6139" width="7" style="393" customWidth="1"/>
    <col min="6140" max="6140" width="8.42578125" style="393" customWidth="1"/>
    <col min="6141" max="6141" width="7" style="393" customWidth="1"/>
    <col min="6142" max="6142" width="8.42578125" style="393" customWidth="1"/>
    <col min="6143" max="6143" width="7" style="393" customWidth="1"/>
    <col min="6144" max="6144" width="8.140625" style="393" customWidth="1"/>
    <col min="6145" max="6145" width="7.28515625" style="393" customWidth="1"/>
    <col min="6146" max="6151" width="7" style="393" customWidth="1"/>
    <col min="6152" max="6153" width="8.42578125" style="393" customWidth="1"/>
    <col min="6154" max="6155" width="8.85546875" style="393"/>
    <col min="6156" max="6161" width="9" style="393" customWidth="1"/>
    <col min="6162" max="6389" width="8.85546875" style="393"/>
    <col min="6390" max="6390" width="15.140625" style="393" customWidth="1"/>
    <col min="6391" max="6391" width="16.28515625" style="393" customWidth="1"/>
    <col min="6392" max="6392" width="8.42578125" style="393" customWidth="1"/>
    <col min="6393" max="6393" width="7" style="393" customWidth="1"/>
    <col min="6394" max="6394" width="8.42578125" style="393" customWidth="1"/>
    <col min="6395" max="6395" width="7" style="393" customWidth="1"/>
    <col min="6396" max="6396" width="8.42578125" style="393" customWidth="1"/>
    <col min="6397" max="6397" width="7" style="393" customWidth="1"/>
    <col min="6398" max="6398" width="8.42578125" style="393" customWidth="1"/>
    <col min="6399" max="6399" width="7" style="393" customWidth="1"/>
    <col min="6400" max="6400" width="8.140625" style="393" customWidth="1"/>
    <col min="6401" max="6401" width="7.28515625" style="393" customWidth="1"/>
    <col min="6402" max="6407" width="7" style="393" customWidth="1"/>
    <col min="6408" max="6409" width="8.42578125" style="393" customWidth="1"/>
    <col min="6410" max="6411" width="8.85546875" style="393"/>
    <col min="6412" max="6417" width="9" style="393" customWidth="1"/>
    <col min="6418" max="6645" width="8.85546875" style="393"/>
    <col min="6646" max="6646" width="15.140625" style="393" customWidth="1"/>
    <col min="6647" max="6647" width="16.28515625" style="393" customWidth="1"/>
    <col min="6648" max="6648" width="8.42578125" style="393" customWidth="1"/>
    <col min="6649" max="6649" width="7" style="393" customWidth="1"/>
    <col min="6650" max="6650" width="8.42578125" style="393" customWidth="1"/>
    <col min="6651" max="6651" width="7" style="393" customWidth="1"/>
    <col min="6652" max="6652" width="8.42578125" style="393" customWidth="1"/>
    <col min="6653" max="6653" width="7" style="393" customWidth="1"/>
    <col min="6654" max="6654" width="8.42578125" style="393" customWidth="1"/>
    <col min="6655" max="6655" width="7" style="393" customWidth="1"/>
    <col min="6656" max="6656" width="8.140625" style="393" customWidth="1"/>
    <col min="6657" max="6657" width="7.28515625" style="393" customWidth="1"/>
    <col min="6658" max="6663" width="7" style="393" customWidth="1"/>
    <col min="6664" max="6665" width="8.42578125" style="393" customWidth="1"/>
    <col min="6666" max="6667" width="8.85546875" style="393"/>
    <col min="6668" max="6673" width="9" style="393" customWidth="1"/>
    <col min="6674" max="6901" width="8.85546875" style="393"/>
    <col min="6902" max="6902" width="15.140625" style="393" customWidth="1"/>
    <col min="6903" max="6903" width="16.28515625" style="393" customWidth="1"/>
    <col min="6904" max="6904" width="8.42578125" style="393" customWidth="1"/>
    <col min="6905" max="6905" width="7" style="393" customWidth="1"/>
    <col min="6906" max="6906" width="8.42578125" style="393" customWidth="1"/>
    <col min="6907" max="6907" width="7" style="393" customWidth="1"/>
    <col min="6908" max="6908" width="8.42578125" style="393" customWidth="1"/>
    <col min="6909" max="6909" width="7" style="393" customWidth="1"/>
    <col min="6910" max="6910" width="8.42578125" style="393" customWidth="1"/>
    <col min="6911" max="6911" width="7" style="393" customWidth="1"/>
    <col min="6912" max="6912" width="8.140625" style="393" customWidth="1"/>
    <col min="6913" max="6913" width="7.28515625" style="393" customWidth="1"/>
    <col min="6914" max="6919" width="7" style="393" customWidth="1"/>
    <col min="6920" max="6921" width="8.42578125" style="393" customWidth="1"/>
    <col min="6922" max="6923" width="8.85546875" style="393"/>
    <col min="6924" max="6929" width="9" style="393" customWidth="1"/>
    <col min="6930" max="7157" width="8.85546875" style="393"/>
    <col min="7158" max="7158" width="15.140625" style="393" customWidth="1"/>
    <col min="7159" max="7159" width="16.28515625" style="393" customWidth="1"/>
    <col min="7160" max="7160" width="8.42578125" style="393" customWidth="1"/>
    <col min="7161" max="7161" width="7" style="393" customWidth="1"/>
    <col min="7162" max="7162" width="8.42578125" style="393" customWidth="1"/>
    <col min="7163" max="7163" width="7" style="393" customWidth="1"/>
    <col min="7164" max="7164" width="8.42578125" style="393" customWidth="1"/>
    <col min="7165" max="7165" width="7" style="393" customWidth="1"/>
    <col min="7166" max="7166" width="8.42578125" style="393" customWidth="1"/>
    <col min="7167" max="7167" width="7" style="393" customWidth="1"/>
    <col min="7168" max="7168" width="8.140625" style="393" customWidth="1"/>
    <col min="7169" max="7169" width="7.28515625" style="393" customWidth="1"/>
    <col min="7170" max="7175" width="7" style="393" customWidth="1"/>
    <col min="7176" max="7177" width="8.42578125" style="393" customWidth="1"/>
    <col min="7178" max="7179" width="8.85546875" style="393"/>
    <col min="7180" max="7185" width="9" style="393" customWidth="1"/>
    <col min="7186" max="7413" width="8.85546875" style="393"/>
    <col min="7414" max="7414" width="15.140625" style="393" customWidth="1"/>
    <col min="7415" max="7415" width="16.28515625" style="393" customWidth="1"/>
    <col min="7416" max="7416" width="8.42578125" style="393" customWidth="1"/>
    <col min="7417" max="7417" width="7" style="393" customWidth="1"/>
    <col min="7418" max="7418" width="8.42578125" style="393" customWidth="1"/>
    <col min="7419" max="7419" width="7" style="393" customWidth="1"/>
    <col min="7420" max="7420" width="8.42578125" style="393" customWidth="1"/>
    <col min="7421" max="7421" width="7" style="393" customWidth="1"/>
    <col min="7422" max="7422" width="8.42578125" style="393" customWidth="1"/>
    <col min="7423" max="7423" width="7" style="393" customWidth="1"/>
    <col min="7424" max="7424" width="8.140625" style="393" customWidth="1"/>
    <col min="7425" max="7425" width="7.28515625" style="393" customWidth="1"/>
    <col min="7426" max="7431" width="7" style="393" customWidth="1"/>
    <col min="7432" max="7433" width="8.42578125" style="393" customWidth="1"/>
    <col min="7434" max="7435" width="8.85546875" style="393"/>
    <col min="7436" max="7441" width="9" style="393" customWidth="1"/>
    <col min="7442" max="7669" width="8.85546875" style="393"/>
    <col min="7670" max="7670" width="15.140625" style="393" customWidth="1"/>
    <col min="7671" max="7671" width="16.28515625" style="393" customWidth="1"/>
    <col min="7672" max="7672" width="8.42578125" style="393" customWidth="1"/>
    <col min="7673" max="7673" width="7" style="393" customWidth="1"/>
    <col min="7674" max="7674" width="8.42578125" style="393" customWidth="1"/>
    <col min="7675" max="7675" width="7" style="393" customWidth="1"/>
    <col min="7676" max="7676" width="8.42578125" style="393" customWidth="1"/>
    <col min="7677" max="7677" width="7" style="393" customWidth="1"/>
    <col min="7678" max="7678" width="8.42578125" style="393" customWidth="1"/>
    <col min="7679" max="7679" width="7" style="393" customWidth="1"/>
    <col min="7680" max="7680" width="8.140625" style="393" customWidth="1"/>
    <col min="7681" max="7681" width="7.28515625" style="393" customWidth="1"/>
    <col min="7682" max="7687" width="7" style="393" customWidth="1"/>
    <col min="7688" max="7689" width="8.42578125" style="393" customWidth="1"/>
    <col min="7690" max="7691" width="8.85546875" style="393"/>
    <col min="7692" max="7697" width="9" style="393" customWidth="1"/>
    <col min="7698" max="7925" width="8.85546875" style="393"/>
    <col min="7926" max="7926" width="15.140625" style="393" customWidth="1"/>
    <col min="7927" max="7927" width="16.28515625" style="393" customWidth="1"/>
    <col min="7928" max="7928" width="8.42578125" style="393" customWidth="1"/>
    <col min="7929" max="7929" width="7" style="393" customWidth="1"/>
    <col min="7930" max="7930" width="8.42578125" style="393" customWidth="1"/>
    <col min="7931" max="7931" width="7" style="393" customWidth="1"/>
    <col min="7932" max="7932" width="8.42578125" style="393" customWidth="1"/>
    <col min="7933" max="7933" width="7" style="393" customWidth="1"/>
    <col min="7934" max="7934" width="8.42578125" style="393" customWidth="1"/>
    <col min="7935" max="7935" width="7" style="393" customWidth="1"/>
    <col min="7936" max="7936" width="8.140625" style="393" customWidth="1"/>
    <col min="7937" max="7937" width="7.28515625" style="393" customWidth="1"/>
    <col min="7938" max="7943" width="7" style="393" customWidth="1"/>
    <col min="7944" max="7945" width="8.42578125" style="393" customWidth="1"/>
    <col min="7946" max="7947" width="8.85546875" style="393"/>
    <col min="7948" max="7953" width="9" style="393" customWidth="1"/>
    <col min="7954" max="8181" width="8.85546875" style="393"/>
    <col min="8182" max="8182" width="15.140625" style="393" customWidth="1"/>
    <col min="8183" max="8183" width="16.28515625" style="393" customWidth="1"/>
    <col min="8184" max="8184" width="8.42578125" style="393" customWidth="1"/>
    <col min="8185" max="8185" width="7" style="393" customWidth="1"/>
    <col min="8186" max="8186" width="8.42578125" style="393" customWidth="1"/>
    <col min="8187" max="8187" width="7" style="393" customWidth="1"/>
    <col min="8188" max="8188" width="8.42578125" style="393" customWidth="1"/>
    <col min="8189" max="8189" width="7" style="393" customWidth="1"/>
    <col min="8190" max="8190" width="8.42578125" style="393" customWidth="1"/>
    <col min="8191" max="8191" width="7" style="393" customWidth="1"/>
    <col min="8192" max="8192" width="8.140625" style="393" customWidth="1"/>
    <col min="8193" max="8193" width="7.28515625" style="393" customWidth="1"/>
    <col min="8194" max="8199" width="7" style="393" customWidth="1"/>
    <col min="8200" max="8201" width="8.42578125" style="393" customWidth="1"/>
    <col min="8202" max="8203" width="8.85546875" style="393"/>
    <col min="8204" max="8209" width="9" style="393" customWidth="1"/>
    <col min="8210" max="8437" width="8.85546875" style="393"/>
    <col min="8438" max="8438" width="15.140625" style="393" customWidth="1"/>
    <col min="8439" max="8439" width="16.28515625" style="393" customWidth="1"/>
    <col min="8440" max="8440" width="8.42578125" style="393" customWidth="1"/>
    <col min="8441" max="8441" width="7" style="393" customWidth="1"/>
    <col min="8442" max="8442" width="8.42578125" style="393" customWidth="1"/>
    <col min="8443" max="8443" width="7" style="393" customWidth="1"/>
    <col min="8444" max="8444" width="8.42578125" style="393" customWidth="1"/>
    <col min="8445" max="8445" width="7" style="393" customWidth="1"/>
    <col min="8446" max="8446" width="8.42578125" style="393" customWidth="1"/>
    <col min="8447" max="8447" width="7" style="393" customWidth="1"/>
    <col min="8448" max="8448" width="8.140625" style="393" customWidth="1"/>
    <col min="8449" max="8449" width="7.28515625" style="393" customWidth="1"/>
    <col min="8450" max="8455" width="7" style="393" customWidth="1"/>
    <col min="8456" max="8457" width="8.42578125" style="393" customWidth="1"/>
    <col min="8458" max="8459" width="8.85546875" style="393"/>
    <col min="8460" max="8465" width="9" style="393" customWidth="1"/>
    <col min="8466" max="8693" width="8.85546875" style="393"/>
    <col min="8694" max="8694" width="15.140625" style="393" customWidth="1"/>
    <col min="8695" max="8695" width="16.28515625" style="393" customWidth="1"/>
    <col min="8696" max="8696" width="8.42578125" style="393" customWidth="1"/>
    <col min="8697" max="8697" width="7" style="393" customWidth="1"/>
    <col min="8698" max="8698" width="8.42578125" style="393" customWidth="1"/>
    <col min="8699" max="8699" width="7" style="393" customWidth="1"/>
    <col min="8700" max="8700" width="8.42578125" style="393" customWidth="1"/>
    <col min="8701" max="8701" width="7" style="393" customWidth="1"/>
    <col min="8702" max="8702" width="8.42578125" style="393" customWidth="1"/>
    <col min="8703" max="8703" width="7" style="393" customWidth="1"/>
    <col min="8704" max="8704" width="8.140625" style="393" customWidth="1"/>
    <col min="8705" max="8705" width="7.28515625" style="393" customWidth="1"/>
    <col min="8706" max="8711" width="7" style="393" customWidth="1"/>
    <col min="8712" max="8713" width="8.42578125" style="393" customWidth="1"/>
    <col min="8714" max="8715" width="8.85546875" style="393"/>
    <col min="8716" max="8721" width="9" style="393" customWidth="1"/>
    <col min="8722" max="8949" width="8.85546875" style="393"/>
    <col min="8950" max="8950" width="15.140625" style="393" customWidth="1"/>
    <col min="8951" max="8951" width="16.28515625" style="393" customWidth="1"/>
    <col min="8952" max="8952" width="8.42578125" style="393" customWidth="1"/>
    <col min="8953" max="8953" width="7" style="393" customWidth="1"/>
    <col min="8954" max="8954" width="8.42578125" style="393" customWidth="1"/>
    <col min="8955" max="8955" width="7" style="393" customWidth="1"/>
    <col min="8956" max="8956" width="8.42578125" style="393" customWidth="1"/>
    <col min="8957" max="8957" width="7" style="393" customWidth="1"/>
    <col min="8958" max="8958" width="8.42578125" style="393" customWidth="1"/>
    <col min="8959" max="8959" width="7" style="393" customWidth="1"/>
    <col min="8960" max="8960" width="8.140625" style="393" customWidth="1"/>
    <col min="8961" max="8961" width="7.28515625" style="393" customWidth="1"/>
    <col min="8962" max="8967" width="7" style="393" customWidth="1"/>
    <col min="8968" max="8969" width="8.42578125" style="393" customWidth="1"/>
    <col min="8970" max="8971" width="8.85546875" style="393"/>
    <col min="8972" max="8977" width="9" style="393" customWidth="1"/>
    <col min="8978" max="9205" width="8.85546875" style="393"/>
    <col min="9206" max="9206" width="15.140625" style="393" customWidth="1"/>
    <col min="9207" max="9207" width="16.28515625" style="393" customWidth="1"/>
    <col min="9208" max="9208" width="8.42578125" style="393" customWidth="1"/>
    <col min="9209" max="9209" width="7" style="393" customWidth="1"/>
    <col min="9210" max="9210" width="8.42578125" style="393" customWidth="1"/>
    <col min="9211" max="9211" width="7" style="393" customWidth="1"/>
    <col min="9212" max="9212" width="8.42578125" style="393" customWidth="1"/>
    <col min="9213" max="9213" width="7" style="393" customWidth="1"/>
    <col min="9214" max="9214" width="8.42578125" style="393" customWidth="1"/>
    <col min="9215" max="9215" width="7" style="393" customWidth="1"/>
    <col min="9216" max="9216" width="8.140625" style="393" customWidth="1"/>
    <col min="9217" max="9217" width="7.28515625" style="393" customWidth="1"/>
    <col min="9218" max="9223" width="7" style="393" customWidth="1"/>
    <col min="9224" max="9225" width="8.42578125" style="393" customWidth="1"/>
    <col min="9226" max="9227" width="8.85546875" style="393"/>
    <col min="9228" max="9233" width="9" style="393" customWidth="1"/>
    <col min="9234" max="9461" width="8.85546875" style="393"/>
    <col min="9462" max="9462" width="15.140625" style="393" customWidth="1"/>
    <col min="9463" max="9463" width="16.28515625" style="393" customWidth="1"/>
    <col min="9464" max="9464" width="8.42578125" style="393" customWidth="1"/>
    <col min="9465" max="9465" width="7" style="393" customWidth="1"/>
    <col min="9466" max="9466" width="8.42578125" style="393" customWidth="1"/>
    <col min="9467" max="9467" width="7" style="393" customWidth="1"/>
    <col min="9468" max="9468" width="8.42578125" style="393" customWidth="1"/>
    <col min="9469" max="9469" width="7" style="393" customWidth="1"/>
    <col min="9470" max="9470" width="8.42578125" style="393" customWidth="1"/>
    <col min="9471" max="9471" width="7" style="393" customWidth="1"/>
    <col min="9472" max="9472" width="8.140625" style="393" customWidth="1"/>
    <col min="9473" max="9473" width="7.28515625" style="393" customWidth="1"/>
    <col min="9474" max="9479" width="7" style="393" customWidth="1"/>
    <col min="9480" max="9481" width="8.42578125" style="393" customWidth="1"/>
    <col min="9482" max="9483" width="8.85546875" style="393"/>
    <col min="9484" max="9489" width="9" style="393" customWidth="1"/>
    <col min="9490" max="9717" width="8.85546875" style="393"/>
    <col min="9718" max="9718" width="15.140625" style="393" customWidth="1"/>
    <col min="9719" max="9719" width="16.28515625" style="393" customWidth="1"/>
    <col min="9720" max="9720" width="8.42578125" style="393" customWidth="1"/>
    <col min="9721" max="9721" width="7" style="393" customWidth="1"/>
    <col min="9722" max="9722" width="8.42578125" style="393" customWidth="1"/>
    <col min="9723" max="9723" width="7" style="393" customWidth="1"/>
    <col min="9724" max="9724" width="8.42578125" style="393" customWidth="1"/>
    <col min="9725" max="9725" width="7" style="393" customWidth="1"/>
    <col min="9726" max="9726" width="8.42578125" style="393" customWidth="1"/>
    <col min="9727" max="9727" width="7" style="393" customWidth="1"/>
    <col min="9728" max="9728" width="8.140625" style="393" customWidth="1"/>
    <col min="9729" max="9729" width="7.28515625" style="393" customWidth="1"/>
    <col min="9730" max="9735" width="7" style="393" customWidth="1"/>
    <col min="9736" max="9737" width="8.42578125" style="393" customWidth="1"/>
    <col min="9738" max="9739" width="8.85546875" style="393"/>
    <col min="9740" max="9745" width="9" style="393" customWidth="1"/>
    <col min="9746" max="9973" width="8.85546875" style="393"/>
    <col min="9974" max="9974" width="15.140625" style="393" customWidth="1"/>
    <col min="9975" max="9975" width="16.28515625" style="393" customWidth="1"/>
    <col min="9976" max="9976" width="8.42578125" style="393" customWidth="1"/>
    <col min="9977" max="9977" width="7" style="393" customWidth="1"/>
    <col min="9978" max="9978" width="8.42578125" style="393" customWidth="1"/>
    <col min="9979" max="9979" width="7" style="393" customWidth="1"/>
    <col min="9980" max="9980" width="8.42578125" style="393" customWidth="1"/>
    <col min="9981" max="9981" width="7" style="393" customWidth="1"/>
    <col min="9982" max="9982" width="8.42578125" style="393" customWidth="1"/>
    <col min="9983" max="9983" width="7" style="393" customWidth="1"/>
    <col min="9984" max="9984" width="8.140625" style="393" customWidth="1"/>
    <col min="9985" max="9985" width="7.28515625" style="393" customWidth="1"/>
    <col min="9986" max="9991" width="7" style="393" customWidth="1"/>
    <col min="9992" max="9993" width="8.42578125" style="393" customWidth="1"/>
    <col min="9994" max="9995" width="8.85546875" style="393"/>
    <col min="9996" max="10001" width="9" style="393" customWidth="1"/>
    <col min="10002" max="10229" width="8.85546875" style="393"/>
    <col min="10230" max="10230" width="15.140625" style="393" customWidth="1"/>
    <col min="10231" max="10231" width="16.28515625" style="393" customWidth="1"/>
    <col min="10232" max="10232" width="8.42578125" style="393" customWidth="1"/>
    <col min="10233" max="10233" width="7" style="393" customWidth="1"/>
    <col min="10234" max="10234" width="8.42578125" style="393" customWidth="1"/>
    <col min="10235" max="10235" width="7" style="393" customWidth="1"/>
    <col min="10236" max="10236" width="8.42578125" style="393" customWidth="1"/>
    <col min="10237" max="10237" width="7" style="393" customWidth="1"/>
    <col min="10238" max="10238" width="8.42578125" style="393" customWidth="1"/>
    <col min="10239" max="10239" width="7" style="393" customWidth="1"/>
    <col min="10240" max="10240" width="8.140625" style="393" customWidth="1"/>
    <col min="10241" max="10241" width="7.28515625" style="393" customWidth="1"/>
    <col min="10242" max="10247" width="7" style="393" customWidth="1"/>
    <col min="10248" max="10249" width="8.42578125" style="393" customWidth="1"/>
    <col min="10250" max="10251" width="8.85546875" style="393"/>
    <col min="10252" max="10257" width="9" style="393" customWidth="1"/>
    <col min="10258" max="10485" width="8.85546875" style="393"/>
    <col min="10486" max="10486" width="15.140625" style="393" customWidth="1"/>
    <col min="10487" max="10487" width="16.28515625" style="393" customWidth="1"/>
    <col min="10488" max="10488" width="8.42578125" style="393" customWidth="1"/>
    <col min="10489" max="10489" width="7" style="393" customWidth="1"/>
    <col min="10490" max="10490" width="8.42578125" style="393" customWidth="1"/>
    <col min="10491" max="10491" width="7" style="393" customWidth="1"/>
    <col min="10492" max="10492" width="8.42578125" style="393" customWidth="1"/>
    <col min="10493" max="10493" width="7" style="393" customWidth="1"/>
    <col min="10494" max="10494" width="8.42578125" style="393" customWidth="1"/>
    <col min="10495" max="10495" width="7" style="393" customWidth="1"/>
    <col min="10496" max="10496" width="8.140625" style="393" customWidth="1"/>
    <col min="10497" max="10497" width="7.28515625" style="393" customWidth="1"/>
    <col min="10498" max="10503" width="7" style="393" customWidth="1"/>
    <col min="10504" max="10505" width="8.42578125" style="393" customWidth="1"/>
    <col min="10506" max="10507" width="8.85546875" style="393"/>
    <col min="10508" max="10513" width="9" style="393" customWidth="1"/>
    <col min="10514" max="10741" width="8.85546875" style="393"/>
    <col min="10742" max="10742" width="15.140625" style="393" customWidth="1"/>
    <col min="10743" max="10743" width="16.28515625" style="393" customWidth="1"/>
    <col min="10744" max="10744" width="8.42578125" style="393" customWidth="1"/>
    <col min="10745" max="10745" width="7" style="393" customWidth="1"/>
    <col min="10746" max="10746" width="8.42578125" style="393" customWidth="1"/>
    <col min="10747" max="10747" width="7" style="393" customWidth="1"/>
    <col min="10748" max="10748" width="8.42578125" style="393" customWidth="1"/>
    <col min="10749" max="10749" width="7" style="393" customWidth="1"/>
    <col min="10750" max="10750" width="8.42578125" style="393" customWidth="1"/>
    <col min="10751" max="10751" width="7" style="393" customWidth="1"/>
    <col min="10752" max="10752" width="8.140625" style="393" customWidth="1"/>
    <col min="10753" max="10753" width="7.28515625" style="393" customWidth="1"/>
    <col min="10754" max="10759" width="7" style="393" customWidth="1"/>
    <col min="10760" max="10761" width="8.42578125" style="393" customWidth="1"/>
    <col min="10762" max="10763" width="8.85546875" style="393"/>
    <col min="10764" max="10769" width="9" style="393" customWidth="1"/>
    <col min="10770" max="10997" width="8.85546875" style="393"/>
    <col min="10998" max="10998" width="15.140625" style="393" customWidth="1"/>
    <col min="10999" max="10999" width="16.28515625" style="393" customWidth="1"/>
    <col min="11000" max="11000" width="8.42578125" style="393" customWidth="1"/>
    <col min="11001" max="11001" width="7" style="393" customWidth="1"/>
    <col min="11002" max="11002" width="8.42578125" style="393" customWidth="1"/>
    <col min="11003" max="11003" width="7" style="393" customWidth="1"/>
    <col min="11004" max="11004" width="8.42578125" style="393" customWidth="1"/>
    <col min="11005" max="11005" width="7" style="393" customWidth="1"/>
    <col min="11006" max="11006" width="8.42578125" style="393" customWidth="1"/>
    <col min="11007" max="11007" width="7" style="393" customWidth="1"/>
    <col min="11008" max="11008" width="8.140625" style="393" customWidth="1"/>
    <col min="11009" max="11009" width="7.28515625" style="393" customWidth="1"/>
    <col min="11010" max="11015" width="7" style="393" customWidth="1"/>
    <col min="11016" max="11017" width="8.42578125" style="393" customWidth="1"/>
    <col min="11018" max="11019" width="8.85546875" style="393"/>
    <col min="11020" max="11025" width="9" style="393" customWidth="1"/>
    <col min="11026" max="11253" width="8.85546875" style="393"/>
    <col min="11254" max="11254" width="15.140625" style="393" customWidth="1"/>
    <col min="11255" max="11255" width="16.28515625" style="393" customWidth="1"/>
    <col min="11256" max="11256" width="8.42578125" style="393" customWidth="1"/>
    <col min="11257" max="11257" width="7" style="393" customWidth="1"/>
    <col min="11258" max="11258" width="8.42578125" style="393" customWidth="1"/>
    <col min="11259" max="11259" width="7" style="393" customWidth="1"/>
    <col min="11260" max="11260" width="8.42578125" style="393" customWidth="1"/>
    <col min="11261" max="11261" width="7" style="393" customWidth="1"/>
    <col min="11262" max="11262" width="8.42578125" style="393" customWidth="1"/>
    <col min="11263" max="11263" width="7" style="393" customWidth="1"/>
    <col min="11264" max="11264" width="8.140625" style="393" customWidth="1"/>
    <col min="11265" max="11265" width="7.28515625" style="393" customWidth="1"/>
    <col min="11266" max="11271" width="7" style="393" customWidth="1"/>
    <col min="11272" max="11273" width="8.42578125" style="393" customWidth="1"/>
    <col min="11274" max="11275" width="8.85546875" style="393"/>
    <col min="11276" max="11281" width="9" style="393" customWidth="1"/>
    <col min="11282" max="11509" width="8.85546875" style="393"/>
    <col min="11510" max="11510" width="15.140625" style="393" customWidth="1"/>
    <col min="11511" max="11511" width="16.28515625" style="393" customWidth="1"/>
    <col min="11512" max="11512" width="8.42578125" style="393" customWidth="1"/>
    <col min="11513" max="11513" width="7" style="393" customWidth="1"/>
    <col min="11514" max="11514" width="8.42578125" style="393" customWidth="1"/>
    <col min="11515" max="11515" width="7" style="393" customWidth="1"/>
    <col min="11516" max="11516" width="8.42578125" style="393" customWidth="1"/>
    <col min="11517" max="11517" width="7" style="393" customWidth="1"/>
    <col min="11518" max="11518" width="8.42578125" style="393" customWidth="1"/>
    <col min="11519" max="11519" width="7" style="393" customWidth="1"/>
    <col min="11520" max="11520" width="8.140625" style="393" customWidth="1"/>
    <col min="11521" max="11521" width="7.28515625" style="393" customWidth="1"/>
    <col min="11522" max="11527" width="7" style="393" customWidth="1"/>
    <col min="11528" max="11529" width="8.42578125" style="393" customWidth="1"/>
    <col min="11530" max="11531" width="8.85546875" style="393"/>
    <col min="11532" max="11537" width="9" style="393" customWidth="1"/>
    <col min="11538" max="11765" width="8.85546875" style="393"/>
    <col min="11766" max="11766" width="15.140625" style="393" customWidth="1"/>
    <col min="11767" max="11767" width="16.28515625" style="393" customWidth="1"/>
    <col min="11768" max="11768" width="8.42578125" style="393" customWidth="1"/>
    <col min="11769" max="11769" width="7" style="393" customWidth="1"/>
    <col min="11770" max="11770" width="8.42578125" style="393" customWidth="1"/>
    <col min="11771" max="11771" width="7" style="393" customWidth="1"/>
    <col min="11772" max="11772" width="8.42578125" style="393" customWidth="1"/>
    <col min="11773" max="11773" width="7" style="393" customWidth="1"/>
    <col min="11774" max="11774" width="8.42578125" style="393" customWidth="1"/>
    <col min="11775" max="11775" width="7" style="393" customWidth="1"/>
    <col min="11776" max="11776" width="8.140625" style="393" customWidth="1"/>
    <col min="11777" max="11777" width="7.28515625" style="393" customWidth="1"/>
    <col min="11778" max="11783" width="7" style="393" customWidth="1"/>
    <col min="11784" max="11785" width="8.42578125" style="393" customWidth="1"/>
    <col min="11786" max="11787" width="8.85546875" style="393"/>
    <col min="11788" max="11793" width="9" style="393" customWidth="1"/>
    <col min="11794" max="12021" width="8.85546875" style="393"/>
    <col min="12022" max="12022" width="15.140625" style="393" customWidth="1"/>
    <col min="12023" max="12023" width="16.28515625" style="393" customWidth="1"/>
    <col min="12024" max="12024" width="8.42578125" style="393" customWidth="1"/>
    <col min="12025" max="12025" width="7" style="393" customWidth="1"/>
    <col min="12026" max="12026" width="8.42578125" style="393" customWidth="1"/>
    <col min="12027" max="12027" width="7" style="393" customWidth="1"/>
    <col min="12028" max="12028" width="8.42578125" style="393" customWidth="1"/>
    <col min="12029" max="12029" width="7" style="393" customWidth="1"/>
    <col min="12030" max="12030" width="8.42578125" style="393" customWidth="1"/>
    <col min="12031" max="12031" width="7" style="393" customWidth="1"/>
    <col min="12032" max="12032" width="8.140625" style="393" customWidth="1"/>
    <col min="12033" max="12033" width="7.28515625" style="393" customWidth="1"/>
    <col min="12034" max="12039" width="7" style="393" customWidth="1"/>
    <col min="12040" max="12041" width="8.42578125" style="393" customWidth="1"/>
    <col min="12042" max="12043" width="8.85546875" style="393"/>
    <col min="12044" max="12049" width="9" style="393" customWidth="1"/>
    <col min="12050" max="12277" width="8.85546875" style="393"/>
    <col min="12278" max="12278" width="15.140625" style="393" customWidth="1"/>
    <col min="12279" max="12279" width="16.28515625" style="393" customWidth="1"/>
    <col min="12280" max="12280" width="8.42578125" style="393" customWidth="1"/>
    <col min="12281" max="12281" width="7" style="393" customWidth="1"/>
    <col min="12282" max="12282" width="8.42578125" style="393" customWidth="1"/>
    <col min="12283" max="12283" width="7" style="393" customWidth="1"/>
    <col min="12284" max="12284" width="8.42578125" style="393" customWidth="1"/>
    <col min="12285" max="12285" width="7" style="393" customWidth="1"/>
    <col min="12286" max="12286" width="8.42578125" style="393" customWidth="1"/>
    <col min="12287" max="12287" width="7" style="393" customWidth="1"/>
    <col min="12288" max="12288" width="8.140625" style="393" customWidth="1"/>
    <col min="12289" max="12289" width="7.28515625" style="393" customWidth="1"/>
    <col min="12290" max="12295" width="7" style="393" customWidth="1"/>
    <col min="12296" max="12297" width="8.42578125" style="393" customWidth="1"/>
    <col min="12298" max="12299" width="8.85546875" style="393"/>
    <col min="12300" max="12305" width="9" style="393" customWidth="1"/>
    <col min="12306" max="12533" width="8.85546875" style="393"/>
    <col min="12534" max="12534" width="15.140625" style="393" customWidth="1"/>
    <col min="12535" max="12535" width="16.28515625" style="393" customWidth="1"/>
    <col min="12536" max="12536" width="8.42578125" style="393" customWidth="1"/>
    <col min="12537" max="12537" width="7" style="393" customWidth="1"/>
    <col min="12538" max="12538" width="8.42578125" style="393" customWidth="1"/>
    <col min="12539" max="12539" width="7" style="393" customWidth="1"/>
    <col min="12540" max="12540" width="8.42578125" style="393" customWidth="1"/>
    <col min="12541" max="12541" width="7" style="393" customWidth="1"/>
    <col min="12542" max="12542" width="8.42578125" style="393" customWidth="1"/>
    <col min="12543" max="12543" width="7" style="393" customWidth="1"/>
    <col min="12544" max="12544" width="8.140625" style="393" customWidth="1"/>
    <col min="12545" max="12545" width="7.28515625" style="393" customWidth="1"/>
    <col min="12546" max="12551" width="7" style="393" customWidth="1"/>
    <col min="12552" max="12553" width="8.42578125" style="393" customWidth="1"/>
    <col min="12554" max="12555" width="8.85546875" style="393"/>
    <col min="12556" max="12561" width="9" style="393" customWidth="1"/>
    <col min="12562" max="12789" width="8.85546875" style="393"/>
    <col min="12790" max="12790" width="15.140625" style="393" customWidth="1"/>
    <col min="12791" max="12791" width="16.28515625" style="393" customWidth="1"/>
    <col min="12792" max="12792" width="8.42578125" style="393" customWidth="1"/>
    <col min="12793" max="12793" width="7" style="393" customWidth="1"/>
    <col min="12794" max="12794" width="8.42578125" style="393" customWidth="1"/>
    <col min="12795" max="12795" width="7" style="393" customWidth="1"/>
    <col min="12796" max="12796" width="8.42578125" style="393" customWidth="1"/>
    <col min="12797" max="12797" width="7" style="393" customWidth="1"/>
    <col min="12798" max="12798" width="8.42578125" style="393" customWidth="1"/>
    <col min="12799" max="12799" width="7" style="393" customWidth="1"/>
    <col min="12800" max="12800" width="8.140625" style="393" customWidth="1"/>
    <col min="12801" max="12801" width="7.28515625" style="393" customWidth="1"/>
    <col min="12802" max="12807" width="7" style="393" customWidth="1"/>
    <col min="12808" max="12809" width="8.42578125" style="393" customWidth="1"/>
    <col min="12810" max="12811" width="8.85546875" style="393"/>
    <col min="12812" max="12817" width="9" style="393" customWidth="1"/>
    <col min="12818" max="13045" width="8.85546875" style="393"/>
    <col min="13046" max="13046" width="15.140625" style="393" customWidth="1"/>
    <col min="13047" max="13047" width="16.28515625" style="393" customWidth="1"/>
    <col min="13048" max="13048" width="8.42578125" style="393" customWidth="1"/>
    <col min="13049" max="13049" width="7" style="393" customWidth="1"/>
    <col min="13050" max="13050" width="8.42578125" style="393" customWidth="1"/>
    <col min="13051" max="13051" width="7" style="393" customWidth="1"/>
    <col min="13052" max="13052" width="8.42578125" style="393" customWidth="1"/>
    <col min="13053" max="13053" width="7" style="393" customWidth="1"/>
    <col min="13054" max="13054" width="8.42578125" style="393" customWidth="1"/>
    <col min="13055" max="13055" width="7" style="393" customWidth="1"/>
    <col min="13056" max="13056" width="8.140625" style="393" customWidth="1"/>
    <col min="13057" max="13057" width="7.28515625" style="393" customWidth="1"/>
    <col min="13058" max="13063" width="7" style="393" customWidth="1"/>
    <col min="13064" max="13065" width="8.42578125" style="393" customWidth="1"/>
    <col min="13066" max="13067" width="8.85546875" style="393"/>
    <col min="13068" max="13073" width="9" style="393" customWidth="1"/>
    <col min="13074" max="13301" width="8.85546875" style="393"/>
    <col min="13302" max="13302" width="15.140625" style="393" customWidth="1"/>
    <col min="13303" max="13303" width="16.28515625" style="393" customWidth="1"/>
    <col min="13304" max="13304" width="8.42578125" style="393" customWidth="1"/>
    <col min="13305" max="13305" width="7" style="393" customWidth="1"/>
    <col min="13306" max="13306" width="8.42578125" style="393" customWidth="1"/>
    <col min="13307" max="13307" width="7" style="393" customWidth="1"/>
    <col min="13308" max="13308" width="8.42578125" style="393" customWidth="1"/>
    <col min="13309" max="13309" width="7" style="393" customWidth="1"/>
    <col min="13310" max="13310" width="8.42578125" style="393" customWidth="1"/>
    <col min="13311" max="13311" width="7" style="393" customWidth="1"/>
    <col min="13312" max="13312" width="8.140625" style="393" customWidth="1"/>
    <col min="13313" max="13313" width="7.28515625" style="393" customWidth="1"/>
    <col min="13314" max="13319" width="7" style="393" customWidth="1"/>
    <col min="13320" max="13321" width="8.42578125" style="393" customWidth="1"/>
    <col min="13322" max="13323" width="8.85546875" style="393"/>
    <col min="13324" max="13329" width="9" style="393" customWidth="1"/>
    <col min="13330" max="13557" width="8.85546875" style="393"/>
    <col min="13558" max="13558" width="15.140625" style="393" customWidth="1"/>
    <col min="13559" max="13559" width="16.28515625" style="393" customWidth="1"/>
    <col min="13560" max="13560" width="8.42578125" style="393" customWidth="1"/>
    <col min="13561" max="13561" width="7" style="393" customWidth="1"/>
    <col min="13562" max="13562" width="8.42578125" style="393" customWidth="1"/>
    <col min="13563" max="13563" width="7" style="393" customWidth="1"/>
    <col min="13564" max="13564" width="8.42578125" style="393" customWidth="1"/>
    <col min="13565" max="13565" width="7" style="393" customWidth="1"/>
    <col min="13566" max="13566" width="8.42578125" style="393" customWidth="1"/>
    <col min="13567" max="13567" width="7" style="393" customWidth="1"/>
    <col min="13568" max="13568" width="8.140625" style="393" customWidth="1"/>
    <col min="13569" max="13569" width="7.28515625" style="393" customWidth="1"/>
    <col min="13570" max="13575" width="7" style="393" customWidth="1"/>
    <col min="13576" max="13577" width="8.42578125" style="393" customWidth="1"/>
    <col min="13578" max="13579" width="8.85546875" style="393"/>
    <col min="13580" max="13585" width="9" style="393" customWidth="1"/>
    <col min="13586" max="13813" width="8.85546875" style="393"/>
    <col min="13814" max="13814" width="15.140625" style="393" customWidth="1"/>
    <col min="13815" max="13815" width="16.28515625" style="393" customWidth="1"/>
    <col min="13816" max="13816" width="8.42578125" style="393" customWidth="1"/>
    <col min="13817" max="13817" width="7" style="393" customWidth="1"/>
    <col min="13818" max="13818" width="8.42578125" style="393" customWidth="1"/>
    <col min="13819" max="13819" width="7" style="393" customWidth="1"/>
    <col min="13820" max="13820" width="8.42578125" style="393" customWidth="1"/>
    <col min="13821" max="13821" width="7" style="393" customWidth="1"/>
    <col min="13822" max="13822" width="8.42578125" style="393" customWidth="1"/>
    <col min="13823" max="13823" width="7" style="393" customWidth="1"/>
    <col min="13824" max="13824" width="8.140625" style="393" customWidth="1"/>
    <col min="13825" max="13825" width="7.28515625" style="393" customWidth="1"/>
    <col min="13826" max="13831" width="7" style="393" customWidth="1"/>
    <col min="13832" max="13833" width="8.42578125" style="393" customWidth="1"/>
    <col min="13834" max="13835" width="8.85546875" style="393"/>
    <col min="13836" max="13841" width="9" style="393" customWidth="1"/>
    <col min="13842" max="14069" width="8.85546875" style="393"/>
    <col min="14070" max="14070" width="15.140625" style="393" customWidth="1"/>
    <col min="14071" max="14071" width="16.28515625" style="393" customWidth="1"/>
    <col min="14072" max="14072" width="8.42578125" style="393" customWidth="1"/>
    <col min="14073" max="14073" width="7" style="393" customWidth="1"/>
    <col min="14074" max="14074" width="8.42578125" style="393" customWidth="1"/>
    <col min="14075" max="14075" width="7" style="393" customWidth="1"/>
    <col min="14076" max="14076" width="8.42578125" style="393" customWidth="1"/>
    <col min="14077" max="14077" width="7" style="393" customWidth="1"/>
    <col min="14078" max="14078" width="8.42578125" style="393" customWidth="1"/>
    <col min="14079" max="14079" width="7" style="393" customWidth="1"/>
    <col min="14080" max="14080" width="8.140625" style="393" customWidth="1"/>
    <col min="14081" max="14081" width="7.28515625" style="393" customWidth="1"/>
    <col min="14082" max="14087" width="7" style="393" customWidth="1"/>
    <col min="14088" max="14089" width="8.42578125" style="393" customWidth="1"/>
    <col min="14090" max="14091" width="8.85546875" style="393"/>
    <col min="14092" max="14097" width="9" style="393" customWidth="1"/>
    <col min="14098" max="14325" width="8.85546875" style="393"/>
    <col min="14326" max="14326" width="15.140625" style="393" customWidth="1"/>
    <col min="14327" max="14327" width="16.28515625" style="393" customWidth="1"/>
    <col min="14328" max="14328" width="8.42578125" style="393" customWidth="1"/>
    <col min="14329" max="14329" width="7" style="393" customWidth="1"/>
    <col min="14330" max="14330" width="8.42578125" style="393" customWidth="1"/>
    <col min="14331" max="14331" width="7" style="393" customWidth="1"/>
    <col min="14332" max="14332" width="8.42578125" style="393" customWidth="1"/>
    <col min="14333" max="14333" width="7" style="393" customWidth="1"/>
    <col min="14334" max="14334" width="8.42578125" style="393" customWidth="1"/>
    <col min="14335" max="14335" width="7" style="393" customWidth="1"/>
    <col min="14336" max="14336" width="8.140625" style="393" customWidth="1"/>
    <col min="14337" max="14337" width="7.28515625" style="393" customWidth="1"/>
    <col min="14338" max="14343" width="7" style="393" customWidth="1"/>
    <col min="14344" max="14345" width="8.42578125" style="393" customWidth="1"/>
    <col min="14346" max="14347" width="8.85546875" style="393"/>
    <col min="14348" max="14353" width="9" style="393" customWidth="1"/>
    <col min="14354" max="14581" width="8.85546875" style="393"/>
    <col min="14582" max="14582" width="15.140625" style="393" customWidth="1"/>
    <col min="14583" max="14583" width="16.28515625" style="393" customWidth="1"/>
    <col min="14584" max="14584" width="8.42578125" style="393" customWidth="1"/>
    <col min="14585" max="14585" width="7" style="393" customWidth="1"/>
    <col min="14586" max="14586" width="8.42578125" style="393" customWidth="1"/>
    <col min="14587" max="14587" width="7" style="393" customWidth="1"/>
    <col min="14588" max="14588" width="8.42578125" style="393" customWidth="1"/>
    <col min="14589" max="14589" width="7" style="393" customWidth="1"/>
    <col min="14590" max="14590" width="8.42578125" style="393" customWidth="1"/>
    <col min="14591" max="14591" width="7" style="393" customWidth="1"/>
    <col min="14592" max="14592" width="8.140625" style="393" customWidth="1"/>
    <col min="14593" max="14593" width="7.28515625" style="393" customWidth="1"/>
    <col min="14594" max="14599" width="7" style="393" customWidth="1"/>
    <col min="14600" max="14601" width="8.42578125" style="393" customWidth="1"/>
    <col min="14602" max="14603" width="8.85546875" style="393"/>
    <col min="14604" max="14609" width="9" style="393" customWidth="1"/>
    <col min="14610" max="14837" width="8.85546875" style="393"/>
    <col min="14838" max="14838" width="15.140625" style="393" customWidth="1"/>
    <col min="14839" max="14839" width="16.28515625" style="393" customWidth="1"/>
    <col min="14840" max="14840" width="8.42578125" style="393" customWidth="1"/>
    <col min="14841" max="14841" width="7" style="393" customWidth="1"/>
    <col min="14842" max="14842" width="8.42578125" style="393" customWidth="1"/>
    <col min="14843" max="14843" width="7" style="393" customWidth="1"/>
    <col min="14844" max="14844" width="8.42578125" style="393" customWidth="1"/>
    <col min="14845" max="14845" width="7" style="393" customWidth="1"/>
    <col min="14846" max="14846" width="8.42578125" style="393" customWidth="1"/>
    <col min="14847" max="14847" width="7" style="393" customWidth="1"/>
    <col min="14848" max="14848" width="8.140625" style="393" customWidth="1"/>
    <col min="14849" max="14849" width="7.28515625" style="393" customWidth="1"/>
    <col min="14850" max="14855" width="7" style="393" customWidth="1"/>
    <col min="14856" max="14857" width="8.42578125" style="393" customWidth="1"/>
    <col min="14858" max="14859" width="8.85546875" style="393"/>
    <col min="14860" max="14865" width="9" style="393" customWidth="1"/>
    <col min="14866" max="15093" width="8.85546875" style="393"/>
    <col min="15094" max="15094" width="15.140625" style="393" customWidth="1"/>
    <col min="15095" max="15095" width="16.28515625" style="393" customWidth="1"/>
    <col min="15096" max="15096" width="8.42578125" style="393" customWidth="1"/>
    <col min="15097" max="15097" width="7" style="393" customWidth="1"/>
    <col min="15098" max="15098" width="8.42578125" style="393" customWidth="1"/>
    <col min="15099" max="15099" width="7" style="393" customWidth="1"/>
    <col min="15100" max="15100" width="8.42578125" style="393" customWidth="1"/>
    <col min="15101" max="15101" width="7" style="393" customWidth="1"/>
    <col min="15102" max="15102" width="8.42578125" style="393" customWidth="1"/>
    <col min="15103" max="15103" width="7" style="393" customWidth="1"/>
    <col min="15104" max="15104" width="8.140625" style="393" customWidth="1"/>
    <col min="15105" max="15105" width="7.28515625" style="393" customWidth="1"/>
    <col min="15106" max="15111" width="7" style="393" customWidth="1"/>
    <col min="15112" max="15113" width="8.42578125" style="393" customWidth="1"/>
    <col min="15114" max="15115" width="8.85546875" style="393"/>
    <col min="15116" max="15121" width="9" style="393" customWidth="1"/>
    <col min="15122" max="15349" width="8.85546875" style="393"/>
    <col min="15350" max="15350" width="15.140625" style="393" customWidth="1"/>
    <col min="15351" max="15351" width="16.28515625" style="393" customWidth="1"/>
    <col min="15352" max="15352" width="8.42578125" style="393" customWidth="1"/>
    <col min="15353" max="15353" width="7" style="393" customWidth="1"/>
    <col min="15354" max="15354" width="8.42578125" style="393" customWidth="1"/>
    <col min="15355" max="15355" width="7" style="393" customWidth="1"/>
    <col min="15356" max="15356" width="8.42578125" style="393" customWidth="1"/>
    <col min="15357" max="15357" width="7" style="393" customWidth="1"/>
    <col min="15358" max="15358" width="8.42578125" style="393" customWidth="1"/>
    <col min="15359" max="15359" width="7" style="393" customWidth="1"/>
    <col min="15360" max="15360" width="8.140625" style="393" customWidth="1"/>
    <col min="15361" max="15361" width="7.28515625" style="393" customWidth="1"/>
    <col min="15362" max="15367" width="7" style="393" customWidth="1"/>
    <col min="15368" max="15369" width="8.42578125" style="393" customWidth="1"/>
    <col min="15370" max="15371" width="8.85546875" style="393"/>
    <col min="15372" max="15377" width="9" style="393" customWidth="1"/>
    <col min="15378" max="15605" width="8.85546875" style="393"/>
    <col min="15606" max="15606" width="15.140625" style="393" customWidth="1"/>
    <col min="15607" max="15607" width="16.28515625" style="393" customWidth="1"/>
    <col min="15608" max="15608" width="8.42578125" style="393" customWidth="1"/>
    <col min="15609" max="15609" width="7" style="393" customWidth="1"/>
    <col min="15610" max="15610" width="8.42578125" style="393" customWidth="1"/>
    <col min="15611" max="15611" width="7" style="393" customWidth="1"/>
    <col min="15612" max="15612" width="8.42578125" style="393" customWidth="1"/>
    <col min="15613" max="15613" width="7" style="393" customWidth="1"/>
    <col min="15614" max="15614" width="8.42578125" style="393" customWidth="1"/>
    <col min="15615" max="15615" width="7" style="393" customWidth="1"/>
    <col min="15616" max="15616" width="8.140625" style="393" customWidth="1"/>
    <col min="15617" max="15617" width="7.28515625" style="393" customWidth="1"/>
    <col min="15618" max="15623" width="7" style="393" customWidth="1"/>
    <col min="15624" max="15625" width="8.42578125" style="393" customWidth="1"/>
    <col min="15626" max="15627" width="8.85546875" style="393"/>
    <col min="15628" max="15633" width="9" style="393" customWidth="1"/>
    <col min="15634" max="15861" width="8.85546875" style="393"/>
    <col min="15862" max="15862" width="15.140625" style="393" customWidth="1"/>
    <col min="15863" max="15863" width="16.28515625" style="393" customWidth="1"/>
    <col min="15864" max="15864" width="8.42578125" style="393" customWidth="1"/>
    <col min="15865" max="15865" width="7" style="393" customWidth="1"/>
    <col min="15866" max="15866" width="8.42578125" style="393" customWidth="1"/>
    <col min="15867" max="15867" width="7" style="393" customWidth="1"/>
    <col min="15868" max="15868" width="8.42578125" style="393" customWidth="1"/>
    <col min="15869" max="15869" width="7" style="393" customWidth="1"/>
    <col min="15870" max="15870" width="8.42578125" style="393" customWidth="1"/>
    <col min="15871" max="15871" width="7" style="393" customWidth="1"/>
    <col min="15872" max="15872" width="8.140625" style="393" customWidth="1"/>
    <col min="15873" max="15873" width="7.28515625" style="393" customWidth="1"/>
    <col min="15874" max="15879" width="7" style="393" customWidth="1"/>
    <col min="15880" max="15881" width="8.42578125" style="393" customWidth="1"/>
    <col min="15882" max="15883" width="8.85546875" style="393"/>
    <col min="15884" max="15889" width="9" style="393" customWidth="1"/>
    <col min="15890" max="16117" width="8.85546875" style="393"/>
    <col min="16118" max="16118" width="15.140625" style="393" customWidth="1"/>
    <col min="16119" max="16119" width="16.28515625" style="393" customWidth="1"/>
    <col min="16120" max="16120" width="8.42578125" style="393" customWidth="1"/>
    <col min="16121" max="16121" width="7" style="393" customWidth="1"/>
    <col min="16122" max="16122" width="8.42578125" style="393" customWidth="1"/>
    <col min="16123" max="16123" width="7" style="393" customWidth="1"/>
    <col min="16124" max="16124" width="8.42578125" style="393" customWidth="1"/>
    <col min="16125" max="16125" width="7" style="393" customWidth="1"/>
    <col min="16126" max="16126" width="8.42578125" style="393" customWidth="1"/>
    <col min="16127" max="16127" width="7" style="393" customWidth="1"/>
    <col min="16128" max="16128" width="8.140625" style="393" customWidth="1"/>
    <col min="16129" max="16129" width="7.28515625" style="393" customWidth="1"/>
    <col min="16130" max="16135" width="7" style="393" customWidth="1"/>
    <col min="16136" max="16137" width="8.42578125" style="393" customWidth="1"/>
    <col min="16138" max="16139" width="8.85546875" style="393"/>
    <col min="16140" max="16145" width="9" style="393" customWidth="1"/>
    <col min="16146" max="16384" width="8.85546875" style="393"/>
  </cols>
  <sheetData>
    <row r="1" spans="1:20" ht="33" customHeight="1">
      <c r="A1" s="1978" t="s">
        <v>365</v>
      </c>
      <c r="B1" s="1979"/>
      <c r="C1" s="1979"/>
      <c r="D1" s="1979"/>
      <c r="E1" s="1979"/>
      <c r="F1" s="1979"/>
      <c r="G1" s="1979"/>
      <c r="H1" s="1979"/>
      <c r="I1" s="1979"/>
      <c r="J1" s="1979"/>
      <c r="K1" s="1979"/>
      <c r="L1" s="1979"/>
      <c r="M1" s="1979"/>
      <c r="N1" s="1979"/>
      <c r="O1" s="1979"/>
      <c r="P1" s="1979"/>
      <c r="Q1" s="1979"/>
      <c r="R1" s="1979"/>
    </row>
    <row r="2" spans="1:20" ht="33" customHeight="1">
      <c r="A2" s="2110" t="s">
        <v>763</v>
      </c>
      <c r="B2" s="2111"/>
      <c r="C2" s="2111"/>
      <c r="D2" s="2111"/>
      <c r="E2" s="2111"/>
      <c r="F2" s="2111"/>
      <c r="G2" s="2111"/>
      <c r="H2" s="2111"/>
      <c r="I2" s="2111"/>
      <c r="J2" s="2111"/>
      <c r="K2" s="2111"/>
      <c r="L2" s="2111"/>
      <c r="M2" s="2111"/>
      <c r="N2" s="2111"/>
      <c r="O2" s="2111"/>
      <c r="P2" s="2111"/>
      <c r="Q2" s="2111"/>
      <c r="R2" s="2111"/>
    </row>
    <row r="3" spans="1:20" ht="24.95" customHeight="1" thickBot="1">
      <c r="A3" s="2107" t="s">
        <v>764</v>
      </c>
      <c r="B3" s="2108"/>
      <c r="C3" s="2108"/>
      <c r="D3" s="2108"/>
      <c r="E3" s="2108"/>
      <c r="F3" s="2108"/>
      <c r="G3" s="2108"/>
      <c r="H3" s="2108"/>
      <c r="I3" s="2108"/>
      <c r="J3" s="2108" t="s">
        <v>662</v>
      </c>
      <c r="K3" s="2108"/>
      <c r="L3" s="394"/>
      <c r="M3" s="394"/>
      <c r="N3" s="394"/>
      <c r="O3" s="394"/>
      <c r="P3" s="394"/>
      <c r="Q3" s="394"/>
      <c r="R3" s="141" t="s">
        <v>765</v>
      </c>
    </row>
    <row r="4" spans="1:20" ht="24.95" customHeight="1" thickTop="1">
      <c r="A4" s="2112" t="s">
        <v>83</v>
      </c>
      <c r="B4" s="2115" t="s">
        <v>766</v>
      </c>
      <c r="C4" s="2115"/>
      <c r="D4" s="2116" t="s">
        <v>767</v>
      </c>
      <c r="E4" s="2116"/>
      <c r="F4" s="2116" t="s">
        <v>567</v>
      </c>
      <c r="G4" s="2116"/>
      <c r="H4" s="2116" t="s">
        <v>768</v>
      </c>
      <c r="I4" s="2116"/>
      <c r="J4" s="2116" t="s">
        <v>648</v>
      </c>
      <c r="K4" s="2116"/>
      <c r="L4" s="2116" t="s">
        <v>769</v>
      </c>
      <c r="M4" s="2116"/>
      <c r="N4" s="2116" t="s">
        <v>714</v>
      </c>
      <c r="O4" s="2116"/>
      <c r="P4" s="2116" t="s">
        <v>128</v>
      </c>
      <c r="Q4" s="2116"/>
      <c r="R4" s="2117" t="s">
        <v>87</v>
      </c>
    </row>
    <row r="5" spans="1:20" ht="42.75" customHeight="1">
      <c r="A5" s="2113"/>
      <c r="B5" s="2118" t="s">
        <v>770</v>
      </c>
      <c r="C5" s="2118"/>
      <c r="D5" s="2119" t="s">
        <v>771</v>
      </c>
      <c r="E5" s="2119"/>
      <c r="F5" s="2109" t="s">
        <v>772</v>
      </c>
      <c r="G5" s="2109"/>
      <c r="H5" s="2109" t="s">
        <v>773</v>
      </c>
      <c r="I5" s="2109"/>
      <c r="J5" s="2109" t="s">
        <v>774</v>
      </c>
      <c r="K5" s="2109"/>
      <c r="L5" s="2109" t="s">
        <v>775</v>
      </c>
      <c r="M5" s="2109"/>
      <c r="N5" s="2109" t="s">
        <v>776</v>
      </c>
      <c r="O5" s="2109"/>
      <c r="P5" s="2109" t="s">
        <v>129</v>
      </c>
      <c r="Q5" s="2109"/>
      <c r="R5" s="2113"/>
    </row>
    <row r="6" spans="1:20" ht="24.95" customHeight="1">
      <c r="A6" s="2113"/>
      <c r="B6" s="332" t="s">
        <v>761</v>
      </c>
      <c r="C6" s="332" t="s">
        <v>762</v>
      </c>
      <c r="D6" s="332" t="s">
        <v>761</v>
      </c>
      <c r="E6" s="332" t="s">
        <v>762</v>
      </c>
      <c r="F6" s="332" t="s">
        <v>761</v>
      </c>
      <c r="G6" s="332" t="s">
        <v>762</v>
      </c>
      <c r="H6" s="332" t="s">
        <v>761</v>
      </c>
      <c r="I6" s="332" t="s">
        <v>762</v>
      </c>
      <c r="J6" s="332" t="s">
        <v>761</v>
      </c>
      <c r="K6" s="332" t="s">
        <v>762</v>
      </c>
      <c r="L6" s="332" t="s">
        <v>761</v>
      </c>
      <c r="M6" s="332" t="s">
        <v>762</v>
      </c>
      <c r="N6" s="332" t="s">
        <v>761</v>
      </c>
      <c r="O6" s="332" t="s">
        <v>762</v>
      </c>
      <c r="P6" s="332" t="s">
        <v>761</v>
      </c>
      <c r="Q6" s="332" t="s">
        <v>762</v>
      </c>
      <c r="R6" s="2113"/>
    </row>
    <row r="7" spans="1:20" ht="24.95" customHeight="1">
      <c r="A7" s="2114"/>
      <c r="B7" s="395" t="s">
        <v>493</v>
      </c>
      <c r="C7" s="395" t="s">
        <v>495</v>
      </c>
      <c r="D7" s="395" t="s">
        <v>493</v>
      </c>
      <c r="E7" s="395" t="s">
        <v>495</v>
      </c>
      <c r="F7" s="395" t="s">
        <v>493</v>
      </c>
      <c r="G7" s="395" t="s">
        <v>495</v>
      </c>
      <c r="H7" s="395" t="s">
        <v>493</v>
      </c>
      <c r="I7" s="395" t="s">
        <v>495</v>
      </c>
      <c r="J7" s="395" t="s">
        <v>493</v>
      </c>
      <c r="K7" s="395" t="s">
        <v>495</v>
      </c>
      <c r="L7" s="395" t="s">
        <v>493</v>
      </c>
      <c r="M7" s="395" t="s">
        <v>495</v>
      </c>
      <c r="N7" s="395" t="s">
        <v>493</v>
      </c>
      <c r="O7" s="395" t="s">
        <v>495</v>
      </c>
      <c r="P7" s="395" t="s">
        <v>493</v>
      </c>
      <c r="Q7" s="395" t="s">
        <v>495</v>
      </c>
      <c r="R7" s="2114"/>
    </row>
    <row r="8" spans="1:20" s="398" customFormat="1" ht="24.95" customHeight="1">
      <c r="A8" s="255" t="s">
        <v>88</v>
      </c>
      <c r="B8" s="239">
        <v>38</v>
      </c>
      <c r="C8" s="239">
        <v>6586</v>
      </c>
      <c r="D8" s="239">
        <v>6</v>
      </c>
      <c r="E8" s="239">
        <v>1216</v>
      </c>
      <c r="F8" s="239">
        <v>1</v>
      </c>
      <c r="G8" s="239">
        <v>250</v>
      </c>
      <c r="H8" s="239">
        <v>2</v>
      </c>
      <c r="I8" s="239">
        <v>700</v>
      </c>
      <c r="J8" s="239">
        <v>0</v>
      </c>
      <c r="K8" s="239">
        <v>0</v>
      </c>
      <c r="L8" s="239">
        <v>1</v>
      </c>
      <c r="M8" s="239">
        <v>265</v>
      </c>
      <c r="N8" s="239">
        <v>1</v>
      </c>
      <c r="O8" s="239">
        <v>90</v>
      </c>
      <c r="P8" s="396">
        <f>B8+D8+F8+H8+J8+L8+N8</f>
        <v>49</v>
      </c>
      <c r="Q8" s="396">
        <f>C8+E8+G8+I8+K8+M8+O8</f>
        <v>9107</v>
      </c>
      <c r="R8" s="255" t="s">
        <v>89</v>
      </c>
      <c r="S8" s="397"/>
      <c r="T8" s="397"/>
    </row>
    <row r="9" spans="1:20" s="398" customFormat="1" ht="24.95" customHeight="1">
      <c r="A9" s="255" t="s">
        <v>90</v>
      </c>
      <c r="B9" s="242">
        <v>8</v>
      </c>
      <c r="C9" s="242">
        <v>2044</v>
      </c>
      <c r="D9" s="242">
        <v>1</v>
      </c>
      <c r="E9" s="242">
        <v>500</v>
      </c>
      <c r="F9" s="242">
        <v>0</v>
      </c>
      <c r="G9" s="242">
        <v>0</v>
      </c>
      <c r="H9" s="242">
        <v>0</v>
      </c>
      <c r="I9" s="242">
        <v>0</v>
      </c>
      <c r="J9" s="242">
        <v>0</v>
      </c>
      <c r="K9" s="242">
        <v>0</v>
      </c>
      <c r="L9" s="242">
        <v>1</v>
      </c>
      <c r="M9" s="242">
        <v>150</v>
      </c>
      <c r="N9" s="242">
        <v>0</v>
      </c>
      <c r="O9" s="242">
        <v>0</v>
      </c>
      <c r="P9" s="396">
        <f t="shared" ref="P9:Q27" si="0">B9+D9+F9+H9+J9+L9+N9</f>
        <v>10</v>
      </c>
      <c r="Q9" s="396">
        <f t="shared" si="0"/>
        <v>2694</v>
      </c>
      <c r="R9" s="255" t="s">
        <v>91</v>
      </c>
      <c r="S9" s="397"/>
      <c r="T9" s="397"/>
    </row>
    <row r="10" spans="1:20" s="398" customFormat="1" ht="24.95" customHeight="1">
      <c r="A10" s="255" t="s">
        <v>92</v>
      </c>
      <c r="B10" s="239">
        <v>8</v>
      </c>
      <c r="C10" s="239">
        <v>2317</v>
      </c>
      <c r="D10" s="239">
        <v>3</v>
      </c>
      <c r="E10" s="239">
        <v>754</v>
      </c>
      <c r="F10" s="239">
        <v>1</v>
      </c>
      <c r="G10" s="239">
        <v>85</v>
      </c>
      <c r="H10" s="239">
        <v>2</v>
      </c>
      <c r="I10" s="239">
        <v>335</v>
      </c>
      <c r="J10" s="239">
        <v>0</v>
      </c>
      <c r="K10" s="239">
        <v>0</v>
      </c>
      <c r="L10" s="239">
        <v>0</v>
      </c>
      <c r="M10" s="239">
        <v>0</v>
      </c>
      <c r="N10" s="239">
        <v>0</v>
      </c>
      <c r="O10" s="239">
        <v>0</v>
      </c>
      <c r="P10" s="396">
        <f t="shared" si="0"/>
        <v>14</v>
      </c>
      <c r="Q10" s="396">
        <f t="shared" si="0"/>
        <v>3491</v>
      </c>
      <c r="R10" s="255" t="s">
        <v>93</v>
      </c>
      <c r="S10" s="397"/>
      <c r="T10" s="397"/>
    </row>
    <row r="11" spans="1:20" s="398" customFormat="1" ht="24.95" customHeight="1">
      <c r="A11" s="255" t="s">
        <v>94</v>
      </c>
      <c r="B11" s="242">
        <v>13</v>
      </c>
      <c r="C11" s="242">
        <v>1550</v>
      </c>
      <c r="D11" s="242">
        <v>2</v>
      </c>
      <c r="E11" s="242">
        <v>420</v>
      </c>
      <c r="F11" s="242">
        <v>0</v>
      </c>
      <c r="G11" s="242">
        <v>0</v>
      </c>
      <c r="H11" s="242">
        <v>1</v>
      </c>
      <c r="I11" s="242">
        <v>670</v>
      </c>
      <c r="J11" s="242">
        <v>0</v>
      </c>
      <c r="K11" s="242">
        <v>0</v>
      </c>
      <c r="L11" s="242">
        <v>0</v>
      </c>
      <c r="M11" s="242">
        <v>0</v>
      </c>
      <c r="N11" s="242">
        <v>0</v>
      </c>
      <c r="O11" s="242">
        <v>0</v>
      </c>
      <c r="P11" s="396">
        <f t="shared" si="0"/>
        <v>16</v>
      </c>
      <c r="Q11" s="396">
        <f t="shared" si="0"/>
        <v>2640</v>
      </c>
      <c r="R11" s="255" t="s">
        <v>257</v>
      </c>
      <c r="S11" s="397"/>
      <c r="T11" s="397"/>
    </row>
    <row r="12" spans="1:20" s="398" customFormat="1" ht="24.95" customHeight="1">
      <c r="A12" s="255" t="s">
        <v>96</v>
      </c>
      <c r="B12" s="239">
        <v>15</v>
      </c>
      <c r="C12" s="239">
        <v>2277</v>
      </c>
      <c r="D12" s="239">
        <v>1</v>
      </c>
      <c r="E12" s="239">
        <v>500</v>
      </c>
      <c r="F12" s="239">
        <v>0</v>
      </c>
      <c r="G12" s="239">
        <v>0</v>
      </c>
      <c r="H12" s="239">
        <v>1</v>
      </c>
      <c r="I12" s="239">
        <v>200</v>
      </c>
      <c r="J12" s="239">
        <v>0</v>
      </c>
      <c r="K12" s="239">
        <v>0</v>
      </c>
      <c r="L12" s="239">
        <v>0</v>
      </c>
      <c r="M12" s="239">
        <v>0</v>
      </c>
      <c r="N12" s="239">
        <v>1</v>
      </c>
      <c r="O12" s="239">
        <v>141</v>
      </c>
      <c r="P12" s="396">
        <f t="shared" si="0"/>
        <v>18</v>
      </c>
      <c r="Q12" s="396">
        <f t="shared" si="0"/>
        <v>3118</v>
      </c>
      <c r="R12" s="255" t="s">
        <v>97</v>
      </c>
      <c r="S12" s="397"/>
      <c r="T12" s="397"/>
    </row>
    <row r="13" spans="1:20" s="398" customFormat="1" ht="24.95" customHeight="1">
      <c r="A13" s="255" t="s">
        <v>98</v>
      </c>
      <c r="B13" s="242">
        <v>16</v>
      </c>
      <c r="C13" s="242">
        <v>2574</v>
      </c>
      <c r="D13" s="242">
        <v>1</v>
      </c>
      <c r="E13" s="242">
        <v>500</v>
      </c>
      <c r="F13" s="242">
        <v>0</v>
      </c>
      <c r="G13" s="242">
        <v>0</v>
      </c>
      <c r="H13" s="242">
        <v>1</v>
      </c>
      <c r="I13" s="242">
        <v>200</v>
      </c>
      <c r="J13" s="242">
        <v>0</v>
      </c>
      <c r="K13" s="242">
        <v>0</v>
      </c>
      <c r="L13" s="242">
        <v>1</v>
      </c>
      <c r="M13" s="242">
        <v>50</v>
      </c>
      <c r="N13" s="242">
        <v>0</v>
      </c>
      <c r="O13" s="242">
        <v>0</v>
      </c>
      <c r="P13" s="396">
        <f t="shared" si="0"/>
        <v>19</v>
      </c>
      <c r="Q13" s="396">
        <f t="shared" si="0"/>
        <v>3324</v>
      </c>
      <c r="R13" s="255" t="s">
        <v>99</v>
      </c>
      <c r="S13" s="397"/>
      <c r="T13" s="397"/>
    </row>
    <row r="14" spans="1:20" s="398" customFormat="1" ht="24.95" customHeight="1">
      <c r="A14" s="255" t="s">
        <v>258</v>
      </c>
      <c r="B14" s="239">
        <v>17</v>
      </c>
      <c r="C14" s="239">
        <v>2416</v>
      </c>
      <c r="D14" s="239">
        <v>1</v>
      </c>
      <c r="E14" s="239">
        <v>400</v>
      </c>
      <c r="F14" s="239">
        <v>1</v>
      </c>
      <c r="G14" s="239">
        <v>80</v>
      </c>
      <c r="H14" s="239">
        <v>1</v>
      </c>
      <c r="I14" s="239">
        <v>500</v>
      </c>
      <c r="J14" s="239">
        <v>0</v>
      </c>
      <c r="K14" s="239">
        <v>0</v>
      </c>
      <c r="L14" s="239">
        <v>1</v>
      </c>
      <c r="M14" s="239">
        <v>60</v>
      </c>
      <c r="N14" s="239">
        <v>0</v>
      </c>
      <c r="O14" s="239">
        <v>0</v>
      </c>
      <c r="P14" s="396">
        <f t="shared" si="0"/>
        <v>21</v>
      </c>
      <c r="Q14" s="396">
        <f t="shared" si="0"/>
        <v>3456</v>
      </c>
      <c r="R14" s="255" t="s">
        <v>101</v>
      </c>
      <c r="S14" s="397"/>
      <c r="T14" s="397"/>
    </row>
    <row r="15" spans="1:20" s="398" customFormat="1" ht="24.95" customHeight="1">
      <c r="A15" s="255" t="s">
        <v>102</v>
      </c>
      <c r="B15" s="242">
        <v>6</v>
      </c>
      <c r="C15" s="242">
        <v>1225</v>
      </c>
      <c r="D15" s="242">
        <v>1</v>
      </c>
      <c r="E15" s="242">
        <v>450</v>
      </c>
      <c r="F15" s="242">
        <v>1</v>
      </c>
      <c r="G15" s="242">
        <v>100</v>
      </c>
      <c r="H15" s="242">
        <v>1</v>
      </c>
      <c r="I15" s="242">
        <v>200</v>
      </c>
      <c r="J15" s="242">
        <v>0</v>
      </c>
      <c r="K15" s="242">
        <v>0</v>
      </c>
      <c r="L15" s="242">
        <v>1</v>
      </c>
      <c r="M15" s="242">
        <v>80</v>
      </c>
      <c r="N15" s="242">
        <v>0</v>
      </c>
      <c r="O15" s="242">
        <v>0</v>
      </c>
      <c r="P15" s="396">
        <f t="shared" si="0"/>
        <v>10</v>
      </c>
      <c r="Q15" s="396">
        <f t="shared" si="0"/>
        <v>2055</v>
      </c>
      <c r="R15" s="255" t="s">
        <v>103</v>
      </c>
      <c r="S15" s="397"/>
      <c r="T15" s="397"/>
    </row>
    <row r="16" spans="1:20" s="398" customFormat="1" ht="24.95" customHeight="1">
      <c r="A16" s="255" t="s">
        <v>104</v>
      </c>
      <c r="B16" s="239">
        <v>4</v>
      </c>
      <c r="C16" s="239">
        <v>600</v>
      </c>
      <c r="D16" s="239">
        <v>1</v>
      </c>
      <c r="E16" s="239">
        <v>300</v>
      </c>
      <c r="F16" s="239">
        <v>0</v>
      </c>
      <c r="G16" s="239">
        <v>0</v>
      </c>
      <c r="H16" s="239">
        <v>1</v>
      </c>
      <c r="I16" s="239">
        <v>50</v>
      </c>
      <c r="J16" s="239">
        <v>0</v>
      </c>
      <c r="K16" s="239">
        <v>0</v>
      </c>
      <c r="L16" s="239">
        <v>1</v>
      </c>
      <c r="M16" s="239">
        <v>50</v>
      </c>
      <c r="N16" s="239">
        <v>0</v>
      </c>
      <c r="O16" s="239">
        <v>0</v>
      </c>
      <c r="P16" s="396">
        <f t="shared" si="0"/>
        <v>7</v>
      </c>
      <c r="Q16" s="396">
        <f t="shared" si="0"/>
        <v>1000</v>
      </c>
      <c r="R16" s="255" t="s">
        <v>105</v>
      </c>
      <c r="S16" s="397"/>
      <c r="T16" s="397"/>
    </row>
    <row r="17" spans="1:20" s="398" customFormat="1" ht="24.95" customHeight="1">
      <c r="A17" s="255" t="s">
        <v>106</v>
      </c>
      <c r="B17" s="242">
        <v>17</v>
      </c>
      <c r="C17" s="242">
        <v>1830</v>
      </c>
      <c r="D17" s="242">
        <v>2</v>
      </c>
      <c r="E17" s="242">
        <v>400</v>
      </c>
      <c r="F17" s="242">
        <v>0</v>
      </c>
      <c r="G17" s="242">
        <v>0</v>
      </c>
      <c r="H17" s="242">
        <v>1</v>
      </c>
      <c r="I17" s="242">
        <v>100</v>
      </c>
      <c r="J17" s="242">
        <v>0</v>
      </c>
      <c r="K17" s="242">
        <v>0</v>
      </c>
      <c r="L17" s="242">
        <v>0</v>
      </c>
      <c r="M17" s="242">
        <v>0</v>
      </c>
      <c r="N17" s="242">
        <v>0</v>
      </c>
      <c r="O17" s="242">
        <v>0</v>
      </c>
      <c r="P17" s="396">
        <f t="shared" si="0"/>
        <v>20</v>
      </c>
      <c r="Q17" s="396">
        <f t="shared" si="0"/>
        <v>2330</v>
      </c>
      <c r="R17" s="255" t="s">
        <v>107</v>
      </c>
      <c r="S17" s="397"/>
      <c r="T17" s="397"/>
    </row>
    <row r="18" spans="1:20" s="398" customFormat="1" ht="24.95" customHeight="1">
      <c r="A18" s="255" t="s">
        <v>259</v>
      </c>
      <c r="B18" s="239">
        <v>6</v>
      </c>
      <c r="C18" s="239">
        <v>720</v>
      </c>
      <c r="D18" s="239">
        <v>1</v>
      </c>
      <c r="E18" s="239">
        <v>100</v>
      </c>
      <c r="F18" s="239">
        <v>0</v>
      </c>
      <c r="G18" s="239">
        <v>0</v>
      </c>
      <c r="H18" s="239">
        <v>1</v>
      </c>
      <c r="I18" s="239">
        <v>100</v>
      </c>
      <c r="J18" s="239">
        <v>0</v>
      </c>
      <c r="K18" s="239">
        <v>0</v>
      </c>
      <c r="L18" s="239">
        <v>0</v>
      </c>
      <c r="M18" s="239">
        <v>0</v>
      </c>
      <c r="N18" s="239">
        <v>0</v>
      </c>
      <c r="O18" s="239">
        <v>0</v>
      </c>
      <c r="P18" s="396">
        <f t="shared" si="0"/>
        <v>8</v>
      </c>
      <c r="Q18" s="396">
        <f t="shared" si="0"/>
        <v>920</v>
      </c>
      <c r="R18" s="255" t="s">
        <v>109</v>
      </c>
      <c r="S18" s="397"/>
      <c r="T18" s="397"/>
    </row>
    <row r="19" spans="1:20" s="398" customFormat="1" ht="24.95" customHeight="1">
      <c r="A19" s="255" t="s">
        <v>110</v>
      </c>
      <c r="B19" s="242">
        <v>10</v>
      </c>
      <c r="C19" s="242">
        <v>1520</v>
      </c>
      <c r="D19" s="242">
        <v>1</v>
      </c>
      <c r="E19" s="242">
        <v>200</v>
      </c>
      <c r="F19" s="242">
        <v>0</v>
      </c>
      <c r="G19" s="242">
        <v>0</v>
      </c>
      <c r="H19" s="242">
        <v>1</v>
      </c>
      <c r="I19" s="242">
        <v>200</v>
      </c>
      <c r="J19" s="242">
        <v>0</v>
      </c>
      <c r="K19" s="242">
        <v>0</v>
      </c>
      <c r="L19" s="242">
        <v>0</v>
      </c>
      <c r="M19" s="242">
        <v>0</v>
      </c>
      <c r="N19" s="242">
        <v>0</v>
      </c>
      <c r="O19" s="242">
        <v>0</v>
      </c>
      <c r="P19" s="396">
        <f t="shared" si="0"/>
        <v>12</v>
      </c>
      <c r="Q19" s="396">
        <f t="shared" si="0"/>
        <v>1920</v>
      </c>
      <c r="R19" s="255" t="s">
        <v>111</v>
      </c>
      <c r="S19" s="397"/>
      <c r="T19" s="397"/>
    </row>
    <row r="20" spans="1:20" s="398" customFormat="1" ht="24.95" customHeight="1">
      <c r="A20" s="255" t="s">
        <v>112</v>
      </c>
      <c r="B20" s="239">
        <v>11</v>
      </c>
      <c r="C20" s="239">
        <v>1455</v>
      </c>
      <c r="D20" s="239">
        <v>1</v>
      </c>
      <c r="E20" s="239">
        <v>200</v>
      </c>
      <c r="F20" s="239">
        <v>0</v>
      </c>
      <c r="G20" s="239">
        <v>0</v>
      </c>
      <c r="H20" s="239">
        <v>1</v>
      </c>
      <c r="I20" s="239">
        <v>200</v>
      </c>
      <c r="J20" s="239">
        <v>0</v>
      </c>
      <c r="K20" s="239">
        <v>0</v>
      </c>
      <c r="L20" s="239">
        <v>1</v>
      </c>
      <c r="M20" s="239">
        <v>85</v>
      </c>
      <c r="N20" s="239">
        <v>0</v>
      </c>
      <c r="O20" s="239">
        <v>0</v>
      </c>
      <c r="P20" s="396">
        <f t="shared" si="0"/>
        <v>14</v>
      </c>
      <c r="Q20" s="396">
        <f t="shared" si="0"/>
        <v>1940</v>
      </c>
      <c r="R20" s="255" t="s">
        <v>260</v>
      </c>
      <c r="S20" s="397"/>
      <c r="T20" s="397"/>
    </row>
    <row r="21" spans="1:20" s="398" customFormat="1" ht="24.95" customHeight="1">
      <c r="A21" s="255" t="s">
        <v>148</v>
      </c>
      <c r="B21" s="242">
        <v>7</v>
      </c>
      <c r="C21" s="242">
        <v>910</v>
      </c>
      <c r="D21" s="242">
        <v>2</v>
      </c>
      <c r="E21" s="242">
        <v>400</v>
      </c>
      <c r="F21" s="242">
        <v>0</v>
      </c>
      <c r="G21" s="242">
        <v>0</v>
      </c>
      <c r="H21" s="242">
        <v>1</v>
      </c>
      <c r="I21" s="242">
        <v>100</v>
      </c>
      <c r="J21" s="242">
        <v>0</v>
      </c>
      <c r="K21" s="242">
        <v>0</v>
      </c>
      <c r="L21" s="242">
        <v>1</v>
      </c>
      <c r="M21" s="242">
        <v>50</v>
      </c>
      <c r="N21" s="242">
        <v>0</v>
      </c>
      <c r="O21" s="242">
        <v>0</v>
      </c>
      <c r="P21" s="396">
        <f t="shared" si="0"/>
        <v>11</v>
      </c>
      <c r="Q21" s="396">
        <f t="shared" si="0"/>
        <v>1460</v>
      </c>
      <c r="R21" s="255" t="s">
        <v>261</v>
      </c>
      <c r="S21" s="397"/>
      <c r="T21" s="397"/>
    </row>
    <row r="22" spans="1:20" s="398" customFormat="1" ht="24.95" customHeight="1">
      <c r="A22" s="255" t="s">
        <v>116</v>
      </c>
      <c r="B22" s="239">
        <v>20</v>
      </c>
      <c r="C22" s="239">
        <v>2665</v>
      </c>
      <c r="D22" s="239">
        <v>0</v>
      </c>
      <c r="E22" s="239">
        <v>0</v>
      </c>
      <c r="F22" s="239">
        <v>0</v>
      </c>
      <c r="G22" s="239">
        <v>0</v>
      </c>
      <c r="H22" s="239">
        <v>1</v>
      </c>
      <c r="I22" s="239">
        <v>200</v>
      </c>
      <c r="J22" s="239">
        <v>1</v>
      </c>
      <c r="K22" s="239">
        <v>50</v>
      </c>
      <c r="L22" s="239">
        <v>0</v>
      </c>
      <c r="M22" s="239">
        <v>0</v>
      </c>
      <c r="N22" s="239">
        <v>0</v>
      </c>
      <c r="O22" s="239">
        <v>0</v>
      </c>
      <c r="P22" s="396">
        <f t="shared" si="0"/>
        <v>22</v>
      </c>
      <c r="Q22" s="396">
        <f t="shared" si="0"/>
        <v>2915</v>
      </c>
      <c r="R22" s="255" t="s">
        <v>117</v>
      </c>
      <c r="S22" s="397"/>
      <c r="T22" s="397"/>
    </row>
    <row r="23" spans="1:20" s="398" customFormat="1" ht="24.95" customHeight="1">
      <c r="A23" s="255" t="s">
        <v>118</v>
      </c>
      <c r="B23" s="242">
        <v>8</v>
      </c>
      <c r="C23" s="242">
        <v>900</v>
      </c>
      <c r="D23" s="242">
        <v>1</v>
      </c>
      <c r="E23" s="242">
        <v>200</v>
      </c>
      <c r="F23" s="242">
        <v>0</v>
      </c>
      <c r="G23" s="242">
        <v>0</v>
      </c>
      <c r="H23" s="242">
        <v>1</v>
      </c>
      <c r="I23" s="242">
        <v>200</v>
      </c>
      <c r="J23" s="242">
        <v>0</v>
      </c>
      <c r="K23" s="242">
        <v>0</v>
      </c>
      <c r="L23" s="242">
        <v>0</v>
      </c>
      <c r="M23" s="242">
        <v>0</v>
      </c>
      <c r="N23" s="242">
        <v>0</v>
      </c>
      <c r="O23" s="242">
        <v>0</v>
      </c>
      <c r="P23" s="396">
        <f t="shared" si="0"/>
        <v>10</v>
      </c>
      <c r="Q23" s="396">
        <f t="shared" si="0"/>
        <v>1300</v>
      </c>
      <c r="R23" s="255" t="s">
        <v>119</v>
      </c>
      <c r="S23" s="397"/>
      <c r="T23" s="397"/>
    </row>
    <row r="24" spans="1:20" s="398" customFormat="1" ht="24.95" customHeight="1">
      <c r="A24" s="255" t="s">
        <v>149</v>
      </c>
      <c r="B24" s="239">
        <v>8</v>
      </c>
      <c r="C24" s="239">
        <v>1105</v>
      </c>
      <c r="D24" s="239">
        <v>0</v>
      </c>
      <c r="E24" s="239">
        <v>0</v>
      </c>
      <c r="F24" s="239">
        <v>0</v>
      </c>
      <c r="G24" s="239">
        <v>0</v>
      </c>
      <c r="H24" s="239">
        <v>1</v>
      </c>
      <c r="I24" s="239">
        <v>100</v>
      </c>
      <c r="J24" s="239">
        <v>0</v>
      </c>
      <c r="K24" s="239">
        <v>0</v>
      </c>
      <c r="L24" s="239">
        <v>1</v>
      </c>
      <c r="M24" s="239">
        <v>90</v>
      </c>
      <c r="N24" s="239">
        <v>0</v>
      </c>
      <c r="O24" s="239">
        <v>0</v>
      </c>
      <c r="P24" s="396">
        <f t="shared" si="0"/>
        <v>10</v>
      </c>
      <c r="Q24" s="396">
        <f t="shared" si="0"/>
        <v>1295</v>
      </c>
      <c r="R24" s="255" t="s">
        <v>262</v>
      </c>
      <c r="S24" s="397"/>
      <c r="T24" s="397"/>
    </row>
    <row r="25" spans="1:20" s="398" customFormat="1" ht="24.95" customHeight="1">
      <c r="A25" s="255" t="s">
        <v>122</v>
      </c>
      <c r="B25" s="242">
        <v>7</v>
      </c>
      <c r="C25" s="242">
        <v>1080</v>
      </c>
      <c r="D25" s="242">
        <v>1</v>
      </c>
      <c r="E25" s="242">
        <v>150</v>
      </c>
      <c r="F25" s="242">
        <v>0</v>
      </c>
      <c r="G25" s="242">
        <v>0</v>
      </c>
      <c r="H25" s="242">
        <v>1</v>
      </c>
      <c r="I25" s="242">
        <v>100</v>
      </c>
      <c r="J25" s="242">
        <v>0</v>
      </c>
      <c r="K25" s="242">
        <v>0</v>
      </c>
      <c r="L25" s="242">
        <v>0</v>
      </c>
      <c r="M25" s="242">
        <v>0</v>
      </c>
      <c r="N25" s="242">
        <v>0</v>
      </c>
      <c r="O25" s="242">
        <v>0</v>
      </c>
      <c r="P25" s="396">
        <f t="shared" si="0"/>
        <v>9</v>
      </c>
      <c r="Q25" s="396">
        <f t="shared" si="0"/>
        <v>1330</v>
      </c>
      <c r="R25" s="255" t="s">
        <v>777</v>
      </c>
      <c r="S25" s="397"/>
      <c r="T25" s="397"/>
    </row>
    <row r="26" spans="1:20" s="398" customFormat="1" ht="24.95" customHeight="1">
      <c r="A26" s="255" t="s">
        <v>124</v>
      </c>
      <c r="B26" s="239">
        <v>4</v>
      </c>
      <c r="C26" s="239">
        <v>460</v>
      </c>
      <c r="D26" s="239">
        <v>0</v>
      </c>
      <c r="E26" s="239">
        <v>0</v>
      </c>
      <c r="F26" s="239">
        <v>0</v>
      </c>
      <c r="G26" s="239">
        <v>0</v>
      </c>
      <c r="H26" s="239">
        <v>1</v>
      </c>
      <c r="I26" s="239">
        <v>150</v>
      </c>
      <c r="J26" s="239">
        <v>0</v>
      </c>
      <c r="K26" s="239">
        <v>0</v>
      </c>
      <c r="L26" s="239">
        <v>0</v>
      </c>
      <c r="M26" s="239">
        <v>0</v>
      </c>
      <c r="N26" s="239">
        <v>0</v>
      </c>
      <c r="O26" s="239">
        <v>0</v>
      </c>
      <c r="P26" s="396">
        <f t="shared" si="0"/>
        <v>5</v>
      </c>
      <c r="Q26" s="396">
        <f t="shared" si="0"/>
        <v>610</v>
      </c>
      <c r="R26" s="255" t="s">
        <v>125</v>
      </c>
      <c r="S26" s="397"/>
      <c r="T26" s="397"/>
    </row>
    <row r="27" spans="1:20" s="398" customFormat="1" ht="24.95" customHeight="1">
      <c r="A27" s="255" t="s">
        <v>778</v>
      </c>
      <c r="B27" s="242">
        <v>5</v>
      </c>
      <c r="C27" s="242">
        <v>400</v>
      </c>
      <c r="D27" s="242">
        <v>0</v>
      </c>
      <c r="E27" s="242">
        <v>0</v>
      </c>
      <c r="F27" s="242">
        <v>0</v>
      </c>
      <c r="G27" s="242">
        <v>0</v>
      </c>
      <c r="H27" s="242">
        <v>0</v>
      </c>
      <c r="I27" s="242">
        <v>0</v>
      </c>
      <c r="J27" s="242">
        <v>0</v>
      </c>
      <c r="K27" s="242">
        <v>0</v>
      </c>
      <c r="L27" s="242">
        <v>0</v>
      </c>
      <c r="M27" s="242">
        <v>0</v>
      </c>
      <c r="N27" s="242">
        <v>0</v>
      </c>
      <c r="O27" s="242">
        <v>0</v>
      </c>
      <c r="P27" s="396">
        <f t="shared" si="0"/>
        <v>5</v>
      </c>
      <c r="Q27" s="396">
        <f t="shared" si="0"/>
        <v>400</v>
      </c>
      <c r="R27" s="255" t="s">
        <v>127</v>
      </c>
      <c r="S27" s="397"/>
      <c r="T27" s="397"/>
    </row>
    <row r="28" spans="1:20" s="403" customFormat="1" ht="24.95" customHeight="1">
      <c r="A28" s="383" t="s">
        <v>128</v>
      </c>
      <c r="B28" s="387">
        <f t="shared" ref="B28:Q28" si="1">SUM(B8:B27)</f>
        <v>228</v>
      </c>
      <c r="C28" s="384">
        <f t="shared" si="1"/>
        <v>34634</v>
      </c>
      <c r="D28" s="384">
        <f t="shared" si="1"/>
        <v>26</v>
      </c>
      <c r="E28" s="384">
        <f t="shared" si="1"/>
        <v>6690</v>
      </c>
      <c r="F28" s="386">
        <f t="shared" si="1"/>
        <v>4</v>
      </c>
      <c r="G28" s="384">
        <f t="shared" si="1"/>
        <v>515</v>
      </c>
      <c r="H28" s="384">
        <f t="shared" si="1"/>
        <v>20</v>
      </c>
      <c r="I28" s="386">
        <f t="shared" si="1"/>
        <v>4305</v>
      </c>
      <c r="J28" s="399">
        <f t="shared" si="1"/>
        <v>1</v>
      </c>
      <c r="K28" s="399">
        <f t="shared" si="1"/>
        <v>50</v>
      </c>
      <c r="L28" s="399">
        <f t="shared" si="1"/>
        <v>9</v>
      </c>
      <c r="M28" s="399">
        <f t="shared" si="1"/>
        <v>880</v>
      </c>
      <c r="N28" s="399">
        <f t="shared" si="1"/>
        <v>2</v>
      </c>
      <c r="O28" s="399">
        <f t="shared" si="1"/>
        <v>231</v>
      </c>
      <c r="P28" s="399">
        <f t="shared" si="1"/>
        <v>290</v>
      </c>
      <c r="Q28" s="400">
        <f t="shared" si="1"/>
        <v>47305</v>
      </c>
      <c r="R28" s="401" t="s">
        <v>129</v>
      </c>
      <c r="S28" s="402"/>
      <c r="T28" s="402"/>
    </row>
    <row r="29" spans="1:20" s="406" customFormat="1" ht="24.95" customHeight="1">
      <c r="A29" s="404" t="s">
        <v>779</v>
      </c>
      <c r="B29" s="404"/>
      <c r="C29" s="404"/>
      <c r="D29" s="404"/>
      <c r="E29" s="404"/>
      <c r="F29" s="404"/>
      <c r="G29" s="404"/>
      <c r="H29" s="404"/>
      <c r="I29" s="404"/>
      <c r="J29" s="404"/>
      <c r="K29" s="404"/>
      <c r="L29" s="404"/>
      <c r="M29" s="404"/>
      <c r="N29" s="404"/>
      <c r="O29" s="404"/>
      <c r="P29" s="404"/>
      <c r="Q29" s="404"/>
      <c r="R29" s="404" t="s">
        <v>780</v>
      </c>
      <c r="S29" s="405"/>
      <c r="T29" s="405"/>
    </row>
    <row r="30" spans="1:20" s="406" customFormat="1" ht="24.95" customHeight="1">
      <c r="A30" s="404" t="s">
        <v>781</v>
      </c>
      <c r="B30" s="404"/>
      <c r="C30" s="404"/>
      <c r="D30" s="404"/>
      <c r="E30" s="404"/>
      <c r="F30" s="404"/>
      <c r="G30" s="404"/>
      <c r="H30" s="404"/>
      <c r="I30" s="404"/>
      <c r="J30" s="404"/>
      <c r="K30" s="404"/>
      <c r="L30" s="404"/>
      <c r="M30" s="404"/>
      <c r="N30" s="404"/>
      <c r="O30" s="404"/>
      <c r="P30" s="404"/>
      <c r="Q30" s="404"/>
      <c r="R30" s="404" t="s">
        <v>782</v>
      </c>
      <c r="S30" s="405"/>
      <c r="T30" s="405"/>
    </row>
    <row r="31" spans="1:20" s="406" customFormat="1" ht="24.95" customHeight="1">
      <c r="A31" s="404" t="s">
        <v>783</v>
      </c>
      <c r="B31" s="404"/>
      <c r="C31" s="404"/>
      <c r="D31" s="404"/>
      <c r="E31" s="404"/>
      <c r="F31" s="404"/>
      <c r="G31" s="404"/>
      <c r="H31" s="404"/>
      <c r="I31" s="404"/>
      <c r="J31" s="404"/>
      <c r="K31" s="404"/>
      <c r="L31" s="404"/>
      <c r="M31" s="404"/>
      <c r="N31" s="404"/>
      <c r="O31" s="404"/>
      <c r="P31" s="404"/>
      <c r="Q31" s="404"/>
      <c r="R31" s="404" t="s">
        <v>784</v>
      </c>
      <c r="S31" s="405"/>
      <c r="T31" s="405"/>
    </row>
    <row r="34" spans="6:6" ht="24.95" customHeight="1">
      <c r="F34" s="402">
        <f>D28+F28+H28+J28+L28+N28</f>
        <v>62</v>
      </c>
    </row>
  </sheetData>
  <mergeCells count="21">
    <mergeCell ref="A1:R1"/>
    <mergeCell ref="A2:R2"/>
    <mergeCell ref="A3:K3"/>
    <mergeCell ref="A4:A7"/>
    <mergeCell ref="B4:C4"/>
    <mergeCell ref="D4:E4"/>
    <mergeCell ref="F4:G4"/>
    <mergeCell ref="H4:I4"/>
    <mergeCell ref="J4:K4"/>
    <mergeCell ref="L4:M4"/>
    <mergeCell ref="P5:Q5"/>
    <mergeCell ref="N4:O4"/>
    <mergeCell ref="P4:Q4"/>
    <mergeCell ref="R4:R7"/>
    <mergeCell ref="B5:C5"/>
    <mergeCell ref="D5:E5"/>
    <mergeCell ref="F5:G5"/>
    <mergeCell ref="H5:I5"/>
    <mergeCell ref="J5:K5"/>
    <mergeCell ref="L5:M5"/>
    <mergeCell ref="N5:O5"/>
  </mergeCells>
  <printOptions horizontalCentered="1" verticalCentered="1"/>
  <pageMargins left="0.59055118110236227" right="0.59055118110236227" top="0.98425196850393704" bottom="0.98425196850393704" header="0.5" footer="0.5"/>
  <pageSetup paperSize="9" scale="57"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zoomScaleNormal="100" zoomScaleSheetLayoutView="90" workbookViewId="0">
      <selection activeCell="G13" sqref="G13"/>
    </sheetView>
  </sheetViews>
  <sheetFormatPr defaultColWidth="7.7109375" defaultRowHeight="15.75"/>
  <cols>
    <col min="1" max="1" width="23" style="392" customWidth="1"/>
    <col min="2" max="8" width="12" style="316" customWidth="1"/>
    <col min="9" max="9" width="15.28515625" style="316" customWidth="1"/>
    <col min="10" max="10" width="28" style="393" customWidth="1"/>
    <col min="11" max="11" width="7.7109375" style="316" customWidth="1"/>
    <col min="12" max="256" width="7.7109375" style="316"/>
    <col min="257" max="257" width="12.85546875" style="316" customWidth="1"/>
    <col min="258" max="258" width="14" style="316" customWidth="1"/>
    <col min="259" max="266" width="12" style="316" customWidth="1"/>
    <col min="267" max="267" width="7.7109375" style="316" customWidth="1"/>
    <col min="268" max="512" width="7.7109375" style="316"/>
    <col min="513" max="513" width="12.85546875" style="316" customWidth="1"/>
    <col min="514" max="514" width="14" style="316" customWidth="1"/>
    <col min="515" max="522" width="12" style="316" customWidth="1"/>
    <col min="523" max="523" width="7.7109375" style="316" customWidth="1"/>
    <col min="524" max="768" width="7.7109375" style="316"/>
    <col min="769" max="769" width="12.85546875" style="316" customWidth="1"/>
    <col min="770" max="770" width="14" style="316" customWidth="1"/>
    <col min="771" max="778" width="12" style="316" customWidth="1"/>
    <col min="779" max="779" width="7.7109375" style="316" customWidth="1"/>
    <col min="780" max="1024" width="7.7109375" style="316"/>
    <col min="1025" max="1025" width="12.85546875" style="316" customWidth="1"/>
    <col min="1026" max="1026" width="14" style="316" customWidth="1"/>
    <col min="1027" max="1034" width="12" style="316" customWidth="1"/>
    <col min="1035" max="1035" width="7.7109375" style="316" customWidth="1"/>
    <col min="1036" max="1280" width="7.7109375" style="316"/>
    <col min="1281" max="1281" width="12.85546875" style="316" customWidth="1"/>
    <col min="1282" max="1282" width="14" style="316" customWidth="1"/>
    <col min="1283" max="1290" width="12" style="316" customWidth="1"/>
    <col min="1291" max="1291" width="7.7109375" style="316" customWidth="1"/>
    <col min="1292" max="1536" width="7.7109375" style="316"/>
    <col min="1537" max="1537" width="12.85546875" style="316" customWidth="1"/>
    <col min="1538" max="1538" width="14" style="316" customWidth="1"/>
    <col min="1539" max="1546" width="12" style="316" customWidth="1"/>
    <col min="1547" max="1547" width="7.7109375" style="316" customWidth="1"/>
    <col min="1548" max="1792" width="7.7109375" style="316"/>
    <col min="1793" max="1793" width="12.85546875" style="316" customWidth="1"/>
    <col min="1794" max="1794" width="14" style="316" customWidth="1"/>
    <col min="1795" max="1802" width="12" style="316" customWidth="1"/>
    <col min="1803" max="1803" width="7.7109375" style="316" customWidth="1"/>
    <col min="1804" max="2048" width="7.7109375" style="316"/>
    <col min="2049" max="2049" width="12.85546875" style="316" customWidth="1"/>
    <col min="2050" max="2050" width="14" style="316" customWidth="1"/>
    <col min="2051" max="2058" width="12" style="316" customWidth="1"/>
    <col min="2059" max="2059" width="7.7109375" style="316" customWidth="1"/>
    <col min="2060" max="2304" width="7.7109375" style="316"/>
    <col min="2305" max="2305" width="12.85546875" style="316" customWidth="1"/>
    <col min="2306" max="2306" width="14" style="316" customWidth="1"/>
    <col min="2307" max="2314" width="12" style="316" customWidth="1"/>
    <col min="2315" max="2315" width="7.7109375" style="316" customWidth="1"/>
    <col min="2316" max="2560" width="7.7109375" style="316"/>
    <col min="2561" max="2561" width="12.85546875" style="316" customWidth="1"/>
    <col min="2562" max="2562" width="14" style="316" customWidth="1"/>
    <col min="2563" max="2570" width="12" style="316" customWidth="1"/>
    <col min="2571" max="2571" width="7.7109375" style="316" customWidth="1"/>
    <col min="2572" max="2816" width="7.7109375" style="316"/>
    <col min="2817" max="2817" width="12.85546875" style="316" customWidth="1"/>
    <col min="2818" max="2818" width="14" style="316" customWidth="1"/>
    <col min="2819" max="2826" width="12" style="316" customWidth="1"/>
    <col min="2827" max="2827" width="7.7109375" style="316" customWidth="1"/>
    <col min="2828" max="3072" width="7.7109375" style="316"/>
    <col min="3073" max="3073" width="12.85546875" style="316" customWidth="1"/>
    <col min="3074" max="3074" width="14" style="316" customWidth="1"/>
    <col min="3075" max="3082" width="12" style="316" customWidth="1"/>
    <col min="3083" max="3083" width="7.7109375" style="316" customWidth="1"/>
    <col min="3084" max="3328" width="7.7109375" style="316"/>
    <col min="3329" max="3329" width="12.85546875" style="316" customWidth="1"/>
    <col min="3330" max="3330" width="14" style="316" customWidth="1"/>
    <col min="3331" max="3338" width="12" style="316" customWidth="1"/>
    <col min="3339" max="3339" width="7.7109375" style="316" customWidth="1"/>
    <col min="3340" max="3584" width="7.7109375" style="316"/>
    <col min="3585" max="3585" width="12.85546875" style="316" customWidth="1"/>
    <col min="3586" max="3586" width="14" style="316" customWidth="1"/>
    <col min="3587" max="3594" width="12" style="316" customWidth="1"/>
    <col min="3595" max="3595" width="7.7109375" style="316" customWidth="1"/>
    <col min="3596" max="3840" width="7.7109375" style="316"/>
    <col min="3841" max="3841" width="12.85546875" style="316" customWidth="1"/>
    <col min="3842" max="3842" width="14" style="316" customWidth="1"/>
    <col min="3843" max="3850" width="12" style="316" customWidth="1"/>
    <col min="3851" max="3851" width="7.7109375" style="316" customWidth="1"/>
    <col min="3852" max="4096" width="7.7109375" style="316"/>
    <col min="4097" max="4097" width="12.85546875" style="316" customWidth="1"/>
    <col min="4098" max="4098" width="14" style="316" customWidth="1"/>
    <col min="4099" max="4106" width="12" style="316" customWidth="1"/>
    <col min="4107" max="4107" width="7.7109375" style="316" customWidth="1"/>
    <col min="4108" max="4352" width="7.7109375" style="316"/>
    <col min="4353" max="4353" width="12.85546875" style="316" customWidth="1"/>
    <col min="4354" max="4354" width="14" style="316" customWidth="1"/>
    <col min="4355" max="4362" width="12" style="316" customWidth="1"/>
    <col min="4363" max="4363" width="7.7109375" style="316" customWidth="1"/>
    <col min="4364" max="4608" width="7.7109375" style="316"/>
    <col min="4609" max="4609" width="12.85546875" style="316" customWidth="1"/>
    <col min="4610" max="4610" width="14" style="316" customWidth="1"/>
    <col min="4611" max="4618" width="12" style="316" customWidth="1"/>
    <col min="4619" max="4619" width="7.7109375" style="316" customWidth="1"/>
    <col min="4620" max="4864" width="7.7109375" style="316"/>
    <col min="4865" max="4865" width="12.85546875" style="316" customWidth="1"/>
    <col min="4866" max="4866" width="14" style="316" customWidth="1"/>
    <col min="4867" max="4874" width="12" style="316" customWidth="1"/>
    <col min="4875" max="4875" width="7.7109375" style="316" customWidth="1"/>
    <col min="4876" max="5120" width="7.7109375" style="316"/>
    <col min="5121" max="5121" width="12.85546875" style="316" customWidth="1"/>
    <col min="5122" max="5122" width="14" style="316" customWidth="1"/>
    <col min="5123" max="5130" width="12" style="316" customWidth="1"/>
    <col min="5131" max="5131" width="7.7109375" style="316" customWidth="1"/>
    <col min="5132" max="5376" width="7.7109375" style="316"/>
    <col min="5377" max="5377" width="12.85546875" style="316" customWidth="1"/>
    <col min="5378" max="5378" width="14" style="316" customWidth="1"/>
    <col min="5379" max="5386" width="12" style="316" customWidth="1"/>
    <col min="5387" max="5387" width="7.7109375" style="316" customWidth="1"/>
    <col min="5388" max="5632" width="7.7109375" style="316"/>
    <col min="5633" max="5633" width="12.85546875" style="316" customWidth="1"/>
    <col min="5634" max="5634" width="14" style="316" customWidth="1"/>
    <col min="5635" max="5642" width="12" style="316" customWidth="1"/>
    <col min="5643" max="5643" width="7.7109375" style="316" customWidth="1"/>
    <col min="5644" max="5888" width="7.7109375" style="316"/>
    <col min="5889" max="5889" width="12.85546875" style="316" customWidth="1"/>
    <col min="5890" max="5890" width="14" style="316" customWidth="1"/>
    <col min="5891" max="5898" width="12" style="316" customWidth="1"/>
    <col min="5899" max="5899" width="7.7109375" style="316" customWidth="1"/>
    <col min="5900" max="6144" width="7.7109375" style="316"/>
    <col min="6145" max="6145" width="12.85546875" style="316" customWidth="1"/>
    <col min="6146" max="6146" width="14" style="316" customWidth="1"/>
    <col min="6147" max="6154" width="12" style="316" customWidth="1"/>
    <col min="6155" max="6155" width="7.7109375" style="316" customWidth="1"/>
    <col min="6156" max="6400" width="7.7109375" style="316"/>
    <col min="6401" max="6401" width="12.85546875" style="316" customWidth="1"/>
    <col min="6402" max="6402" width="14" style="316" customWidth="1"/>
    <col min="6403" max="6410" width="12" style="316" customWidth="1"/>
    <col min="6411" max="6411" width="7.7109375" style="316" customWidth="1"/>
    <col min="6412" max="6656" width="7.7109375" style="316"/>
    <col min="6657" max="6657" width="12.85546875" style="316" customWidth="1"/>
    <col min="6658" max="6658" width="14" style="316" customWidth="1"/>
    <col min="6659" max="6666" width="12" style="316" customWidth="1"/>
    <col min="6667" max="6667" width="7.7109375" style="316" customWidth="1"/>
    <col min="6668" max="6912" width="7.7109375" style="316"/>
    <col min="6913" max="6913" width="12.85546875" style="316" customWidth="1"/>
    <col min="6914" max="6914" width="14" style="316" customWidth="1"/>
    <col min="6915" max="6922" width="12" style="316" customWidth="1"/>
    <col min="6923" max="6923" width="7.7109375" style="316" customWidth="1"/>
    <col min="6924" max="7168" width="7.7109375" style="316"/>
    <col min="7169" max="7169" width="12.85546875" style="316" customWidth="1"/>
    <col min="7170" max="7170" width="14" style="316" customWidth="1"/>
    <col min="7171" max="7178" width="12" style="316" customWidth="1"/>
    <col min="7179" max="7179" width="7.7109375" style="316" customWidth="1"/>
    <col min="7180" max="7424" width="7.7109375" style="316"/>
    <col min="7425" max="7425" width="12.85546875" style="316" customWidth="1"/>
    <col min="7426" max="7426" width="14" style="316" customWidth="1"/>
    <col min="7427" max="7434" width="12" style="316" customWidth="1"/>
    <col min="7435" max="7435" width="7.7109375" style="316" customWidth="1"/>
    <col min="7436" max="7680" width="7.7109375" style="316"/>
    <col min="7681" max="7681" width="12.85546875" style="316" customWidth="1"/>
    <col min="7682" max="7682" width="14" style="316" customWidth="1"/>
    <col min="7683" max="7690" width="12" style="316" customWidth="1"/>
    <col min="7691" max="7691" width="7.7109375" style="316" customWidth="1"/>
    <col min="7692" max="7936" width="7.7109375" style="316"/>
    <col min="7937" max="7937" width="12.85546875" style="316" customWidth="1"/>
    <col min="7938" max="7938" width="14" style="316" customWidth="1"/>
    <col min="7939" max="7946" width="12" style="316" customWidth="1"/>
    <col min="7947" max="7947" width="7.7109375" style="316" customWidth="1"/>
    <col min="7948" max="8192" width="7.7109375" style="316"/>
    <col min="8193" max="8193" width="12.85546875" style="316" customWidth="1"/>
    <col min="8194" max="8194" width="14" style="316" customWidth="1"/>
    <col min="8195" max="8202" width="12" style="316" customWidth="1"/>
    <col min="8203" max="8203" width="7.7109375" style="316" customWidth="1"/>
    <col min="8204" max="8448" width="7.7109375" style="316"/>
    <col min="8449" max="8449" width="12.85546875" style="316" customWidth="1"/>
    <col min="8450" max="8450" width="14" style="316" customWidth="1"/>
    <col min="8451" max="8458" width="12" style="316" customWidth="1"/>
    <col min="8459" max="8459" width="7.7109375" style="316" customWidth="1"/>
    <col min="8460" max="8704" width="7.7109375" style="316"/>
    <col min="8705" max="8705" width="12.85546875" style="316" customWidth="1"/>
    <col min="8706" max="8706" width="14" style="316" customWidth="1"/>
    <col min="8707" max="8714" width="12" style="316" customWidth="1"/>
    <col min="8715" max="8715" width="7.7109375" style="316" customWidth="1"/>
    <col min="8716" max="8960" width="7.7109375" style="316"/>
    <col min="8961" max="8961" width="12.85546875" style="316" customWidth="1"/>
    <col min="8962" max="8962" width="14" style="316" customWidth="1"/>
    <col min="8963" max="8970" width="12" style="316" customWidth="1"/>
    <col min="8971" max="8971" width="7.7109375" style="316" customWidth="1"/>
    <col min="8972" max="9216" width="7.7109375" style="316"/>
    <col min="9217" max="9217" width="12.85546875" style="316" customWidth="1"/>
    <col min="9218" max="9218" width="14" style="316" customWidth="1"/>
    <col min="9219" max="9226" width="12" style="316" customWidth="1"/>
    <col min="9227" max="9227" width="7.7109375" style="316" customWidth="1"/>
    <col min="9228" max="9472" width="7.7109375" style="316"/>
    <col min="9473" max="9473" width="12.85546875" style="316" customWidth="1"/>
    <col min="9474" max="9474" width="14" style="316" customWidth="1"/>
    <col min="9475" max="9482" width="12" style="316" customWidth="1"/>
    <col min="9483" max="9483" width="7.7109375" style="316" customWidth="1"/>
    <col min="9484" max="9728" width="7.7109375" style="316"/>
    <col min="9729" max="9729" width="12.85546875" style="316" customWidth="1"/>
    <col min="9730" max="9730" width="14" style="316" customWidth="1"/>
    <col min="9731" max="9738" width="12" style="316" customWidth="1"/>
    <col min="9739" max="9739" width="7.7109375" style="316" customWidth="1"/>
    <col min="9740" max="9984" width="7.7109375" style="316"/>
    <col min="9985" max="9985" width="12.85546875" style="316" customWidth="1"/>
    <col min="9986" max="9986" width="14" style="316" customWidth="1"/>
    <col min="9987" max="9994" width="12" style="316" customWidth="1"/>
    <col min="9995" max="9995" width="7.7109375" style="316" customWidth="1"/>
    <col min="9996" max="10240" width="7.7109375" style="316"/>
    <col min="10241" max="10241" width="12.85546875" style="316" customWidth="1"/>
    <col min="10242" max="10242" width="14" style="316" customWidth="1"/>
    <col min="10243" max="10250" width="12" style="316" customWidth="1"/>
    <col min="10251" max="10251" width="7.7109375" style="316" customWidth="1"/>
    <col min="10252" max="10496" width="7.7109375" style="316"/>
    <col min="10497" max="10497" width="12.85546875" style="316" customWidth="1"/>
    <col min="10498" max="10498" width="14" style="316" customWidth="1"/>
    <col min="10499" max="10506" width="12" style="316" customWidth="1"/>
    <col min="10507" max="10507" width="7.7109375" style="316" customWidth="1"/>
    <col min="10508" max="10752" width="7.7109375" style="316"/>
    <col min="10753" max="10753" width="12.85546875" style="316" customWidth="1"/>
    <col min="10754" max="10754" width="14" style="316" customWidth="1"/>
    <col min="10755" max="10762" width="12" style="316" customWidth="1"/>
    <col min="10763" max="10763" width="7.7109375" style="316" customWidth="1"/>
    <col min="10764" max="11008" width="7.7109375" style="316"/>
    <col min="11009" max="11009" width="12.85546875" style="316" customWidth="1"/>
    <col min="11010" max="11010" width="14" style="316" customWidth="1"/>
    <col min="11011" max="11018" width="12" style="316" customWidth="1"/>
    <col min="11019" max="11019" width="7.7109375" style="316" customWidth="1"/>
    <col min="11020" max="11264" width="7.7109375" style="316"/>
    <col min="11265" max="11265" width="12.85546875" style="316" customWidth="1"/>
    <col min="11266" max="11266" width="14" style="316" customWidth="1"/>
    <col min="11267" max="11274" width="12" style="316" customWidth="1"/>
    <col min="11275" max="11275" width="7.7109375" style="316" customWidth="1"/>
    <col min="11276" max="11520" width="7.7109375" style="316"/>
    <col min="11521" max="11521" width="12.85546875" style="316" customWidth="1"/>
    <col min="11522" max="11522" width="14" style="316" customWidth="1"/>
    <col min="11523" max="11530" width="12" style="316" customWidth="1"/>
    <col min="11531" max="11531" width="7.7109375" style="316" customWidth="1"/>
    <col min="11532" max="11776" width="7.7109375" style="316"/>
    <col min="11777" max="11777" width="12.85546875" style="316" customWidth="1"/>
    <col min="11778" max="11778" width="14" style="316" customWidth="1"/>
    <col min="11779" max="11786" width="12" style="316" customWidth="1"/>
    <col min="11787" max="11787" width="7.7109375" style="316" customWidth="1"/>
    <col min="11788" max="12032" width="7.7109375" style="316"/>
    <col min="12033" max="12033" width="12.85546875" style="316" customWidth="1"/>
    <col min="12034" max="12034" width="14" style="316" customWidth="1"/>
    <col min="12035" max="12042" width="12" style="316" customWidth="1"/>
    <col min="12043" max="12043" width="7.7109375" style="316" customWidth="1"/>
    <col min="12044" max="12288" width="7.7109375" style="316"/>
    <col min="12289" max="12289" width="12.85546875" style="316" customWidth="1"/>
    <col min="12290" max="12290" width="14" style="316" customWidth="1"/>
    <col min="12291" max="12298" width="12" style="316" customWidth="1"/>
    <col min="12299" max="12299" width="7.7109375" style="316" customWidth="1"/>
    <col min="12300" max="12544" width="7.7109375" style="316"/>
    <col min="12545" max="12545" width="12.85546875" style="316" customWidth="1"/>
    <col min="12546" max="12546" width="14" style="316" customWidth="1"/>
    <col min="12547" max="12554" width="12" style="316" customWidth="1"/>
    <col min="12555" max="12555" width="7.7109375" style="316" customWidth="1"/>
    <col min="12556" max="12800" width="7.7109375" style="316"/>
    <col min="12801" max="12801" width="12.85546875" style="316" customWidth="1"/>
    <col min="12802" max="12802" width="14" style="316" customWidth="1"/>
    <col min="12803" max="12810" width="12" style="316" customWidth="1"/>
    <col min="12811" max="12811" width="7.7109375" style="316" customWidth="1"/>
    <col min="12812" max="13056" width="7.7109375" style="316"/>
    <col min="13057" max="13057" width="12.85546875" style="316" customWidth="1"/>
    <col min="13058" max="13058" width="14" style="316" customWidth="1"/>
    <col min="13059" max="13066" width="12" style="316" customWidth="1"/>
    <col min="13067" max="13067" width="7.7109375" style="316" customWidth="1"/>
    <col min="13068" max="13312" width="7.7109375" style="316"/>
    <col min="13313" max="13313" width="12.85546875" style="316" customWidth="1"/>
    <col min="13314" max="13314" width="14" style="316" customWidth="1"/>
    <col min="13315" max="13322" width="12" style="316" customWidth="1"/>
    <col min="13323" max="13323" width="7.7109375" style="316" customWidth="1"/>
    <col min="13324" max="13568" width="7.7109375" style="316"/>
    <col min="13569" max="13569" width="12.85546875" style="316" customWidth="1"/>
    <col min="13570" max="13570" width="14" style="316" customWidth="1"/>
    <col min="13571" max="13578" width="12" style="316" customWidth="1"/>
    <col min="13579" max="13579" width="7.7109375" style="316" customWidth="1"/>
    <col min="13580" max="13824" width="7.7109375" style="316"/>
    <col min="13825" max="13825" width="12.85546875" style="316" customWidth="1"/>
    <col min="13826" max="13826" width="14" style="316" customWidth="1"/>
    <col min="13827" max="13834" width="12" style="316" customWidth="1"/>
    <col min="13835" max="13835" width="7.7109375" style="316" customWidth="1"/>
    <col min="13836" max="14080" width="7.7109375" style="316"/>
    <col min="14081" max="14081" width="12.85546875" style="316" customWidth="1"/>
    <col min="14082" max="14082" width="14" style="316" customWidth="1"/>
    <col min="14083" max="14090" width="12" style="316" customWidth="1"/>
    <col min="14091" max="14091" width="7.7109375" style="316" customWidth="1"/>
    <col min="14092" max="14336" width="7.7109375" style="316"/>
    <col min="14337" max="14337" width="12.85546875" style="316" customWidth="1"/>
    <col min="14338" max="14338" width="14" style="316" customWidth="1"/>
    <col min="14339" max="14346" width="12" style="316" customWidth="1"/>
    <col min="14347" max="14347" width="7.7109375" style="316" customWidth="1"/>
    <col min="14348" max="14592" width="7.7109375" style="316"/>
    <col min="14593" max="14593" width="12.85546875" style="316" customWidth="1"/>
    <col min="14594" max="14594" width="14" style="316" customWidth="1"/>
    <col min="14595" max="14602" width="12" style="316" customWidth="1"/>
    <col min="14603" max="14603" width="7.7109375" style="316" customWidth="1"/>
    <col min="14604" max="14848" width="7.7109375" style="316"/>
    <col min="14849" max="14849" width="12.85546875" style="316" customWidth="1"/>
    <col min="14850" max="14850" width="14" style="316" customWidth="1"/>
    <col min="14851" max="14858" width="12" style="316" customWidth="1"/>
    <col min="14859" max="14859" width="7.7109375" style="316" customWidth="1"/>
    <col min="14860" max="15104" width="7.7109375" style="316"/>
    <col min="15105" max="15105" width="12.85546875" style="316" customWidth="1"/>
    <col min="15106" max="15106" width="14" style="316" customWidth="1"/>
    <col min="15107" max="15114" width="12" style="316" customWidth="1"/>
    <col min="15115" max="15115" width="7.7109375" style="316" customWidth="1"/>
    <col min="15116" max="15360" width="7.7109375" style="316"/>
    <col min="15361" max="15361" width="12.85546875" style="316" customWidth="1"/>
    <col min="15362" max="15362" width="14" style="316" customWidth="1"/>
    <col min="15363" max="15370" width="12" style="316" customWidth="1"/>
    <col min="15371" max="15371" width="7.7109375" style="316" customWidth="1"/>
    <col min="15372" max="15616" width="7.7109375" style="316"/>
    <col min="15617" max="15617" width="12.85546875" style="316" customWidth="1"/>
    <col min="15618" max="15618" width="14" style="316" customWidth="1"/>
    <col min="15619" max="15626" width="12" style="316" customWidth="1"/>
    <col min="15627" max="15627" width="7.7109375" style="316" customWidth="1"/>
    <col min="15628" max="15872" width="7.7109375" style="316"/>
    <col min="15873" max="15873" width="12.85546875" style="316" customWidth="1"/>
    <col min="15874" max="15874" width="14" style="316" customWidth="1"/>
    <col min="15875" max="15882" width="12" style="316" customWidth="1"/>
    <col min="15883" max="15883" width="7.7109375" style="316" customWidth="1"/>
    <col min="15884" max="16128" width="7.7109375" style="316"/>
    <col min="16129" max="16129" width="12.85546875" style="316" customWidth="1"/>
    <col min="16130" max="16130" width="14" style="316" customWidth="1"/>
    <col min="16131" max="16138" width="12" style="316" customWidth="1"/>
    <col min="16139" max="16139" width="7.7109375" style="316" customWidth="1"/>
    <col min="16140" max="16384" width="7.7109375" style="316"/>
  </cols>
  <sheetData>
    <row r="1" spans="1:19" ht="39" customHeight="1">
      <c r="A1" s="1956" t="s">
        <v>368</v>
      </c>
      <c r="B1" s="1956"/>
      <c r="C1" s="1956"/>
      <c r="D1" s="1956"/>
      <c r="E1" s="1956"/>
      <c r="F1" s="1956"/>
      <c r="G1" s="1956"/>
      <c r="H1" s="1956"/>
      <c r="I1" s="1956"/>
      <c r="J1" s="1956"/>
    </row>
    <row r="2" spans="1:19" ht="39" customHeight="1">
      <c r="A2" s="1902" t="s">
        <v>785</v>
      </c>
      <c r="B2" s="1902"/>
      <c r="C2" s="1902"/>
      <c r="D2" s="1902"/>
      <c r="E2" s="1902"/>
      <c r="F2" s="1902"/>
      <c r="G2" s="1902"/>
      <c r="H2" s="1902"/>
      <c r="I2" s="1902"/>
      <c r="J2" s="1902"/>
    </row>
    <row r="3" spans="1:19" ht="29.25" customHeight="1">
      <c r="A3" s="1903" t="s">
        <v>786</v>
      </c>
      <c r="B3" s="1903"/>
      <c r="C3" s="1903"/>
      <c r="D3" s="1903"/>
      <c r="E3" s="1903"/>
      <c r="F3" s="1904"/>
      <c r="G3" s="1905" t="s">
        <v>787</v>
      </c>
      <c r="H3" s="1906"/>
      <c r="I3" s="1906"/>
      <c r="J3" s="1906"/>
    </row>
    <row r="4" spans="1:19" ht="24.95" customHeight="1">
      <c r="A4" s="2012" t="s">
        <v>83</v>
      </c>
      <c r="B4" s="2120" t="s">
        <v>788</v>
      </c>
      <c r="C4" s="2120"/>
      <c r="D4" s="2120"/>
      <c r="E4" s="2120"/>
      <c r="F4" s="2120" t="s">
        <v>789</v>
      </c>
      <c r="G4" s="2120"/>
      <c r="H4" s="2120"/>
      <c r="I4" s="2120"/>
      <c r="J4" s="2012" t="s">
        <v>87</v>
      </c>
    </row>
    <row r="5" spans="1:19" ht="52.5" customHeight="1">
      <c r="A5" s="2012"/>
      <c r="B5" s="408" t="s">
        <v>790</v>
      </c>
      <c r="C5" s="408" t="s">
        <v>791</v>
      </c>
      <c r="D5" s="408" t="s">
        <v>792</v>
      </c>
      <c r="E5" s="408" t="s">
        <v>793</v>
      </c>
      <c r="F5" s="408" t="s">
        <v>794</v>
      </c>
      <c r="G5" s="408" t="s">
        <v>795</v>
      </c>
      <c r="H5" s="408" t="s">
        <v>796</v>
      </c>
      <c r="I5" s="266" t="s">
        <v>797</v>
      </c>
      <c r="J5" s="2012"/>
    </row>
    <row r="6" spans="1:19" ht="35.1" customHeight="1">
      <c r="A6" s="255" t="s">
        <v>88</v>
      </c>
      <c r="B6" s="239">
        <v>18</v>
      </c>
      <c r="C6" s="239">
        <v>5</v>
      </c>
      <c r="D6" s="239">
        <v>12</v>
      </c>
      <c r="E6" s="239">
        <v>7</v>
      </c>
      <c r="F6" s="239">
        <v>1</v>
      </c>
      <c r="G6" s="239">
        <v>3</v>
      </c>
      <c r="H6" s="239">
        <v>3</v>
      </c>
      <c r="I6" s="396">
        <f t="shared" ref="I6:I25" si="0">SUM(B6:H6)</f>
        <v>49</v>
      </c>
      <c r="J6" s="255" t="s">
        <v>89</v>
      </c>
    </row>
    <row r="7" spans="1:19" ht="35.1" customHeight="1">
      <c r="A7" s="255" t="s">
        <v>90</v>
      </c>
      <c r="B7" s="242">
        <v>2</v>
      </c>
      <c r="C7" s="242">
        <v>1</v>
      </c>
      <c r="D7" s="242">
        <v>1</v>
      </c>
      <c r="E7" s="242">
        <v>3</v>
      </c>
      <c r="F7" s="242">
        <v>0</v>
      </c>
      <c r="G7" s="242">
        <v>3</v>
      </c>
      <c r="H7" s="242">
        <v>0</v>
      </c>
      <c r="I7" s="396">
        <f t="shared" si="0"/>
        <v>10</v>
      </c>
      <c r="J7" s="255" t="s">
        <v>91</v>
      </c>
    </row>
    <row r="8" spans="1:19" ht="35.1" customHeight="1">
      <c r="A8" s="255" t="s">
        <v>92</v>
      </c>
      <c r="B8" s="239">
        <v>1</v>
      </c>
      <c r="C8" s="239">
        <v>4</v>
      </c>
      <c r="D8" s="239">
        <v>2</v>
      </c>
      <c r="E8" s="239">
        <v>3</v>
      </c>
      <c r="F8" s="239">
        <v>1</v>
      </c>
      <c r="G8" s="239">
        <v>2</v>
      </c>
      <c r="H8" s="239">
        <v>1</v>
      </c>
      <c r="I8" s="396">
        <f t="shared" si="0"/>
        <v>14</v>
      </c>
      <c r="J8" s="255" t="s">
        <v>93</v>
      </c>
    </row>
    <row r="9" spans="1:19" ht="35.1" customHeight="1">
      <c r="A9" s="255" t="s">
        <v>94</v>
      </c>
      <c r="B9" s="242">
        <v>11</v>
      </c>
      <c r="C9" s="242">
        <v>0</v>
      </c>
      <c r="D9" s="242">
        <v>1</v>
      </c>
      <c r="E9" s="242">
        <v>1</v>
      </c>
      <c r="F9" s="242">
        <v>0</v>
      </c>
      <c r="G9" s="242">
        <v>2</v>
      </c>
      <c r="H9" s="242">
        <v>1</v>
      </c>
      <c r="I9" s="396">
        <f t="shared" si="0"/>
        <v>16</v>
      </c>
      <c r="J9" s="255" t="s">
        <v>257</v>
      </c>
      <c r="S9" s="409"/>
    </row>
    <row r="10" spans="1:19" ht="35.1" customHeight="1">
      <c r="A10" s="255" t="s">
        <v>96</v>
      </c>
      <c r="B10" s="239">
        <v>8</v>
      </c>
      <c r="C10" s="239">
        <v>2</v>
      </c>
      <c r="D10" s="239">
        <v>3</v>
      </c>
      <c r="E10" s="239">
        <v>2</v>
      </c>
      <c r="F10" s="239">
        <v>0</v>
      </c>
      <c r="G10" s="239">
        <v>2</v>
      </c>
      <c r="H10" s="239">
        <v>1</v>
      </c>
      <c r="I10" s="396">
        <f t="shared" si="0"/>
        <v>18</v>
      </c>
      <c r="J10" s="255" t="s">
        <v>97</v>
      </c>
    </row>
    <row r="11" spans="1:19" ht="35.1" customHeight="1">
      <c r="A11" s="255" t="s">
        <v>98</v>
      </c>
      <c r="B11" s="242">
        <v>9</v>
      </c>
      <c r="C11" s="242">
        <v>1</v>
      </c>
      <c r="D11" s="242">
        <v>4</v>
      </c>
      <c r="E11" s="242">
        <v>3</v>
      </c>
      <c r="F11" s="242">
        <v>0</v>
      </c>
      <c r="G11" s="242">
        <v>1</v>
      </c>
      <c r="H11" s="242">
        <v>1</v>
      </c>
      <c r="I11" s="396">
        <f t="shared" si="0"/>
        <v>19</v>
      </c>
      <c r="J11" s="255" t="s">
        <v>99</v>
      </c>
    </row>
    <row r="12" spans="1:19" ht="35.1" customHeight="1">
      <c r="A12" s="255" t="s">
        <v>258</v>
      </c>
      <c r="B12" s="239">
        <v>10</v>
      </c>
      <c r="C12" s="239">
        <v>5</v>
      </c>
      <c r="D12" s="239">
        <v>1</v>
      </c>
      <c r="E12" s="239">
        <v>0</v>
      </c>
      <c r="F12" s="239">
        <v>2</v>
      </c>
      <c r="G12" s="239">
        <v>2</v>
      </c>
      <c r="H12" s="239">
        <v>1</v>
      </c>
      <c r="I12" s="396">
        <f t="shared" si="0"/>
        <v>21</v>
      </c>
      <c r="J12" s="255" t="s">
        <v>101</v>
      </c>
    </row>
    <row r="13" spans="1:19" ht="35.1" customHeight="1">
      <c r="A13" s="255" t="s">
        <v>102</v>
      </c>
      <c r="B13" s="242">
        <v>2</v>
      </c>
      <c r="C13" s="242">
        <v>3</v>
      </c>
      <c r="D13" s="242">
        <v>2</v>
      </c>
      <c r="E13" s="242">
        <v>1</v>
      </c>
      <c r="F13" s="242">
        <v>0</v>
      </c>
      <c r="G13" s="242">
        <v>1</v>
      </c>
      <c r="H13" s="242">
        <v>1</v>
      </c>
      <c r="I13" s="396">
        <f t="shared" si="0"/>
        <v>10</v>
      </c>
      <c r="J13" s="255" t="s">
        <v>103</v>
      </c>
    </row>
    <row r="14" spans="1:19" ht="35.1" customHeight="1">
      <c r="A14" s="255" t="s">
        <v>104</v>
      </c>
      <c r="B14" s="239">
        <v>4</v>
      </c>
      <c r="C14" s="239">
        <v>0</v>
      </c>
      <c r="D14" s="239">
        <v>1</v>
      </c>
      <c r="E14" s="239">
        <v>2</v>
      </c>
      <c r="F14" s="239">
        <v>0</v>
      </c>
      <c r="G14" s="239">
        <v>0</v>
      </c>
      <c r="H14" s="239">
        <v>0</v>
      </c>
      <c r="I14" s="396">
        <f t="shared" si="0"/>
        <v>7</v>
      </c>
      <c r="J14" s="255" t="s">
        <v>105</v>
      </c>
    </row>
    <row r="15" spans="1:19" ht="35.1" customHeight="1">
      <c r="A15" s="255" t="s">
        <v>106</v>
      </c>
      <c r="B15" s="242">
        <v>7</v>
      </c>
      <c r="C15" s="242">
        <v>7</v>
      </c>
      <c r="D15" s="242">
        <v>5</v>
      </c>
      <c r="E15" s="242">
        <v>0</v>
      </c>
      <c r="F15" s="242">
        <v>0</v>
      </c>
      <c r="G15" s="242">
        <v>1</v>
      </c>
      <c r="H15" s="242">
        <v>0</v>
      </c>
      <c r="I15" s="396">
        <f t="shared" si="0"/>
        <v>20</v>
      </c>
      <c r="J15" s="255" t="s">
        <v>107</v>
      </c>
    </row>
    <row r="16" spans="1:19" ht="35.1" customHeight="1">
      <c r="A16" s="255" t="s">
        <v>514</v>
      </c>
      <c r="B16" s="239">
        <v>3</v>
      </c>
      <c r="C16" s="239">
        <v>3</v>
      </c>
      <c r="D16" s="239">
        <v>1</v>
      </c>
      <c r="E16" s="239">
        <v>0</v>
      </c>
      <c r="F16" s="239">
        <v>1</v>
      </c>
      <c r="G16" s="239">
        <v>0</v>
      </c>
      <c r="H16" s="239">
        <v>0</v>
      </c>
      <c r="I16" s="396">
        <f t="shared" si="0"/>
        <v>8</v>
      </c>
      <c r="J16" s="255" t="s">
        <v>109</v>
      </c>
    </row>
    <row r="17" spans="1:15" ht="35.1" customHeight="1">
      <c r="A17" s="255" t="s">
        <v>110</v>
      </c>
      <c r="B17" s="242">
        <v>3</v>
      </c>
      <c r="C17" s="242">
        <v>4</v>
      </c>
      <c r="D17" s="242">
        <v>3</v>
      </c>
      <c r="E17" s="242">
        <v>1</v>
      </c>
      <c r="F17" s="242">
        <v>0</v>
      </c>
      <c r="G17" s="242">
        <v>1</v>
      </c>
      <c r="H17" s="242">
        <v>0</v>
      </c>
      <c r="I17" s="396">
        <f t="shared" si="0"/>
        <v>12</v>
      </c>
      <c r="J17" s="255" t="s">
        <v>111</v>
      </c>
    </row>
    <row r="18" spans="1:15" ht="35.1" customHeight="1">
      <c r="A18" s="255" t="s">
        <v>112</v>
      </c>
      <c r="B18" s="239">
        <v>8</v>
      </c>
      <c r="C18" s="239">
        <v>1</v>
      </c>
      <c r="D18" s="239">
        <v>2</v>
      </c>
      <c r="E18" s="239">
        <v>1</v>
      </c>
      <c r="F18" s="239">
        <v>1</v>
      </c>
      <c r="G18" s="239">
        <v>1</v>
      </c>
      <c r="H18" s="239">
        <v>0</v>
      </c>
      <c r="I18" s="396">
        <f t="shared" si="0"/>
        <v>14</v>
      </c>
      <c r="J18" s="255" t="s">
        <v>260</v>
      </c>
    </row>
    <row r="19" spans="1:15" ht="35.1" customHeight="1">
      <c r="A19" s="255" t="s">
        <v>148</v>
      </c>
      <c r="B19" s="242">
        <v>4</v>
      </c>
      <c r="C19" s="242">
        <v>3</v>
      </c>
      <c r="D19" s="242">
        <v>2</v>
      </c>
      <c r="E19" s="242">
        <v>1</v>
      </c>
      <c r="F19" s="242">
        <v>1</v>
      </c>
      <c r="G19" s="242">
        <v>0</v>
      </c>
      <c r="H19" s="242">
        <v>0</v>
      </c>
      <c r="I19" s="396">
        <f t="shared" si="0"/>
        <v>11</v>
      </c>
      <c r="J19" s="255" t="s">
        <v>261</v>
      </c>
    </row>
    <row r="20" spans="1:15" ht="35.1" customHeight="1">
      <c r="A20" s="255" t="s">
        <v>116</v>
      </c>
      <c r="B20" s="239">
        <v>10</v>
      </c>
      <c r="C20" s="239">
        <v>3</v>
      </c>
      <c r="D20" s="239">
        <v>7</v>
      </c>
      <c r="E20" s="239">
        <v>0</v>
      </c>
      <c r="F20" s="239">
        <v>0</v>
      </c>
      <c r="G20" s="239">
        <v>2</v>
      </c>
      <c r="H20" s="239">
        <v>0</v>
      </c>
      <c r="I20" s="396">
        <f t="shared" si="0"/>
        <v>22</v>
      </c>
      <c r="J20" s="255" t="s">
        <v>117</v>
      </c>
    </row>
    <row r="21" spans="1:15" ht="35.1" customHeight="1">
      <c r="A21" s="255" t="s">
        <v>118</v>
      </c>
      <c r="B21" s="242">
        <v>4</v>
      </c>
      <c r="C21" s="242">
        <v>2</v>
      </c>
      <c r="D21" s="242">
        <v>3</v>
      </c>
      <c r="E21" s="242">
        <v>0</v>
      </c>
      <c r="F21" s="242">
        <v>1</v>
      </c>
      <c r="G21" s="242">
        <v>0</v>
      </c>
      <c r="H21" s="242">
        <v>0</v>
      </c>
      <c r="I21" s="396">
        <f t="shared" si="0"/>
        <v>10</v>
      </c>
      <c r="J21" s="255" t="s">
        <v>119</v>
      </c>
    </row>
    <row r="22" spans="1:15" ht="35.1" customHeight="1">
      <c r="A22" s="255" t="s">
        <v>149</v>
      </c>
      <c r="B22" s="239">
        <v>4</v>
      </c>
      <c r="C22" s="239">
        <v>3</v>
      </c>
      <c r="D22" s="239">
        <v>1</v>
      </c>
      <c r="E22" s="239">
        <v>0</v>
      </c>
      <c r="F22" s="239">
        <v>2</v>
      </c>
      <c r="G22" s="239">
        <v>0</v>
      </c>
      <c r="H22" s="239">
        <v>0</v>
      </c>
      <c r="I22" s="396">
        <f t="shared" si="0"/>
        <v>10</v>
      </c>
      <c r="J22" s="255" t="s">
        <v>121</v>
      </c>
    </row>
    <row r="23" spans="1:15" ht="35.1" customHeight="1">
      <c r="A23" s="255" t="s">
        <v>122</v>
      </c>
      <c r="B23" s="242">
        <v>3</v>
      </c>
      <c r="C23" s="242">
        <v>1</v>
      </c>
      <c r="D23" s="242">
        <v>3</v>
      </c>
      <c r="E23" s="242">
        <v>2</v>
      </c>
      <c r="F23" s="242">
        <v>0</v>
      </c>
      <c r="G23" s="242">
        <v>0</v>
      </c>
      <c r="H23" s="242">
        <v>0</v>
      </c>
      <c r="I23" s="396">
        <f t="shared" si="0"/>
        <v>9</v>
      </c>
      <c r="J23" s="255" t="s">
        <v>123</v>
      </c>
    </row>
    <row r="24" spans="1:15" ht="35.1" customHeight="1">
      <c r="A24" s="255" t="s">
        <v>124</v>
      </c>
      <c r="B24" s="239">
        <v>3</v>
      </c>
      <c r="C24" s="239">
        <v>0</v>
      </c>
      <c r="D24" s="239">
        <v>1</v>
      </c>
      <c r="E24" s="239">
        <v>0</v>
      </c>
      <c r="F24" s="239">
        <v>1</v>
      </c>
      <c r="G24" s="239">
        <v>0</v>
      </c>
      <c r="H24" s="239">
        <v>0</v>
      </c>
      <c r="I24" s="396">
        <f t="shared" si="0"/>
        <v>5</v>
      </c>
      <c r="J24" s="255" t="s">
        <v>125</v>
      </c>
    </row>
    <row r="25" spans="1:15" ht="35.1" customHeight="1">
      <c r="A25" s="255" t="s">
        <v>126</v>
      </c>
      <c r="B25" s="242">
        <v>3</v>
      </c>
      <c r="C25" s="242">
        <v>1</v>
      </c>
      <c r="D25" s="242">
        <v>1</v>
      </c>
      <c r="E25" s="242">
        <v>0</v>
      </c>
      <c r="F25" s="242">
        <v>0</v>
      </c>
      <c r="G25" s="242">
        <v>0</v>
      </c>
      <c r="H25" s="242">
        <v>0</v>
      </c>
      <c r="I25" s="396">
        <f t="shared" si="0"/>
        <v>5</v>
      </c>
      <c r="J25" s="255" t="s">
        <v>127</v>
      </c>
    </row>
    <row r="26" spans="1:15" ht="35.1" customHeight="1">
      <c r="A26" s="387" t="s">
        <v>128</v>
      </c>
      <c r="B26" s="387">
        <f t="shared" ref="B26:I26" si="1">SUM(B6:B25)</f>
        <v>117</v>
      </c>
      <c r="C26" s="387">
        <f t="shared" si="1"/>
        <v>49</v>
      </c>
      <c r="D26" s="387">
        <f t="shared" si="1"/>
        <v>56</v>
      </c>
      <c r="E26" s="387">
        <f t="shared" si="1"/>
        <v>27</v>
      </c>
      <c r="F26" s="387">
        <f t="shared" si="1"/>
        <v>11</v>
      </c>
      <c r="G26" s="387">
        <f t="shared" si="1"/>
        <v>21</v>
      </c>
      <c r="H26" s="387">
        <f t="shared" si="1"/>
        <v>9</v>
      </c>
      <c r="I26" s="387">
        <f t="shared" si="1"/>
        <v>290</v>
      </c>
      <c r="J26" s="387" t="s">
        <v>129</v>
      </c>
    </row>
    <row r="27" spans="1:15" ht="11.25" customHeight="1"/>
    <row r="28" spans="1:15" s="410" customFormat="1" ht="23.25" customHeight="1">
      <c r="A28" s="388"/>
      <c r="I28" s="391"/>
      <c r="J28" s="391"/>
      <c r="K28" s="316"/>
      <c r="L28" s="316"/>
      <c r="M28" s="316"/>
      <c r="N28" s="316"/>
      <c r="O28" s="316"/>
    </row>
    <row r="29" spans="1:15">
      <c r="I29" s="392"/>
    </row>
  </sheetData>
  <mergeCells count="8">
    <mergeCell ref="A1:J1"/>
    <mergeCell ref="A2:J2"/>
    <mergeCell ref="A3:F3"/>
    <mergeCell ref="G3:J3"/>
    <mergeCell ref="A4:A5"/>
    <mergeCell ref="B4:E4"/>
    <mergeCell ref="F4:I4"/>
    <mergeCell ref="J4:J5"/>
  </mergeCells>
  <printOptions horizontalCentered="1" verticalCentered="1"/>
  <pageMargins left="0.59055118110236227" right="0.59055118110236227" top="0.98425196850393704" bottom="0.98425196850393704" header="0.5" footer="0.5"/>
  <pageSetup paperSize="9" scale="60"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L77"/>
  <sheetViews>
    <sheetView showGridLines="0" rightToLeft="1" zoomScale="90" zoomScaleNormal="90" zoomScaleSheetLayoutView="75" workbookViewId="0">
      <selection activeCell="G13" sqref="G13"/>
    </sheetView>
  </sheetViews>
  <sheetFormatPr defaultColWidth="7.7109375" defaultRowHeight="12.75"/>
  <cols>
    <col min="1" max="1" width="25.42578125" style="419" bestFit="1" customWidth="1"/>
    <col min="2" max="7" width="5.7109375" style="423" customWidth="1"/>
    <col min="8" max="35" width="5.7109375" style="419" customWidth="1"/>
    <col min="36" max="36" width="23.42578125" style="419" customWidth="1"/>
    <col min="37" max="38" width="7.7109375" style="419" customWidth="1"/>
    <col min="39" max="242" width="7.7109375" style="419"/>
    <col min="243" max="243" width="9.28515625" style="419" customWidth="1"/>
    <col min="244" max="244" width="11.140625" style="419" customWidth="1"/>
    <col min="245" max="246" width="7.7109375" style="419" customWidth="1"/>
    <col min="247" max="247" width="4.140625" style="419" customWidth="1"/>
    <col min="248" max="248" width="2.85546875" style="419" customWidth="1"/>
    <col min="249" max="249" width="4.140625" style="419" customWidth="1"/>
    <col min="250" max="250" width="2.85546875" style="419" customWidth="1"/>
    <col min="251" max="251" width="4.140625" style="419" customWidth="1"/>
    <col min="252" max="252" width="2.85546875" style="419" customWidth="1"/>
    <col min="253" max="253" width="3.28515625" style="419" customWidth="1"/>
    <col min="254" max="254" width="2.85546875" style="419" customWidth="1"/>
    <col min="255" max="255" width="3.28515625" style="419" customWidth="1"/>
    <col min="256" max="256" width="2.85546875" style="419" customWidth="1"/>
    <col min="257" max="257" width="3.28515625" style="419" customWidth="1"/>
    <col min="258" max="258" width="2.85546875" style="419" customWidth="1"/>
    <col min="259" max="259" width="4.140625" style="419" customWidth="1"/>
    <col min="260" max="260" width="2.85546875" style="419" customWidth="1"/>
    <col min="261" max="261" width="3.7109375" style="419" customWidth="1"/>
    <col min="262" max="262" width="2.85546875" style="419" customWidth="1"/>
    <col min="263" max="263" width="3.28515625" style="419" customWidth="1"/>
    <col min="264" max="264" width="2.85546875" style="419" customWidth="1"/>
    <col min="265" max="265" width="3.28515625" style="419" customWidth="1"/>
    <col min="266" max="266" width="2.85546875" style="419" customWidth="1"/>
    <col min="267" max="267" width="3.7109375" style="419" customWidth="1"/>
    <col min="268" max="268" width="2.85546875" style="419" customWidth="1"/>
    <col min="269" max="269" width="3.28515625" style="419" customWidth="1"/>
    <col min="270" max="270" width="2.85546875" style="419" customWidth="1"/>
    <col min="271" max="271" width="3.28515625" style="419" customWidth="1"/>
    <col min="272" max="272" width="2.85546875" style="419" customWidth="1"/>
    <col min="273" max="273" width="4.140625" style="419" customWidth="1"/>
    <col min="274" max="274" width="2.85546875" style="419" customWidth="1"/>
    <col min="275" max="275" width="3.28515625" style="419" customWidth="1"/>
    <col min="276" max="276" width="2.85546875" style="419" customWidth="1"/>
    <col min="277" max="277" width="4.140625" style="419" customWidth="1"/>
    <col min="278" max="278" width="2.85546875" style="419" customWidth="1"/>
    <col min="279" max="279" width="5" style="419" customWidth="1"/>
    <col min="280" max="280" width="2.28515625" style="419" customWidth="1"/>
    <col min="281" max="281" width="7.7109375" style="419" customWidth="1"/>
    <col min="282" max="498" width="7.7109375" style="419"/>
    <col min="499" max="499" width="9.28515625" style="419" customWidth="1"/>
    <col min="500" max="500" width="11.140625" style="419" customWidth="1"/>
    <col min="501" max="502" width="7.7109375" style="419" customWidth="1"/>
    <col min="503" max="503" width="4.140625" style="419" customWidth="1"/>
    <col min="504" max="504" width="2.85546875" style="419" customWidth="1"/>
    <col min="505" max="505" width="4.140625" style="419" customWidth="1"/>
    <col min="506" max="506" width="2.85546875" style="419" customWidth="1"/>
    <col min="507" max="507" width="4.140625" style="419" customWidth="1"/>
    <col min="508" max="508" width="2.85546875" style="419" customWidth="1"/>
    <col min="509" max="509" width="3.28515625" style="419" customWidth="1"/>
    <col min="510" max="510" width="2.85546875" style="419" customWidth="1"/>
    <col min="511" max="511" width="3.28515625" style="419" customWidth="1"/>
    <col min="512" max="512" width="2.85546875" style="419" customWidth="1"/>
    <col min="513" max="513" width="3.28515625" style="419" customWidth="1"/>
    <col min="514" max="514" width="2.85546875" style="419" customWidth="1"/>
    <col min="515" max="515" width="4.140625" style="419" customWidth="1"/>
    <col min="516" max="516" width="2.85546875" style="419" customWidth="1"/>
    <col min="517" max="517" width="3.7109375" style="419" customWidth="1"/>
    <col min="518" max="518" width="2.85546875" style="419" customWidth="1"/>
    <col min="519" max="519" width="3.28515625" style="419" customWidth="1"/>
    <col min="520" max="520" width="2.85546875" style="419" customWidth="1"/>
    <col min="521" max="521" width="3.28515625" style="419" customWidth="1"/>
    <col min="522" max="522" width="2.85546875" style="419" customWidth="1"/>
    <col min="523" max="523" width="3.7109375" style="419" customWidth="1"/>
    <col min="524" max="524" width="2.85546875" style="419" customWidth="1"/>
    <col min="525" max="525" width="3.28515625" style="419" customWidth="1"/>
    <col min="526" max="526" width="2.85546875" style="419" customWidth="1"/>
    <col min="527" max="527" width="3.28515625" style="419" customWidth="1"/>
    <col min="528" max="528" width="2.85546875" style="419" customWidth="1"/>
    <col min="529" max="529" width="4.140625" style="419" customWidth="1"/>
    <col min="530" max="530" width="2.85546875" style="419" customWidth="1"/>
    <col min="531" max="531" width="3.28515625" style="419" customWidth="1"/>
    <col min="532" max="532" width="2.85546875" style="419" customWidth="1"/>
    <col min="533" max="533" width="4.140625" style="419" customWidth="1"/>
    <col min="534" max="534" width="2.85546875" style="419" customWidth="1"/>
    <col min="535" max="535" width="5" style="419" customWidth="1"/>
    <col min="536" max="536" width="2.28515625" style="419" customWidth="1"/>
    <col min="537" max="537" width="7.7109375" style="419" customWidth="1"/>
    <col min="538" max="754" width="7.7109375" style="419"/>
    <col min="755" max="755" width="9.28515625" style="419" customWidth="1"/>
    <col min="756" max="756" width="11.140625" style="419" customWidth="1"/>
    <col min="757" max="758" width="7.7109375" style="419" customWidth="1"/>
    <col min="759" max="759" width="4.140625" style="419" customWidth="1"/>
    <col min="760" max="760" width="2.85546875" style="419" customWidth="1"/>
    <col min="761" max="761" width="4.140625" style="419" customWidth="1"/>
    <col min="762" max="762" width="2.85546875" style="419" customWidth="1"/>
    <col min="763" max="763" width="4.140625" style="419" customWidth="1"/>
    <col min="764" max="764" width="2.85546875" style="419" customWidth="1"/>
    <col min="765" max="765" width="3.28515625" style="419" customWidth="1"/>
    <col min="766" max="766" width="2.85546875" style="419" customWidth="1"/>
    <col min="767" max="767" width="3.28515625" style="419" customWidth="1"/>
    <col min="768" max="768" width="2.85546875" style="419" customWidth="1"/>
    <col min="769" max="769" width="3.28515625" style="419" customWidth="1"/>
    <col min="770" max="770" width="2.85546875" style="419" customWidth="1"/>
    <col min="771" max="771" width="4.140625" style="419" customWidth="1"/>
    <col min="772" max="772" width="2.85546875" style="419" customWidth="1"/>
    <col min="773" max="773" width="3.7109375" style="419" customWidth="1"/>
    <col min="774" max="774" width="2.85546875" style="419" customWidth="1"/>
    <col min="775" max="775" width="3.28515625" style="419" customWidth="1"/>
    <col min="776" max="776" width="2.85546875" style="419" customWidth="1"/>
    <col min="777" max="777" width="3.28515625" style="419" customWidth="1"/>
    <col min="778" max="778" width="2.85546875" style="419" customWidth="1"/>
    <col min="779" max="779" width="3.7109375" style="419" customWidth="1"/>
    <col min="780" max="780" width="2.85546875" style="419" customWidth="1"/>
    <col min="781" max="781" width="3.28515625" style="419" customWidth="1"/>
    <col min="782" max="782" width="2.85546875" style="419" customWidth="1"/>
    <col min="783" max="783" width="3.28515625" style="419" customWidth="1"/>
    <col min="784" max="784" width="2.85546875" style="419" customWidth="1"/>
    <col min="785" max="785" width="4.140625" style="419" customWidth="1"/>
    <col min="786" max="786" width="2.85546875" style="419" customWidth="1"/>
    <col min="787" max="787" width="3.28515625" style="419" customWidth="1"/>
    <col min="788" max="788" width="2.85546875" style="419" customWidth="1"/>
    <col min="789" max="789" width="4.140625" style="419" customWidth="1"/>
    <col min="790" max="790" width="2.85546875" style="419" customWidth="1"/>
    <col min="791" max="791" width="5" style="419" customWidth="1"/>
    <col min="792" max="792" width="2.28515625" style="419" customWidth="1"/>
    <col min="793" max="793" width="7.7109375" style="419" customWidth="1"/>
    <col min="794" max="1010" width="7.7109375" style="419"/>
    <col min="1011" max="1011" width="9.28515625" style="419" customWidth="1"/>
    <col min="1012" max="1012" width="11.140625" style="419" customWidth="1"/>
    <col min="1013" max="1014" width="7.7109375" style="419" customWidth="1"/>
    <col min="1015" max="1015" width="4.140625" style="419" customWidth="1"/>
    <col min="1016" max="1016" width="2.85546875" style="419" customWidth="1"/>
    <col min="1017" max="1017" width="4.140625" style="419" customWidth="1"/>
    <col min="1018" max="1018" width="2.85546875" style="419" customWidth="1"/>
    <col min="1019" max="1019" width="4.140625" style="419" customWidth="1"/>
    <col min="1020" max="1020" width="2.85546875" style="419" customWidth="1"/>
    <col min="1021" max="1021" width="3.28515625" style="419" customWidth="1"/>
    <col min="1022" max="1022" width="2.85546875" style="419" customWidth="1"/>
    <col min="1023" max="1023" width="3.28515625" style="419" customWidth="1"/>
    <col min="1024" max="1024" width="2.85546875" style="419" customWidth="1"/>
    <col min="1025" max="1025" width="3.28515625" style="419" customWidth="1"/>
    <col min="1026" max="1026" width="2.85546875" style="419" customWidth="1"/>
    <col min="1027" max="1027" width="4.140625" style="419" customWidth="1"/>
    <col min="1028" max="1028" width="2.85546875" style="419" customWidth="1"/>
    <col min="1029" max="1029" width="3.7109375" style="419" customWidth="1"/>
    <col min="1030" max="1030" width="2.85546875" style="419" customWidth="1"/>
    <col min="1031" max="1031" width="3.28515625" style="419" customWidth="1"/>
    <col min="1032" max="1032" width="2.85546875" style="419" customWidth="1"/>
    <col min="1033" max="1033" width="3.28515625" style="419" customWidth="1"/>
    <col min="1034" max="1034" width="2.85546875" style="419" customWidth="1"/>
    <col min="1035" max="1035" width="3.7109375" style="419" customWidth="1"/>
    <col min="1036" max="1036" width="2.85546875" style="419" customWidth="1"/>
    <col min="1037" max="1037" width="3.28515625" style="419" customWidth="1"/>
    <col min="1038" max="1038" width="2.85546875" style="419" customWidth="1"/>
    <col min="1039" max="1039" width="3.28515625" style="419" customWidth="1"/>
    <col min="1040" max="1040" width="2.85546875" style="419" customWidth="1"/>
    <col min="1041" max="1041" width="4.140625" style="419" customWidth="1"/>
    <col min="1042" max="1042" width="2.85546875" style="419" customWidth="1"/>
    <col min="1043" max="1043" width="3.28515625" style="419" customWidth="1"/>
    <col min="1044" max="1044" width="2.85546875" style="419" customWidth="1"/>
    <col min="1045" max="1045" width="4.140625" style="419" customWidth="1"/>
    <col min="1046" max="1046" width="2.85546875" style="419" customWidth="1"/>
    <col min="1047" max="1047" width="5" style="419" customWidth="1"/>
    <col min="1048" max="1048" width="2.28515625" style="419" customWidth="1"/>
    <col min="1049" max="1049" width="7.7109375" style="419" customWidth="1"/>
    <col min="1050" max="1266" width="7.7109375" style="419"/>
    <col min="1267" max="1267" width="9.28515625" style="419" customWidth="1"/>
    <col min="1268" max="1268" width="11.140625" style="419" customWidth="1"/>
    <col min="1269" max="1270" width="7.7109375" style="419" customWidth="1"/>
    <col min="1271" max="1271" width="4.140625" style="419" customWidth="1"/>
    <col min="1272" max="1272" width="2.85546875" style="419" customWidth="1"/>
    <col min="1273" max="1273" width="4.140625" style="419" customWidth="1"/>
    <col min="1274" max="1274" width="2.85546875" style="419" customWidth="1"/>
    <col min="1275" max="1275" width="4.140625" style="419" customWidth="1"/>
    <col min="1276" max="1276" width="2.85546875" style="419" customWidth="1"/>
    <col min="1277" max="1277" width="3.28515625" style="419" customWidth="1"/>
    <col min="1278" max="1278" width="2.85546875" style="419" customWidth="1"/>
    <col min="1279" max="1279" width="3.28515625" style="419" customWidth="1"/>
    <col min="1280" max="1280" width="2.85546875" style="419" customWidth="1"/>
    <col min="1281" max="1281" width="3.28515625" style="419" customWidth="1"/>
    <col min="1282" max="1282" width="2.85546875" style="419" customWidth="1"/>
    <col min="1283" max="1283" width="4.140625" style="419" customWidth="1"/>
    <col min="1284" max="1284" width="2.85546875" style="419" customWidth="1"/>
    <col min="1285" max="1285" width="3.7109375" style="419" customWidth="1"/>
    <col min="1286" max="1286" width="2.85546875" style="419" customWidth="1"/>
    <col min="1287" max="1287" width="3.28515625" style="419" customWidth="1"/>
    <col min="1288" max="1288" width="2.85546875" style="419" customWidth="1"/>
    <col min="1289" max="1289" width="3.28515625" style="419" customWidth="1"/>
    <col min="1290" max="1290" width="2.85546875" style="419" customWidth="1"/>
    <col min="1291" max="1291" width="3.7109375" style="419" customWidth="1"/>
    <col min="1292" max="1292" width="2.85546875" style="419" customWidth="1"/>
    <col min="1293" max="1293" width="3.28515625" style="419" customWidth="1"/>
    <col min="1294" max="1294" width="2.85546875" style="419" customWidth="1"/>
    <col min="1295" max="1295" width="3.28515625" style="419" customWidth="1"/>
    <col min="1296" max="1296" width="2.85546875" style="419" customWidth="1"/>
    <col min="1297" max="1297" width="4.140625" style="419" customWidth="1"/>
    <col min="1298" max="1298" width="2.85546875" style="419" customWidth="1"/>
    <col min="1299" max="1299" width="3.28515625" style="419" customWidth="1"/>
    <col min="1300" max="1300" width="2.85546875" style="419" customWidth="1"/>
    <col min="1301" max="1301" width="4.140625" style="419" customWidth="1"/>
    <col min="1302" max="1302" width="2.85546875" style="419" customWidth="1"/>
    <col min="1303" max="1303" width="5" style="419" customWidth="1"/>
    <col min="1304" max="1304" width="2.28515625" style="419" customWidth="1"/>
    <col min="1305" max="1305" width="7.7109375" style="419" customWidth="1"/>
    <col min="1306" max="1522" width="7.7109375" style="419"/>
    <col min="1523" max="1523" width="9.28515625" style="419" customWidth="1"/>
    <col min="1524" max="1524" width="11.140625" style="419" customWidth="1"/>
    <col min="1525" max="1526" width="7.7109375" style="419" customWidth="1"/>
    <col min="1527" max="1527" width="4.140625" style="419" customWidth="1"/>
    <col min="1528" max="1528" width="2.85546875" style="419" customWidth="1"/>
    <col min="1529" max="1529" width="4.140625" style="419" customWidth="1"/>
    <col min="1530" max="1530" width="2.85546875" style="419" customWidth="1"/>
    <col min="1531" max="1531" width="4.140625" style="419" customWidth="1"/>
    <col min="1532" max="1532" width="2.85546875" style="419" customWidth="1"/>
    <col min="1533" max="1533" width="3.28515625" style="419" customWidth="1"/>
    <col min="1534" max="1534" width="2.85546875" style="419" customWidth="1"/>
    <col min="1535" max="1535" width="3.28515625" style="419" customWidth="1"/>
    <col min="1536" max="1536" width="2.85546875" style="419" customWidth="1"/>
    <col min="1537" max="1537" width="3.28515625" style="419" customWidth="1"/>
    <col min="1538" max="1538" width="2.85546875" style="419" customWidth="1"/>
    <col min="1539" max="1539" width="4.140625" style="419" customWidth="1"/>
    <col min="1540" max="1540" width="2.85546875" style="419" customWidth="1"/>
    <col min="1541" max="1541" width="3.7109375" style="419" customWidth="1"/>
    <col min="1542" max="1542" width="2.85546875" style="419" customWidth="1"/>
    <col min="1543" max="1543" width="3.28515625" style="419" customWidth="1"/>
    <col min="1544" max="1544" width="2.85546875" style="419" customWidth="1"/>
    <col min="1545" max="1545" width="3.28515625" style="419" customWidth="1"/>
    <col min="1546" max="1546" width="2.85546875" style="419" customWidth="1"/>
    <col min="1547" max="1547" width="3.7109375" style="419" customWidth="1"/>
    <col min="1548" max="1548" width="2.85546875" style="419" customWidth="1"/>
    <col min="1549" max="1549" width="3.28515625" style="419" customWidth="1"/>
    <col min="1550" max="1550" width="2.85546875" style="419" customWidth="1"/>
    <col min="1551" max="1551" width="3.28515625" style="419" customWidth="1"/>
    <col min="1552" max="1552" width="2.85546875" style="419" customWidth="1"/>
    <col min="1553" max="1553" width="4.140625" style="419" customWidth="1"/>
    <col min="1554" max="1554" width="2.85546875" style="419" customWidth="1"/>
    <col min="1555" max="1555" width="3.28515625" style="419" customWidth="1"/>
    <col min="1556" max="1556" width="2.85546875" style="419" customWidth="1"/>
    <col min="1557" max="1557" width="4.140625" style="419" customWidth="1"/>
    <col min="1558" max="1558" width="2.85546875" style="419" customWidth="1"/>
    <col min="1559" max="1559" width="5" style="419" customWidth="1"/>
    <col min="1560" max="1560" width="2.28515625" style="419" customWidth="1"/>
    <col min="1561" max="1561" width="7.7109375" style="419" customWidth="1"/>
    <col min="1562" max="1778" width="7.7109375" style="419"/>
    <col min="1779" max="1779" width="9.28515625" style="419" customWidth="1"/>
    <col min="1780" max="1780" width="11.140625" style="419" customWidth="1"/>
    <col min="1781" max="1782" width="7.7109375" style="419" customWidth="1"/>
    <col min="1783" max="1783" width="4.140625" style="419" customWidth="1"/>
    <col min="1784" max="1784" width="2.85546875" style="419" customWidth="1"/>
    <col min="1785" max="1785" width="4.140625" style="419" customWidth="1"/>
    <col min="1786" max="1786" width="2.85546875" style="419" customWidth="1"/>
    <col min="1787" max="1787" width="4.140625" style="419" customWidth="1"/>
    <col min="1788" max="1788" width="2.85546875" style="419" customWidth="1"/>
    <col min="1789" max="1789" width="3.28515625" style="419" customWidth="1"/>
    <col min="1790" max="1790" width="2.85546875" style="419" customWidth="1"/>
    <col min="1791" max="1791" width="3.28515625" style="419" customWidth="1"/>
    <col min="1792" max="1792" width="2.85546875" style="419" customWidth="1"/>
    <col min="1793" max="1793" width="3.28515625" style="419" customWidth="1"/>
    <col min="1794" max="1794" width="2.85546875" style="419" customWidth="1"/>
    <col min="1795" max="1795" width="4.140625" style="419" customWidth="1"/>
    <col min="1796" max="1796" width="2.85546875" style="419" customWidth="1"/>
    <col min="1797" max="1797" width="3.7109375" style="419" customWidth="1"/>
    <col min="1798" max="1798" width="2.85546875" style="419" customWidth="1"/>
    <col min="1799" max="1799" width="3.28515625" style="419" customWidth="1"/>
    <col min="1800" max="1800" width="2.85546875" style="419" customWidth="1"/>
    <col min="1801" max="1801" width="3.28515625" style="419" customWidth="1"/>
    <col min="1802" max="1802" width="2.85546875" style="419" customWidth="1"/>
    <col min="1803" max="1803" width="3.7109375" style="419" customWidth="1"/>
    <col min="1804" max="1804" width="2.85546875" style="419" customWidth="1"/>
    <col min="1805" max="1805" width="3.28515625" style="419" customWidth="1"/>
    <col min="1806" max="1806" width="2.85546875" style="419" customWidth="1"/>
    <col min="1807" max="1807" width="3.28515625" style="419" customWidth="1"/>
    <col min="1808" max="1808" width="2.85546875" style="419" customWidth="1"/>
    <col min="1809" max="1809" width="4.140625" style="419" customWidth="1"/>
    <col min="1810" max="1810" width="2.85546875" style="419" customWidth="1"/>
    <col min="1811" max="1811" width="3.28515625" style="419" customWidth="1"/>
    <col min="1812" max="1812" width="2.85546875" style="419" customWidth="1"/>
    <col min="1813" max="1813" width="4.140625" style="419" customWidth="1"/>
    <col min="1814" max="1814" width="2.85546875" style="419" customWidth="1"/>
    <col min="1815" max="1815" width="5" style="419" customWidth="1"/>
    <col min="1816" max="1816" width="2.28515625" style="419" customWidth="1"/>
    <col min="1817" max="1817" width="7.7109375" style="419" customWidth="1"/>
    <col min="1818" max="2034" width="7.7109375" style="419"/>
    <col min="2035" max="2035" width="9.28515625" style="419" customWidth="1"/>
    <col min="2036" max="2036" width="11.140625" style="419" customWidth="1"/>
    <col min="2037" max="2038" width="7.7109375" style="419" customWidth="1"/>
    <col min="2039" max="2039" width="4.140625" style="419" customWidth="1"/>
    <col min="2040" max="2040" width="2.85546875" style="419" customWidth="1"/>
    <col min="2041" max="2041" width="4.140625" style="419" customWidth="1"/>
    <col min="2042" max="2042" width="2.85546875" style="419" customWidth="1"/>
    <col min="2043" max="2043" width="4.140625" style="419" customWidth="1"/>
    <col min="2044" max="2044" width="2.85546875" style="419" customWidth="1"/>
    <col min="2045" max="2045" width="3.28515625" style="419" customWidth="1"/>
    <col min="2046" max="2046" width="2.85546875" style="419" customWidth="1"/>
    <col min="2047" max="2047" width="3.28515625" style="419" customWidth="1"/>
    <col min="2048" max="2048" width="2.85546875" style="419" customWidth="1"/>
    <col min="2049" max="2049" width="3.28515625" style="419" customWidth="1"/>
    <col min="2050" max="2050" width="2.85546875" style="419" customWidth="1"/>
    <col min="2051" max="2051" width="4.140625" style="419" customWidth="1"/>
    <col min="2052" max="2052" width="2.85546875" style="419" customWidth="1"/>
    <col min="2053" max="2053" width="3.7109375" style="419" customWidth="1"/>
    <col min="2054" max="2054" width="2.85546875" style="419" customWidth="1"/>
    <col min="2055" max="2055" width="3.28515625" style="419" customWidth="1"/>
    <col min="2056" max="2056" width="2.85546875" style="419" customWidth="1"/>
    <col min="2057" max="2057" width="3.28515625" style="419" customWidth="1"/>
    <col min="2058" max="2058" width="2.85546875" style="419" customWidth="1"/>
    <col min="2059" max="2059" width="3.7109375" style="419" customWidth="1"/>
    <col min="2060" max="2060" width="2.85546875" style="419" customWidth="1"/>
    <col min="2061" max="2061" width="3.28515625" style="419" customWidth="1"/>
    <col min="2062" max="2062" width="2.85546875" style="419" customWidth="1"/>
    <col min="2063" max="2063" width="3.28515625" style="419" customWidth="1"/>
    <col min="2064" max="2064" width="2.85546875" style="419" customWidth="1"/>
    <col min="2065" max="2065" width="4.140625" style="419" customWidth="1"/>
    <col min="2066" max="2066" width="2.85546875" style="419" customWidth="1"/>
    <col min="2067" max="2067" width="3.28515625" style="419" customWidth="1"/>
    <col min="2068" max="2068" width="2.85546875" style="419" customWidth="1"/>
    <col min="2069" max="2069" width="4.140625" style="419" customWidth="1"/>
    <col min="2070" max="2070" width="2.85546875" style="419" customWidth="1"/>
    <col min="2071" max="2071" width="5" style="419" customWidth="1"/>
    <col min="2072" max="2072" width="2.28515625" style="419" customWidth="1"/>
    <col min="2073" max="2073" width="7.7109375" style="419" customWidth="1"/>
    <col min="2074" max="2290" width="7.7109375" style="419"/>
    <col min="2291" max="2291" width="9.28515625" style="419" customWidth="1"/>
    <col min="2292" max="2292" width="11.140625" style="419" customWidth="1"/>
    <col min="2293" max="2294" width="7.7109375" style="419" customWidth="1"/>
    <col min="2295" max="2295" width="4.140625" style="419" customWidth="1"/>
    <col min="2296" max="2296" width="2.85546875" style="419" customWidth="1"/>
    <col min="2297" max="2297" width="4.140625" style="419" customWidth="1"/>
    <col min="2298" max="2298" width="2.85546875" style="419" customWidth="1"/>
    <col min="2299" max="2299" width="4.140625" style="419" customWidth="1"/>
    <col min="2300" max="2300" width="2.85546875" style="419" customWidth="1"/>
    <col min="2301" max="2301" width="3.28515625" style="419" customWidth="1"/>
    <col min="2302" max="2302" width="2.85546875" style="419" customWidth="1"/>
    <col min="2303" max="2303" width="3.28515625" style="419" customWidth="1"/>
    <col min="2304" max="2304" width="2.85546875" style="419" customWidth="1"/>
    <col min="2305" max="2305" width="3.28515625" style="419" customWidth="1"/>
    <col min="2306" max="2306" width="2.85546875" style="419" customWidth="1"/>
    <col min="2307" max="2307" width="4.140625" style="419" customWidth="1"/>
    <col min="2308" max="2308" width="2.85546875" style="419" customWidth="1"/>
    <col min="2309" max="2309" width="3.7109375" style="419" customWidth="1"/>
    <col min="2310" max="2310" width="2.85546875" style="419" customWidth="1"/>
    <col min="2311" max="2311" width="3.28515625" style="419" customWidth="1"/>
    <col min="2312" max="2312" width="2.85546875" style="419" customWidth="1"/>
    <col min="2313" max="2313" width="3.28515625" style="419" customWidth="1"/>
    <col min="2314" max="2314" width="2.85546875" style="419" customWidth="1"/>
    <col min="2315" max="2315" width="3.7109375" style="419" customWidth="1"/>
    <col min="2316" max="2316" width="2.85546875" style="419" customWidth="1"/>
    <col min="2317" max="2317" width="3.28515625" style="419" customWidth="1"/>
    <col min="2318" max="2318" width="2.85546875" style="419" customWidth="1"/>
    <col min="2319" max="2319" width="3.28515625" style="419" customWidth="1"/>
    <col min="2320" max="2320" width="2.85546875" style="419" customWidth="1"/>
    <col min="2321" max="2321" width="4.140625" style="419" customWidth="1"/>
    <col min="2322" max="2322" width="2.85546875" style="419" customWidth="1"/>
    <col min="2323" max="2323" width="3.28515625" style="419" customWidth="1"/>
    <col min="2324" max="2324" width="2.85546875" style="419" customWidth="1"/>
    <col min="2325" max="2325" width="4.140625" style="419" customWidth="1"/>
    <col min="2326" max="2326" width="2.85546875" style="419" customWidth="1"/>
    <col min="2327" max="2327" width="5" style="419" customWidth="1"/>
    <col min="2328" max="2328" width="2.28515625" style="419" customWidth="1"/>
    <col min="2329" max="2329" width="7.7109375" style="419" customWidth="1"/>
    <col min="2330" max="2546" width="7.7109375" style="419"/>
    <col min="2547" max="2547" width="9.28515625" style="419" customWidth="1"/>
    <col min="2548" max="2548" width="11.140625" style="419" customWidth="1"/>
    <col min="2549" max="2550" width="7.7109375" style="419" customWidth="1"/>
    <col min="2551" max="2551" width="4.140625" style="419" customWidth="1"/>
    <col min="2552" max="2552" width="2.85546875" style="419" customWidth="1"/>
    <col min="2553" max="2553" width="4.140625" style="419" customWidth="1"/>
    <col min="2554" max="2554" width="2.85546875" style="419" customWidth="1"/>
    <col min="2555" max="2555" width="4.140625" style="419" customWidth="1"/>
    <col min="2556" max="2556" width="2.85546875" style="419" customWidth="1"/>
    <col min="2557" max="2557" width="3.28515625" style="419" customWidth="1"/>
    <col min="2558" max="2558" width="2.85546875" style="419" customWidth="1"/>
    <col min="2559" max="2559" width="3.28515625" style="419" customWidth="1"/>
    <col min="2560" max="2560" width="2.85546875" style="419" customWidth="1"/>
    <col min="2561" max="2561" width="3.28515625" style="419" customWidth="1"/>
    <col min="2562" max="2562" width="2.85546875" style="419" customWidth="1"/>
    <col min="2563" max="2563" width="4.140625" style="419" customWidth="1"/>
    <col min="2564" max="2564" width="2.85546875" style="419" customWidth="1"/>
    <col min="2565" max="2565" width="3.7109375" style="419" customWidth="1"/>
    <col min="2566" max="2566" width="2.85546875" style="419" customWidth="1"/>
    <col min="2567" max="2567" width="3.28515625" style="419" customWidth="1"/>
    <col min="2568" max="2568" width="2.85546875" style="419" customWidth="1"/>
    <col min="2569" max="2569" width="3.28515625" style="419" customWidth="1"/>
    <col min="2570" max="2570" width="2.85546875" style="419" customWidth="1"/>
    <col min="2571" max="2571" width="3.7109375" style="419" customWidth="1"/>
    <col min="2572" max="2572" width="2.85546875" style="419" customWidth="1"/>
    <col min="2573" max="2573" width="3.28515625" style="419" customWidth="1"/>
    <col min="2574" max="2574" width="2.85546875" style="419" customWidth="1"/>
    <col min="2575" max="2575" width="3.28515625" style="419" customWidth="1"/>
    <col min="2576" max="2576" width="2.85546875" style="419" customWidth="1"/>
    <col min="2577" max="2577" width="4.140625" style="419" customWidth="1"/>
    <col min="2578" max="2578" width="2.85546875" style="419" customWidth="1"/>
    <col min="2579" max="2579" width="3.28515625" style="419" customWidth="1"/>
    <col min="2580" max="2580" width="2.85546875" style="419" customWidth="1"/>
    <col min="2581" max="2581" width="4.140625" style="419" customWidth="1"/>
    <col min="2582" max="2582" width="2.85546875" style="419" customWidth="1"/>
    <col min="2583" max="2583" width="5" style="419" customWidth="1"/>
    <col min="2584" max="2584" width="2.28515625" style="419" customWidth="1"/>
    <col min="2585" max="2585" width="7.7109375" style="419" customWidth="1"/>
    <col min="2586" max="2802" width="7.7109375" style="419"/>
    <col min="2803" max="2803" width="9.28515625" style="419" customWidth="1"/>
    <col min="2804" max="2804" width="11.140625" style="419" customWidth="1"/>
    <col min="2805" max="2806" width="7.7109375" style="419" customWidth="1"/>
    <col min="2807" max="2807" width="4.140625" style="419" customWidth="1"/>
    <col min="2808" max="2808" width="2.85546875" style="419" customWidth="1"/>
    <col min="2809" max="2809" width="4.140625" style="419" customWidth="1"/>
    <col min="2810" max="2810" width="2.85546875" style="419" customWidth="1"/>
    <col min="2811" max="2811" width="4.140625" style="419" customWidth="1"/>
    <col min="2812" max="2812" width="2.85546875" style="419" customWidth="1"/>
    <col min="2813" max="2813" width="3.28515625" style="419" customWidth="1"/>
    <col min="2814" max="2814" width="2.85546875" style="419" customWidth="1"/>
    <col min="2815" max="2815" width="3.28515625" style="419" customWidth="1"/>
    <col min="2816" max="2816" width="2.85546875" style="419" customWidth="1"/>
    <col min="2817" max="2817" width="3.28515625" style="419" customWidth="1"/>
    <col min="2818" max="2818" width="2.85546875" style="419" customWidth="1"/>
    <col min="2819" max="2819" width="4.140625" style="419" customWidth="1"/>
    <col min="2820" max="2820" width="2.85546875" style="419" customWidth="1"/>
    <col min="2821" max="2821" width="3.7109375" style="419" customWidth="1"/>
    <col min="2822" max="2822" width="2.85546875" style="419" customWidth="1"/>
    <col min="2823" max="2823" width="3.28515625" style="419" customWidth="1"/>
    <col min="2824" max="2824" width="2.85546875" style="419" customWidth="1"/>
    <col min="2825" max="2825" width="3.28515625" style="419" customWidth="1"/>
    <col min="2826" max="2826" width="2.85546875" style="419" customWidth="1"/>
    <col min="2827" max="2827" width="3.7109375" style="419" customWidth="1"/>
    <col min="2828" max="2828" width="2.85546875" style="419" customWidth="1"/>
    <col min="2829" max="2829" width="3.28515625" style="419" customWidth="1"/>
    <col min="2830" max="2830" width="2.85546875" style="419" customWidth="1"/>
    <col min="2831" max="2831" width="3.28515625" style="419" customWidth="1"/>
    <col min="2832" max="2832" width="2.85546875" style="419" customWidth="1"/>
    <col min="2833" max="2833" width="4.140625" style="419" customWidth="1"/>
    <col min="2834" max="2834" width="2.85546875" style="419" customWidth="1"/>
    <col min="2835" max="2835" width="3.28515625" style="419" customWidth="1"/>
    <col min="2836" max="2836" width="2.85546875" style="419" customWidth="1"/>
    <col min="2837" max="2837" width="4.140625" style="419" customWidth="1"/>
    <col min="2838" max="2838" width="2.85546875" style="419" customWidth="1"/>
    <col min="2839" max="2839" width="5" style="419" customWidth="1"/>
    <col min="2840" max="2840" width="2.28515625" style="419" customWidth="1"/>
    <col min="2841" max="2841" width="7.7109375" style="419" customWidth="1"/>
    <col min="2842" max="3058" width="7.7109375" style="419"/>
    <col min="3059" max="3059" width="9.28515625" style="419" customWidth="1"/>
    <col min="3060" max="3060" width="11.140625" style="419" customWidth="1"/>
    <col min="3061" max="3062" width="7.7109375" style="419" customWidth="1"/>
    <col min="3063" max="3063" width="4.140625" style="419" customWidth="1"/>
    <col min="3064" max="3064" width="2.85546875" style="419" customWidth="1"/>
    <col min="3065" max="3065" width="4.140625" style="419" customWidth="1"/>
    <col min="3066" max="3066" width="2.85546875" style="419" customWidth="1"/>
    <col min="3067" max="3067" width="4.140625" style="419" customWidth="1"/>
    <col min="3068" max="3068" width="2.85546875" style="419" customWidth="1"/>
    <col min="3069" max="3069" width="3.28515625" style="419" customWidth="1"/>
    <col min="3070" max="3070" width="2.85546875" style="419" customWidth="1"/>
    <col min="3071" max="3071" width="3.28515625" style="419" customWidth="1"/>
    <col min="3072" max="3072" width="2.85546875" style="419" customWidth="1"/>
    <col min="3073" max="3073" width="3.28515625" style="419" customWidth="1"/>
    <col min="3074" max="3074" width="2.85546875" style="419" customWidth="1"/>
    <col min="3075" max="3075" width="4.140625" style="419" customWidth="1"/>
    <col min="3076" max="3076" width="2.85546875" style="419" customWidth="1"/>
    <col min="3077" max="3077" width="3.7109375" style="419" customWidth="1"/>
    <col min="3078" max="3078" width="2.85546875" style="419" customWidth="1"/>
    <col min="3079" max="3079" width="3.28515625" style="419" customWidth="1"/>
    <col min="3080" max="3080" width="2.85546875" style="419" customWidth="1"/>
    <col min="3081" max="3081" width="3.28515625" style="419" customWidth="1"/>
    <col min="3082" max="3082" width="2.85546875" style="419" customWidth="1"/>
    <col min="3083" max="3083" width="3.7109375" style="419" customWidth="1"/>
    <col min="3084" max="3084" width="2.85546875" style="419" customWidth="1"/>
    <col min="3085" max="3085" width="3.28515625" style="419" customWidth="1"/>
    <col min="3086" max="3086" width="2.85546875" style="419" customWidth="1"/>
    <col min="3087" max="3087" width="3.28515625" style="419" customWidth="1"/>
    <col min="3088" max="3088" width="2.85546875" style="419" customWidth="1"/>
    <col min="3089" max="3089" width="4.140625" style="419" customWidth="1"/>
    <col min="3090" max="3090" width="2.85546875" style="419" customWidth="1"/>
    <col min="3091" max="3091" width="3.28515625" style="419" customWidth="1"/>
    <col min="3092" max="3092" width="2.85546875" style="419" customWidth="1"/>
    <col min="3093" max="3093" width="4.140625" style="419" customWidth="1"/>
    <col min="3094" max="3094" width="2.85546875" style="419" customWidth="1"/>
    <col min="3095" max="3095" width="5" style="419" customWidth="1"/>
    <col min="3096" max="3096" width="2.28515625" style="419" customWidth="1"/>
    <col min="3097" max="3097" width="7.7109375" style="419" customWidth="1"/>
    <col min="3098" max="3314" width="7.7109375" style="419"/>
    <col min="3315" max="3315" width="9.28515625" style="419" customWidth="1"/>
    <col min="3316" max="3316" width="11.140625" style="419" customWidth="1"/>
    <col min="3317" max="3318" width="7.7109375" style="419" customWidth="1"/>
    <col min="3319" max="3319" width="4.140625" style="419" customWidth="1"/>
    <col min="3320" max="3320" width="2.85546875" style="419" customWidth="1"/>
    <col min="3321" max="3321" width="4.140625" style="419" customWidth="1"/>
    <col min="3322" max="3322" width="2.85546875" style="419" customWidth="1"/>
    <col min="3323" max="3323" width="4.140625" style="419" customWidth="1"/>
    <col min="3324" max="3324" width="2.85546875" style="419" customWidth="1"/>
    <col min="3325" max="3325" width="3.28515625" style="419" customWidth="1"/>
    <col min="3326" max="3326" width="2.85546875" style="419" customWidth="1"/>
    <col min="3327" max="3327" width="3.28515625" style="419" customWidth="1"/>
    <col min="3328" max="3328" width="2.85546875" style="419" customWidth="1"/>
    <col min="3329" max="3329" width="3.28515625" style="419" customWidth="1"/>
    <col min="3330" max="3330" width="2.85546875" style="419" customWidth="1"/>
    <col min="3331" max="3331" width="4.140625" style="419" customWidth="1"/>
    <col min="3332" max="3332" width="2.85546875" style="419" customWidth="1"/>
    <col min="3333" max="3333" width="3.7109375" style="419" customWidth="1"/>
    <col min="3334" max="3334" width="2.85546875" style="419" customWidth="1"/>
    <col min="3335" max="3335" width="3.28515625" style="419" customWidth="1"/>
    <col min="3336" max="3336" width="2.85546875" style="419" customWidth="1"/>
    <col min="3337" max="3337" width="3.28515625" style="419" customWidth="1"/>
    <col min="3338" max="3338" width="2.85546875" style="419" customWidth="1"/>
    <col min="3339" max="3339" width="3.7109375" style="419" customWidth="1"/>
    <col min="3340" max="3340" width="2.85546875" style="419" customWidth="1"/>
    <col min="3341" max="3341" width="3.28515625" style="419" customWidth="1"/>
    <col min="3342" max="3342" width="2.85546875" style="419" customWidth="1"/>
    <col min="3343" max="3343" width="3.28515625" style="419" customWidth="1"/>
    <col min="3344" max="3344" width="2.85546875" style="419" customWidth="1"/>
    <col min="3345" max="3345" width="4.140625" style="419" customWidth="1"/>
    <col min="3346" max="3346" width="2.85546875" style="419" customWidth="1"/>
    <col min="3347" max="3347" width="3.28515625" style="419" customWidth="1"/>
    <col min="3348" max="3348" width="2.85546875" style="419" customWidth="1"/>
    <col min="3349" max="3349" width="4.140625" style="419" customWidth="1"/>
    <col min="3350" max="3350" width="2.85546875" style="419" customWidth="1"/>
    <col min="3351" max="3351" width="5" style="419" customWidth="1"/>
    <col min="3352" max="3352" width="2.28515625" style="419" customWidth="1"/>
    <col min="3353" max="3353" width="7.7109375" style="419" customWidth="1"/>
    <col min="3354" max="3570" width="7.7109375" style="419"/>
    <col min="3571" max="3571" width="9.28515625" style="419" customWidth="1"/>
    <col min="3572" max="3572" width="11.140625" style="419" customWidth="1"/>
    <col min="3573" max="3574" width="7.7109375" style="419" customWidth="1"/>
    <col min="3575" max="3575" width="4.140625" style="419" customWidth="1"/>
    <col min="3576" max="3576" width="2.85546875" style="419" customWidth="1"/>
    <col min="3577" max="3577" width="4.140625" style="419" customWidth="1"/>
    <col min="3578" max="3578" width="2.85546875" style="419" customWidth="1"/>
    <col min="3579" max="3579" width="4.140625" style="419" customWidth="1"/>
    <col min="3580" max="3580" width="2.85546875" style="419" customWidth="1"/>
    <col min="3581" max="3581" width="3.28515625" style="419" customWidth="1"/>
    <col min="3582" max="3582" width="2.85546875" style="419" customWidth="1"/>
    <col min="3583" max="3583" width="3.28515625" style="419" customWidth="1"/>
    <col min="3584" max="3584" width="2.85546875" style="419" customWidth="1"/>
    <col min="3585" max="3585" width="3.28515625" style="419" customWidth="1"/>
    <col min="3586" max="3586" width="2.85546875" style="419" customWidth="1"/>
    <col min="3587" max="3587" width="4.140625" style="419" customWidth="1"/>
    <col min="3588" max="3588" width="2.85546875" style="419" customWidth="1"/>
    <col min="3589" max="3589" width="3.7109375" style="419" customWidth="1"/>
    <col min="3590" max="3590" width="2.85546875" style="419" customWidth="1"/>
    <col min="3591" max="3591" width="3.28515625" style="419" customWidth="1"/>
    <col min="3592" max="3592" width="2.85546875" style="419" customWidth="1"/>
    <col min="3593" max="3593" width="3.28515625" style="419" customWidth="1"/>
    <col min="3594" max="3594" width="2.85546875" style="419" customWidth="1"/>
    <col min="3595" max="3595" width="3.7109375" style="419" customWidth="1"/>
    <col min="3596" max="3596" width="2.85546875" style="419" customWidth="1"/>
    <col min="3597" max="3597" width="3.28515625" style="419" customWidth="1"/>
    <col min="3598" max="3598" width="2.85546875" style="419" customWidth="1"/>
    <col min="3599" max="3599" width="3.28515625" style="419" customWidth="1"/>
    <col min="3600" max="3600" width="2.85546875" style="419" customWidth="1"/>
    <col min="3601" max="3601" width="4.140625" style="419" customWidth="1"/>
    <col min="3602" max="3602" width="2.85546875" style="419" customWidth="1"/>
    <col min="3603" max="3603" width="3.28515625" style="419" customWidth="1"/>
    <col min="3604" max="3604" width="2.85546875" style="419" customWidth="1"/>
    <col min="3605" max="3605" width="4.140625" style="419" customWidth="1"/>
    <col min="3606" max="3606" width="2.85546875" style="419" customWidth="1"/>
    <col min="3607" max="3607" width="5" style="419" customWidth="1"/>
    <col min="3608" max="3608" width="2.28515625" style="419" customWidth="1"/>
    <col min="3609" max="3609" width="7.7109375" style="419" customWidth="1"/>
    <col min="3610" max="3826" width="7.7109375" style="419"/>
    <col min="3827" max="3827" width="9.28515625" style="419" customWidth="1"/>
    <col min="3828" max="3828" width="11.140625" style="419" customWidth="1"/>
    <col min="3829" max="3830" width="7.7109375" style="419" customWidth="1"/>
    <col min="3831" max="3831" width="4.140625" style="419" customWidth="1"/>
    <col min="3832" max="3832" width="2.85546875" style="419" customWidth="1"/>
    <col min="3833" max="3833" width="4.140625" style="419" customWidth="1"/>
    <col min="3834" max="3834" width="2.85546875" style="419" customWidth="1"/>
    <col min="3835" max="3835" width="4.140625" style="419" customWidth="1"/>
    <col min="3836" max="3836" width="2.85546875" style="419" customWidth="1"/>
    <col min="3837" max="3837" width="3.28515625" style="419" customWidth="1"/>
    <col min="3838" max="3838" width="2.85546875" style="419" customWidth="1"/>
    <col min="3839" max="3839" width="3.28515625" style="419" customWidth="1"/>
    <col min="3840" max="3840" width="2.85546875" style="419" customWidth="1"/>
    <col min="3841" max="3841" width="3.28515625" style="419" customWidth="1"/>
    <col min="3842" max="3842" width="2.85546875" style="419" customWidth="1"/>
    <col min="3843" max="3843" width="4.140625" style="419" customWidth="1"/>
    <col min="3844" max="3844" width="2.85546875" style="419" customWidth="1"/>
    <col min="3845" max="3845" width="3.7109375" style="419" customWidth="1"/>
    <col min="3846" max="3846" width="2.85546875" style="419" customWidth="1"/>
    <col min="3847" max="3847" width="3.28515625" style="419" customWidth="1"/>
    <col min="3848" max="3848" width="2.85546875" style="419" customWidth="1"/>
    <col min="3849" max="3849" width="3.28515625" style="419" customWidth="1"/>
    <col min="3850" max="3850" width="2.85546875" style="419" customWidth="1"/>
    <col min="3851" max="3851" width="3.7109375" style="419" customWidth="1"/>
    <col min="3852" max="3852" width="2.85546875" style="419" customWidth="1"/>
    <col min="3853" max="3853" width="3.28515625" style="419" customWidth="1"/>
    <col min="3854" max="3854" width="2.85546875" style="419" customWidth="1"/>
    <col min="3855" max="3855" width="3.28515625" style="419" customWidth="1"/>
    <col min="3856" max="3856" width="2.85546875" style="419" customWidth="1"/>
    <col min="3857" max="3857" width="4.140625" style="419" customWidth="1"/>
    <col min="3858" max="3858" width="2.85546875" style="419" customWidth="1"/>
    <col min="3859" max="3859" width="3.28515625" style="419" customWidth="1"/>
    <col min="3860" max="3860" width="2.85546875" style="419" customWidth="1"/>
    <col min="3861" max="3861" width="4.140625" style="419" customWidth="1"/>
    <col min="3862" max="3862" width="2.85546875" style="419" customWidth="1"/>
    <col min="3863" max="3863" width="5" style="419" customWidth="1"/>
    <col min="3864" max="3864" width="2.28515625" style="419" customWidth="1"/>
    <col min="3865" max="3865" width="7.7109375" style="419" customWidth="1"/>
    <col min="3866" max="4082" width="7.7109375" style="419"/>
    <col min="4083" max="4083" width="9.28515625" style="419" customWidth="1"/>
    <col min="4084" max="4084" width="11.140625" style="419" customWidth="1"/>
    <col min="4085" max="4086" width="7.7109375" style="419" customWidth="1"/>
    <col min="4087" max="4087" width="4.140625" style="419" customWidth="1"/>
    <col min="4088" max="4088" width="2.85546875" style="419" customWidth="1"/>
    <col min="4089" max="4089" width="4.140625" style="419" customWidth="1"/>
    <col min="4090" max="4090" width="2.85546875" style="419" customWidth="1"/>
    <col min="4091" max="4091" width="4.140625" style="419" customWidth="1"/>
    <col min="4092" max="4092" width="2.85546875" style="419" customWidth="1"/>
    <col min="4093" max="4093" width="3.28515625" style="419" customWidth="1"/>
    <col min="4094" max="4094" width="2.85546875" style="419" customWidth="1"/>
    <col min="4095" max="4095" width="3.28515625" style="419" customWidth="1"/>
    <col min="4096" max="4096" width="2.85546875" style="419" customWidth="1"/>
    <col min="4097" max="4097" width="3.28515625" style="419" customWidth="1"/>
    <col min="4098" max="4098" width="2.85546875" style="419" customWidth="1"/>
    <col min="4099" max="4099" width="4.140625" style="419" customWidth="1"/>
    <col min="4100" max="4100" width="2.85546875" style="419" customWidth="1"/>
    <col min="4101" max="4101" width="3.7109375" style="419" customWidth="1"/>
    <col min="4102" max="4102" width="2.85546875" style="419" customWidth="1"/>
    <col min="4103" max="4103" width="3.28515625" style="419" customWidth="1"/>
    <col min="4104" max="4104" width="2.85546875" style="419" customWidth="1"/>
    <col min="4105" max="4105" width="3.28515625" style="419" customWidth="1"/>
    <col min="4106" max="4106" width="2.85546875" style="419" customWidth="1"/>
    <col min="4107" max="4107" width="3.7109375" style="419" customWidth="1"/>
    <col min="4108" max="4108" width="2.85546875" style="419" customWidth="1"/>
    <col min="4109" max="4109" width="3.28515625" style="419" customWidth="1"/>
    <col min="4110" max="4110" width="2.85546875" style="419" customWidth="1"/>
    <col min="4111" max="4111" width="3.28515625" style="419" customWidth="1"/>
    <col min="4112" max="4112" width="2.85546875" style="419" customWidth="1"/>
    <col min="4113" max="4113" width="4.140625" style="419" customWidth="1"/>
    <col min="4114" max="4114" width="2.85546875" style="419" customWidth="1"/>
    <col min="4115" max="4115" width="3.28515625" style="419" customWidth="1"/>
    <col min="4116" max="4116" width="2.85546875" style="419" customWidth="1"/>
    <col min="4117" max="4117" width="4.140625" style="419" customWidth="1"/>
    <col min="4118" max="4118" width="2.85546875" style="419" customWidth="1"/>
    <col min="4119" max="4119" width="5" style="419" customWidth="1"/>
    <col min="4120" max="4120" width="2.28515625" style="419" customWidth="1"/>
    <col min="4121" max="4121" width="7.7109375" style="419" customWidth="1"/>
    <col min="4122" max="4338" width="7.7109375" style="419"/>
    <col min="4339" max="4339" width="9.28515625" style="419" customWidth="1"/>
    <col min="4340" max="4340" width="11.140625" style="419" customWidth="1"/>
    <col min="4341" max="4342" width="7.7109375" style="419" customWidth="1"/>
    <col min="4343" max="4343" width="4.140625" style="419" customWidth="1"/>
    <col min="4344" max="4344" width="2.85546875" style="419" customWidth="1"/>
    <col min="4345" max="4345" width="4.140625" style="419" customWidth="1"/>
    <col min="4346" max="4346" width="2.85546875" style="419" customWidth="1"/>
    <col min="4347" max="4347" width="4.140625" style="419" customWidth="1"/>
    <col min="4348" max="4348" width="2.85546875" style="419" customWidth="1"/>
    <col min="4349" max="4349" width="3.28515625" style="419" customWidth="1"/>
    <col min="4350" max="4350" width="2.85546875" style="419" customWidth="1"/>
    <col min="4351" max="4351" width="3.28515625" style="419" customWidth="1"/>
    <col min="4352" max="4352" width="2.85546875" style="419" customWidth="1"/>
    <col min="4353" max="4353" width="3.28515625" style="419" customWidth="1"/>
    <col min="4354" max="4354" width="2.85546875" style="419" customWidth="1"/>
    <col min="4355" max="4355" width="4.140625" style="419" customWidth="1"/>
    <col min="4356" max="4356" width="2.85546875" style="419" customWidth="1"/>
    <col min="4357" max="4357" width="3.7109375" style="419" customWidth="1"/>
    <col min="4358" max="4358" width="2.85546875" style="419" customWidth="1"/>
    <col min="4359" max="4359" width="3.28515625" style="419" customWidth="1"/>
    <col min="4360" max="4360" width="2.85546875" style="419" customWidth="1"/>
    <col min="4361" max="4361" width="3.28515625" style="419" customWidth="1"/>
    <col min="4362" max="4362" width="2.85546875" style="419" customWidth="1"/>
    <col min="4363" max="4363" width="3.7109375" style="419" customWidth="1"/>
    <col min="4364" max="4364" width="2.85546875" style="419" customWidth="1"/>
    <col min="4365" max="4365" width="3.28515625" style="419" customWidth="1"/>
    <col min="4366" max="4366" width="2.85546875" style="419" customWidth="1"/>
    <col min="4367" max="4367" width="3.28515625" style="419" customWidth="1"/>
    <col min="4368" max="4368" width="2.85546875" style="419" customWidth="1"/>
    <col min="4369" max="4369" width="4.140625" style="419" customWidth="1"/>
    <col min="4370" max="4370" width="2.85546875" style="419" customWidth="1"/>
    <col min="4371" max="4371" width="3.28515625" style="419" customWidth="1"/>
    <col min="4372" max="4372" width="2.85546875" style="419" customWidth="1"/>
    <col min="4373" max="4373" width="4.140625" style="419" customWidth="1"/>
    <col min="4374" max="4374" width="2.85546875" style="419" customWidth="1"/>
    <col min="4375" max="4375" width="5" style="419" customWidth="1"/>
    <col min="4376" max="4376" width="2.28515625" style="419" customWidth="1"/>
    <col min="4377" max="4377" width="7.7109375" style="419" customWidth="1"/>
    <col min="4378" max="4594" width="7.7109375" style="419"/>
    <col min="4595" max="4595" width="9.28515625" style="419" customWidth="1"/>
    <col min="4596" max="4596" width="11.140625" style="419" customWidth="1"/>
    <col min="4597" max="4598" width="7.7109375" style="419" customWidth="1"/>
    <col min="4599" max="4599" width="4.140625" style="419" customWidth="1"/>
    <col min="4600" max="4600" width="2.85546875" style="419" customWidth="1"/>
    <col min="4601" max="4601" width="4.140625" style="419" customWidth="1"/>
    <col min="4602" max="4602" width="2.85546875" style="419" customWidth="1"/>
    <col min="4603" max="4603" width="4.140625" style="419" customWidth="1"/>
    <col min="4604" max="4604" width="2.85546875" style="419" customWidth="1"/>
    <col min="4605" max="4605" width="3.28515625" style="419" customWidth="1"/>
    <col min="4606" max="4606" width="2.85546875" style="419" customWidth="1"/>
    <col min="4607" max="4607" width="3.28515625" style="419" customWidth="1"/>
    <col min="4608" max="4608" width="2.85546875" style="419" customWidth="1"/>
    <col min="4609" max="4609" width="3.28515625" style="419" customWidth="1"/>
    <col min="4610" max="4610" width="2.85546875" style="419" customWidth="1"/>
    <col min="4611" max="4611" width="4.140625" style="419" customWidth="1"/>
    <col min="4612" max="4612" width="2.85546875" style="419" customWidth="1"/>
    <col min="4613" max="4613" width="3.7109375" style="419" customWidth="1"/>
    <col min="4614" max="4614" width="2.85546875" style="419" customWidth="1"/>
    <col min="4615" max="4615" width="3.28515625" style="419" customWidth="1"/>
    <col min="4616" max="4616" width="2.85546875" style="419" customWidth="1"/>
    <col min="4617" max="4617" width="3.28515625" style="419" customWidth="1"/>
    <col min="4618" max="4618" width="2.85546875" style="419" customWidth="1"/>
    <col min="4619" max="4619" width="3.7109375" style="419" customWidth="1"/>
    <col min="4620" max="4620" width="2.85546875" style="419" customWidth="1"/>
    <col min="4621" max="4621" width="3.28515625" style="419" customWidth="1"/>
    <col min="4622" max="4622" width="2.85546875" style="419" customWidth="1"/>
    <col min="4623" max="4623" width="3.28515625" style="419" customWidth="1"/>
    <col min="4624" max="4624" width="2.85546875" style="419" customWidth="1"/>
    <col min="4625" max="4625" width="4.140625" style="419" customWidth="1"/>
    <col min="4626" max="4626" width="2.85546875" style="419" customWidth="1"/>
    <col min="4627" max="4627" width="3.28515625" style="419" customWidth="1"/>
    <col min="4628" max="4628" width="2.85546875" style="419" customWidth="1"/>
    <col min="4629" max="4629" width="4.140625" style="419" customWidth="1"/>
    <col min="4630" max="4630" width="2.85546875" style="419" customWidth="1"/>
    <col min="4631" max="4631" width="5" style="419" customWidth="1"/>
    <col min="4632" max="4632" width="2.28515625" style="419" customWidth="1"/>
    <col min="4633" max="4633" width="7.7109375" style="419" customWidth="1"/>
    <col min="4634" max="4850" width="7.7109375" style="419"/>
    <col min="4851" max="4851" width="9.28515625" style="419" customWidth="1"/>
    <col min="4852" max="4852" width="11.140625" style="419" customWidth="1"/>
    <col min="4853" max="4854" width="7.7109375" style="419" customWidth="1"/>
    <col min="4855" max="4855" width="4.140625" style="419" customWidth="1"/>
    <col min="4856" max="4856" width="2.85546875" style="419" customWidth="1"/>
    <col min="4857" max="4857" width="4.140625" style="419" customWidth="1"/>
    <col min="4858" max="4858" width="2.85546875" style="419" customWidth="1"/>
    <col min="4859" max="4859" width="4.140625" style="419" customWidth="1"/>
    <col min="4860" max="4860" width="2.85546875" style="419" customWidth="1"/>
    <col min="4861" max="4861" width="3.28515625" style="419" customWidth="1"/>
    <col min="4862" max="4862" width="2.85546875" style="419" customWidth="1"/>
    <col min="4863" max="4863" width="3.28515625" style="419" customWidth="1"/>
    <col min="4864" max="4864" width="2.85546875" style="419" customWidth="1"/>
    <col min="4865" max="4865" width="3.28515625" style="419" customWidth="1"/>
    <col min="4866" max="4866" width="2.85546875" style="419" customWidth="1"/>
    <col min="4867" max="4867" width="4.140625" style="419" customWidth="1"/>
    <col min="4868" max="4868" width="2.85546875" style="419" customWidth="1"/>
    <col min="4869" max="4869" width="3.7109375" style="419" customWidth="1"/>
    <col min="4870" max="4870" width="2.85546875" style="419" customWidth="1"/>
    <col min="4871" max="4871" width="3.28515625" style="419" customWidth="1"/>
    <col min="4872" max="4872" width="2.85546875" style="419" customWidth="1"/>
    <col min="4873" max="4873" width="3.28515625" style="419" customWidth="1"/>
    <col min="4874" max="4874" width="2.85546875" style="419" customWidth="1"/>
    <col min="4875" max="4875" width="3.7109375" style="419" customWidth="1"/>
    <col min="4876" max="4876" width="2.85546875" style="419" customWidth="1"/>
    <col min="4877" max="4877" width="3.28515625" style="419" customWidth="1"/>
    <col min="4878" max="4878" width="2.85546875" style="419" customWidth="1"/>
    <col min="4879" max="4879" width="3.28515625" style="419" customWidth="1"/>
    <col min="4880" max="4880" width="2.85546875" style="419" customWidth="1"/>
    <col min="4881" max="4881" width="4.140625" style="419" customWidth="1"/>
    <col min="4882" max="4882" width="2.85546875" style="419" customWidth="1"/>
    <col min="4883" max="4883" width="3.28515625" style="419" customWidth="1"/>
    <col min="4884" max="4884" width="2.85546875" style="419" customWidth="1"/>
    <col min="4885" max="4885" width="4.140625" style="419" customWidth="1"/>
    <col min="4886" max="4886" width="2.85546875" style="419" customWidth="1"/>
    <col min="4887" max="4887" width="5" style="419" customWidth="1"/>
    <col min="4888" max="4888" width="2.28515625" style="419" customWidth="1"/>
    <col min="4889" max="4889" width="7.7109375" style="419" customWidth="1"/>
    <col min="4890" max="5106" width="7.7109375" style="419"/>
    <col min="5107" max="5107" width="9.28515625" style="419" customWidth="1"/>
    <col min="5108" max="5108" width="11.140625" style="419" customWidth="1"/>
    <col min="5109" max="5110" width="7.7109375" style="419" customWidth="1"/>
    <col min="5111" max="5111" width="4.140625" style="419" customWidth="1"/>
    <col min="5112" max="5112" width="2.85546875" style="419" customWidth="1"/>
    <col min="5113" max="5113" width="4.140625" style="419" customWidth="1"/>
    <col min="5114" max="5114" width="2.85546875" style="419" customWidth="1"/>
    <col min="5115" max="5115" width="4.140625" style="419" customWidth="1"/>
    <col min="5116" max="5116" width="2.85546875" style="419" customWidth="1"/>
    <col min="5117" max="5117" width="3.28515625" style="419" customWidth="1"/>
    <col min="5118" max="5118" width="2.85546875" style="419" customWidth="1"/>
    <col min="5119" max="5119" width="3.28515625" style="419" customWidth="1"/>
    <col min="5120" max="5120" width="2.85546875" style="419" customWidth="1"/>
    <col min="5121" max="5121" width="3.28515625" style="419" customWidth="1"/>
    <col min="5122" max="5122" width="2.85546875" style="419" customWidth="1"/>
    <col min="5123" max="5123" width="4.140625" style="419" customWidth="1"/>
    <col min="5124" max="5124" width="2.85546875" style="419" customWidth="1"/>
    <col min="5125" max="5125" width="3.7109375" style="419" customWidth="1"/>
    <col min="5126" max="5126" width="2.85546875" style="419" customWidth="1"/>
    <col min="5127" max="5127" width="3.28515625" style="419" customWidth="1"/>
    <col min="5128" max="5128" width="2.85546875" style="419" customWidth="1"/>
    <col min="5129" max="5129" width="3.28515625" style="419" customWidth="1"/>
    <col min="5130" max="5130" width="2.85546875" style="419" customWidth="1"/>
    <col min="5131" max="5131" width="3.7109375" style="419" customWidth="1"/>
    <col min="5132" max="5132" width="2.85546875" style="419" customWidth="1"/>
    <col min="5133" max="5133" width="3.28515625" style="419" customWidth="1"/>
    <col min="5134" max="5134" width="2.85546875" style="419" customWidth="1"/>
    <col min="5135" max="5135" width="3.28515625" style="419" customWidth="1"/>
    <col min="5136" max="5136" width="2.85546875" style="419" customWidth="1"/>
    <col min="5137" max="5137" width="4.140625" style="419" customWidth="1"/>
    <col min="5138" max="5138" width="2.85546875" style="419" customWidth="1"/>
    <col min="5139" max="5139" width="3.28515625" style="419" customWidth="1"/>
    <col min="5140" max="5140" width="2.85546875" style="419" customWidth="1"/>
    <col min="5141" max="5141" width="4.140625" style="419" customWidth="1"/>
    <col min="5142" max="5142" width="2.85546875" style="419" customWidth="1"/>
    <col min="5143" max="5143" width="5" style="419" customWidth="1"/>
    <col min="5144" max="5144" width="2.28515625" style="419" customWidth="1"/>
    <col min="5145" max="5145" width="7.7109375" style="419" customWidth="1"/>
    <col min="5146" max="5362" width="7.7109375" style="419"/>
    <col min="5363" max="5363" width="9.28515625" style="419" customWidth="1"/>
    <col min="5364" max="5364" width="11.140625" style="419" customWidth="1"/>
    <col min="5365" max="5366" width="7.7109375" style="419" customWidth="1"/>
    <col min="5367" max="5367" width="4.140625" style="419" customWidth="1"/>
    <col min="5368" max="5368" width="2.85546875" style="419" customWidth="1"/>
    <col min="5369" max="5369" width="4.140625" style="419" customWidth="1"/>
    <col min="5370" max="5370" width="2.85546875" style="419" customWidth="1"/>
    <col min="5371" max="5371" width="4.140625" style="419" customWidth="1"/>
    <col min="5372" max="5372" width="2.85546875" style="419" customWidth="1"/>
    <col min="5373" max="5373" width="3.28515625" style="419" customWidth="1"/>
    <col min="5374" max="5374" width="2.85546875" style="419" customWidth="1"/>
    <col min="5375" max="5375" width="3.28515625" style="419" customWidth="1"/>
    <col min="5376" max="5376" width="2.85546875" style="419" customWidth="1"/>
    <col min="5377" max="5377" width="3.28515625" style="419" customWidth="1"/>
    <col min="5378" max="5378" width="2.85546875" style="419" customWidth="1"/>
    <col min="5379" max="5379" width="4.140625" style="419" customWidth="1"/>
    <col min="5380" max="5380" width="2.85546875" style="419" customWidth="1"/>
    <col min="5381" max="5381" width="3.7109375" style="419" customWidth="1"/>
    <col min="5382" max="5382" width="2.85546875" style="419" customWidth="1"/>
    <col min="5383" max="5383" width="3.28515625" style="419" customWidth="1"/>
    <col min="5384" max="5384" width="2.85546875" style="419" customWidth="1"/>
    <col min="5385" max="5385" width="3.28515625" style="419" customWidth="1"/>
    <col min="5386" max="5386" width="2.85546875" style="419" customWidth="1"/>
    <col min="5387" max="5387" width="3.7109375" style="419" customWidth="1"/>
    <col min="5388" max="5388" width="2.85546875" style="419" customWidth="1"/>
    <col min="5389" max="5389" width="3.28515625" style="419" customWidth="1"/>
    <col min="5390" max="5390" width="2.85546875" style="419" customWidth="1"/>
    <col min="5391" max="5391" width="3.28515625" style="419" customWidth="1"/>
    <col min="5392" max="5392" width="2.85546875" style="419" customWidth="1"/>
    <col min="5393" max="5393" width="4.140625" style="419" customWidth="1"/>
    <col min="5394" max="5394" width="2.85546875" style="419" customWidth="1"/>
    <col min="5395" max="5395" width="3.28515625" style="419" customWidth="1"/>
    <col min="5396" max="5396" width="2.85546875" style="419" customWidth="1"/>
    <col min="5397" max="5397" width="4.140625" style="419" customWidth="1"/>
    <col min="5398" max="5398" width="2.85546875" style="419" customWidth="1"/>
    <col min="5399" max="5399" width="5" style="419" customWidth="1"/>
    <col min="5400" max="5400" width="2.28515625" style="419" customWidth="1"/>
    <col min="5401" max="5401" width="7.7109375" style="419" customWidth="1"/>
    <col min="5402" max="5618" width="7.7109375" style="419"/>
    <col min="5619" max="5619" width="9.28515625" style="419" customWidth="1"/>
    <col min="5620" max="5620" width="11.140625" style="419" customWidth="1"/>
    <col min="5621" max="5622" width="7.7109375" style="419" customWidth="1"/>
    <col min="5623" max="5623" width="4.140625" style="419" customWidth="1"/>
    <col min="5624" max="5624" width="2.85546875" style="419" customWidth="1"/>
    <col min="5625" max="5625" width="4.140625" style="419" customWidth="1"/>
    <col min="5626" max="5626" width="2.85546875" style="419" customWidth="1"/>
    <col min="5627" max="5627" width="4.140625" style="419" customWidth="1"/>
    <col min="5628" max="5628" width="2.85546875" style="419" customWidth="1"/>
    <col min="5629" max="5629" width="3.28515625" style="419" customWidth="1"/>
    <col min="5630" max="5630" width="2.85546875" style="419" customWidth="1"/>
    <col min="5631" max="5631" width="3.28515625" style="419" customWidth="1"/>
    <col min="5632" max="5632" width="2.85546875" style="419" customWidth="1"/>
    <col min="5633" max="5633" width="3.28515625" style="419" customWidth="1"/>
    <col min="5634" max="5634" width="2.85546875" style="419" customWidth="1"/>
    <col min="5635" max="5635" width="4.140625" style="419" customWidth="1"/>
    <col min="5636" max="5636" width="2.85546875" style="419" customWidth="1"/>
    <col min="5637" max="5637" width="3.7109375" style="419" customWidth="1"/>
    <col min="5638" max="5638" width="2.85546875" style="419" customWidth="1"/>
    <col min="5639" max="5639" width="3.28515625" style="419" customWidth="1"/>
    <col min="5640" max="5640" width="2.85546875" style="419" customWidth="1"/>
    <col min="5641" max="5641" width="3.28515625" style="419" customWidth="1"/>
    <col min="5642" max="5642" width="2.85546875" style="419" customWidth="1"/>
    <col min="5643" max="5643" width="3.7109375" style="419" customWidth="1"/>
    <col min="5644" max="5644" width="2.85546875" style="419" customWidth="1"/>
    <col min="5645" max="5645" width="3.28515625" style="419" customWidth="1"/>
    <col min="5646" max="5646" width="2.85546875" style="419" customWidth="1"/>
    <col min="5647" max="5647" width="3.28515625" style="419" customWidth="1"/>
    <col min="5648" max="5648" width="2.85546875" style="419" customWidth="1"/>
    <col min="5649" max="5649" width="4.140625" style="419" customWidth="1"/>
    <col min="5650" max="5650" width="2.85546875" style="419" customWidth="1"/>
    <col min="5651" max="5651" width="3.28515625" style="419" customWidth="1"/>
    <col min="5652" max="5652" width="2.85546875" style="419" customWidth="1"/>
    <col min="5653" max="5653" width="4.140625" style="419" customWidth="1"/>
    <col min="5654" max="5654" width="2.85546875" style="419" customWidth="1"/>
    <col min="5655" max="5655" width="5" style="419" customWidth="1"/>
    <col min="5656" max="5656" width="2.28515625" style="419" customWidth="1"/>
    <col min="5657" max="5657" width="7.7109375" style="419" customWidth="1"/>
    <col min="5658" max="5874" width="7.7109375" style="419"/>
    <col min="5875" max="5875" width="9.28515625" style="419" customWidth="1"/>
    <col min="5876" max="5876" width="11.140625" style="419" customWidth="1"/>
    <col min="5877" max="5878" width="7.7109375" style="419" customWidth="1"/>
    <col min="5879" max="5879" width="4.140625" style="419" customWidth="1"/>
    <col min="5880" max="5880" width="2.85546875" style="419" customWidth="1"/>
    <col min="5881" max="5881" width="4.140625" style="419" customWidth="1"/>
    <col min="5882" max="5882" width="2.85546875" style="419" customWidth="1"/>
    <col min="5883" max="5883" width="4.140625" style="419" customWidth="1"/>
    <col min="5884" max="5884" width="2.85546875" style="419" customWidth="1"/>
    <col min="5885" max="5885" width="3.28515625" style="419" customWidth="1"/>
    <col min="5886" max="5886" width="2.85546875" style="419" customWidth="1"/>
    <col min="5887" max="5887" width="3.28515625" style="419" customWidth="1"/>
    <col min="5888" max="5888" width="2.85546875" style="419" customWidth="1"/>
    <col min="5889" max="5889" width="3.28515625" style="419" customWidth="1"/>
    <col min="5890" max="5890" width="2.85546875" style="419" customWidth="1"/>
    <col min="5891" max="5891" width="4.140625" style="419" customWidth="1"/>
    <col min="5892" max="5892" width="2.85546875" style="419" customWidth="1"/>
    <col min="5893" max="5893" width="3.7109375" style="419" customWidth="1"/>
    <col min="5894" max="5894" width="2.85546875" style="419" customWidth="1"/>
    <col min="5895" max="5895" width="3.28515625" style="419" customWidth="1"/>
    <col min="5896" max="5896" width="2.85546875" style="419" customWidth="1"/>
    <col min="5897" max="5897" width="3.28515625" style="419" customWidth="1"/>
    <col min="5898" max="5898" width="2.85546875" style="419" customWidth="1"/>
    <col min="5899" max="5899" width="3.7109375" style="419" customWidth="1"/>
    <col min="5900" max="5900" width="2.85546875" style="419" customWidth="1"/>
    <col min="5901" max="5901" width="3.28515625" style="419" customWidth="1"/>
    <col min="5902" max="5902" width="2.85546875" style="419" customWidth="1"/>
    <col min="5903" max="5903" width="3.28515625" style="419" customWidth="1"/>
    <col min="5904" max="5904" width="2.85546875" style="419" customWidth="1"/>
    <col min="5905" max="5905" width="4.140625" style="419" customWidth="1"/>
    <col min="5906" max="5906" width="2.85546875" style="419" customWidth="1"/>
    <col min="5907" max="5907" width="3.28515625" style="419" customWidth="1"/>
    <col min="5908" max="5908" width="2.85546875" style="419" customWidth="1"/>
    <col min="5909" max="5909" width="4.140625" style="419" customWidth="1"/>
    <col min="5910" max="5910" width="2.85546875" style="419" customWidth="1"/>
    <col min="5911" max="5911" width="5" style="419" customWidth="1"/>
    <col min="5912" max="5912" width="2.28515625" style="419" customWidth="1"/>
    <col min="5913" max="5913" width="7.7109375" style="419" customWidth="1"/>
    <col min="5914" max="6130" width="7.7109375" style="419"/>
    <col min="6131" max="6131" width="9.28515625" style="419" customWidth="1"/>
    <col min="6132" max="6132" width="11.140625" style="419" customWidth="1"/>
    <col min="6133" max="6134" width="7.7109375" style="419" customWidth="1"/>
    <col min="6135" max="6135" width="4.140625" style="419" customWidth="1"/>
    <col min="6136" max="6136" width="2.85546875" style="419" customWidth="1"/>
    <col min="6137" max="6137" width="4.140625" style="419" customWidth="1"/>
    <col min="6138" max="6138" width="2.85546875" style="419" customWidth="1"/>
    <col min="6139" max="6139" width="4.140625" style="419" customWidth="1"/>
    <col min="6140" max="6140" width="2.85546875" style="419" customWidth="1"/>
    <col min="6141" max="6141" width="3.28515625" style="419" customWidth="1"/>
    <col min="6142" max="6142" width="2.85546875" style="419" customWidth="1"/>
    <col min="6143" max="6143" width="3.28515625" style="419" customWidth="1"/>
    <col min="6144" max="6144" width="2.85546875" style="419" customWidth="1"/>
    <col min="6145" max="6145" width="3.28515625" style="419" customWidth="1"/>
    <col min="6146" max="6146" width="2.85546875" style="419" customWidth="1"/>
    <col min="6147" max="6147" width="4.140625" style="419" customWidth="1"/>
    <col min="6148" max="6148" width="2.85546875" style="419" customWidth="1"/>
    <col min="6149" max="6149" width="3.7109375" style="419" customWidth="1"/>
    <col min="6150" max="6150" width="2.85546875" style="419" customWidth="1"/>
    <col min="6151" max="6151" width="3.28515625" style="419" customWidth="1"/>
    <col min="6152" max="6152" width="2.85546875" style="419" customWidth="1"/>
    <col min="6153" max="6153" width="3.28515625" style="419" customWidth="1"/>
    <col min="6154" max="6154" width="2.85546875" style="419" customWidth="1"/>
    <col min="6155" max="6155" width="3.7109375" style="419" customWidth="1"/>
    <col min="6156" max="6156" width="2.85546875" style="419" customWidth="1"/>
    <col min="6157" max="6157" width="3.28515625" style="419" customWidth="1"/>
    <col min="6158" max="6158" width="2.85546875" style="419" customWidth="1"/>
    <col min="6159" max="6159" width="3.28515625" style="419" customWidth="1"/>
    <col min="6160" max="6160" width="2.85546875" style="419" customWidth="1"/>
    <col min="6161" max="6161" width="4.140625" style="419" customWidth="1"/>
    <col min="6162" max="6162" width="2.85546875" style="419" customWidth="1"/>
    <col min="6163" max="6163" width="3.28515625" style="419" customWidth="1"/>
    <col min="6164" max="6164" width="2.85546875" style="419" customWidth="1"/>
    <col min="6165" max="6165" width="4.140625" style="419" customWidth="1"/>
    <col min="6166" max="6166" width="2.85546875" style="419" customWidth="1"/>
    <col min="6167" max="6167" width="5" style="419" customWidth="1"/>
    <col min="6168" max="6168" width="2.28515625" style="419" customWidth="1"/>
    <col min="6169" max="6169" width="7.7109375" style="419" customWidth="1"/>
    <col min="6170" max="6386" width="7.7109375" style="419"/>
    <col min="6387" max="6387" width="9.28515625" style="419" customWidth="1"/>
    <col min="6388" max="6388" width="11.140625" style="419" customWidth="1"/>
    <col min="6389" max="6390" width="7.7109375" style="419" customWidth="1"/>
    <col min="6391" max="6391" width="4.140625" style="419" customWidth="1"/>
    <col min="6392" max="6392" width="2.85546875" style="419" customWidth="1"/>
    <col min="6393" max="6393" width="4.140625" style="419" customWidth="1"/>
    <col min="6394" max="6394" width="2.85546875" style="419" customWidth="1"/>
    <col min="6395" max="6395" width="4.140625" style="419" customWidth="1"/>
    <col min="6396" max="6396" width="2.85546875" style="419" customWidth="1"/>
    <col min="6397" max="6397" width="3.28515625" style="419" customWidth="1"/>
    <col min="6398" max="6398" width="2.85546875" style="419" customWidth="1"/>
    <col min="6399" max="6399" width="3.28515625" style="419" customWidth="1"/>
    <col min="6400" max="6400" width="2.85546875" style="419" customWidth="1"/>
    <col min="6401" max="6401" width="3.28515625" style="419" customWidth="1"/>
    <col min="6402" max="6402" width="2.85546875" style="419" customWidth="1"/>
    <col min="6403" max="6403" width="4.140625" style="419" customWidth="1"/>
    <col min="6404" max="6404" width="2.85546875" style="419" customWidth="1"/>
    <col min="6405" max="6405" width="3.7109375" style="419" customWidth="1"/>
    <col min="6406" max="6406" width="2.85546875" style="419" customWidth="1"/>
    <col min="6407" max="6407" width="3.28515625" style="419" customWidth="1"/>
    <col min="6408" max="6408" width="2.85546875" style="419" customWidth="1"/>
    <col min="6409" max="6409" width="3.28515625" style="419" customWidth="1"/>
    <col min="6410" max="6410" width="2.85546875" style="419" customWidth="1"/>
    <col min="6411" max="6411" width="3.7109375" style="419" customWidth="1"/>
    <col min="6412" max="6412" width="2.85546875" style="419" customWidth="1"/>
    <col min="6413" max="6413" width="3.28515625" style="419" customWidth="1"/>
    <col min="6414" max="6414" width="2.85546875" style="419" customWidth="1"/>
    <col min="6415" max="6415" width="3.28515625" style="419" customWidth="1"/>
    <col min="6416" max="6416" width="2.85546875" style="419" customWidth="1"/>
    <col min="6417" max="6417" width="4.140625" style="419" customWidth="1"/>
    <col min="6418" max="6418" width="2.85546875" style="419" customWidth="1"/>
    <col min="6419" max="6419" width="3.28515625" style="419" customWidth="1"/>
    <col min="6420" max="6420" width="2.85546875" style="419" customWidth="1"/>
    <col min="6421" max="6421" width="4.140625" style="419" customWidth="1"/>
    <col min="6422" max="6422" width="2.85546875" style="419" customWidth="1"/>
    <col min="6423" max="6423" width="5" style="419" customWidth="1"/>
    <col min="6424" max="6424" width="2.28515625" style="419" customWidth="1"/>
    <col min="6425" max="6425" width="7.7109375" style="419" customWidth="1"/>
    <col min="6426" max="6642" width="7.7109375" style="419"/>
    <col min="6643" max="6643" width="9.28515625" style="419" customWidth="1"/>
    <col min="6644" max="6644" width="11.140625" style="419" customWidth="1"/>
    <col min="6645" max="6646" width="7.7109375" style="419" customWidth="1"/>
    <col min="6647" max="6647" width="4.140625" style="419" customWidth="1"/>
    <col min="6648" max="6648" width="2.85546875" style="419" customWidth="1"/>
    <col min="6649" max="6649" width="4.140625" style="419" customWidth="1"/>
    <col min="6650" max="6650" width="2.85546875" style="419" customWidth="1"/>
    <col min="6651" max="6651" width="4.140625" style="419" customWidth="1"/>
    <col min="6652" max="6652" width="2.85546875" style="419" customWidth="1"/>
    <col min="6653" max="6653" width="3.28515625" style="419" customWidth="1"/>
    <col min="6654" max="6654" width="2.85546875" style="419" customWidth="1"/>
    <col min="6655" max="6655" width="3.28515625" style="419" customWidth="1"/>
    <col min="6656" max="6656" width="2.85546875" style="419" customWidth="1"/>
    <col min="6657" max="6657" width="3.28515625" style="419" customWidth="1"/>
    <col min="6658" max="6658" width="2.85546875" style="419" customWidth="1"/>
    <col min="6659" max="6659" width="4.140625" style="419" customWidth="1"/>
    <col min="6660" max="6660" width="2.85546875" style="419" customWidth="1"/>
    <col min="6661" max="6661" width="3.7109375" style="419" customWidth="1"/>
    <col min="6662" max="6662" width="2.85546875" style="419" customWidth="1"/>
    <col min="6663" max="6663" width="3.28515625" style="419" customWidth="1"/>
    <col min="6664" max="6664" width="2.85546875" style="419" customWidth="1"/>
    <col min="6665" max="6665" width="3.28515625" style="419" customWidth="1"/>
    <col min="6666" max="6666" width="2.85546875" style="419" customWidth="1"/>
    <col min="6667" max="6667" width="3.7109375" style="419" customWidth="1"/>
    <col min="6668" max="6668" width="2.85546875" style="419" customWidth="1"/>
    <col min="6669" max="6669" width="3.28515625" style="419" customWidth="1"/>
    <col min="6670" max="6670" width="2.85546875" style="419" customWidth="1"/>
    <col min="6671" max="6671" width="3.28515625" style="419" customWidth="1"/>
    <col min="6672" max="6672" width="2.85546875" style="419" customWidth="1"/>
    <col min="6673" max="6673" width="4.140625" style="419" customWidth="1"/>
    <col min="6674" max="6674" width="2.85546875" style="419" customWidth="1"/>
    <col min="6675" max="6675" width="3.28515625" style="419" customWidth="1"/>
    <col min="6676" max="6676" width="2.85546875" style="419" customWidth="1"/>
    <col min="6677" max="6677" width="4.140625" style="419" customWidth="1"/>
    <col min="6678" max="6678" width="2.85546875" style="419" customWidth="1"/>
    <col min="6679" max="6679" width="5" style="419" customWidth="1"/>
    <col min="6680" max="6680" width="2.28515625" style="419" customWidth="1"/>
    <col min="6681" max="6681" width="7.7109375" style="419" customWidth="1"/>
    <col min="6682" max="6898" width="7.7109375" style="419"/>
    <col min="6899" max="6899" width="9.28515625" style="419" customWidth="1"/>
    <col min="6900" max="6900" width="11.140625" style="419" customWidth="1"/>
    <col min="6901" max="6902" width="7.7109375" style="419" customWidth="1"/>
    <col min="6903" max="6903" width="4.140625" style="419" customWidth="1"/>
    <col min="6904" max="6904" width="2.85546875" style="419" customWidth="1"/>
    <col min="6905" max="6905" width="4.140625" style="419" customWidth="1"/>
    <col min="6906" max="6906" width="2.85546875" style="419" customWidth="1"/>
    <col min="6907" max="6907" width="4.140625" style="419" customWidth="1"/>
    <col min="6908" max="6908" width="2.85546875" style="419" customWidth="1"/>
    <col min="6909" max="6909" width="3.28515625" style="419" customWidth="1"/>
    <col min="6910" max="6910" width="2.85546875" style="419" customWidth="1"/>
    <col min="6911" max="6911" width="3.28515625" style="419" customWidth="1"/>
    <col min="6912" max="6912" width="2.85546875" style="419" customWidth="1"/>
    <col min="6913" max="6913" width="3.28515625" style="419" customWidth="1"/>
    <col min="6914" max="6914" width="2.85546875" style="419" customWidth="1"/>
    <col min="6915" max="6915" width="4.140625" style="419" customWidth="1"/>
    <col min="6916" max="6916" width="2.85546875" style="419" customWidth="1"/>
    <col min="6917" max="6917" width="3.7109375" style="419" customWidth="1"/>
    <col min="6918" max="6918" width="2.85546875" style="419" customWidth="1"/>
    <col min="6919" max="6919" width="3.28515625" style="419" customWidth="1"/>
    <col min="6920" max="6920" width="2.85546875" style="419" customWidth="1"/>
    <col min="6921" max="6921" width="3.28515625" style="419" customWidth="1"/>
    <col min="6922" max="6922" width="2.85546875" style="419" customWidth="1"/>
    <col min="6923" max="6923" width="3.7109375" style="419" customWidth="1"/>
    <col min="6924" max="6924" width="2.85546875" style="419" customWidth="1"/>
    <col min="6925" max="6925" width="3.28515625" style="419" customWidth="1"/>
    <col min="6926" max="6926" width="2.85546875" style="419" customWidth="1"/>
    <col min="6927" max="6927" width="3.28515625" style="419" customWidth="1"/>
    <col min="6928" max="6928" width="2.85546875" style="419" customWidth="1"/>
    <col min="6929" max="6929" width="4.140625" style="419" customWidth="1"/>
    <col min="6930" max="6930" width="2.85546875" style="419" customWidth="1"/>
    <col min="6931" max="6931" width="3.28515625" style="419" customWidth="1"/>
    <col min="6932" max="6932" width="2.85546875" style="419" customWidth="1"/>
    <col min="6933" max="6933" width="4.140625" style="419" customWidth="1"/>
    <col min="6934" max="6934" width="2.85546875" style="419" customWidth="1"/>
    <col min="6935" max="6935" width="5" style="419" customWidth="1"/>
    <col min="6936" max="6936" width="2.28515625" style="419" customWidth="1"/>
    <col min="6937" max="6937" width="7.7109375" style="419" customWidth="1"/>
    <col min="6938" max="7154" width="7.7109375" style="419"/>
    <col min="7155" max="7155" width="9.28515625" style="419" customWidth="1"/>
    <col min="7156" max="7156" width="11.140625" style="419" customWidth="1"/>
    <col min="7157" max="7158" width="7.7109375" style="419" customWidth="1"/>
    <col min="7159" max="7159" width="4.140625" style="419" customWidth="1"/>
    <col min="7160" max="7160" width="2.85546875" style="419" customWidth="1"/>
    <col min="7161" max="7161" width="4.140625" style="419" customWidth="1"/>
    <col min="7162" max="7162" width="2.85546875" style="419" customWidth="1"/>
    <col min="7163" max="7163" width="4.140625" style="419" customWidth="1"/>
    <col min="7164" max="7164" width="2.85546875" style="419" customWidth="1"/>
    <col min="7165" max="7165" width="3.28515625" style="419" customWidth="1"/>
    <col min="7166" max="7166" width="2.85546875" style="419" customWidth="1"/>
    <col min="7167" max="7167" width="3.28515625" style="419" customWidth="1"/>
    <col min="7168" max="7168" width="2.85546875" style="419" customWidth="1"/>
    <col min="7169" max="7169" width="3.28515625" style="419" customWidth="1"/>
    <col min="7170" max="7170" width="2.85546875" style="419" customWidth="1"/>
    <col min="7171" max="7171" width="4.140625" style="419" customWidth="1"/>
    <col min="7172" max="7172" width="2.85546875" style="419" customWidth="1"/>
    <col min="7173" max="7173" width="3.7109375" style="419" customWidth="1"/>
    <col min="7174" max="7174" width="2.85546875" style="419" customWidth="1"/>
    <col min="7175" max="7175" width="3.28515625" style="419" customWidth="1"/>
    <col min="7176" max="7176" width="2.85546875" style="419" customWidth="1"/>
    <col min="7177" max="7177" width="3.28515625" style="419" customWidth="1"/>
    <col min="7178" max="7178" width="2.85546875" style="419" customWidth="1"/>
    <col min="7179" max="7179" width="3.7109375" style="419" customWidth="1"/>
    <col min="7180" max="7180" width="2.85546875" style="419" customWidth="1"/>
    <col min="7181" max="7181" width="3.28515625" style="419" customWidth="1"/>
    <col min="7182" max="7182" width="2.85546875" style="419" customWidth="1"/>
    <col min="7183" max="7183" width="3.28515625" style="419" customWidth="1"/>
    <col min="7184" max="7184" width="2.85546875" style="419" customWidth="1"/>
    <col min="7185" max="7185" width="4.140625" style="419" customWidth="1"/>
    <col min="7186" max="7186" width="2.85546875" style="419" customWidth="1"/>
    <col min="7187" max="7187" width="3.28515625" style="419" customWidth="1"/>
    <col min="7188" max="7188" width="2.85546875" style="419" customWidth="1"/>
    <col min="7189" max="7189" width="4.140625" style="419" customWidth="1"/>
    <col min="7190" max="7190" width="2.85546875" style="419" customWidth="1"/>
    <col min="7191" max="7191" width="5" style="419" customWidth="1"/>
    <col min="7192" max="7192" width="2.28515625" style="419" customWidth="1"/>
    <col min="7193" max="7193" width="7.7109375" style="419" customWidth="1"/>
    <col min="7194" max="7410" width="7.7109375" style="419"/>
    <col min="7411" max="7411" width="9.28515625" style="419" customWidth="1"/>
    <col min="7412" max="7412" width="11.140625" style="419" customWidth="1"/>
    <col min="7413" max="7414" width="7.7109375" style="419" customWidth="1"/>
    <col min="7415" max="7415" width="4.140625" style="419" customWidth="1"/>
    <col min="7416" max="7416" width="2.85546875" style="419" customWidth="1"/>
    <col min="7417" max="7417" width="4.140625" style="419" customWidth="1"/>
    <col min="7418" max="7418" width="2.85546875" style="419" customWidth="1"/>
    <col min="7419" max="7419" width="4.140625" style="419" customWidth="1"/>
    <col min="7420" max="7420" width="2.85546875" style="419" customWidth="1"/>
    <col min="7421" max="7421" width="3.28515625" style="419" customWidth="1"/>
    <col min="7422" max="7422" width="2.85546875" style="419" customWidth="1"/>
    <col min="7423" max="7423" width="3.28515625" style="419" customWidth="1"/>
    <col min="7424" max="7424" width="2.85546875" style="419" customWidth="1"/>
    <col min="7425" max="7425" width="3.28515625" style="419" customWidth="1"/>
    <col min="7426" max="7426" width="2.85546875" style="419" customWidth="1"/>
    <col min="7427" max="7427" width="4.140625" style="419" customWidth="1"/>
    <col min="7428" max="7428" width="2.85546875" style="419" customWidth="1"/>
    <col min="7429" max="7429" width="3.7109375" style="419" customWidth="1"/>
    <col min="7430" max="7430" width="2.85546875" style="419" customWidth="1"/>
    <col min="7431" max="7431" width="3.28515625" style="419" customWidth="1"/>
    <col min="7432" max="7432" width="2.85546875" style="419" customWidth="1"/>
    <col min="7433" max="7433" width="3.28515625" style="419" customWidth="1"/>
    <col min="7434" max="7434" width="2.85546875" style="419" customWidth="1"/>
    <col min="7435" max="7435" width="3.7109375" style="419" customWidth="1"/>
    <col min="7436" max="7436" width="2.85546875" style="419" customWidth="1"/>
    <col min="7437" max="7437" width="3.28515625" style="419" customWidth="1"/>
    <col min="7438" max="7438" width="2.85546875" style="419" customWidth="1"/>
    <col min="7439" max="7439" width="3.28515625" style="419" customWidth="1"/>
    <col min="7440" max="7440" width="2.85546875" style="419" customWidth="1"/>
    <col min="7441" max="7441" width="4.140625" style="419" customWidth="1"/>
    <col min="7442" max="7442" width="2.85546875" style="419" customWidth="1"/>
    <col min="7443" max="7443" width="3.28515625" style="419" customWidth="1"/>
    <col min="7444" max="7444" width="2.85546875" style="419" customWidth="1"/>
    <col min="7445" max="7445" width="4.140625" style="419" customWidth="1"/>
    <col min="7446" max="7446" width="2.85546875" style="419" customWidth="1"/>
    <col min="7447" max="7447" width="5" style="419" customWidth="1"/>
    <col min="7448" max="7448" width="2.28515625" style="419" customWidth="1"/>
    <col min="7449" max="7449" width="7.7109375" style="419" customWidth="1"/>
    <col min="7450" max="7666" width="7.7109375" style="419"/>
    <col min="7667" max="7667" width="9.28515625" style="419" customWidth="1"/>
    <col min="7668" max="7668" width="11.140625" style="419" customWidth="1"/>
    <col min="7669" max="7670" width="7.7109375" style="419" customWidth="1"/>
    <col min="7671" max="7671" width="4.140625" style="419" customWidth="1"/>
    <col min="7672" max="7672" width="2.85546875" style="419" customWidth="1"/>
    <col min="7673" max="7673" width="4.140625" style="419" customWidth="1"/>
    <col min="7674" max="7674" width="2.85546875" style="419" customWidth="1"/>
    <col min="7675" max="7675" width="4.140625" style="419" customWidth="1"/>
    <col min="7676" max="7676" width="2.85546875" style="419" customWidth="1"/>
    <col min="7677" max="7677" width="3.28515625" style="419" customWidth="1"/>
    <col min="7678" max="7678" width="2.85546875" style="419" customWidth="1"/>
    <col min="7679" max="7679" width="3.28515625" style="419" customWidth="1"/>
    <col min="7680" max="7680" width="2.85546875" style="419" customWidth="1"/>
    <col min="7681" max="7681" width="3.28515625" style="419" customWidth="1"/>
    <col min="7682" max="7682" width="2.85546875" style="419" customWidth="1"/>
    <col min="7683" max="7683" width="4.140625" style="419" customWidth="1"/>
    <col min="7684" max="7684" width="2.85546875" style="419" customWidth="1"/>
    <col min="7685" max="7685" width="3.7109375" style="419" customWidth="1"/>
    <col min="7686" max="7686" width="2.85546875" style="419" customWidth="1"/>
    <col min="7687" max="7687" width="3.28515625" style="419" customWidth="1"/>
    <col min="7688" max="7688" width="2.85546875" style="419" customWidth="1"/>
    <col min="7689" max="7689" width="3.28515625" style="419" customWidth="1"/>
    <col min="7690" max="7690" width="2.85546875" style="419" customWidth="1"/>
    <col min="7691" max="7691" width="3.7109375" style="419" customWidth="1"/>
    <col min="7692" max="7692" width="2.85546875" style="419" customWidth="1"/>
    <col min="7693" max="7693" width="3.28515625" style="419" customWidth="1"/>
    <col min="7694" max="7694" width="2.85546875" style="419" customWidth="1"/>
    <col min="7695" max="7695" width="3.28515625" style="419" customWidth="1"/>
    <col min="7696" max="7696" width="2.85546875" style="419" customWidth="1"/>
    <col min="7697" max="7697" width="4.140625" style="419" customWidth="1"/>
    <col min="7698" max="7698" width="2.85546875" style="419" customWidth="1"/>
    <col min="7699" max="7699" width="3.28515625" style="419" customWidth="1"/>
    <col min="7700" max="7700" width="2.85546875" style="419" customWidth="1"/>
    <col min="7701" max="7701" width="4.140625" style="419" customWidth="1"/>
    <col min="7702" max="7702" width="2.85546875" style="419" customWidth="1"/>
    <col min="7703" max="7703" width="5" style="419" customWidth="1"/>
    <col min="7704" max="7704" width="2.28515625" style="419" customWidth="1"/>
    <col min="7705" max="7705" width="7.7109375" style="419" customWidth="1"/>
    <col min="7706" max="7922" width="7.7109375" style="419"/>
    <col min="7923" max="7923" width="9.28515625" style="419" customWidth="1"/>
    <col min="7924" max="7924" width="11.140625" style="419" customWidth="1"/>
    <col min="7925" max="7926" width="7.7109375" style="419" customWidth="1"/>
    <col min="7927" max="7927" width="4.140625" style="419" customWidth="1"/>
    <col min="7928" max="7928" width="2.85546875" style="419" customWidth="1"/>
    <col min="7929" max="7929" width="4.140625" style="419" customWidth="1"/>
    <col min="7930" max="7930" width="2.85546875" style="419" customWidth="1"/>
    <col min="7931" max="7931" width="4.140625" style="419" customWidth="1"/>
    <col min="7932" max="7932" width="2.85546875" style="419" customWidth="1"/>
    <col min="7933" max="7933" width="3.28515625" style="419" customWidth="1"/>
    <col min="7934" max="7934" width="2.85546875" style="419" customWidth="1"/>
    <col min="7935" max="7935" width="3.28515625" style="419" customWidth="1"/>
    <col min="7936" max="7936" width="2.85546875" style="419" customWidth="1"/>
    <col min="7937" max="7937" width="3.28515625" style="419" customWidth="1"/>
    <col min="7938" max="7938" width="2.85546875" style="419" customWidth="1"/>
    <col min="7939" max="7939" width="4.140625" style="419" customWidth="1"/>
    <col min="7940" max="7940" width="2.85546875" style="419" customWidth="1"/>
    <col min="7941" max="7941" width="3.7109375" style="419" customWidth="1"/>
    <col min="7942" max="7942" width="2.85546875" style="419" customWidth="1"/>
    <col min="7943" max="7943" width="3.28515625" style="419" customWidth="1"/>
    <col min="7944" max="7944" width="2.85546875" style="419" customWidth="1"/>
    <col min="7945" max="7945" width="3.28515625" style="419" customWidth="1"/>
    <col min="7946" max="7946" width="2.85546875" style="419" customWidth="1"/>
    <col min="7947" max="7947" width="3.7109375" style="419" customWidth="1"/>
    <col min="7948" max="7948" width="2.85546875" style="419" customWidth="1"/>
    <col min="7949" max="7949" width="3.28515625" style="419" customWidth="1"/>
    <col min="7950" max="7950" width="2.85546875" style="419" customWidth="1"/>
    <col min="7951" max="7951" width="3.28515625" style="419" customWidth="1"/>
    <col min="7952" max="7952" width="2.85546875" style="419" customWidth="1"/>
    <col min="7953" max="7953" width="4.140625" style="419" customWidth="1"/>
    <col min="7954" max="7954" width="2.85546875" style="419" customWidth="1"/>
    <col min="7955" max="7955" width="3.28515625" style="419" customWidth="1"/>
    <col min="7956" max="7956" width="2.85546875" style="419" customWidth="1"/>
    <col min="7957" max="7957" width="4.140625" style="419" customWidth="1"/>
    <col min="7958" max="7958" width="2.85546875" style="419" customWidth="1"/>
    <col min="7959" max="7959" width="5" style="419" customWidth="1"/>
    <col min="7960" max="7960" width="2.28515625" style="419" customWidth="1"/>
    <col min="7961" max="7961" width="7.7109375" style="419" customWidth="1"/>
    <col min="7962" max="8178" width="7.7109375" style="419"/>
    <col min="8179" max="8179" width="9.28515625" style="419" customWidth="1"/>
    <col min="8180" max="8180" width="11.140625" style="419" customWidth="1"/>
    <col min="8181" max="8182" width="7.7109375" style="419" customWidth="1"/>
    <col min="8183" max="8183" width="4.140625" style="419" customWidth="1"/>
    <col min="8184" max="8184" width="2.85546875" style="419" customWidth="1"/>
    <col min="8185" max="8185" width="4.140625" style="419" customWidth="1"/>
    <col min="8186" max="8186" width="2.85546875" style="419" customWidth="1"/>
    <col min="8187" max="8187" width="4.140625" style="419" customWidth="1"/>
    <col min="8188" max="8188" width="2.85546875" style="419" customWidth="1"/>
    <col min="8189" max="8189" width="3.28515625" style="419" customWidth="1"/>
    <col min="8190" max="8190" width="2.85546875" style="419" customWidth="1"/>
    <col min="8191" max="8191" width="3.28515625" style="419" customWidth="1"/>
    <col min="8192" max="8192" width="2.85546875" style="419" customWidth="1"/>
    <col min="8193" max="8193" width="3.28515625" style="419" customWidth="1"/>
    <col min="8194" max="8194" width="2.85546875" style="419" customWidth="1"/>
    <col min="8195" max="8195" width="4.140625" style="419" customWidth="1"/>
    <col min="8196" max="8196" width="2.85546875" style="419" customWidth="1"/>
    <col min="8197" max="8197" width="3.7109375" style="419" customWidth="1"/>
    <col min="8198" max="8198" width="2.85546875" style="419" customWidth="1"/>
    <col min="8199" max="8199" width="3.28515625" style="419" customWidth="1"/>
    <col min="8200" max="8200" width="2.85546875" style="419" customWidth="1"/>
    <col min="8201" max="8201" width="3.28515625" style="419" customWidth="1"/>
    <col min="8202" max="8202" width="2.85546875" style="419" customWidth="1"/>
    <col min="8203" max="8203" width="3.7109375" style="419" customWidth="1"/>
    <col min="8204" max="8204" width="2.85546875" style="419" customWidth="1"/>
    <col min="8205" max="8205" width="3.28515625" style="419" customWidth="1"/>
    <col min="8206" max="8206" width="2.85546875" style="419" customWidth="1"/>
    <col min="8207" max="8207" width="3.28515625" style="419" customWidth="1"/>
    <col min="8208" max="8208" width="2.85546875" style="419" customWidth="1"/>
    <col min="8209" max="8209" width="4.140625" style="419" customWidth="1"/>
    <col min="8210" max="8210" width="2.85546875" style="419" customWidth="1"/>
    <col min="8211" max="8211" width="3.28515625" style="419" customWidth="1"/>
    <col min="8212" max="8212" width="2.85546875" style="419" customWidth="1"/>
    <col min="8213" max="8213" width="4.140625" style="419" customWidth="1"/>
    <col min="8214" max="8214" width="2.85546875" style="419" customWidth="1"/>
    <col min="8215" max="8215" width="5" style="419" customWidth="1"/>
    <col min="8216" max="8216" width="2.28515625" style="419" customWidth="1"/>
    <col min="8217" max="8217" width="7.7109375" style="419" customWidth="1"/>
    <col min="8218" max="8434" width="7.7109375" style="419"/>
    <col min="8435" max="8435" width="9.28515625" style="419" customWidth="1"/>
    <col min="8436" max="8436" width="11.140625" style="419" customWidth="1"/>
    <col min="8437" max="8438" width="7.7109375" style="419" customWidth="1"/>
    <col min="8439" max="8439" width="4.140625" style="419" customWidth="1"/>
    <col min="8440" max="8440" width="2.85546875" style="419" customWidth="1"/>
    <col min="8441" max="8441" width="4.140625" style="419" customWidth="1"/>
    <col min="8442" max="8442" width="2.85546875" style="419" customWidth="1"/>
    <col min="8443" max="8443" width="4.140625" style="419" customWidth="1"/>
    <col min="8444" max="8444" width="2.85546875" style="419" customWidth="1"/>
    <col min="8445" max="8445" width="3.28515625" style="419" customWidth="1"/>
    <col min="8446" max="8446" width="2.85546875" style="419" customWidth="1"/>
    <col min="8447" max="8447" width="3.28515625" style="419" customWidth="1"/>
    <col min="8448" max="8448" width="2.85546875" style="419" customWidth="1"/>
    <col min="8449" max="8449" width="3.28515625" style="419" customWidth="1"/>
    <col min="8450" max="8450" width="2.85546875" style="419" customWidth="1"/>
    <col min="8451" max="8451" width="4.140625" style="419" customWidth="1"/>
    <col min="8452" max="8452" width="2.85546875" style="419" customWidth="1"/>
    <col min="8453" max="8453" width="3.7109375" style="419" customWidth="1"/>
    <col min="8454" max="8454" width="2.85546875" style="419" customWidth="1"/>
    <col min="8455" max="8455" width="3.28515625" style="419" customWidth="1"/>
    <col min="8456" max="8456" width="2.85546875" style="419" customWidth="1"/>
    <col min="8457" max="8457" width="3.28515625" style="419" customWidth="1"/>
    <col min="8458" max="8458" width="2.85546875" style="419" customWidth="1"/>
    <col min="8459" max="8459" width="3.7109375" style="419" customWidth="1"/>
    <col min="8460" max="8460" width="2.85546875" style="419" customWidth="1"/>
    <col min="8461" max="8461" width="3.28515625" style="419" customWidth="1"/>
    <col min="8462" max="8462" width="2.85546875" style="419" customWidth="1"/>
    <col min="8463" max="8463" width="3.28515625" style="419" customWidth="1"/>
    <col min="8464" max="8464" width="2.85546875" style="419" customWidth="1"/>
    <col min="8465" max="8465" width="4.140625" style="419" customWidth="1"/>
    <col min="8466" max="8466" width="2.85546875" style="419" customWidth="1"/>
    <col min="8467" max="8467" width="3.28515625" style="419" customWidth="1"/>
    <col min="8468" max="8468" width="2.85546875" style="419" customWidth="1"/>
    <col min="8469" max="8469" width="4.140625" style="419" customWidth="1"/>
    <col min="8470" max="8470" width="2.85546875" style="419" customWidth="1"/>
    <col min="8471" max="8471" width="5" style="419" customWidth="1"/>
    <col min="8472" max="8472" width="2.28515625" style="419" customWidth="1"/>
    <col min="8473" max="8473" width="7.7109375" style="419" customWidth="1"/>
    <col min="8474" max="8690" width="7.7109375" style="419"/>
    <col min="8691" max="8691" width="9.28515625" style="419" customWidth="1"/>
    <col min="8692" max="8692" width="11.140625" style="419" customWidth="1"/>
    <col min="8693" max="8694" width="7.7109375" style="419" customWidth="1"/>
    <col min="8695" max="8695" width="4.140625" style="419" customWidth="1"/>
    <col min="8696" max="8696" width="2.85546875" style="419" customWidth="1"/>
    <col min="8697" max="8697" width="4.140625" style="419" customWidth="1"/>
    <col min="8698" max="8698" width="2.85546875" style="419" customWidth="1"/>
    <col min="8699" max="8699" width="4.140625" style="419" customWidth="1"/>
    <col min="8700" max="8700" width="2.85546875" style="419" customWidth="1"/>
    <col min="8701" max="8701" width="3.28515625" style="419" customWidth="1"/>
    <col min="8702" max="8702" width="2.85546875" style="419" customWidth="1"/>
    <col min="8703" max="8703" width="3.28515625" style="419" customWidth="1"/>
    <col min="8704" max="8704" width="2.85546875" style="419" customWidth="1"/>
    <col min="8705" max="8705" width="3.28515625" style="419" customWidth="1"/>
    <col min="8706" max="8706" width="2.85546875" style="419" customWidth="1"/>
    <col min="8707" max="8707" width="4.140625" style="419" customWidth="1"/>
    <col min="8708" max="8708" width="2.85546875" style="419" customWidth="1"/>
    <col min="8709" max="8709" width="3.7109375" style="419" customWidth="1"/>
    <col min="8710" max="8710" width="2.85546875" style="419" customWidth="1"/>
    <col min="8711" max="8711" width="3.28515625" style="419" customWidth="1"/>
    <col min="8712" max="8712" width="2.85546875" style="419" customWidth="1"/>
    <col min="8713" max="8713" width="3.28515625" style="419" customWidth="1"/>
    <col min="8714" max="8714" width="2.85546875" style="419" customWidth="1"/>
    <col min="8715" max="8715" width="3.7109375" style="419" customWidth="1"/>
    <col min="8716" max="8716" width="2.85546875" style="419" customWidth="1"/>
    <col min="8717" max="8717" width="3.28515625" style="419" customWidth="1"/>
    <col min="8718" max="8718" width="2.85546875" style="419" customWidth="1"/>
    <col min="8719" max="8719" width="3.28515625" style="419" customWidth="1"/>
    <col min="8720" max="8720" width="2.85546875" style="419" customWidth="1"/>
    <col min="8721" max="8721" width="4.140625" style="419" customWidth="1"/>
    <col min="8722" max="8722" width="2.85546875" style="419" customWidth="1"/>
    <col min="8723" max="8723" width="3.28515625" style="419" customWidth="1"/>
    <col min="8724" max="8724" width="2.85546875" style="419" customWidth="1"/>
    <col min="8725" max="8725" width="4.140625" style="419" customWidth="1"/>
    <col min="8726" max="8726" width="2.85546875" style="419" customWidth="1"/>
    <col min="8727" max="8727" width="5" style="419" customWidth="1"/>
    <col min="8728" max="8728" width="2.28515625" style="419" customWidth="1"/>
    <col min="8729" max="8729" width="7.7109375" style="419" customWidth="1"/>
    <col min="8730" max="8946" width="7.7109375" style="419"/>
    <col min="8947" max="8947" width="9.28515625" style="419" customWidth="1"/>
    <col min="8948" max="8948" width="11.140625" style="419" customWidth="1"/>
    <col min="8949" max="8950" width="7.7109375" style="419" customWidth="1"/>
    <col min="8951" max="8951" width="4.140625" style="419" customWidth="1"/>
    <col min="8952" max="8952" width="2.85546875" style="419" customWidth="1"/>
    <col min="8953" max="8953" width="4.140625" style="419" customWidth="1"/>
    <col min="8954" max="8954" width="2.85546875" style="419" customWidth="1"/>
    <col min="8955" max="8955" width="4.140625" style="419" customWidth="1"/>
    <col min="8956" max="8956" width="2.85546875" style="419" customWidth="1"/>
    <col min="8957" max="8957" width="3.28515625" style="419" customWidth="1"/>
    <col min="8958" max="8958" width="2.85546875" style="419" customWidth="1"/>
    <col min="8959" max="8959" width="3.28515625" style="419" customWidth="1"/>
    <col min="8960" max="8960" width="2.85546875" style="419" customWidth="1"/>
    <col min="8961" max="8961" width="3.28515625" style="419" customWidth="1"/>
    <col min="8962" max="8962" width="2.85546875" style="419" customWidth="1"/>
    <col min="8963" max="8963" width="4.140625" style="419" customWidth="1"/>
    <col min="8964" max="8964" width="2.85546875" style="419" customWidth="1"/>
    <col min="8965" max="8965" width="3.7109375" style="419" customWidth="1"/>
    <col min="8966" max="8966" width="2.85546875" style="419" customWidth="1"/>
    <col min="8967" max="8967" width="3.28515625" style="419" customWidth="1"/>
    <col min="8968" max="8968" width="2.85546875" style="419" customWidth="1"/>
    <col min="8969" max="8969" width="3.28515625" style="419" customWidth="1"/>
    <col min="8970" max="8970" width="2.85546875" style="419" customWidth="1"/>
    <col min="8971" max="8971" width="3.7109375" style="419" customWidth="1"/>
    <col min="8972" max="8972" width="2.85546875" style="419" customWidth="1"/>
    <col min="8973" max="8973" width="3.28515625" style="419" customWidth="1"/>
    <col min="8974" max="8974" width="2.85546875" style="419" customWidth="1"/>
    <col min="8975" max="8975" width="3.28515625" style="419" customWidth="1"/>
    <col min="8976" max="8976" width="2.85546875" style="419" customWidth="1"/>
    <col min="8977" max="8977" width="4.140625" style="419" customWidth="1"/>
    <col min="8978" max="8978" width="2.85546875" style="419" customWidth="1"/>
    <col min="8979" max="8979" width="3.28515625" style="419" customWidth="1"/>
    <col min="8980" max="8980" width="2.85546875" style="419" customWidth="1"/>
    <col min="8981" max="8981" width="4.140625" style="419" customWidth="1"/>
    <col min="8982" max="8982" width="2.85546875" style="419" customWidth="1"/>
    <col min="8983" max="8983" width="5" style="419" customWidth="1"/>
    <col min="8984" max="8984" width="2.28515625" style="419" customWidth="1"/>
    <col min="8985" max="8985" width="7.7109375" style="419" customWidth="1"/>
    <col min="8986" max="9202" width="7.7109375" style="419"/>
    <col min="9203" max="9203" width="9.28515625" style="419" customWidth="1"/>
    <col min="9204" max="9204" width="11.140625" style="419" customWidth="1"/>
    <col min="9205" max="9206" width="7.7109375" style="419" customWidth="1"/>
    <col min="9207" max="9207" width="4.140625" style="419" customWidth="1"/>
    <col min="9208" max="9208" width="2.85546875" style="419" customWidth="1"/>
    <col min="9209" max="9209" width="4.140625" style="419" customWidth="1"/>
    <col min="9210" max="9210" width="2.85546875" style="419" customWidth="1"/>
    <col min="9211" max="9211" width="4.140625" style="419" customWidth="1"/>
    <col min="9212" max="9212" width="2.85546875" style="419" customWidth="1"/>
    <col min="9213" max="9213" width="3.28515625" style="419" customWidth="1"/>
    <col min="9214" max="9214" width="2.85546875" style="419" customWidth="1"/>
    <col min="9215" max="9215" width="3.28515625" style="419" customWidth="1"/>
    <col min="9216" max="9216" width="2.85546875" style="419" customWidth="1"/>
    <col min="9217" max="9217" width="3.28515625" style="419" customWidth="1"/>
    <col min="9218" max="9218" width="2.85546875" style="419" customWidth="1"/>
    <col min="9219" max="9219" width="4.140625" style="419" customWidth="1"/>
    <col min="9220" max="9220" width="2.85546875" style="419" customWidth="1"/>
    <col min="9221" max="9221" width="3.7109375" style="419" customWidth="1"/>
    <col min="9222" max="9222" width="2.85546875" style="419" customWidth="1"/>
    <col min="9223" max="9223" width="3.28515625" style="419" customWidth="1"/>
    <col min="9224" max="9224" width="2.85546875" style="419" customWidth="1"/>
    <col min="9225" max="9225" width="3.28515625" style="419" customWidth="1"/>
    <col min="9226" max="9226" width="2.85546875" style="419" customWidth="1"/>
    <col min="9227" max="9227" width="3.7109375" style="419" customWidth="1"/>
    <col min="9228" max="9228" width="2.85546875" style="419" customWidth="1"/>
    <col min="9229" max="9229" width="3.28515625" style="419" customWidth="1"/>
    <col min="9230" max="9230" width="2.85546875" style="419" customWidth="1"/>
    <col min="9231" max="9231" width="3.28515625" style="419" customWidth="1"/>
    <col min="9232" max="9232" width="2.85546875" style="419" customWidth="1"/>
    <col min="9233" max="9233" width="4.140625" style="419" customWidth="1"/>
    <col min="9234" max="9234" width="2.85546875" style="419" customWidth="1"/>
    <col min="9235" max="9235" width="3.28515625" style="419" customWidth="1"/>
    <col min="9236" max="9236" width="2.85546875" style="419" customWidth="1"/>
    <col min="9237" max="9237" width="4.140625" style="419" customWidth="1"/>
    <col min="9238" max="9238" width="2.85546875" style="419" customWidth="1"/>
    <col min="9239" max="9239" width="5" style="419" customWidth="1"/>
    <col min="9240" max="9240" width="2.28515625" style="419" customWidth="1"/>
    <col min="9241" max="9241" width="7.7109375" style="419" customWidth="1"/>
    <col min="9242" max="9458" width="7.7109375" style="419"/>
    <col min="9459" max="9459" width="9.28515625" style="419" customWidth="1"/>
    <col min="9460" max="9460" width="11.140625" style="419" customWidth="1"/>
    <col min="9461" max="9462" width="7.7109375" style="419" customWidth="1"/>
    <col min="9463" max="9463" width="4.140625" style="419" customWidth="1"/>
    <col min="9464" max="9464" width="2.85546875" style="419" customWidth="1"/>
    <col min="9465" max="9465" width="4.140625" style="419" customWidth="1"/>
    <col min="9466" max="9466" width="2.85546875" style="419" customWidth="1"/>
    <col min="9467" max="9467" width="4.140625" style="419" customWidth="1"/>
    <col min="9468" max="9468" width="2.85546875" style="419" customWidth="1"/>
    <col min="9469" max="9469" width="3.28515625" style="419" customWidth="1"/>
    <col min="9470" max="9470" width="2.85546875" style="419" customWidth="1"/>
    <col min="9471" max="9471" width="3.28515625" style="419" customWidth="1"/>
    <col min="9472" max="9472" width="2.85546875" style="419" customWidth="1"/>
    <col min="9473" max="9473" width="3.28515625" style="419" customWidth="1"/>
    <col min="9474" max="9474" width="2.85546875" style="419" customWidth="1"/>
    <col min="9475" max="9475" width="4.140625" style="419" customWidth="1"/>
    <col min="9476" max="9476" width="2.85546875" style="419" customWidth="1"/>
    <col min="9477" max="9477" width="3.7109375" style="419" customWidth="1"/>
    <col min="9478" max="9478" width="2.85546875" style="419" customWidth="1"/>
    <col min="9479" max="9479" width="3.28515625" style="419" customWidth="1"/>
    <col min="9480" max="9480" width="2.85546875" style="419" customWidth="1"/>
    <col min="9481" max="9481" width="3.28515625" style="419" customWidth="1"/>
    <col min="9482" max="9482" width="2.85546875" style="419" customWidth="1"/>
    <col min="9483" max="9483" width="3.7109375" style="419" customWidth="1"/>
    <col min="9484" max="9484" width="2.85546875" style="419" customWidth="1"/>
    <col min="9485" max="9485" width="3.28515625" style="419" customWidth="1"/>
    <col min="9486" max="9486" width="2.85546875" style="419" customWidth="1"/>
    <col min="9487" max="9487" width="3.28515625" style="419" customWidth="1"/>
    <col min="9488" max="9488" width="2.85546875" style="419" customWidth="1"/>
    <col min="9489" max="9489" width="4.140625" style="419" customWidth="1"/>
    <col min="9490" max="9490" width="2.85546875" style="419" customWidth="1"/>
    <col min="9491" max="9491" width="3.28515625" style="419" customWidth="1"/>
    <col min="9492" max="9492" width="2.85546875" style="419" customWidth="1"/>
    <col min="9493" max="9493" width="4.140625" style="419" customWidth="1"/>
    <col min="9494" max="9494" width="2.85546875" style="419" customWidth="1"/>
    <col min="9495" max="9495" width="5" style="419" customWidth="1"/>
    <col min="9496" max="9496" width="2.28515625" style="419" customWidth="1"/>
    <col min="9497" max="9497" width="7.7109375" style="419" customWidth="1"/>
    <col min="9498" max="9714" width="7.7109375" style="419"/>
    <col min="9715" max="9715" width="9.28515625" style="419" customWidth="1"/>
    <col min="9716" max="9716" width="11.140625" style="419" customWidth="1"/>
    <col min="9717" max="9718" width="7.7109375" style="419" customWidth="1"/>
    <col min="9719" max="9719" width="4.140625" style="419" customWidth="1"/>
    <col min="9720" max="9720" width="2.85546875" style="419" customWidth="1"/>
    <col min="9721" max="9721" width="4.140625" style="419" customWidth="1"/>
    <col min="9722" max="9722" width="2.85546875" style="419" customWidth="1"/>
    <col min="9723" max="9723" width="4.140625" style="419" customWidth="1"/>
    <col min="9724" max="9724" width="2.85546875" style="419" customWidth="1"/>
    <col min="9725" max="9725" width="3.28515625" style="419" customWidth="1"/>
    <col min="9726" max="9726" width="2.85546875" style="419" customWidth="1"/>
    <col min="9727" max="9727" width="3.28515625" style="419" customWidth="1"/>
    <col min="9728" max="9728" width="2.85546875" style="419" customWidth="1"/>
    <col min="9729" max="9729" width="3.28515625" style="419" customWidth="1"/>
    <col min="9730" max="9730" width="2.85546875" style="419" customWidth="1"/>
    <col min="9731" max="9731" width="4.140625" style="419" customWidth="1"/>
    <col min="9732" max="9732" width="2.85546875" style="419" customWidth="1"/>
    <col min="9733" max="9733" width="3.7109375" style="419" customWidth="1"/>
    <col min="9734" max="9734" width="2.85546875" style="419" customWidth="1"/>
    <col min="9735" max="9735" width="3.28515625" style="419" customWidth="1"/>
    <col min="9736" max="9736" width="2.85546875" style="419" customWidth="1"/>
    <col min="9737" max="9737" width="3.28515625" style="419" customWidth="1"/>
    <col min="9738" max="9738" width="2.85546875" style="419" customWidth="1"/>
    <col min="9739" max="9739" width="3.7109375" style="419" customWidth="1"/>
    <col min="9740" max="9740" width="2.85546875" style="419" customWidth="1"/>
    <col min="9741" max="9741" width="3.28515625" style="419" customWidth="1"/>
    <col min="9742" max="9742" width="2.85546875" style="419" customWidth="1"/>
    <col min="9743" max="9743" width="3.28515625" style="419" customWidth="1"/>
    <col min="9744" max="9744" width="2.85546875" style="419" customWidth="1"/>
    <col min="9745" max="9745" width="4.140625" style="419" customWidth="1"/>
    <col min="9746" max="9746" width="2.85546875" style="419" customWidth="1"/>
    <col min="9747" max="9747" width="3.28515625" style="419" customWidth="1"/>
    <col min="9748" max="9748" width="2.85546875" style="419" customWidth="1"/>
    <col min="9749" max="9749" width="4.140625" style="419" customWidth="1"/>
    <col min="9750" max="9750" width="2.85546875" style="419" customWidth="1"/>
    <col min="9751" max="9751" width="5" style="419" customWidth="1"/>
    <col min="9752" max="9752" width="2.28515625" style="419" customWidth="1"/>
    <col min="9753" max="9753" width="7.7109375" style="419" customWidth="1"/>
    <col min="9754" max="9970" width="7.7109375" style="419"/>
    <col min="9971" max="9971" width="9.28515625" style="419" customWidth="1"/>
    <col min="9972" max="9972" width="11.140625" style="419" customWidth="1"/>
    <col min="9973" max="9974" width="7.7109375" style="419" customWidth="1"/>
    <col min="9975" max="9975" width="4.140625" style="419" customWidth="1"/>
    <col min="9976" max="9976" width="2.85546875" style="419" customWidth="1"/>
    <col min="9977" max="9977" width="4.140625" style="419" customWidth="1"/>
    <col min="9978" max="9978" width="2.85546875" style="419" customWidth="1"/>
    <col min="9979" max="9979" width="4.140625" style="419" customWidth="1"/>
    <col min="9980" max="9980" width="2.85546875" style="419" customWidth="1"/>
    <col min="9981" max="9981" width="3.28515625" style="419" customWidth="1"/>
    <col min="9982" max="9982" width="2.85546875" style="419" customWidth="1"/>
    <col min="9983" max="9983" width="3.28515625" style="419" customWidth="1"/>
    <col min="9984" max="9984" width="2.85546875" style="419" customWidth="1"/>
    <col min="9985" max="9985" width="3.28515625" style="419" customWidth="1"/>
    <col min="9986" max="9986" width="2.85546875" style="419" customWidth="1"/>
    <col min="9987" max="9987" width="4.140625" style="419" customWidth="1"/>
    <col min="9988" max="9988" width="2.85546875" style="419" customWidth="1"/>
    <col min="9989" max="9989" width="3.7109375" style="419" customWidth="1"/>
    <col min="9990" max="9990" width="2.85546875" style="419" customWidth="1"/>
    <col min="9991" max="9991" width="3.28515625" style="419" customWidth="1"/>
    <col min="9992" max="9992" width="2.85546875" style="419" customWidth="1"/>
    <col min="9993" max="9993" width="3.28515625" style="419" customWidth="1"/>
    <col min="9994" max="9994" width="2.85546875" style="419" customWidth="1"/>
    <col min="9995" max="9995" width="3.7109375" style="419" customWidth="1"/>
    <col min="9996" max="9996" width="2.85546875" style="419" customWidth="1"/>
    <col min="9997" max="9997" width="3.28515625" style="419" customWidth="1"/>
    <col min="9998" max="9998" width="2.85546875" style="419" customWidth="1"/>
    <col min="9999" max="9999" width="3.28515625" style="419" customWidth="1"/>
    <col min="10000" max="10000" width="2.85546875" style="419" customWidth="1"/>
    <col min="10001" max="10001" width="4.140625" style="419" customWidth="1"/>
    <col min="10002" max="10002" width="2.85546875" style="419" customWidth="1"/>
    <col min="10003" max="10003" width="3.28515625" style="419" customWidth="1"/>
    <col min="10004" max="10004" width="2.85546875" style="419" customWidth="1"/>
    <col min="10005" max="10005" width="4.140625" style="419" customWidth="1"/>
    <col min="10006" max="10006" width="2.85546875" style="419" customWidth="1"/>
    <col min="10007" max="10007" width="5" style="419" customWidth="1"/>
    <col min="10008" max="10008" width="2.28515625" style="419" customWidth="1"/>
    <col min="10009" max="10009" width="7.7109375" style="419" customWidth="1"/>
    <col min="10010" max="10226" width="7.7109375" style="419"/>
    <col min="10227" max="10227" width="9.28515625" style="419" customWidth="1"/>
    <col min="10228" max="10228" width="11.140625" style="419" customWidth="1"/>
    <col min="10229" max="10230" width="7.7109375" style="419" customWidth="1"/>
    <col min="10231" max="10231" width="4.140625" style="419" customWidth="1"/>
    <col min="10232" max="10232" width="2.85546875" style="419" customWidth="1"/>
    <col min="10233" max="10233" width="4.140625" style="419" customWidth="1"/>
    <col min="10234" max="10234" width="2.85546875" style="419" customWidth="1"/>
    <col min="10235" max="10235" width="4.140625" style="419" customWidth="1"/>
    <col min="10236" max="10236" width="2.85546875" style="419" customWidth="1"/>
    <col min="10237" max="10237" width="3.28515625" style="419" customWidth="1"/>
    <col min="10238" max="10238" width="2.85546875" style="419" customWidth="1"/>
    <col min="10239" max="10239" width="3.28515625" style="419" customWidth="1"/>
    <col min="10240" max="10240" width="2.85546875" style="419" customWidth="1"/>
    <col min="10241" max="10241" width="3.28515625" style="419" customWidth="1"/>
    <col min="10242" max="10242" width="2.85546875" style="419" customWidth="1"/>
    <col min="10243" max="10243" width="4.140625" style="419" customWidth="1"/>
    <col min="10244" max="10244" width="2.85546875" style="419" customWidth="1"/>
    <col min="10245" max="10245" width="3.7109375" style="419" customWidth="1"/>
    <col min="10246" max="10246" width="2.85546875" style="419" customWidth="1"/>
    <col min="10247" max="10247" width="3.28515625" style="419" customWidth="1"/>
    <col min="10248" max="10248" width="2.85546875" style="419" customWidth="1"/>
    <col min="10249" max="10249" width="3.28515625" style="419" customWidth="1"/>
    <col min="10250" max="10250" width="2.85546875" style="419" customWidth="1"/>
    <col min="10251" max="10251" width="3.7109375" style="419" customWidth="1"/>
    <col min="10252" max="10252" width="2.85546875" style="419" customWidth="1"/>
    <col min="10253" max="10253" width="3.28515625" style="419" customWidth="1"/>
    <col min="10254" max="10254" width="2.85546875" style="419" customWidth="1"/>
    <col min="10255" max="10255" width="3.28515625" style="419" customWidth="1"/>
    <col min="10256" max="10256" width="2.85546875" style="419" customWidth="1"/>
    <col min="10257" max="10257" width="4.140625" style="419" customWidth="1"/>
    <col min="10258" max="10258" width="2.85546875" style="419" customWidth="1"/>
    <col min="10259" max="10259" width="3.28515625" style="419" customWidth="1"/>
    <col min="10260" max="10260" width="2.85546875" style="419" customWidth="1"/>
    <col min="10261" max="10261" width="4.140625" style="419" customWidth="1"/>
    <col min="10262" max="10262" width="2.85546875" style="419" customWidth="1"/>
    <col min="10263" max="10263" width="5" style="419" customWidth="1"/>
    <col min="10264" max="10264" width="2.28515625" style="419" customWidth="1"/>
    <col min="10265" max="10265" width="7.7109375" style="419" customWidth="1"/>
    <col min="10266" max="10482" width="7.7109375" style="419"/>
    <col min="10483" max="10483" width="9.28515625" style="419" customWidth="1"/>
    <col min="10484" max="10484" width="11.140625" style="419" customWidth="1"/>
    <col min="10485" max="10486" width="7.7109375" style="419" customWidth="1"/>
    <col min="10487" max="10487" width="4.140625" style="419" customWidth="1"/>
    <col min="10488" max="10488" width="2.85546875" style="419" customWidth="1"/>
    <col min="10489" max="10489" width="4.140625" style="419" customWidth="1"/>
    <col min="10490" max="10490" width="2.85546875" style="419" customWidth="1"/>
    <col min="10491" max="10491" width="4.140625" style="419" customWidth="1"/>
    <col min="10492" max="10492" width="2.85546875" style="419" customWidth="1"/>
    <col min="10493" max="10493" width="3.28515625" style="419" customWidth="1"/>
    <col min="10494" max="10494" width="2.85546875" style="419" customWidth="1"/>
    <col min="10495" max="10495" width="3.28515625" style="419" customWidth="1"/>
    <col min="10496" max="10496" width="2.85546875" style="419" customWidth="1"/>
    <col min="10497" max="10497" width="3.28515625" style="419" customWidth="1"/>
    <col min="10498" max="10498" width="2.85546875" style="419" customWidth="1"/>
    <col min="10499" max="10499" width="4.140625" style="419" customWidth="1"/>
    <col min="10500" max="10500" width="2.85546875" style="419" customWidth="1"/>
    <col min="10501" max="10501" width="3.7109375" style="419" customWidth="1"/>
    <col min="10502" max="10502" width="2.85546875" style="419" customWidth="1"/>
    <col min="10503" max="10503" width="3.28515625" style="419" customWidth="1"/>
    <col min="10504" max="10504" width="2.85546875" style="419" customWidth="1"/>
    <col min="10505" max="10505" width="3.28515625" style="419" customWidth="1"/>
    <col min="10506" max="10506" width="2.85546875" style="419" customWidth="1"/>
    <col min="10507" max="10507" width="3.7109375" style="419" customWidth="1"/>
    <col min="10508" max="10508" width="2.85546875" style="419" customWidth="1"/>
    <col min="10509" max="10509" width="3.28515625" style="419" customWidth="1"/>
    <col min="10510" max="10510" width="2.85546875" style="419" customWidth="1"/>
    <col min="10511" max="10511" width="3.28515625" style="419" customWidth="1"/>
    <col min="10512" max="10512" width="2.85546875" style="419" customWidth="1"/>
    <col min="10513" max="10513" width="4.140625" style="419" customWidth="1"/>
    <col min="10514" max="10514" width="2.85546875" style="419" customWidth="1"/>
    <col min="10515" max="10515" width="3.28515625" style="419" customWidth="1"/>
    <col min="10516" max="10516" width="2.85546875" style="419" customWidth="1"/>
    <col min="10517" max="10517" width="4.140625" style="419" customWidth="1"/>
    <col min="10518" max="10518" width="2.85546875" style="419" customWidth="1"/>
    <col min="10519" max="10519" width="5" style="419" customWidth="1"/>
    <col min="10520" max="10520" width="2.28515625" style="419" customWidth="1"/>
    <col min="10521" max="10521" width="7.7109375" style="419" customWidth="1"/>
    <col min="10522" max="10738" width="7.7109375" style="419"/>
    <col min="10739" max="10739" width="9.28515625" style="419" customWidth="1"/>
    <col min="10740" max="10740" width="11.140625" style="419" customWidth="1"/>
    <col min="10741" max="10742" width="7.7109375" style="419" customWidth="1"/>
    <col min="10743" max="10743" width="4.140625" style="419" customWidth="1"/>
    <col min="10744" max="10744" width="2.85546875" style="419" customWidth="1"/>
    <col min="10745" max="10745" width="4.140625" style="419" customWidth="1"/>
    <col min="10746" max="10746" width="2.85546875" style="419" customWidth="1"/>
    <col min="10747" max="10747" width="4.140625" style="419" customWidth="1"/>
    <col min="10748" max="10748" width="2.85546875" style="419" customWidth="1"/>
    <col min="10749" max="10749" width="3.28515625" style="419" customWidth="1"/>
    <col min="10750" max="10750" width="2.85546875" style="419" customWidth="1"/>
    <col min="10751" max="10751" width="3.28515625" style="419" customWidth="1"/>
    <col min="10752" max="10752" width="2.85546875" style="419" customWidth="1"/>
    <col min="10753" max="10753" width="3.28515625" style="419" customWidth="1"/>
    <col min="10754" max="10754" width="2.85546875" style="419" customWidth="1"/>
    <col min="10755" max="10755" width="4.140625" style="419" customWidth="1"/>
    <col min="10756" max="10756" width="2.85546875" style="419" customWidth="1"/>
    <col min="10757" max="10757" width="3.7109375" style="419" customWidth="1"/>
    <col min="10758" max="10758" width="2.85546875" style="419" customWidth="1"/>
    <col min="10759" max="10759" width="3.28515625" style="419" customWidth="1"/>
    <col min="10760" max="10760" width="2.85546875" style="419" customWidth="1"/>
    <col min="10761" max="10761" width="3.28515625" style="419" customWidth="1"/>
    <col min="10762" max="10762" width="2.85546875" style="419" customWidth="1"/>
    <col min="10763" max="10763" width="3.7109375" style="419" customWidth="1"/>
    <col min="10764" max="10764" width="2.85546875" style="419" customWidth="1"/>
    <col min="10765" max="10765" width="3.28515625" style="419" customWidth="1"/>
    <col min="10766" max="10766" width="2.85546875" style="419" customWidth="1"/>
    <col min="10767" max="10767" width="3.28515625" style="419" customWidth="1"/>
    <col min="10768" max="10768" width="2.85546875" style="419" customWidth="1"/>
    <col min="10769" max="10769" width="4.140625" style="419" customWidth="1"/>
    <col min="10770" max="10770" width="2.85546875" style="419" customWidth="1"/>
    <col min="10771" max="10771" width="3.28515625" style="419" customWidth="1"/>
    <col min="10772" max="10772" width="2.85546875" style="419" customWidth="1"/>
    <col min="10773" max="10773" width="4.140625" style="419" customWidth="1"/>
    <col min="10774" max="10774" width="2.85546875" style="419" customWidth="1"/>
    <col min="10775" max="10775" width="5" style="419" customWidth="1"/>
    <col min="10776" max="10776" width="2.28515625" style="419" customWidth="1"/>
    <col min="10777" max="10777" width="7.7109375" style="419" customWidth="1"/>
    <col min="10778" max="10994" width="7.7109375" style="419"/>
    <col min="10995" max="10995" width="9.28515625" style="419" customWidth="1"/>
    <col min="10996" max="10996" width="11.140625" style="419" customWidth="1"/>
    <col min="10997" max="10998" width="7.7109375" style="419" customWidth="1"/>
    <col min="10999" max="10999" width="4.140625" style="419" customWidth="1"/>
    <col min="11000" max="11000" width="2.85546875" style="419" customWidth="1"/>
    <col min="11001" max="11001" width="4.140625" style="419" customWidth="1"/>
    <col min="11002" max="11002" width="2.85546875" style="419" customWidth="1"/>
    <col min="11003" max="11003" width="4.140625" style="419" customWidth="1"/>
    <col min="11004" max="11004" width="2.85546875" style="419" customWidth="1"/>
    <col min="11005" max="11005" width="3.28515625" style="419" customWidth="1"/>
    <col min="11006" max="11006" width="2.85546875" style="419" customWidth="1"/>
    <col min="11007" max="11007" width="3.28515625" style="419" customWidth="1"/>
    <col min="11008" max="11008" width="2.85546875" style="419" customWidth="1"/>
    <col min="11009" max="11009" width="3.28515625" style="419" customWidth="1"/>
    <col min="11010" max="11010" width="2.85546875" style="419" customWidth="1"/>
    <col min="11011" max="11011" width="4.140625" style="419" customWidth="1"/>
    <col min="11012" max="11012" width="2.85546875" style="419" customWidth="1"/>
    <col min="11013" max="11013" width="3.7109375" style="419" customWidth="1"/>
    <col min="11014" max="11014" width="2.85546875" style="419" customWidth="1"/>
    <col min="11015" max="11015" width="3.28515625" style="419" customWidth="1"/>
    <col min="11016" max="11016" width="2.85546875" style="419" customWidth="1"/>
    <col min="11017" max="11017" width="3.28515625" style="419" customWidth="1"/>
    <col min="11018" max="11018" width="2.85546875" style="419" customWidth="1"/>
    <col min="11019" max="11019" width="3.7109375" style="419" customWidth="1"/>
    <col min="11020" max="11020" width="2.85546875" style="419" customWidth="1"/>
    <col min="11021" max="11021" width="3.28515625" style="419" customWidth="1"/>
    <col min="11022" max="11022" width="2.85546875" style="419" customWidth="1"/>
    <col min="11023" max="11023" width="3.28515625" style="419" customWidth="1"/>
    <col min="11024" max="11024" width="2.85546875" style="419" customWidth="1"/>
    <col min="11025" max="11025" width="4.140625" style="419" customWidth="1"/>
    <col min="11026" max="11026" width="2.85546875" style="419" customWidth="1"/>
    <col min="11027" max="11027" width="3.28515625" style="419" customWidth="1"/>
    <col min="11028" max="11028" width="2.85546875" style="419" customWidth="1"/>
    <col min="11029" max="11029" width="4.140625" style="419" customWidth="1"/>
    <col min="11030" max="11030" width="2.85546875" style="419" customWidth="1"/>
    <col min="11031" max="11031" width="5" style="419" customWidth="1"/>
    <col min="11032" max="11032" width="2.28515625" style="419" customWidth="1"/>
    <col min="11033" max="11033" width="7.7109375" style="419" customWidth="1"/>
    <col min="11034" max="11250" width="7.7109375" style="419"/>
    <col min="11251" max="11251" width="9.28515625" style="419" customWidth="1"/>
    <col min="11252" max="11252" width="11.140625" style="419" customWidth="1"/>
    <col min="11253" max="11254" width="7.7109375" style="419" customWidth="1"/>
    <col min="11255" max="11255" width="4.140625" style="419" customWidth="1"/>
    <col min="11256" max="11256" width="2.85546875" style="419" customWidth="1"/>
    <col min="11257" max="11257" width="4.140625" style="419" customWidth="1"/>
    <col min="11258" max="11258" width="2.85546875" style="419" customWidth="1"/>
    <col min="11259" max="11259" width="4.140625" style="419" customWidth="1"/>
    <col min="11260" max="11260" width="2.85546875" style="419" customWidth="1"/>
    <col min="11261" max="11261" width="3.28515625" style="419" customWidth="1"/>
    <col min="11262" max="11262" width="2.85546875" style="419" customWidth="1"/>
    <col min="11263" max="11263" width="3.28515625" style="419" customWidth="1"/>
    <col min="11264" max="11264" width="2.85546875" style="419" customWidth="1"/>
    <col min="11265" max="11265" width="3.28515625" style="419" customWidth="1"/>
    <col min="11266" max="11266" width="2.85546875" style="419" customWidth="1"/>
    <col min="11267" max="11267" width="4.140625" style="419" customWidth="1"/>
    <col min="11268" max="11268" width="2.85546875" style="419" customWidth="1"/>
    <col min="11269" max="11269" width="3.7109375" style="419" customWidth="1"/>
    <col min="11270" max="11270" width="2.85546875" style="419" customWidth="1"/>
    <col min="11271" max="11271" width="3.28515625" style="419" customWidth="1"/>
    <col min="11272" max="11272" width="2.85546875" style="419" customWidth="1"/>
    <col min="11273" max="11273" width="3.28515625" style="419" customWidth="1"/>
    <col min="11274" max="11274" width="2.85546875" style="419" customWidth="1"/>
    <col min="11275" max="11275" width="3.7109375" style="419" customWidth="1"/>
    <col min="11276" max="11276" width="2.85546875" style="419" customWidth="1"/>
    <col min="11277" max="11277" width="3.28515625" style="419" customWidth="1"/>
    <col min="11278" max="11278" width="2.85546875" style="419" customWidth="1"/>
    <col min="11279" max="11279" width="3.28515625" style="419" customWidth="1"/>
    <col min="11280" max="11280" width="2.85546875" style="419" customWidth="1"/>
    <col min="11281" max="11281" width="4.140625" style="419" customWidth="1"/>
    <col min="11282" max="11282" width="2.85546875" style="419" customWidth="1"/>
    <col min="11283" max="11283" width="3.28515625" style="419" customWidth="1"/>
    <col min="11284" max="11284" width="2.85546875" style="419" customWidth="1"/>
    <col min="11285" max="11285" width="4.140625" style="419" customWidth="1"/>
    <col min="11286" max="11286" width="2.85546875" style="419" customWidth="1"/>
    <col min="11287" max="11287" width="5" style="419" customWidth="1"/>
    <col min="11288" max="11288" width="2.28515625" style="419" customWidth="1"/>
    <col min="11289" max="11289" width="7.7109375" style="419" customWidth="1"/>
    <col min="11290" max="11506" width="7.7109375" style="419"/>
    <col min="11507" max="11507" width="9.28515625" style="419" customWidth="1"/>
    <col min="11508" max="11508" width="11.140625" style="419" customWidth="1"/>
    <col min="11509" max="11510" width="7.7109375" style="419" customWidth="1"/>
    <col min="11511" max="11511" width="4.140625" style="419" customWidth="1"/>
    <col min="11512" max="11512" width="2.85546875" style="419" customWidth="1"/>
    <col min="11513" max="11513" width="4.140625" style="419" customWidth="1"/>
    <col min="11514" max="11514" width="2.85546875" style="419" customWidth="1"/>
    <col min="11515" max="11515" width="4.140625" style="419" customWidth="1"/>
    <col min="11516" max="11516" width="2.85546875" style="419" customWidth="1"/>
    <col min="11517" max="11517" width="3.28515625" style="419" customWidth="1"/>
    <col min="11518" max="11518" width="2.85546875" style="419" customWidth="1"/>
    <col min="11519" max="11519" width="3.28515625" style="419" customWidth="1"/>
    <col min="11520" max="11520" width="2.85546875" style="419" customWidth="1"/>
    <col min="11521" max="11521" width="3.28515625" style="419" customWidth="1"/>
    <col min="11522" max="11522" width="2.85546875" style="419" customWidth="1"/>
    <col min="11523" max="11523" width="4.140625" style="419" customWidth="1"/>
    <col min="11524" max="11524" width="2.85546875" style="419" customWidth="1"/>
    <col min="11525" max="11525" width="3.7109375" style="419" customWidth="1"/>
    <col min="11526" max="11526" width="2.85546875" style="419" customWidth="1"/>
    <col min="11527" max="11527" width="3.28515625" style="419" customWidth="1"/>
    <col min="11528" max="11528" width="2.85546875" style="419" customWidth="1"/>
    <col min="11529" max="11529" width="3.28515625" style="419" customWidth="1"/>
    <col min="11530" max="11530" width="2.85546875" style="419" customWidth="1"/>
    <col min="11531" max="11531" width="3.7109375" style="419" customWidth="1"/>
    <col min="11532" max="11532" width="2.85546875" style="419" customWidth="1"/>
    <col min="11533" max="11533" width="3.28515625" style="419" customWidth="1"/>
    <col min="11534" max="11534" width="2.85546875" style="419" customWidth="1"/>
    <col min="11535" max="11535" width="3.28515625" style="419" customWidth="1"/>
    <col min="11536" max="11536" width="2.85546875" style="419" customWidth="1"/>
    <col min="11537" max="11537" width="4.140625" style="419" customWidth="1"/>
    <col min="11538" max="11538" width="2.85546875" style="419" customWidth="1"/>
    <col min="11539" max="11539" width="3.28515625" style="419" customWidth="1"/>
    <col min="11540" max="11540" width="2.85546875" style="419" customWidth="1"/>
    <col min="11541" max="11541" width="4.140625" style="419" customWidth="1"/>
    <col min="11542" max="11542" width="2.85546875" style="419" customWidth="1"/>
    <col min="11543" max="11543" width="5" style="419" customWidth="1"/>
    <col min="11544" max="11544" width="2.28515625" style="419" customWidth="1"/>
    <col min="11545" max="11545" width="7.7109375" style="419" customWidth="1"/>
    <col min="11546" max="11762" width="7.7109375" style="419"/>
    <col min="11763" max="11763" width="9.28515625" style="419" customWidth="1"/>
    <col min="11764" max="11764" width="11.140625" style="419" customWidth="1"/>
    <col min="11765" max="11766" width="7.7109375" style="419" customWidth="1"/>
    <col min="11767" max="11767" width="4.140625" style="419" customWidth="1"/>
    <col min="11768" max="11768" width="2.85546875" style="419" customWidth="1"/>
    <col min="11769" max="11769" width="4.140625" style="419" customWidth="1"/>
    <col min="11770" max="11770" width="2.85546875" style="419" customWidth="1"/>
    <col min="11771" max="11771" width="4.140625" style="419" customWidth="1"/>
    <col min="11772" max="11772" width="2.85546875" style="419" customWidth="1"/>
    <col min="11773" max="11773" width="3.28515625" style="419" customWidth="1"/>
    <col min="11774" max="11774" width="2.85546875" style="419" customWidth="1"/>
    <col min="11775" max="11775" width="3.28515625" style="419" customWidth="1"/>
    <col min="11776" max="11776" width="2.85546875" style="419" customWidth="1"/>
    <col min="11777" max="11777" width="3.28515625" style="419" customWidth="1"/>
    <col min="11778" max="11778" width="2.85546875" style="419" customWidth="1"/>
    <col min="11779" max="11779" width="4.140625" style="419" customWidth="1"/>
    <col min="11780" max="11780" width="2.85546875" style="419" customWidth="1"/>
    <col min="11781" max="11781" width="3.7109375" style="419" customWidth="1"/>
    <col min="11782" max="11782" width="2.85546875" style="419" customWidth="1"/>
    <col min="11783" max="11783" width="3.28515625" style="419" customWidth="1"/>
    <col min="11784" max="11784" width="2.85546875" style="419" customWidth="1"/>
    <col min="11785" max="11785" width="3.28515625" style="419" customWidth="1"/>
    <col min="11786" max="11786" width="2.85546875" style="419" customWidth="1"/>
    <col min="11787" max="11787" width="3.7109375" style="419" customWidth="1"/>
    <col min="11788" max="11788" width="2.85546875" style="419" customWidth="1"/>
    <col min="11789" max="11789" width="3.28515625" style="419" customWidth="1"/>
    <col min="11790" max="11790" width="2.85546875" style="419" customWidth="1"/>
    <col min="11791" max="11791" width="3.28515625" style="419" customWidth="1"/>
    <col min="11792" max="11792" width="2.85546875" style="419" customWidth="1"/>
    <col min="11793" max="11793" width="4.140625" style="419" customWidth="1"/>
    <col min="11794" max="11794" width="2.85546875" style="419" customWidth="1"/>
    <col min="11795" max="11795" width="3.28515625" style="419" customWidth="1"/>
    <col min="11796" max="11796" width="2.85546875" style="419" customWidth="1"/>
    <col min="11797" max="11797" width="4.140625" style="419" customWidth="1"/>
    <col min="11798" max="11798" width="2.85546875" style="419" customWidth="1"/>
    <col min="11799" max="11799" width="5" style="419" customWidth="1"/>
    <col min="11800" max="11800" width="2.28515625" style="419" customWidth="1"/>
    <col min="11801" max="11801" width="7.7109375" style="419" customWidth="1"/>
    <col min="11802" max="12018" width="7.7109375" style="419"/>
    <col min="12019" max="12019" width="9.28515625" style="419" customWidth="1"/>
    <col min="12020" max="12020" width="11.140625" style="419" customWidth="1"/>
    <col min="12021" max="12022" width="7.7109375" style="419" customWidth="1"/>
    <col min="12023" max="12023" width="4.140625" style="419" customWidth="1"/>
    <col min="12024" max="12024" width="2.85546875" style="419" customWidth="1"/>
    <col min="12025" max="12025" width="4.140625" style="419" customWidth="1"/>
    <col min="12026" max="12026" width="2.85546875" style="419" customWidth="1"/>
    <col min="12027" max="12027" width="4.140625" style="419" customWidth="1"/>
    <col min="12028" max="12028" width="2.85546875" style="419" customWidth="1"/>
    <col min="12029" max="12029" width="3.28515625" style="419" customWidth="1"/>
    <col min="12030" max="12030" width="2.85546875" style="419" customWidth="1"/>
    <col min="12031" max="12031" width="3.28515625" style="419" customWidth="1"/>
    <col min="12032" max="12032" width="2.85546875" style="419" customWidth="1"/>
    <col min="12033" max="12033" width="3.28515625" style="419" customWidth="1"/>
    <col min="12034" max="12034" width="2.85546875" style="419" customWidth="1"/>
    <col min="12035" max="12035" width="4.140625" style="419" customWidth="1"/>
    <col min="12036" max="12036" width="2.85546875" style="419" customWidth="1"/>
    <col min="12037" max="12037" width="3.7109375" style="419" customWidth="1"/>
    <col min="12038" max="12038" width="2.85546875" style="419" customWidth="1"/>
    <col min="12039" max="12039" width="3.28515625" style="419" customWidth="1"/>
    <col min="12040" max="12040" width="2.85546875" style="419" customWidth="1"/>
    <col min="12041" max="12041" width="3.28515625" style="419" customWidth="1"/>
    <col min="12042" max="12042" width="2.85546875" style="419" customWidth="1"/>
    <col min="12043" max="12043" width="3.7109375" style="419" customWidth="1"/>
    <col min="12044" max="12044" width="2.85546875" style="419" customWidth="1"/>
    <col min="12045" max="12045" width="3.28515625" style="419" customWidth="1"/>
    <col min="12046" max="12046" width="2.85546875" style="419" customWidth="1"/>
    <col min="12047" max="12047" width="3.28515625" style="419" customWidth="1"/>
    <col min="12048" max="12048" width="2.85546875" style="419" customWidth="1"/>
    <col min="12049" max="12049" width="4.140625" style="419" customWidth="1"/>
    <col min="12050" max="12050" width="2.85546875" style="419" customWidth="1"/>
    <col min="12051" max="12051" width="3.28515625" style="419" customWidth="1"/>
    <col min="12052" max="12052" width="2.85546875" style="419" customWidth="1"/>
    <col min="12053" max="12053" width="4.140625" style="419" customWidth="1"/>
    <col min="12054" max="12054" width="2.85546875" style="419" customWidth="1"/>
    <col min="12055" max="12055" width="5" style="419" customWidth="1"/>
    <col min="12056" max="12056" width="2.28515625" style="419" customWidth="1"/>
    <col min="12057" max="12057" width="7.7109375" style="419" customWidth="1"/>
    <col min="12058" max="12274" width="7.7109375" style="419"/>
    <col min="12275" max="12275" width="9.28515625" style="419" customWidth="1"/>
    <col min="12276" max="12276" width="11.140625" style="419" customWidth="1"/>
    <col min="12277" max="12278" width="7.7109375" style="419" customWidth="1"/>
    <col min="12279" max="12279" width="4.140625" style="419" customWidth="1"/>
    <col min="12280" max="12280" width="2.85546875" style="419" customWidth="1"/>
    <col min="12281" max="12281" width="4.140625" style="419" customWidth="1"/>
    <col min="12282" max="12282" width="2.85546875" style="419" customWidth="1"/>
    <col min="12283" max="12283" width="4.140625" style="419" customWidth="1"/>
    <col min="12284" max="12284" width="2.85546875" style="419" customWidth="1"/>
    <col min="12285" max="12285" width="3.28515625" style="419" customWidth="1"/>
    <col min="12286" max="12286" width="2.85546875" style="419" customWidth="1"/>
    <col min="12287" max="12287" width="3.28515625" style="419" customWidth="1"/>
    <col min="12288" max="12288" width="2.85546875" style="419" customWidth="1"/>
    <col min="12289" max="12289" width="3.28515625" style="419" customWidth="1"/>
    <col min="12290" max="12290" width="2.85546875" style="419" customWidth="1"/>
    <col min="12291" max="12291" width="4.140625" style="419" customWidth="1"/>
    <col min="12292" max="12292" width="2.85546875" style="419" customWidth="1"/>
    <col min="12293" max="12293" width="3.7109375" style="419" customWidth="1"/>
    <col min="12294" max="12294" width="2.85546875" style="419" customWidth="1"/>
    <col min="12295" max="12295" width="3.28515625" style="419" customWidth="1"/>
    <col min="12296" max="12296" width="2.85546875" style="419" customWidth="1"/>
    <col min="12297" max="12297" width="3.28515625" style="419" customWidth="1"/>
    <col min="12298" max="12298" width="2.85546875" style="419" customWidth="1"/>
    <col min="12299" max="12299" width="3.7109375" style="419" customWidth="1"/>
    <col min="12300" max="12300" width="2.85546875" style="419" customWidth="1"/>
    <col min="12301" max="12301" width="3.28515625" style="419" customWidth="1"/>
    <col min="12302" max="12302" width="2.85546875" style="419" customWidth="1"/>
    <col min="12303" max="12303" width="3.28515625" style="419" customWidth="1"/>
    <col min="12304" max="12304" width="2.85546875" style="419" customWidth="1"/>
    <col min="12305" max="12305" width="4.140625" style="419" customWidth="1"/>
    <col min="12306" max="12306" width="2.85546875" style="419" customWidth="1"/>
    <col min="12307" max="12307" width="3.28515625" style="419" customWidth="1"/>
    <col min="12308" max="12308" width="2.85546875" style="419" customWidth="1"/>
    <col min="12309" max="12309" width="4.140625" style="419" customWidth="1"/>
    <col min="12310" max="12310" width="2.85546875" style="419" customWidth="1"/>
    <col min="12311" max="12311" width="5" style="419" customWidth="1"/>
    <col min="12312" max="12312" width="2.28515625" style="419" customWidth="1"/>
    <col min="12313" max="12313" width="7.7109375" style="419" customWidth="1"/>
    <col min="12314" max="12530" width="7.7109375" style="419"/>
    <col min="12531" max="12531" width="9.28515625" style="419" customWidth="1"/>
    <col min="12532" max="12532" width="11.140625" style="419" customWidth="1"/>
    <col min="12533" max="12534" width="7.7109375" style="419" customWidth="1"/>
    <col min="12535" max="12535" width="4.140625" style="419" customWidth="1"/>
    <col min="12536" max="12536" width="2.85546875" style="419" customWidth="1"/>
    <col min="12537" max="12537" width="4.140625" style="419" customWidth="1"/>
    <col min="12538" max="12538" width="2.85546875" style="419" customWidth="1"/>
    <col min="12539" max="12539" width="4.140625" style="419" customWidth="1"/>
    <col min="12540" max="12540" width="2.85546875" style="419" customWidth="1"/>
    <col min="12541" max="12541" width="3.28515625" style="419" customWidth="1"/>
    <col min="12542" max="12542" width="2.85546875" style="419" customWidth="1"/>
    <col min="12543" max="12543" width="3.28515625" style="419" customWidth="1"/>
    <col min="12544" max="12544" width="2.85546875" style="419" customWidth="1"/>
    <col min="12545" max="12545" width="3.28515625" style="419" customWidth="1"/>
    <col min="12546" max="12546" width="2.85546875" style="419" customWidth="1"/>
    <col min="12547" max="12547" width="4.140625" style="419" customWidth="1"/>
    <col min="12548" max="12548" width="2.85546875" style="419" customWidth="1"/>
    <col min="12549" max="12549" width="3.7109375" style="419" customWidth="1"/>
    <col min="12550" max="12550" width="2.85546875" style="419" customWidth="1"/>
    <col min="12551" max="12551" width="3.28515625" style="419" customWidth="1"/>
    <col min="12552" max="12552" width="2.85546875" style="419" customWidth="1"/>
    <col min="12553" max="12553" width="3.28515625" style="419" customWidth="1"/>
    <col min="12554" max="12554" width="2.85546875" style="419" customWidth="1"/>
    <col min="12555" max="12555" width="3.7109375" style="419" customWidth="1"/>
    <col min="12556" max="12556" width="2.85546875" style="419" customWidth="1"/>
    <col min="12557" max="12557" width="3.28515625" style="419" customWidth="1"/>
    <col min="12558" max="12558" width="2.85546875" style="419" customWidth="1"/>
    <col min="12559" max="12559" width="3.28515625" style="419" customWidth="1"/>
    <col min="12560" max="12560" width="2.85546875" style="419" customWidth="1"/>
    <col min="12561" max="12561" width="4.140625" style="419" customWidth="1"/>
    <col min="12562" max="12562" width="2.85546875" style="419" customWidth="1"/>
    <col min="12563" max="12563" width="3.28515625" style="419" customWidth="1"/>
    <col min="12564" max="12564" width="2.85546875" style="419" customWidth="1"/>
    <col min="12565" max="12565" width="4.140625" style="419" customWidth="1"/>
    <col min="12566" max="12566" width="2.85546875" style="419" customWidth="1"/>
    <col min="12567" max="12567" width="5" style="419" customWidth="1"/>
    <col min="12568" max="12568" width="2.28515625" style="419" customWidth="1"/>
    <col min="12569" max="12569" width="7.7109375" style="419" customWidth="1"/>
    <col min="12570" max="12786" width="7.7109375" style="419"/>
    <col min="12787" max="12787" width="9.28515625" style="419" customWidth="1"/>
    <col min="12788" max="12788" width="11.140625" style="419" customWidth="1"/>
    <col min="12789" max="12790" width="7.7109375" style="419" customWidth="1"/>
    <col min="12791" max="12791" width="4.140625" style="419" customWidth="1"/>
    <col min="12792" max="12792" width="2.85546875" style="419" customWidth="1"/>
    <col min="12793" max="12793" width="4.140625" style="419" customWidth="1"/>
    <col min="12794" max="12794" width="2.85546875" style="419" customWidth="1"/>
    <col min="12795" max="12795" width="4.140625" style="419" customWidth="1"/>
    <col min="12796" max="12796" width="2.85546875" style="419" customWidth="1"/>
    <col min="12797" max="12797" width="3.28515625" style="419" customWidth="1"/>
    <col min="12798" max="12798" width="2.85546875" style="419" customWidth="1"/>
    <col min="12799" max="12799" width="3.28515625" style="419" customWidth="1"/>
    <col min="12800" max="12800" width="2.85546875" style="419" customWidth="1"/>
    <col min="12801" max="12801" width="3.28515625" style="419" customWidth="1"/>
    <col min="12802" max="12802" width="2.85546875" style="419" customWidth="1"/>
    <col min="12803" max="12803" width="4.140625" style="419" customWidth="1"/>
    <col min="12804" max="12804" width="2.85546875" style="419" customWidth="1"/>
    <col min="12805" max="12805" width="3.7109375" style="419" customWidth="1"/>
    <col min="12806" max="12806" width="2.85546875" style="419" customWidth="1"/>
    <col min="12807" max="12807" width="3.28515625" style="419" customWidth="1"/>
    <col min="12808" max="12808" width="2.85546875" style="419" customWidth="1"/>
    <col min="12809" max="12809" width="3.28515625" style="419" customWidth="1"/>
    <col min="12810" max="12810" width="2.85546875" style="419" customWidth="1"/>
    <col min="12811" max="12811" width="3.7109375" style="419" customWidth="1"/>
    <col min="12812" max="12812" width="2.85546875" style="419" customWidth="1"/>
    <col min="12813" max="12813" width="3.28515625" style="419" customWidth="1"/>
    <col min="12814" max="12814" width="2.85546875" style="419" customWidth="1"/>
    <col min="12815" max="12815" width="3.28515625" style="419" customWidth="1"/>
    <col min="12816" max="12816" width="2.85546875" style="419" customWidth="1"/>
    <col min="12817" max="12817" width="4.140625" style="419" customWidth="1"/>
    <col min="12818" max="12818" width="2.85546875" style="419" customWidth="1"/>
    <col min="12819" max="12819" width="3.28515625" style="419" customWidth="1"/>
    <col min="12820" max="12820" width="2.85546875" style="419" customWidth="1"/>
    <col min="12821" max="12821" width="4.140625" style="419" customWidth="1"/>
    <col min="12822" max="12822" width="2.85546875" style="419" customWidth="1"/>
    <col min="12823" max="12823" width="5" style="419" customWidth="1"/>
    <col min="12824" max="12824" width="2.28515625" style="419" customWidth="1"/>
    <col min="12825" max="12825" width="7.7109375" style="419" customWidth="1"/>
    <col min="12826" max="13042" width="7.7109375" style="419"/>
    <col min="13043" max="13043" width="9.28515625" style="419" customWidth="1"/>
    <col min="13044" max="13044" width="11.140625" style="419" customWidth="1"/>
    <col min="13045" max="13046" width="7.7109375" style="419" customWidth="1"/>
    <col min="13047" max="13047" width="4.140625" style="419" customWidth="1"/>
    <col min="13048" max="13048" width="2.85546875" style="419" customWidth="1"/>
    <col min="13049" max="13049" width="4.140625" style="419" customWidth="1"/>
    <col min="13050" max="13050" width="2.85546875" style="419" customWidth="1"/>
    <col min="13051" max="13051" width="4.140625" style="419" customWidth="1"/>
    <col min="13052" max="13052" width="2.85546875" style="419" customWidth="1"/>
    <col min="13053" max="13053" width="3.28515625" style="419" customWidth="1"/>
    <col min="13054" max="13054" width="2.85546875" style="419" customWidth="1"/>
    <col min="13055" max="13055" width="3.28515625" style="419" customWidth="1"/>
    <col min="13056" max="13056" width="2.85546875" style="419" customWidth="1"/>
    <col min="13057" max="13057" width="3.28515625" style="419" customWidth="1"/>
    <col min="13058" max="13058" width="2.85546875" style="419" customWidth="1"/>
    <col min="13059" max="13059" width="4.140625" style="419" customWidth="1"/>
    <col min="13060" max="13060" width="2.85546875" style="419" customWidth="1"/>
    <col min="13061" max="13061" width="3.7109375" style="419" customWidth="1"/>
    <col min="13062" max="13062" width="2.85546875" style="419" customWidth="1"/>
    <col min="13063" max="13063" width="3.28515625" style="419" customWidth="1"/>
    <col min="13064" max="13064" width="2.85546875" style="419" customWidth="1"/>
    <col min="13065" max="13065" width="3.28515625" style="419" customWidth="1"/>
    <col min="13066" max="13066" width="2.85546875" style="419" customWidth="1"/>
    <col min="13067" max="13067" width="3.7109375" style="419" customWidth="1"/>
    <col min="13068" max="13068" width="2.85546875" style="419" customWidth="1"/>
    <col min="13069" max="13069" width="3.28515625" style="419" customWidth="1"/>
    <col min="13070" max="13070" width="2.85546875" style="419" customWidth="1"/>
    <col min="13071" max="13071" width="3.28515625" style="419" customWidth="1"/>
    <col min="13072" max="13072" width="2.85546875" style="419" customWidth="1"/>
    <col min="13073" max="13073" width="4.140625" style="419" customWidth="1"/>
    <col min="13074" max="13074" width="2.85546875" style="419" customWidth="1"/>
    <col min="13075" max="13075" width="3.28515625" style="419" customWidth="1"/>
    <col min="13076" max="13076" width="2.85546875" style="419" customWidth="1"/>
    <col min="13077" max="13077" width="4.140625" style="419" customWidth="1"/>
    <col min="13078" max="13078" width="2.85546875" style="419" customWidth="1"/>
    <col min="13079" max="13079" width="5" style="419" customWidth="1"/>
    <col min="13080" max="13080" width="2.28515625" style="419" customWidth="1"/>
    <col min="13081" max="13081" width="7.7109375" style="419" customWidth="1"/>
    <col min="13082" max="13298" width="7.7109375" style="419"/>
    <col min="13299" max="13299" width="9.28515625" style="419" customWidth="1"/>
    <col min="13300" max="13300" width="11.140625" style="419" customWidth="1"/>
    <col min="13301" max="13302" width="7.7109375" style="419" customWidth="1"/>
    <col min="13303" max="13303" width="4.140625" style="419" customWidth="1"/>
    <col min="13304" max="13304" width="2.85546875" style="419" customWidth="1"/>
    <col min="13305" max="13305" width="4.140625" style="419" customWidth="1"/>
    <col min="13306" max="13306" width="2.85546875" style="419" customWidth="1"/>
    <col min="13307" max="13307" width="4.140625" style="419" customWidth="1"/>
    <col min="13308" max="13308" width="2.85546875" style="419" customWidth="1"/>
    <col min="13309" max="13309" width="3.28515625" style="419" customWidth="1"/>
    <col min="13310" max="13310" width="2.85546875" style="419" customWidth="1"/>
    <col min="13311" max="13311" width="3.28515625" style="419" customWidth="1"/>
    <col min="13312" max="13312" width="2.85546875" style="419" customWidth="1"/>
    <col min="13313" max="13313" width="3.28515625" style="419" customWidth="1"/>
    <col min="13314" max="13314" width="2.85546875" style="419" customWidth="1"/>
    <col min="13315" max="13315" width="4.140625" style="419" customWidth="1"/>
    <col min="13316" max="13316" width="2.85546875" style="419" customWidth="1"/>
    <col min="13317" max="13317" width="3.7109375" style="419" customWidth="1"/>
    <col min="13318" max="13318" width="2.85546875" style="419" customWidth="1"/>
    <col min="13319" max="13319" width="3.28515625" style="419" customWidth="1"/>
    <col min="13320" max="13320" width="2.85546875" style="419" customWidth="1"/>
    <col min="13321" max="13321" width="3.28515625" style="419" customWidth="1"/>
    <col min="13322" max="13322" width="2.85546875" style="419" customWidth="1"/>
    <col min="13323" max="13323" width="3.7109375" style="419" customWidth="1"/>
    <col min="13324" max="13324" width="2.85546875" style="419" customWidth="1"/>
    <col min="13325" max="13325" width="3.28515625" style="419" customWidth="1"/>
    <col min="13326" max="13326" width="2.85546875" style="419" customWidth="1"/>
    <col min="13327" max="13327" width="3.28515625" style="419" customWidth="1"/>
    <col min="13328" max="13328" width="2.85546875" style="419" customWidth="1"/>
    <col min="13329" max="13329" width="4.140625" style="419" customWidth="1"/>
    <col min="13330" max="13330" width="2.85546875" style="419" customWidth="1"/>
    <col min="13331" max="13331" width="3.28515625" style="419" customWidth="1"/>
    <col min="13332" max="13332" width="2.85546875" style="419" customWidth="1"/>
    <col min="13333" max="13333" width="4.140625" style="419" customWidth="1"/>
    <col min="13334" max="13334" width="2.85546875" style="419" customWidth="1"/>
    <col min="13335" max="13335" width="5" style="419" customWidth="1"/>
    <col min="13336" max="13336" width="2.28515625" style="419" customWidth="1"/>
    <col min="13337" max="13337" width="7.7109375" style="419" customWidth="1"/>
    <col min="13338" max="13554" width="7.7109375" style="419"/>
    <col min="13555" max="13555" width="9.28515625" style="419" customWidth="1"/>
    <col min="13556" max="13556" width="11.140625" style="419" customWidth="1"/>
    <col min="13557" max="13558" width="7.7109375" style="419" customWidth="1"/>
    <col min="13559" max="13559" width="4.140625" style="419" customWidth="1"/>
    <col min="13560" max="13560" width="2.85546875" style="419" customWidth="1"/>
    <col min="13561" max="13561" width="4.140625" style="419" customWidth="1"/>
    <col min="13562" max="13562" width="2.85546875" style="419" customWidth="1"/>
    <col min="13563" max="13563" width="4.140625" style="419" customWidth="1"/>
    <col min="13564" max="13564" width="2.85546875" style="419" customWidth="1"/>
    <col min="13565" max="13565" width="3.28515625" style="419" customWidth="1"/>
    <col min="13566" max="13566" width="2.85546875" style="419" customWidth="1"/>
    <col min="13567" max="13567" width="3.28515625" style="419" customWidth="1"/>
    <col min="13568" max="13568" width="2.85546875" style="419" customWidth="1"/>
    <col min="13569" max="13569" width="3.28515625" style="419" customWidth="1"/>
    <col min="13570" max="13570" width="2.85546875" style="419" customWidth="1"/>
    <col min="13571" max="13571" width="4.140625" style="419" customWidth="1"/>
    <col min="13572" max="13572" width="2.85546875" style="419" customWidth="1"/>
    <col min="13573" max="13573" width="3.7109375" style="419" customWidth="1"/>
    <col min="13574" max="13574" width="2.85546875" style="419" customWidth="1"/>
    <col min="13575" max="13575" width="3.28515625" style="419" customWidth="1"/>
    <col min="13576" max="13576" width="2.85546875" style="419" customWidth="1"/>
    <col min="13577" max="13577" width="3.28515625" style="419" customWidth="1"/>
    <col min="13578" max="13578" width="2.85546875" style="419" customWidth="1"/>
    <col min="13579" max="13579" width="3.7109375" style="419" customWidth="1"/>
    <col min="13580" max="13580" width="2.85546875" style="419" customWidth="1"/>
    <col min="13581" max="13581" width="3.28515625" style="419" customWidth="1"/>
    <col min="13582" max="13582" width="2.85546875" style="419" customWidth="1"/>
    <col min="13583" max="13583" width="3.28515625" style="419" customWidth="1"/>
    <col min="13584" max="13584" width="2.85546875" style="419" customWidth="1"/>
    <col min="13585" max="13585" width="4.140625" style="419" customWidth="1"/>
    <col min="13586" max="13586" width="2.85546875" style="419" customWidth="1"/>
    <col min="13587" max="13587" width="3.28515625" style="419" customWidth="1"/>
    <col min="13588" max="13588" width="2.85546875" style="419" customWidth="1"/>
    <col min="13589" max="13589" width="4.140625" style="419" customWidth="1"/>
    <col min="13590" max="13590" width="2.85546875" style="419" customWidth="1"/>
    <col min="13591" max="13591" width="5" style="419" customWidth="1"/>
    <col min="13592" max="13592" width="2.28515625" style="419" customWidth="1"/>
    <col min="13593" max="13593" width="7.7109375" style="419" customWidth="1"/>
    <col min="13594" max="13810" width="7.7109375" style="419"/>
    <col min="13811" max="13811" width="9.28515625" style="419" customWidth="1"/>
    <col min="13812" max="13812" width="11.140625" style="419" customWidth="1"/>
    <col min="13813" max="13814" width="7.7109375" style="419" customWidth="1"/>
    <col min="13815" max="13815" width="4.140625" style="419" customWidth="1"/>
    <col min="13816" max="13816" width="2.85546875" style="419" customWidth="1"/>
    <col min="13817" max="13817" width="4.140625" style="419" customWidth="1"/>
    <col min="13818" max="13818" width="2.85546875" style="419" customWidth="1"/>
    <col min="13819" max="13819" width="4.140625" style="419" customWidth="1"/>
    <col min="13820" max="13820" width="2.85546875" style="419" customWidth="1"/>
    <col min="13821" max="13821" width="3.28515625" style="419" customWidth="1"/>
    <col min="13822" max="13822" width="2.85546875" style="419" customWidth="1"/>
    <col min="13823" max="13823" width="3.28515625" style="419" customWidth="1"/>
    <col min="13824" max="13824" width="2.85546875" style="419" customWidth="1"/>
    <col min="13825" max="13825" width="3.28515625" style="419" customWidth="1"/>
    <col min="13826" max="13826" width="2.85546875" style="419" customWidth="1"/>
    <col min="13827" max="13827" width="4.140625" style="419" customWidth="1"/>
    <col min="13828" max="13828" width="2.85546875" style="419" customWidth="1"/>
    <col min="13829" max="13829" width="3.7109375" style="419" customWidth="1"/>
    <col min="13830" max="13830" width="2.85546875" style="419" customWidth="1"/>
    <col min="13831" max="13831" width="3.28515625" style="419" customWidth="1"/>
    <col min="13832" max="13832" width="2.85546875" style="419" customWidth="1"/>
    <col min="13833" max="13833" width="3.28515625" style="419" customWidth="1"/>
    <col min="13834" max="13834" width="2.85546875" style="419" customWidth="1"/>
    <col min="13835" max="13835" width="3.7109375" style="419" customWidth="1"/>
    <col min="13836" max="13836" width="2.85546875" style="419" customWidth="1"/>
    <col min="13837" max="13837" width="3.28515625" style="419" customWidth="1"/>
    <col min="13838" max="13838" width="2.85546875" style="419" customWidth="1"/>
    <col min="13839" max="13839" width="3.28515625" style="419" customWidth="1"/>
    <col min="13840" max="13840" width="2.85546875" style="419" customWidth="1"/>
    <col min="13841" max="13841" width="4.140625" style="419" customWidth="1"/>
    <col min="13842" max="13842" width="2.85546875" style="419" customWidth="1"/>
    <col min="13843" max="13843" width="3.28515625" style="419" customWidth="1"/>
    <col min="13844" max="13844" width="2.85546875" style="419" customWidth="1"/>
    <col min="13845" max="13845" width="4.140625" style="419" customWidth="1"/>
    <col min="13846" max="13846" width="2.85546875" style="419" customWidth="1"/>
    <col min="13847" max="13847" width="5" style="419" customWidth="1"/>
    <col min="13848" max="13848" width="2.28515625" style="419" customWidth="1"/>
    <col min="13849" max="13849" width="7.7109375" style="419" customWidth="1"/>
    <col min="13850" max="14066" width="7.7109375" style="419"/>
    <col min="14067" max="14067" width="9.28515625" style="419" customWidth="1"/>
    <col min="14068" max="14068" width="11.140625" style="419" customWidth="1"/>
    <col min="14069" max="14070" width="7.7109375" style="419" customWidth="1"/>
    <col min="14071" max="14071" width="4.140625" style="419" customWidth="1"/>
    <col min="14072" max="14072" width="2.85546875" style="419" customWidth="1"/>
    <col min="14073" max="14073" width="4.140625" style="419" customWidth="1"/>
    <col min="14074" max="14074" width="2.85546875" style="419" customWidth="1"/>
    <col min="14075" max="14075" width="4.140625" style="419" customWidth="1"/>
    <col min="14076" max="14076" width="2.85546875" style="419" customWidth="1"/>
    <col min="14077" max="14077" width="3.28515625" style="419" customWidth="1"/>
    <col min="14078" max="14078" width="2.85546875" style="419" customWidth="1"/>
    <col min="14079" max="14079" width="3.28515625" style="419" customWidth="1"/>
    <col min="14080" max="14080" width="2.85546875" style="419" customWidth="1"/>
    <col min="14081" max="14081" width="3.28515625" style="419" customWidth="1"/>
    <col min="14082" max="14082" width="2.85546875" style="419" customWidth="1"/>
    <col min="14083" max="14083" width="4.140625" style="419" customWidth="1"/>
    <col min="14084" max="14084" width="2.85546875" style="419" customWidth="1"/>
    <col min="14085" max="14085" width="3.7109375" style="419" customWidth="1"/>
    <col min="14086" max="14086" width="2.85546875" style="419" customWidth="1"/>
    <col min="14087" max="14087" width="3.28515625" style="419" customWidth="1"/>
    <col min="14088" max="14088" width="2.85546875" style="419" customWidth="1"/>
    <col min="14089" max="14089" width="3.28515625" style="419" customWidth="1"/>
    <col min="14090" max="14090" width="2.85546875" style="419" customWidth="1"/>
    <col min="14091" max="14091" width="3.7109375" style="419" customWidth="1"/>
    <col min="14092" max="14092" width="2.85546875" style="419" customWidth="1"/>
    <col min="14093" max="14093" width="3.28515625" style="419" customWidth="1"/>
    <col min="14094" max="14094" width="2.85546875" style="419" customWidth="1"/>
    <col min="14095" max="14095" width="3.28515625" style="419" customWidth="1"/>
    <col min="14096" max="14096" width="2.85546875" style="419" customWidth="1"/>
    <col min="14097" max="14097" width="4.140625" style="419" customWidth="1"/>
    <col min="14098" max="14098" width="2.85546875" style="419" customWidth="1"/>
    <col min="14099" max="14099" width="3.28515625" style="419" customWidth="1"/>
    <col min="14100" max="14100" width="2.85546875" style="419" customWidth="1"/>
    <col min="14101" max="14101" width="4.140625" style="419" customWidth="1"/>
    <col min="14102" max="14102" width="2.85546875" style="419" customWidth="1"/>
    <col min="14103" max="14103" width="5" style="419" customWidth="1"/>
    <col min="14104" max="14104" width="2.28515625" style="419" customWidth="1"/>
    <col min="14105" max="14105" width="7.7109375" style="419" customWidth="1"/>
    <col min="14106" max="14322" width="7.7109375" style="419"/>
    <col min="14323" max="14323" width="9.28515625" style="419" customWidth="1"/>
    <col min="14324" max="14324" width="11.140625" style="419" customWidth="1"/>
    <col min="14325" max="14326" width="7.7109375" style="419" customWidth="1"/>
    <col min="14327" max="14327" width="4.140625" style="419" customWidth="1"/>
    <col min="14328" max="14328" width="2.85546875" style="419" customWidth="1"/>
    <col min="14329" max="14329" width="4.140625" style="419" customWidth="1"/>
    <col min="14330" max="14330" width="2.85546875" style="419" customWidth="1"/>
    <col min="14331" max="14331" width="4.140625" style="419" customWidth="1"/>
    <col min="14332" max="14332" width="2.85546875" style="419" customWidth="1"/>
    <col min="14333" max="14333" width="3.28515625" style="419" customWidth="1"/>
    <col min="14334" max="14334" width="2.85546875" style="419" customWidth="1"/>
    <col min="14335" max="14335" width="3.28515625" style="419" customWidth="1"/>
    <col min="14336" max="14336" width="2.85546875" style="419" customWidth="1"/>
    <col min="14337" max="14337" width="3.28515625" style="419" customWidth="1"/>
    <col min="14338" max="14338" width="2.85546875" style="419" customWidth="1"/>
    <col min="14339" max="14339" width="4.140625" style="419" customWidth="1"/>
    <col min="14340" max="14340" width="2.85546875" style="419" customWidth="1"/>
    <col min="14341" max="14341" width="3.7109375" style="419" customWidth="1"/>
    <col min="14342" max="14342" width="2.85546875" style="419" customWidth="1"/>
    <col min="14343" max="14343" width="3.28515625" style="419" customWidth="1"/>
    <col min="14344" max="14344" width="2.85546875" style="419" customWidth="1"/>
    <col min="14345" max="14345" width="3.28515625" style="419" customWidth="1"/>
    <col min="14346" max="14346" width="2.85546875" style="419" customWidth="1"/>
    <col min="14347" max="14347" width="3.7109375" style="419" customWidth="1"/>
    <col min="14348" max="14348" width="2.85546875" style="419" customWidth="1"/>
    <col min="14349" max="14349" width="3.28515625" style="419" customWidth="1"/>
    <col min="14350" max="14350" width="2.85546875" style="419" customWidth="1"/>
    <col min="14351" max="14351" width="3.28515625" style="419" customWidth="1"/>
    <col min="14352" max="14352" width="2.85546875" style="419" customWidth="1"/>
    <col min="14353" max="14353" width="4.140625" style="419" customWidth="1"/>
    <col min="14354" max="14354" width="2.85546875" style="419" customWidth="1"/>
    <col min="14355" max="14355" width="3.28515625" style="419" customWidth="1"/>
    <col min="14356" max="14356" width="2.85546875" style="419" customWidth="1"/>
    <col min="14357" max="14357" width="4.140625" style="419" customWidth="1"/>
    <col min="14358" max="14358" width="2.85546875" style="419" customWidth="1"/>
    <col min="14359" max="14359" width="5" style="419" customWidth="1"/>
    <col min="14360" max="14360" width="2.28515625" style="419" customWidth="1"/>
    <col min="14361" max="14361" width="7.7109375" style="419" customWidth="1"/>
    <col min="14362" max="14578" width="7.7109375" style="419"/>
    <col min="14579" max="14579" width="9.28515625" style="419" customWidth="1"/>
    <col min="14580" max="14580" width="11.140625" style="419" customWidth="1"/>
    <col min="14581" max="14582" width="7.7109375" style="419" customWidth="1"/>
    <col min="14583" max="14583" width="4.140625" style="419" customWidth="1"/>
    <col min="14584" max="14584" width="2.85546875" style="419" customWidth="1"/>
    <col min="14585" max="14585" width="4.140625" style="419" customWidth="1"/>
    <col min="14586" max="14586" width="2.85546875" style="419" customWidth="1"/>
    <col min="14587" max="14587" width="4.140625" style="419" customWidth="1"/>
    <col min="14588" max="14588" width="2.85546875" style="419" customWidth="1"/>
    <col min="14589" max="14589" width="3.28515625" style="419" customWidth="1"/>
    <col min="14590" max="14590" width="2.85546875" style="419" customWidth="1"/>
    <col min="14591" max="14591" width="3.28515625" style="419" customWidth="1"/>
    <col min="14592" max="14592" width="2.85546875" style="419" customWidth="1"/>
    <col min="14593" max="14593" width="3.28515625" style="419" customWidth="1"/>
    <col min="14594" max="14594" width="2.85546875" style="419" customWidth="1"/>
    <col min="14595" max="14595" width="4.140625" style="419" customWidth="1"/>
    <col min="14596" max="14596" width="2.85546875" style="419" customWidth="1"/>
    <col min="14597" max="14597" width="3.7109375" style="419" customWidth="1"/>
    <col min="14598" max="14598" width="2.85546875" style="419" customWidth="1"/>
    <col min="14599" max="14599" width="3.28515625" style="419" customWidth="1"/>
    <col min="14600" max="14600" width="2.85546875" style="419" customWidth="1"/>
    <col min="14601" max="14601" width="3.28515625" style="419" customWidth="1"/>
    <col min="14602" max="14602" width="2.85546875" style="419" customWidth="1"/>
    <col min="14603" max="14603" width="3.7109375" style="419" customWidth="1"/>
    <col min="14604" max="14604" width="2.85546875" style="419" customWidth="1"/>
    <col min="14605" max="14605" width="3.28515625" style="419" customWidth="1"/>
    <col min="14606" max="14606" width="2.85546875" style="419" customWidth="1"/>
    <col min="14607" max="14607" width="3.28515625" style="419" customWidth="1"/>
    <col min="14608" max="14608" width="2.85546875" style="419" customWidth="1"/>
    <col min="14609" max="14609" width="4.140625" style="419" customWidth="1"/>
    <col min="14610" max="14610" width="2.85546875" style="419" customWidth="1"/>
    <col min="14611" max="14611" width="3.28515625" style="419" customWidth="1"/>
    <col min="14612" max="14612" width="2.85546875" style="419" customWidth="1"/>
    <col min="14613" max="14613" width="4.140625" style="419" customWidth="1"/>
    <col min="14614" max="14614" width="2.85546875" style="419" customWidth="1"/>
    <col min="14615" max="14615" width="5" style="419" customWidth="1"/>
    <col min="14616" max="14616" width="2.28515625" style="419" customWidth="1"/>
    <col min="14617" max="14617" width="7.7109375" style="419" customWidth="1"/>
    <col min="14618" max="14834" width="7.7109375" style="419"/>
    <col min="14835" max="14835" width="9.28515625" style="419" customWidth="1"/>
    <col min="14836" max="14836" width="11.140625" style="419" customWidth="1"/>
    <col min="14837" max="14838" width="7.7109375" style="419" customWidth="1"/>
    <col min="14839" max="14839" width="4.140625" style="419" customWidth="1"/>
    <col min="14840" max="14840" width="2.85546875" style="419" customWidth="1"/>
    <col min="14841" max="14841" width="4.140625" style="419" customWidth="1"/>
    <col min="14842" max="14842" width="2.85546875" style="419" customWidth="1"/>
    <col min="14843" max="14843" width="4.140625" style="419" customWidth="1"/>
    <col min="14844" max="14844" width="2.85546875" style="419" customWidth="1"/>
    <col min="14845" max="14845" width="3.28515625" style="419" customWidth="1"/>
    <col min="14846" max="14846" width="2.85546875" style="419" customWidth="1"/>
    <col min="14847" max="14847" width="3.28515625" style="419" customWidth="1"/>
    <col min="14848" max="14848" width="2.85546875" style="419" customWidth="1"/>
    <col min="14849" max="14849" width="3.28515625" style="419" customWidth="1"/>
    <col min="14850" max="14850" width="2.85546875" style="419" customWidth="1"/>
    <col min="14851" max="14851" width="4.140625" style="419" customWidth="1"/>
    <col min="14852" max="14852" width="2.85546875" style="419" customWidth="1"/>
    <col min="14853" max="14853" width="3.7109375" style="419" customWidth="1"/>
    <col min="14854" max="14854" width="2.85546875" style="419" customWidth="1"/>
    <col min="14855" max="14855" width="3.28515625" style="419" customWidth="1"/>
    <col min="14856" max="14856" width="2.85546875" style="419" customWidth="1"/>
    <col min="14857" max="14857" width="3.28515625" style="419" customWidth="1"/>
    <col min="14858" max="14858" width="2.85546875" style="419" customWidth="1"/>
    <col min="14859" max="14859" width="3.7109375" style="419" customWidth="1"/>
    <col min="14860" max="14860" width="2.85546875" style="419" customWidth="1"/>
    <col min="14861" max="14861" width="3.28515625" style="419" customWidth="1"/>
    <col min="14862" max="14862" width="2.85546875" style="419" customWidth="1"/>
    <col min="14863" max="14863" width="3.28515625" style="419" customWidth="1"/>
    <col min="14864" max="14864" width="2.85546875" style="419" customWidth="1"/>
    <col min="14865" max="14865" width="4.140625" style="419" customWidth="1"/>
    <col min="14866" max="14866" width="2.85546875" style="419" customWidth="1"/>
    <col min="14867" max="14867" width="3.28515625" style="419" customWidth="1"/>
    <col min="14868" max="14868" width="2.85546875" style="419" customWidth="1"/>
    <col min="14869" max="14869" width="4.140625" style="419" customWidth="1"/>
    <col min="14870" max="14870" width="2.85546875" style="419" customWidth="1"/>
    <col min="14871" max="14871" width="5" style="419" customWidth="1"/>
    <col min="14872" max="14872" width="2.28515625" style="419" customWidth="1"/>
    <col min="14873" max="14873" width="7.7109375" style="419" customWidth="1"/>
    <col min="14874" max="15090" width="7.7109375" style="419"/>
    <col min="15091" max="15091" width="9.28515625" style="419" customWidth="1"/>
    <col min="15092" max="15092" width="11.140625" style="419" customWidth="1"/>
    <col min="15093" max="15094" width="7.7109375" style="419" customWidth="1"/>
    <col min="15095" max="15095" width="4.140625" style="419" customWidth="1"/>
    <col min="15096" max="15096" width="2.85546875" style="419" customWidth="1"/>
    <col min="15097" max="15097" width="4.140625" style="419" customWidth="1"/>
    <col min="15098" max="15098" width="2.85546875" style="419" customWidth="1"/>
    <col min="15099" max="15099" width="4.140625" style="419" customWidth="1"/>
    <col min="15100" max="15100" width="2.85546875" style="419" customWidth="1"/>
    <col min="15101" max="15101" width="3.28515625" style="419" customWidth="1"/>
    <col min="15102" max="15102" width="2.85546875" style="419" customWidth="1"/>
    <col min="15103" max="15103" width="3.28515625" style="419" customWidth="1"/>
    <col min="15104" max="15104" width="2.85546875" style="419" customWidth="1"/>
    <col min="15105" max="15105" width="3.28515625" style="419" customWidth="1"/>
    <col min="15106" max="15106" width="2.85546875" style="419" customWidth="1"/>
    <col min="15107" max="15107" width="4.140625" style="419" customWidth="1"/>
    <col min="15108" max="15108" width="2.85546875" style="419" customWidth="1"/>
    <col min="15109" max="15109" width="3.7109375" style="419" customWidth="1"/>
    <col min="15110" max="15110" width="2.85546875" style="419" customWidth="1"/>
    <col min="15111" max="15111" width="3.28515625" style="419" customWidth="1"/>
    <col min="15112" max="15112" width="2.85546875" style="419" customWidth="1"/>
    <col min="15113" max="15113" width="3.28515625" style="419" customWidth="1"/>
    <col min="15114" max="15114" width="2.85546875" style="419" customWidth="1"/>
    <col min="15115" max="15115" width="3.7109375" style="419" customWidth="1"/>
    <col min="15116" max="15116" width="2.85546875" style="419" customWidth="1"/>
    <col min="15117" max="15117" width="3.28515625" style="419" customWidth="1"/>
    <col min="15118" max="15118" width="2.85546875" style="419" customWidth="1"/>
    <col min="15119" max="15119" width="3.28515625" style="419" customWidth="1"/>
    <col min="15120" max="15120" width="2.85546875" style="419" customWidth="1"/>
    <col min="15121" max="15121" width="4.140625" style="419" customWidth="1"/>
    <col min="15122" max="15122" width="2.85546875" style="419" customWidth="1"/>
    <col min="15123" max="15123" width="3.28515625" style="419" customWidth="1"/>
    <col min="15124" max="15124" width="2.85546875" style="419" customWidth="1"/>
    <col min="15125" max="15125" width="4.140625" style="419" customWidth="1"/>
    <col min="15126" max="15126" width="2.85546875" style="419" customWidth="1"/>
    <col min="15127" max="15127" width="5" style="419" customWidth="1"/>
    <col min="15128" max="15128" width="2.28515625" style="419" customWidth="1"/>
    <col min="15129" max="15129" width="7.7109375" style="419" customWidth="1"/>
    <col min="15130" max="15346" width="7.7109375" style="419"/>
    <col min="15347" max="15347" width="9.28515625" style="419" customWidth="1"/>
    <col min="15348" max="15348" width="11.140625" style="419" customWidth="1"/>
    <col min="15349" max="15350" width="7.7109375" style="419" customWidth="1"/>
    <col min="15351" max="15351" width="4.140625" style="419" customWidth="1"/>
    <col min="15352" max="15352" width="2.85546875" style="419" customWidth="1"/>
    <col min="15353" max="15353" width="4.140625" style="419" customWidth="1"/>
    <col min="15354" max="15354" width="2.85546875" style="419" customWidth="1"/>
    <col min="15355" max="15355" width="4.140625" style="419" customWidth="1"/>
    <col min="15356" max="15356" width="2.85546875" style="419" customWidth="1"/>
    <col min="15357" max="15357" width="3.28515625" style="419" customWidth="1"/>
    <col min="15358" max="15358" width="2.85546875" style="419" customWidth="1"/>
    <col min="15359" max="15359" width="3.28515625" style="419" customWidth="1"/>
    <col min="15360" max="15360" width="2.85546875" style="419" customWidth="1"/>
    <col min="15361" max="15361" width="3.28515625" style="419" customWidth="1"/>
    <col min="15362" max="15362" width="2.85546875" style="419" customWidth="1"/>
    <col min="15363" max="15363" width="4.140625" style="419" customWidth="1"/>
    <col min="15364" max="15364" width="2.85546875" style="419" customWidth="1"/>
    <col min="15365" max="15365" width="3.7109375" style="419" customWidth="1"/>
    <col min="15366" max="15366" width="2.85546875" style="419" customWidth="1"/>
    <col min="15367" max="15367" width="3.28515625" style="419" customWidth="1"/>
    <col min="15368" max="15368" width="2.85546875" style="419" customWidth="1"/>
    <col min="15369" max="15369" width="3.28515625" style="419" customWidth="1"/>
    <col min="15370" max="15370" width="2.85546875" style="419" customWidth="1"/>
    <col min="15371" max="15371" width="3.7109375" style="419" customWidth="1"/>
    <col min="15372" max="15372" width="2.85546875" style="419" customWidth="1"/>
    <col min="15373" max="15373" width="3.28515625" style="419" customWidth="1"/>
    <col min="15374" max="15374" width="2.85546875" style="419" customWidth="1"/>
    <col min="15375" max="15375" width="3.28515625" style="419" customWidth="1"/>
    <col min="15376" max="15376" width="2.85546875" style="419" customWidth="1"/>
    <col min="15377" max="15377" width="4.140625" style="419" customWidth="1"/>
    <col min="15378" max="15378" width="2.85546875" style="419" customWidth="1"/>
    <col min="15379" max="15379" width="3.28515625" style="419" customWidth="1"/>
    <col min="15380" max="15380" width="2.85546875" style="419" customWidth="1"/>
    <col min="15381" max="15381" width="4.140625" style="419" customWidth="1"/>
    <col min="15382" max="15382" width="2.85546875" style="419" customWidth="1"/>
    <col min="15383" max="15383" width="5" style="419" customWidth="1"/>
    <col min="15384" max="15384" width="2.28515625" style="419" customWidth="1"/>
    <col min="15385" max="15385" width="7.7109375" style="419" customWidth="1"/>
    <col min="15386" max="15602" width="7.7109375" style="419"/>
    <col min="15603" max="15603" width="9.28515625" style="419" customWidth="1"/>
    <col min="15604" max="15604" width="11.140625" style="419" customWidth="1"/>
    <col min="15605" max="15606" width="7.7109375" style="419" customWidth="1"/>
    <col min="15607" max="15607" width="4.140625" style="419" customWidth="1"/>
    <col min="15608" max="15608" width="2.85546875" style="419" customWidth="1"/>
    <col min="15609" max="15609" width="4.140625" style="419" customWidth="1"/>
    <col min="15610" max="15610" width="2.85546875" style="419" customWidth="1"/>
    <col min="15611" max="15611" width="4.140625" style="419" customWidth="1"/>
    <col min="15612" max="15612" width="2.85546875" style="419" customWidth="1"/>
    <col min="15613" max="15613" width="3.28515625" style="419" customWidth="1"/>
    <col min="15614" max="15614" width="2.85546875" style="419" customWidth="1"/>
    <col min="15615" max="15615" width="3.28515625" style="419" customWidth="1"/>
    <col min="15616" max="15616" width="2.85546875" style="419" customWidth="1"/>
    <col min="15617" max="15617" width="3.28515625" style="419" customWidth="1"/>
    <col min="15618" max="15618" width="2.85546875" style="419" customWidth="1"/>
    <col min="15619" max="15619" width="4.140625" style="419" customWidth="1"/>
    <col min="15620" max="15620" width="2.85546875" style="419" customWidth="1"/>
    <col min="15621" max="15621" width="3.7109375" style="419" customWidth="1"/>
    <col min="15622" max="15622" width="2.85546875" style="419" customWidth="1"/>
    <col min="15623" max="15623" width="3.28515625" style="419" customWidth="1"/>
    <col min="15624" max="15624" width="2.85546875" style="419" customWidth="1"/>
    <col min="15625" max="15625" width="3.28515625" style="419" customWidth="1"/>
    <col min="15626" max="15626" width="2.85546875" style="419" customWidth="1"/>
    <col min="15627" max="15627" width="3.7109375" style="419" customWidth="1"/>
    <col min="15628" max="15628" width="2.85546875" style="419" customWidth="1"/>
    <col min="15629" max="15629" width="3.28515625" style="419" customWidth="1"/>
    <col min="15630" max="15630" width="2.85546875" style="419" customWidth="1"/>
    <col min="15631" max="15631" width="3.28515625" style="419" customWidth="1"/>
    <col min="15632" max="15632" width="2.85546875" style="419" customWidth="1"/>
    <col min="15633" max="15633" width="4.140625" style="419" customWidth="1"/>
    <col min="15634" max="15634" width="2.85546875" style="419" customWidth="1"/>
    <col min="15635" max="15635" width="3.28515625" style="419" customWidth="1"/>
    <col min="15636" max="15636" width="2.85546875" style="419" customWidth="1"/>
    <col min="15637" max="15637" width="4.140625" style="419" customWidth="1"/>
    <col min="15638" max="15638" width="2.85546875" style="419" customWidth="1"/>
    <col min="15639" max="15639" width="5" style="419" customWidth="1"/>
    <col min="15640" max="15640" width="2.28515625" style="419" customWidth="1"/>
    <col min="15641" max="15641" width="7.7109375" style="419" customWidth="1"/>
    <col min="15642" max="15858" width="7.7109375" style="419"/>
    <col min="15859" max="15859" width="9.28515625" style="419" customWidth="1"/>
    <col min="15860" max="15860" width="11.140625" style="419" customWidth="1"/>
    <col min="15861" max="15862" width="7.7109375" style="419" customWidth="1"/>
    <col min="15863" max="15863" width="4.140625" style="419" customWidth="1"/>
    <col min="15864" max="15864" width="2.85546875" style="419" customWidth="1"/>
    <col min="15865" max="15865" width="4.140625" style="419" customWidth="1"/>
    <col min="15866" max="15866" width="2.85546875" style="419" customWidth="1"/>
    <col min="15867" max="15867" width="4.140625" style="419" customWidth="1"/>
    <col min="15868" max="15868" width="2.85546875" style="419" customWidth="1"/>
    <col min="15869" max="15869" width="3.28515625" style="419" customWidth="1"/>
    <col min="15870" max="15870" width="2.85546875" style="419" customWidth="1"/>
    <col min="15871" max="15871" width="3.28515625" style="419" customWidth="1"/>
    <col min="15872" max="15872" width="2.85546875" style="419" customWidth="1"/>
    <col min="15873" max="15873" width="3.28515625" style="419" customWidth="1"/>
    <col min="15874" max="15874" width="2.85546875" style="419" customWidth="1"/>
    <col min="15875" max="15875" width="4.140625" style="419" customWidth="1"/>
    <col min="15876" max="15876" width="2.85546875" style="419" customWidth="1"/>
    <col min="15877" max="15877" width="3.7109375" style="419" customWidth="1"/>
    <col min="15878" max="15878" width="2.85546875" style="419" customWidth="1"/>
    <col min="15879" max="15879" width="3.28515625" style="419" customWidth="1"/>
    <col min="15880" max="15880" width="2.85546875" style="419" customWidth="1"/>
    <col min="15881" max="15881" width="3.28515625" style="419" customWidth="1"/>
    <col min="15882" max="15882" width="2.85546875" style="419" customWidth="1"/>
    <col min="15883" max="15883" width="3.7109375" style="419" customWidth="1"/>
    <col min="15884" max="15884" width="2.85546875" style="419" customWidth="1"/>
    <col min="15885" max="15885" width="3.28515625" style="419" customWidth="1"/>
    <col min="15886" max="15886" width="2.85546875" style="419" customWidth="1"/>
    <col min="15887" max="15887" width="3.28515625" style="419" customWidth="1"/>
    <col min="15888" max="15888" width="2.85546875" style="419" customWidth="1"/>
    <col min="15889" max="15889" width="4.140625" style="419" customWidth="1"/>
    <col min="15890" max="15890" width="2.85546875" style="419" customWidth="1"/>
    <col min="15891" max="15891" width="3.28515625" style="419" customWidth="1"/>
    <col min="15892" max="15892" width="2.85546875" style="419" customWidth="1"/>
    <col min="15893" max="15893" width="4.140625" style="419" customWidth="1"/>
    <col min="15894" max="15894" width="2.85546875" style="419" customWidth="1"/>
    <col min="15895" max="15895" width="5" style="419" customWidth="1"/>
    <col min="15896" max="15896" width="2.28515625" style="419" customWidth="1"/>
    <col min="15897" max="15897" width="7.7109375" style="419" customWidth="1"/>
    <col min="15898" max="16114" width="7.7109375" style="419"/>
    <col min="16115" max="16115" width="9.28515625" style="419" customWidth="1"/>
    <col min="16116" max="16116" width="11.140625" style="419" customWidth="1"/>
    <col min="16117" max="16118" width="7.7109375" style="419" customWidth="1"/>
    <col min="16119" max="16119" width="4.140625" style="419" customWidth="1"/>
    <col min="16120" max="16120" width="2.85546875" style="419" customWidth="1"/>
    <col min="16121" max="16121" width="4.140625" style="419" customWidth="1"/>
    <col min="16122" max="16122" width="2.85546875" style="419" customWidth="1"/>
    <col min="16123" max="16123" width="4.140625" style="419" customWidth="1"/>
    <col min="16124" max="16124" width="2.85546875" style="419" customWidth="1"/>
    <col min="16125" max="16125" width="3.28515625" style="419" customWidth="1"/>
    <col min="16126" max="16126" width="2.85546875" style="419" customWidth="1"/>
    <col min="16127" max="16127" width="3.28515625" style="419" customWidth="1"/>
    <col min="16128" max="16128" width="2.85546875" style="419" customWidth="1"/>
    <col min="16129" max="16129" width="3.28515625" style="419" customWidth="1"/>
    <col min="16130" max="16130" width="2.85546875" style="419" customWidth="1"/>
    <col min="16131" max="16131" width="4.140625" style="419" customWidth="1"/>
    <col min="16132" max="16132" width="2.85546875" style="419" customWidth="1"/>
    <col min="16133" max="16133" width="3.7109375" style="419" customWidth="1"/>
    <col min="16134" max="16134" width="2.85546875" style="419" customWidth="1"/>
    <col min="16135" max="16135" width="3.28515625" style="419" customWidth="1"/>
    <col min="16136" max="16136" width="2.85546875" style="419" customWidth="1"/>
    <col min="16137" max="16137" width="3.28515625" style="419" customWidth="1"/>
    <col min="16138" max="16138" width="2.85546875" style="419" customWidth="1"/>
    <col min="16139" max="16139" width="3.7109375" style="419" customWidth="1"/>
    <col min="16140" max="16140" width="2.85546875" style="419" customWidth="1"/>
    <col min="16141" max="16141" width="3.28515625" style="419" customWidth="1"/>
    <col min="16142" max="16142" width="2.85546875" style="419" customWidth="1"/>
    <col min="16143" max="16143" width="3.28515625" style="419" customWidth="1"/>
    <col min="16144" max="16144" width="2.85546875" style="419" customWidth="1"/>
    <col min="16145" max="16145" width="4.140625" style="419" customWidth="1"/>
    <col min="16146" max="16146" width="2.85546875" style="419" customWidth="1"/>
    <col min="16147" max="16147" width="3.28515625" style="419" customWidth="1"/>
    <col min="16148" max="16148" width="2.85546875" style="419" customWidth="1"/>
    <col min="16149" max="16149" width="4.140625" style="419" customWidth="1"/>
    <col min="16150" max="16150" width="2.85546875" style="419" customWidth="1"/>
    <col min="16151" max="16151" width="5" style="419" customWidth="1"/>
    <col min="16152" max="16152" width="2.28515625" style="419" customWidth="1"/>
    <col min="16153" max="16153" width="7.7109375" style="419" customWidth="1"/>
    <col min="16154" max="16384" width="7.7109375" style="419"/>
  </cols>
  <sheetData>
    <row r="1" spans="1:38" s="411" customFormat="1" ht="39.75" customHeight="1">
      <c r="A1" s="1978" t="s">
        <v>371</v>
      </c>
      <c r="B1" s="1979"/>
      <c r="C1" s="1979"/>
      <c r="D1" s="1979"/>
      <c r="E1" s="1979"/>
      <c r="F1" s="1979"/>
      <c r="G1" s="1979"/>
      <c r="H1" s="1979"/>
      <c r="I1" s="1979"/>
      <c r="J1" s="1979"/>
      <c r="K1" s="1979"/>
      <c r="L1" s="1979"/>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79"/>
    </row>
    <row r="2" spans="1:38" s="411" customFormat="1" ht="32.25" customHeight="1">
      <c r="A2" s="2110" t="s">
        <v>798</v>
      </c>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row>
    <row r="3" spans="1:38" s="412" customFormat="1" ht="33" customHeight="1">
      <c r="A3" s="1903" t="s">
        <v>799</v>
      </c>
      <c r="B3" s="1903"/>
      <c r="C3" s="1903"/>
      <c r="D3" s="1903"/>
      <c r="E3" s="1903"/>
      <c r="F3" s="1903"/>
      <c r="G3" s="1903"/>
      <c r="H3" s="1903"/>
      <c r="I3" s="1903"/>
      <c r="J3" s="1903"/>
      <c r="K3" s="1903"/>
      <c r="L3" s="1903"/>
      <c r="M3" s="1903"/>
      <c r="N3" s="1903"/>
      <c r="O3" s="1903"/>
      <c r="P3" s="1903"/>
      <c r="Q3" s="1903"/>
      <c r="R3" s="1903"/>
      <c r="S3" s="1904"/>
      <c r="T3" s="1905" t="s">
        <v>800</v>
      </c>
      <c r="U3" s="1906"/>
      <c r="V3" s="1906"/>
      <c r="W3" s="1906"/>
      <c r="X3" s="1906"/>
      <c r="Y3" s="1906"/>
      <c r="Z3" s="1906"/>
      <c r="AA3" s="1906"/>
      <c r="AB3" s="1906"/>
      <c r="AC3" s="1906"/>
      <c r="AD3" s="1906"/>
      <c r="AE3" s="1906"/>
      <c r="AF3" s="1906"/>
      <c r="AG3" s="1906"/>
      <c r="AH3" s="1906"/>
      <c r="AI3" s="1906"/>
      <c r="AJ3" s="1906"/>
    </row>
    <row r="4" spans="1:38" s="416" customFormat="1" ht="155.1" customHeight="1">
      <c r="A4" s="413" t="s">
        <v>83</v>
      </c>
      <c r="B4" s="414" t="s">
        <v>552</v>
      </c>
      <c r="C4" s="415" t="s">
        <v>801</v>
      </c>
      <c r="D4" s="414" t="s">
        <v>802</v>
      </c>
      <c r="E4" s="415" t="s">
        <v>803</v>
      </c>
      <c r="F4" s="414" t="s">
        <v>556</v>
      </c>
      <c r="G4" s="415" t="s">
        <v>646</v>
      </c>
      <c r="H4" s="414" t="s">
        <v>558</v>
      </c>
      <c r="I4" s="415" t="s">
        <v>557</v>
      </c>
      <c r="J4" s="414" t="s">
        <v>804</v>
      </c>
      <c r="K4" s="415" t="s">
        <v>805</v>
      </c>
      <c r="L4" s="414" t="s">
        <v>570</v>
      </c>
      <c r="M4" s="415" t="s">
        <v>569</v>
      </c>
      <c r="N4" s="414" t="s">
        <v>806</v>
      </c>
      <c r="O4" s="415" t="s">
        <v>650</v>
      </c>
      <c r="P4" s="414" t="s">
        <v>602</v>
      </c>
      <c r="Q4" s="415" t="s">
        <v>601</v>
      </c>
      <c r="R4" s="414" t="s">
        <v>807</v>
      </c>
      <c r="S4" s="415" t="s">
        <v>565</v>
      </c>
      <c r="T4" s="414" t="s">
        <v>568</v>
      </c>
      <c r="U4" s="415" t="s">
        <v>567</v>
      </c>
      <c r="V4" s="414" t="s">
        <v>808</v>
      </c>
      <c r="W4" s="415" t="s">
        <v>809</v>
      </c>
      <c r="X4" s="414" t="s">
        <v>810</v>
      </c>
      <c r="Y4" s="415" t="s">
        <v>575</v>
      </c>
      <c r="Z4" s="414" t="s">
        <v>811</v>
      </c>
      <c r="AA4" s="415" t="s">
        <v>812</v>
      </c>
      <c r="AB4" s="414" t="s">
        <v>813</v>
      </c>
      <c r="AC4" s="415" t="s">
        <v>814</v>
      </c>
      <c r="AD4" s="414" t="s">
        <v>815</v>
      </c>
      <c r="AE4" s="415" t="s">
        <v>816</v>
      </c>
      <c r="AF4" s="414" t="s">
        <v>618</v>
      </c>
      <c r="AG4" s="415" t="s">
        <v>817</v>
      </c>
      <c r="AH4" s="414" t="s">
        <v>129</v>
      </c>
      <c r="AI4" s="415" t="s">
        <v>128</v>
      </c>
      <c r="AJ4" s="413" t="s">
        <v>87</v>
      </c>
    </row>
    <row r="5" spans="1:38" s="417" customFormat="1" ht="29.1" customHeight="1">
      <c r="A5" s="255" t="s">
        <v>818</v>
      </c>
      <c r="B5" s="2004">
        <v>1288</v>
      </c>
      <c r="C5" s="2005"/>
      <c r="D5" s="2004">
        <v>1083</v>
      </c>
      <c r="E5" s="2005"/>
      <c r="F5" s="2004">
        <v>212</v>
      </c>
      <c r="G5" s="2005"/>
      <c r="H5" s="2004">
        <v>67</v>
      </c>
      <c r="I5" s="2005"/>
      <c r="J5" s="2004">
        <v>25</v>
      </c>
      <c r="K5" s="2005"/>
      <c r="L5" s="2004">
        <v>924</v>
      </c>
      <c r="M5" s="2005"/>
      <c r="N5" s="2004">
        <v>597</v>
      </c>
      <c r="O5" s="2005"/>
      <c r="P5" s="2004">
        <v>1320</v>
      </c>
      <c r="Q5" s="2005"/>
      <c r="R5" s="2004">
        <v>66</v>
      </c>
      <c r="S5" s="2005"/>
      <c r="T5" s="2004">
        <v>281</v>
      </c>
      <c r="U5" s="2005"/>
      <c r="V5" s="2004">
        <v>60</v>
      </c>
      <c r="W5" s="2005"/>
      <c r="X5" s="2004">
        <v>24</v>
      </c>
      <c r="Y5" s="2005"/>
      <c r="Z5" s="2004">
        <v>46</v>
      </c>
      <c r="AA5" s="2005"/>
      <c r="AB5" s="2004">
        <v>711</v>
      </c>
      <c r="AC5" s="2005"/>
      <c r="AD5" s="2004">
        <v>660</v>
      </c>
      <c r="AE5" s="2005"/>
      <c r="AF5" s="2004">
        <v>1743</v>
      </c>
      <c r="AG5" s="2005"/>
      <c r="AH5" s="2121">
        <f t="shared" ref="AH5:AH24" si="0">SUM(B5:AG5)</f>
        <v>9107</v>
      </c>
      <c r="AI5" s="2122"/>
      <c r="AJ5" s="255" t="s">
        <v>89</v>
      </c>
      <c r="AL5" s="418"/>
    </row>
    <row r="6" spans="1:38" s="417" customFormat="1" ht="29.1" customHeight="1">
      <c r="A6" s="255" t="s">
        <v>819</v>
      </c>
      <c r="B6" s="2002">
        <v>576</v>
      </c>
      <c r="C6" s="2003"/>
      <c r="D6" s="2002">
        <v>500</v>
      </c>
      <c r="E6" s="2003"/>
      <c r="F6" s="2002">
        <v>84</v>
      </c>
      <c r="G6" s="2003"/>
      <c r="H6" s="2002">
        <v>7</v>
      </c>
      <c r="I6" s="2003"/>
      <c r="J6" s="2002">
        <v>7</v>
      </c>
      <c r="K6" s="2003"/>
      <c r="L6" s="2002">
        <v>192</v>
      </c>
      <c r="M6" s="2003"/>
      <c r="N6" s="2002">
        <v>130</v>
      </c>
      <c r="O6" s="2003"/>
      <c r="P6" s="2002">
        <v>470</v>
      </c>
      <c r="Q6" s="2003"/>
      <c r="R6" s="2002">
        <v>9</v>
      </c>
      <c r="S6" s="2003"/>
      <c r="T6" s="2002">
        <v>9</v>
      </c>
      <c r="U6" s="2003"/>
      <c r="V6" s="2002">
        <v>0</v>
      </c>
      <c r="W6" s="2003"/>
      <c r="X6" s="2002">
        <v>0</v>
      </c>
      <c r="Y6" s="2003"/>
      <c r="Z6" s="2002">
        <v>12</v>
      </c>
      <c r="AA6" s="2003"/>
      <c r="AB6" s="2002">
        <v>73</v>
      </c>
      <c r="AC6" s="2003"/>
      <c r="AD6" s="2002">
        <v>378</v>
      </c>
      <c r="AE6" s="2003"/>
      <c r="AF6" s="2002">
        <v>247</v>
      </c>
      <c r="AG6" s="2003"/>
      <c r="AH6" s="2121">
        <f t="shared" si="0"/>
        <v>2694</v>
      </c>
      <c r="AI6" s="2122"/>
      <c r="AJ6" s="255" t="s">
        <v>512</v>
      </c>
      <c r="AL6" s="418"/>
    </row>
    <row r="7" spans="1:38" s="417" customFormat="1" ht="29.1" customHeight="1">
      <c r="A7" s="255" t="s">
        <v>92</v>
      </c>
      <c r="B7" s="2004">
        <v>655</v>
      </c>
      <c r="C7" s="2005"/>
      <c r="D7" s="2004">
        <v>637</v>
      </c>
      <c r="E7" s="2005"/>
      <c r="F7" s="2004">
        <v>71</v>
      </c>
      <c r="G7" s="2005"/>
      <c r="H7" s="2004">
        <v>41</v>
      </c>
      <c r="I7" s="2005"/>
      <c r="J7" s="2004">
        <v>20</v>
      </c>
      <c r="K7" s="2005"/>
      <c r="L7" s="2004">
        <v>80</v>
      </c>
      <c r="M7" s="2005"/>
      <c r="N7" s="2004">
        <v>236</v>
      </c>
      <c r="O7" s="2005"/>
      <c r="P7" s="2004">
        <v>411</v>
      </c>
      <c r="Q7" s="2005"/>
      <c r="R7" s="2004">
        <v>34</v>
      </c>
      <c r="S7" s="2005"/>
      <c r="T7" s="2004">
        <v>85</v>
      </c>
      <c r="U7" s="2005"/>
      <c r="V7" s="2004">
        <v>5</v>
      </c>
      <c r="W7" s="2005"/>
      <c r="X7" s="2004">
        <v>0</v>
      </c>
      <c r="Y7" s="2005"/>
      <c r="Z7" s="2004">
        <v>7</v>
      </c>
      <c r="AA7" s="2005"/>
      <c r="AB7" s="2004">
        <v>348</v>
      </c>
      <c r="AC7" s="2005"/>
      <c r="AD7" s="2004">
        <v>255</v>
      </c>
      <c r="AE7" s="2005"/>
      <c r="AF7" s="2004">
        <v>606</v>
      </c>
      <c r="AG7" s="2005"/>
      <c r="AH7" s="2121">
        <f t="shared" si="0"/>
        <v>3491</v>
      </c>
      <c r="AI7" s="2122"/>
      <c r="AJ7" s="255" t="s">
        <v>93</v>
      </c>
      <c r="AL7" s="418"/>
    </row>
    <row r="8" spans="1:38" ht="29.1" customHeight="1">
      <c r="A8" s="255" t="s">
        <v>94</v>
      </c>
      <c r="B8" s="2002">
        <v>522</v>
      </c>
      <c r="C8" s="2003"/>
      <c r="D8" s="2002">
        <v>503</v>
      </c>
      <c r="E8" s="2003"/>
      <c r="F8" s="2002">
        <v>19</v>
      </c>
      <c r="G8" s="2003"/>
      <c r="H8" s="2002">
        <v>4</v>
      </c>
      <c r="I8" s="2003"/>
      <c r="J8" s="2002">
        <v>4</v>
      </c>
      <c r="K8" s="2003"/>
      <c r="L8" s="2002">
        <v>238</v>
      </c>
      <c r="M8" s="2003"/>
      <c r="N8" s="2002">
        <v>127</v>
      </c>
      <c r="O8" s="2003"/>
      <c r="P8" s="2002">
        <v>340</v>
      </c>
      <c r="Q8" s="2003"/>
      <c r="R8" s="2002">
        <v>4</v>
      </c>
      <c r="S8" s="2003"/>
      <c r="T8" s="2002">
        <v>6</v>
      </c>
      <c r="U8" s="2003"/>
      <c r="V8" s="2002">
        <v>16</v>
      </c>
      <c r="W8" s="2003"/>
      <c r="X8" s="2002">
        <v>2</v>
      </c>
      <c r="Y8" s="2003"/>
      <c r="Z8" s="2002">
        <v>4</v>
      </c>
      <c r="AA8" s="2003"/>
      <c r="AB8" s="2002">
        <v>670</v>
      </c>
      <c r="AC8" s="2003"/>
      <c r="AD8" s="2002">
        <v>159</v>
      </c>
      <c r="AE8" s="2003"/>
      <c r="AF8" s="2002">
        <v>22</v>
      </c>
      <c r="AG8" s="2003"/>
      <c r="AH8" s="2121">
        <f t="shared" si="0"/>
        <v>2640</v>
      </c>
      <c r="AI8" s="2122"/>
      <c r="AJ8" s="255" t="s">
        <v>95</v>
      </c>
      <c r="AL8" s="418"/>
    </row>
    <row r="9" spans="1:38" s="417" customFormat="1" ht="29.1" customHeight="1">
      <c r="A9" s="255" t="s">
        <v>820</v>
      </c>
      <c r="B9" s="2004">
        <v>420</v>
      </c>
      <c r="C9" s="2005"/>
      <c r="D9" s="2004">
        <v>368</v>
      </c>
      <c r="E9" s="2005"/>
      <c r="F9" s="2004">
        <v>95</v>
      </c>
      <c r="G9" s="2005"/>
      <c r="H9" s="2004">
        <v>31</v>
      </c>
      <c r="I9" s="2005"/>
      <c r="J9" s="2004">
        <v>2</v>
      </c>
      <c r="K9" s="2005"/>
      <c r="L9" s="2004">
        <v>308</v>
      </c>
      <c r="M9" s="2005"/>
      <c r="N9" s="2004">
        <v>327</v>
      </c>
      <c r="O9" s="2005"/>
      <c r="P9" s="2004">
        <v>512</v>
      </c>
      <c r="Q9" s="2005"/>
      <c r="R9" s="2004">
        <v>56</v>
      </c>
      <c r="S9" s="2005"/>
      <c r="T9" s="2004">
        <v>11</v>
      </c>
      <c r="U9" s="2005"/>
      <c r="V9" s="2004">
        <v>2</v>
      </c>
      <c r="W9" s="2005"/>
      <c r="X9" s="2004">
        <v>0</v>
      </c>
      <c r="Y9" s="2005"/>
      <c r="Z9" s="2004">
        <v>15</v>
      </c>
      <c r="AA9" s="2005"/>
      <c r="AB9" s="2004">
        <v>195</v>
      </c>
      <c r="AC9" s="2005"/>
      <c r="AD9" s="2004">
        <v>191</v>
      </c>
      <c r="AE9" s="2005"/>
      <c r="AF9" s="2004">
        <v>585</v>
      </c>
      <c r="AG9" s="2005"/>
      <c r="AH9" s="2121">
        <f t="shared" si="0"/>
        <v>3118</v>
      </c>
      <c r="AI9" s="2122"/>
      <c r="AJ9" s="255" t="s">
        <v>97</v>
      </c>
      <c r="AL9" s="418"/>
    </row>
    <row r="10" spans="1:38" ht="29.1" customHeight="1">
      <c r="A10" s="255" t="s">
        <v>98</v>
      </c>
      <c r="B10" s="2002">
        <v>374</v>
      </c>
      <c r="C10" s="2003"/>
      <c r="D10" s="2002">
        <v>332</v>
      </c>
      <c r="E10" s="2003"/>
      <c r="F10" s="2002">
        <v>58</v>
      </c>
      <c r="G10" s="2003"/>
      <c r="H10" s="2002">
        <v>86</v>
      </c>
      <c r="I10" s="2003"/>
      <c r="J10" s="2002">
        <v>15</v>
      </c>
      <c r="K10" s="2003"/>
      <c r="L10" s="2002">
        <v>266</v>
      </c>
      <c r="M10" s="2003"/>
      <c r="N10" s="2002">
        <v>112</v>
      </c>
      <c r="O10" s="2003"/>
      <c r="P10" s="2002">
        <v>386</v>
      </c>
      <c r="Q10" s="2003"/>
      <c r="R10" s="2002">
        <v>10</v>
      </c>
      <c r="S10" s="2003"/>
      <c r="T10" s="2002">
        <v>19</v>
      </c>
      <c r="U10" s="2003"/>
      <c r="V10" s="2002">
        <v>6</v>
      </c>
      <c r="W10" s="2003"/>
      <c r="X10" s="2002">
        <v>4</v>
      </c>
      <c r="Y10" s="2003"/>
      <c r="Z10" s="2002">
        <v>4</v>
      </c>
      <c r="AA10" s="2003"/>
      <c r="AB10" s="2002">
        <v>214</v>
      </c>
      <c r="AC10" s="2003"/>
      <c r="AD10" s="2002">
        <v>146</v>
      </c>
      <c r="AE10" s="2003"/>
      <c r="AF10" s="2002">
        <v>1292</v>
      </c>
      <c r="AG10" s="2003"/>
      <c r="AH10" s="2121">
        <f t="shared" si="0"/>
        <v>3324</v>
      </c>
      <c r="AI10" s="2122"/>
      <c r="AJ10" s="255" t="s">
        <v>99</v>
      </c>
      <c r="AL10" s="418"/>
    </row>
    <row r="11" spans="1:38" s="417" customFormat="1" ht="29.1" customHeight="1">
      <c r="A11" s="255" t="s">
        <v>821</v>
      </c>
      <c r="B11" s="2004">
        <v>568</v>
      </c>
      <c r="C11" s="2005"/>
      <c r="D11" s="2004">
        <v>418</v>
      </c>
      <c r="E11" s="2005"/>
      <c r="F11" s="2004">
        <v>42</v>
      </c>
      <c r="G11" s="2005"/>
      <c r="H11" s="2004">
        <v>13</v>
      </c>
      <c r="I11" s="2005"/>
      <c r="J11" s="2004">
        <v>2</v>
      </c>
      <c r="K11" s="2005"/>
      <c r="L11" s="2004">
        <v>269</v>
      </c>
      <c r="M11" s="2005"/>
      <c r="N11" s="2004">
        <v>304</v>
      </c>
      <c r="O11" s="2005"/>
      <c r="P11" s="2004">
        <v>334</v>
      </c>
      <c r="Q11" s="2005"/>
      <c r="R11" s="2004">
        <v>11</v>
      </c>
      <c r="S11" s="2005"/>
      <c r="T11" s="2004">
        <v>14</v>
      </c>
      <c r="U11" s="2005"/>
      <c r="V11" s="2004">
        <v>11</v>
      </c>
      <c r="W11" s="2005"/>
      <c r="X11" s="2004">
        <v>1</v>
      </c>
      <c r="Y11" s="2005"/>
      <c r="Z11" s="2004">
        <v>6</v>
      </c>
      <c r="AA11" s="2005"/>
      <c r="AB11" s="2004">
        <v>441</v>
      </c>
      <c r="AC11" s="2005"/>
      <c r="AD11" s="2004">
        <v>357</v>
      </c>
      <c r="AE11" s="2005"/>
      <c r="AF11" s="2004">
        <v>665</v>
      </c>
      <c r="AG11" s="2005"/>
      <c r="AH11" s="2121">
        <f t="shared" si="0"/>
        <v>3456</v>
      </c>
      <c r="AI11" s="2122"/>
      <c r="AJ11" s="255" t="s">
        <v>101</v>
      </c>
      <c r="AL11" s="418"/>
    </row>
    <row r="12" spans="1:38" s="417" customFormat="1" ht="29.1" customHeight="1">
      <c r="A12" s="255" t="s">
        <v>102</v>
      </c>
      <c r="B12" s="2002">
        <v>533</v>
      </c>
      <c r="C12" s="2003"/>
      <c r="D12" s="2002">
        <v>215</v>
      </c>
      <c r="E12" s="2003"/>
      <c r="F12" s="2002">
        <v>36</v>
      </c>
      <c r="G12" s="2003"/>
      <c r="H12" s="2002">
        <v>14</v>
      </c>
      <c r="I12" s="2003"/>
      <c r="J12" s="2002">
        <v>6</v>
      </c>
      <c r="K12" s="2003"/>
      <c r="L12" s="2002">
        <v>255</v>
      </c>
      <c r="M12" s="2003"/>
      <c r="N12" s="2002">
        <v>210</v>
      </c>
      <c r="O12" s="2003"/>
      <c r="P12" s="2002">
        <v>282</v>
      </c>
      <c r="Q12" s="2003"/>
      <c r="R12" s="2002">
        <v>44</v>
      </c>
      <c r="S12" s="2003"/>
      <c r="T12" s="2002">
        <v>43</v>
      </c>
      <c r="U12" s="2003"/>
      <c r="V12" s="2002">
        <v>40</v>
      </c>
      <c r="W12" s="2003"/>
      <c r="X12" s="2002">
        <v>0</v>
      </c>
      <c r="Y12" s="2003"/>
      <c r="Z12" s="2002">
        <v>4</v>
      </c>
      <c r="AA12" s="2003"/>
      <c r="AB12" s="2002">
        <v>178</v>
      </c>
      <c r="AC12" s="2003"/>
      <c r="AD12" s="2002">
        <v>144</v>
      </c>
      <c r="AE12" s="2003"/>
      <c r="AF12" s="2002">
        <v>51</v>
      </c>
      <c r="AG12" s="2003"/>
      <c r="AH12" s="2121">
        <f t="shared" si="0"/>
        <v>2055</v>
      </c>
      <c r="AI12" s="2122"/>
      <c r="AJ12" s="255" t="s">
        <v>513</v>
      </c>
      <c r="AL12" s="418"/>
    </row>
    <row r="13" spans="1:38" s="417" customFormat="1" ht="29.1" customHeight="1">
      <c r="A13" s="255" t="s">
        <v>822</v>
      </c>
      <c r="B13" s="2004">
        <v>282</v>
      </c>
      <c r="C13" s="2005"/>
      <c r="D13" s="2004">
        <v>167</v>
      </c>
      <c r="E13" s="2005"/>
      <c r="F13" s="2004">
        <v>15</v>
      </c>
      <c r="G13" s="2005"/>
      <c r="H13" s="2004">
        <v>4</v>
      </c>
      <c r="I13" s="2005"/>
      <c r="J13" s="2004">
        <v>4</v>
      </c>
      <c r="K13" s="2005"/>
      <c r="L13" s="2004">
        <v>88</v>
      </c>
      <c r="M13" s="2005"/>
      <c r="N13" s="2004">
        <v>117</v>
      </c>
      <c r="O13" s="2005"/>
      <c r="P13" s="2004">
        <v>119</v>
      </c>
      <c r="Q13" s="2005"/>
      <c r="R13" s="2004">
        <v>6</v>
      </c>
      <c r="S13" s="2005"/>
      <c r="T13" s="2004">
        <v>8</v>
      </c>
      <c r="U13" s="2005"/>
      <c r="V13" s="2004">
        <v>6</v>
      </c>
      <c r="W13" s="2005"/>
      <c r="X13" s="2004">
        <v>6</v>
      </c>
      <c r="Y13" s="2005"/>
      <c r="Z13" s="2004">
        <v>4</v>
      </c>
      <c r="AA13" s="2005"/>
      <c r="AB13" s="2004">
        <v>85</v>
      </c>
      <c r="AC13" s="2005"/>
      <c r="AD13" s="2004">
        <v>87</v>
      </c>
      <c r="AE13" s="2005"/>
      <c r="AF13" s="2004">
        <v>2</v>
      </c>
      <c r="AG13" s="2005"/>
      <c r="AH13" s="2121">
        <f t="shared" si="0"/>
        <v>1000</v>
      </c>
      <c r="AI13" s="2122"/>
      <c r="AJ13" s="255" t="s">
        <v>105</v>
      </c>
      <c r="AL13" s="418"/>
    </row>
    <row r="14" spans="1:38" s="417" customFormat="1" ht="29.1" customHeight="1">
      <c r="A14" s="420" t="s">
        <v>106</v>
      </c>
      <c r="B14" s="2127">
        <v>371</v>
      </c>
      <c r="C14" s="2128"/>
      <c r="D14" s="2127">
        <v>303</v>
      </c>
      <c r="E14" s="2128"/>
      <c r="F14" s="2127">
        <v>55</v>
      </c>
      <c r="G14" s="2128"/>
      <c r="H14" s="2127">
        <v>31</v>
      </c>
      <c r="I14" s="2128"/>
      <c r="J14" s="2127">
        <v>0</v>
      </c>
      <c r="K14" s="2128"/>
      <c r="L14" s="2127">
        <v>263</v>
      </c>
      <c r="M14" s="2128"/>
      <c r="N14" s="2127">
        <v>254</v>
      </c>
      <c r="O14" s="2128"/>
      <c r="P14" s="2127">
        <v>341</v>
      </c>
      <c r="Q14" s="2128"/>
      <c r="R14" s="2127">
        <v>12</v>
      </c>
      <c r="S14" s="2128"/>
      <c r="T14" s="2127">
        <v>8</v>
      </c>
      <c r="U14" s="2128"/>
      <c r="V14" s="2127">
        <v>5</v>
      </c>
      <c r="W14" s="2128"/>
      <c r="X14" s="2127">
        <v>5</v>
      </c>
      <c r="Y14" s="2128"/>
      <c r="Z14" s="2127">
        <v>8</v>
      </c>
      <c r="AA14" s="2128"/>
      <c r="AB14" s="2127">
        <v>123</v>
      </c>
      <c r="AC14" s="2128"/>
      <c r="AD14" s="2127">
        <v>78</v>
      </c>
      <c r="AE14" s="2128"/>
      <c r="AF14" s="2127">
        <v>473</v>
      </c>
      <c r="AG14" s="2128"/>
      <c r="AH14" s="2129">
        <f t="shared" si="0"/>
        <v>2330</v>
      </c>
      <c r="AI14" s="2130"/>
      <c r="AJ14" s="420" t="s">
        <v>107</v>
      </c>
      <c r="AL14" s="418"/>
    </row>
    <row r="15" spans="1:38" s="417" customFormat="1" ht="29.1" customHeight="1">
      <c r="A15" s="255" t="s">
        <v>259</v>
      </c>
      <c r="B15" s="2004">
        <v>153</v>
      </c>
      <c r="C15" s="2005"/>
      <c r="D15" s="2004">
        <v>117</v>
      </c>
      <c r="E15" s="2005"/>
      <c r="F15" s="2004">
        <v>42</v>
      </c>
      <c r="G15" s="2005"/>
      <c r="H15" s="2004">
        <v>8</v>
      </c>
      <c r="I15" s="2005"/>
      <c r="J15" s="2004">
        <v>0</v>
      </c>
      <c r="K15" s="2005"/>
      <c r="L15" s="2004">
        <v>114</v>
      </c>
      <c r="M15" s="2005"/>
      <c r="N15" s="2004">
        <v>40</v>
      </c>
      <c r="O15" s="2005"/>
      <c r="P15" s="2004">
        <v>144</v>
      </c>
      <c r="Q15" s="2005"/>
      <c r="R15" s="2004">
        <v>16</v>
      </c>
      <c r="S15" s="2005"/>
      <c r="T15" s="2004">
        <v>6</v>
      </c>
      <c r="U15" s="2005"/>
      <c r="V15" s="2004">
        <v>12</v>
      </c>
      <c r="W15" s="2005"/>
      <c r="X15" s="2004">
        <v>0</v>
      </c>
      <c r="Y15" s="2005"/>
      <c r="Z15" s="2004">
        <v>5</v>
      </c>
      <c r="AA15" s="2005"/>
      <c r="AB15" s="2004">
        <v>60</v>
      </c>
      <c r="AC15" s="2005"/>
      <c r="AD15" s="2004">
        <v>63</v>
      </c>
      <c r="AE15" s="2005"/>
      <c r="AF15" s="2004">
        <v>140</v>
      </c>
      <c r="AG15" s="2005"/>
      <c r="AH15" s="2121">
        <f t="shared" si="0"/>
        <v>920</v>
      </c>
      <c r="AI15" s="2122"/>
      <c r="AJ15" s="255" t="s">
        <v>109</v>
      </c>
      <c r="AL15" s="418"/>
    </row>
    <row r="16" spans="1:38" s="417" customFormat="1" ht="29.1" customHeight="1">
      <c r="A16" s="255" t="s">
        <v>110</v>
      </c>
      <c r="B16" s="2002">
        <v>400</v>
      </c>
      <c r="C16" s="2003"/>
      <c r="D16" s="2002">
        <v>309</v>
      </c>
      <c r="E16" s="2003"/>
      <c r="F16" s="2002">
        <v>36</v>
      </c>
      <c r="G16" s="2003"/>
      <c r="H16" s="2002">
        <v>2</v>
      </c>
      <c r="I16" s="2003"/>
      <c r="J16" s="2002">
        <v>0</v>
      </c>
      <c r="K16" s="2003"/>
      <c r="L16" s="2002">
        <v>250</v>
      </c>
      <c r="M16" s="2003"/>
      <c r="N16" s="2002">
        <v>181</v>
      </c>
      <c r="O16" s="2003"/>
      <c r="P16" s="2002">
        <v>348</v>
      </c>
      <c r="Q16" s="2003"/>
      <c r="R16" s="2002">
        <v>2</v>
      </c>
      <c r="S16" s="2003"/>
      <c r="T16" s="2002">
        <v>0</v>
      </c>
      <c r="U16" s="2003"/>
      <c r="V16" s="2002">
        <v>4</v>
      </c>
      <c r="W16" s="2003"/>
      <c r="X16" s="2002">
        <v>0</v>
      </c>
      <c r="Y16" s="2003"/>
      <c r="Z16" s="2002">
        <v>10</v>
      </c>
      <c r="AA16" s="2003"/>
      <c r="AB16" s="2002">
        <v>157</v>
      </c>
      <c r="AC16" s="2003"/>
      <c r="AD16" s="2002">
        <v>82</v>
      </c>
      <c r="AE16" s="2003"/>
      <c r="AF16" s="2002">
        <v>139</v>
      </c>
      <c r="AG16" s="2003"/>
      <c r="AH16" s="2121">
        <f t="shared" si="0"/>
        <v>1920</v>
      </c>
      <c r="AI16" s="2122"/>
      <c r="AJ16" s="255" t="s">
        <v>111</v>
      </c>
      <c r="AL16" s="418"/>
    </row>
    <row r="17" spans="1:38" s="417" customFormat="1" ht="29.1" customHeight="1">
      <c r="A17" s="255" t="s">
        <v>112</v>
      </c>
      <c r="B17" s="2004">
        <v>364</v>
      </c>
      <c r="C17" s="2005"/>
      <c r="D17" s="2004">
        <v>189</v>
      </c>
      <c r="E17" s="2005"/>
      <c r="F17" s="2004">
        <v>37</v>
      </c>
      <c r="G17" s="2005"/>
      <c r="H17" s="2004">
        <v>7</v>
      </c>
      <c r="I17" s="2005"/>
      <c r="J17" s="2004">
        <v>4</v>
      </c>
      <c r="K17" s="2005"/>
      <c r="L17" s="2004">
        <v>190</v>
      </c>
      <c r="M17" s="2005"/>
      <c r="N17" s="2004">
        <v>141</v>
      </c>
      <c r="O17" s="2005"/>
      <c r="P17" s="2004">
        <v>273</v>
      </c>
      <c r="Q17" s="2005"/>
      <c r="R17" s="2004">
        <v>31</v>
      </c>
      <c r="S17" s="2005"/>
      <c r="T17" s="2004">
        <v>11</v>
      </c>
      <c r="U17" s="2005"/>
      <c r="V17" s="2004">
        <v>20</v>
      </c>
      <c r="W17" s="2005"/>
      <c r="X17" s="2004">
        <v>2</v>
      </c>
      <c r="Y17" s="2005"/>
      <c r="Z17" s="2004">
        <v>15</v>
      </c>
      <c r="AA17" s="2005"/>
      <c r="AB17" s="2004">
        <v>175</v>
      </c>
      <c r="AC17" s="2005"/>
      <c r="AD17" s="2004">
        <v>126</v>
      </c>
      <c r="AE17" s="2005"/>
      <c r="AF17" s="2004">
        <v>355</v>
      </c>
      <c r="AG17" s="2005"/>
      <c r="AH17" s="2121">
        <f t="shared" si="0"/>
        <v>1940</v>
      </c>
      <c r="AI17" s="2122"/>
      <c r="AJ17" s="255" t="s">
        <v>113</v>
      </c>
      <c r="AL17" s="418"/>
    </row>
    <row r="18" spans="1:38" s="417" customFormat="1" ht="29.1" customHeight="1">
      <c r="A18" s="255" t="s">
        <v>823</v>
      </c>
      <c r="B18" s="2002">
        <v>235</v>
      </c>
      <c r="C18" s="2003"/>
      <c r="D18" s="2002">
        <v>157</v>
      </c>
      <c r="E18" s="2003"/>
      <c r="F18" s="2002">
        <v>50</v>
      </c>
      <c r="G18" s="2003"/>
      <c r="H18" s="2002">
        <v>12</v>
      </c>
      <c r="I18" s="2003"/>
      <c r="J18" s="2002">
        <v>0</v>
      </c>
      <c r="K18" s="2003"/>
      <c r="L18" s="2002">
        <v>196</v>
      </c>
      <c r="M18" s="2003"/>
      <c r="N18" s="2002">
        <v>206</v>
      </c>
      <c r="O18" s="2003"/>
      <c r="P18" s="2002">
        <v>183</v>
      </c>
      <c r="Q18" s="2003"/>
      <c r="R18" s="2002">
        <v>16</v>
      </c>
      <c r="S18" s="2003"/>
      <c r="T18" s="2002">
        <v>16</v>
      </c>
      <c r="U18" s="2003"/>
      <c r="V18" s="2002">
        <v>26</v>
      </c>
      <c r="W18" s="2003"/>
      <c r="X18" s="2002">
        <v>5</v>
      </c>
      <c r="Y18" s="2003"/>
      <c r="Z18" s="2002">
        <v>5</v>
      </c>
      <c r="AA18" s="2003"/>
      <c r="AB18" s="2002">
        <v>107</v>
      </c>
      <c r="AC18" s="2003"/>
      <c r="AD18" s="2002">
        <v>79</v>
      </c>
      <c r="AE18" s="2003"/>
      <c r="AF18" s="2002">
        <v>167</v>
      </c>
      <c r="AG18" s="2003"/>
      <c r="AH18" s="2121">
        <f t="shared" si="0"/>
        <v>1460</v>
      </c>
      <c r="AI18" s="2122"/>
      <c r="AJ18" s="255" t="s">
        <v>261</v>
      </c>
      <c r="AL18" s="418"/>
    </row>
    <row r="19" spans="1:38" s="417" customFormat="1" ht="29.1" customHeight="1">
      <c r="A19" s="255" t="s">
        <v>116</v>
      </c>
      <c r="B19" s="2004">
        <v>314</v>
      </c>
      <c r="C19" s="2005"/>
      <c r="D19" s="2004">
        <v>435</v>
      </c>
      <c r="E19" s="2005"/>
      <c r="F19" s="2004">
        <v>91</v>
      </c>
      <c r="G19" s="2005"/>
      <c r="H19" s="2004">
        <v>7</v>
      </c>
      <c r="I19" s="2005"/>
      <c r="J19" s="2004">
        <v>0</v>
      </c>
      <c r="K19" s="2005"/>
      <c r="L19" s="2004">
        <v>212</v>
      </c>
      <c r="M19" s="2005"/>
      <c r="N19" s="2004">
        <v>187</v>
      </c>
      <c r="O19" s="2005"/>
      <c r="P19" s="2004">
        <v>329</v>
      </c>
      <c r="Q19" s="2005"/>
      <c r="R19" s="2004">
        <v>11</v>
      </c>
      <c r="S19" s="2005"/>
      <c r="T19" s="2004">
        <v>4</v>
      </c>
      <c r="U19" s="2005"/>
      <c r="V19" s="2004">
        <v>0</v>
      </c>
      <c r="W19" s="2005"/>
      <c r="X19" s="2004">
        <v>0</v>
      </c>
      <c r="Y19" s="2005"/>
      <c r="Z19" s="2004">
        <v>10</v>
      </c>
      <c r="AA19" s="2005"/>
      <c r="AB19" s="2004">
        <v>255</v>
      </c>
      <c r="AC19" s="2005"/>
      <c r="AD19" s="2004">
        <v>168</v>
      </c>
      <c r="AE19" s="2005"/>
      <c r="AF19" s="2004">
        <v>892</v>
      </c>
      <c r="AG19" s="2005"/>
      <c r="AH19" s="2121">
        <f t="shared" si="0"/>
        <v>2915</v>
      </c>
      <c r="AI19" s="2122"/>
      <c r="AJ19" s="255" t="s">
        <v>117</v>
      </c>
      <c r="AL19" s="418"/>
    </row>
    <row r="20" spans="1:38" s="417" customFormat="1" ht="29.1" customHeight="1">
      <c r="A20" s="255" t="s">
        <v>118</v>
      </c>
      <c r="B20" s="2002">
        <v>234</v>
      </c>
      <c r="C20" s="2003"/>
      <c r="D20" s="2002">
        <v>267</v>
      </c>
      <c r="E20" s="2003"/>
      <c r="F20" s="2002">
        <v>17</v>
      </c>
      <c r="G20" s="2003"/>
      <c r="H20" s="2002">
        <v>10</v>
      </c>
      <c r="I20" s="2003"/>
      <c r="J20" s="2002">
        <v>2</v>
      </c>
      <c r="K20" s="2003"/>
      <c r="L20" s="2002">
        <v>106</v>
      </c>
      <c r="M20" s="2003"/>
      <c r="N20" s="2002">
        <v>104</v>
      </c>
      <c r="O20" s="2003"/>
      <c r="P20" s="2002">
        <v>191</v>
      </c>
      <c r="Q20" s="2003"/>
      <c r="R20" s="2002">
        <v>10</v>
      </c>
      <c r="S20" s="2003"/>
      <c r="T20" s="2002">
        <v>10</v>
      </c>
      <c r="U20" s="2003"/>
      <c r="V20" s="2002">
        <v>10</v>
      </c>
      <c r="W20" s="2003"/>
      <c r="X20" s="2002">
        <v>0</v>
      </c>
      <c r="Y20" s="2003"/>
      <c r="Z20" s="2002">
        <v>10</v>
      </c>
      <c r="AA20" s="2003"/>
      <c r="AB20" s="2002">
        <v>65</v>
      </c>
      <c r="AC20" s="2003"/>
      <c r="AD20" s="2002">
        <v>140</v>
      </c>
      <c r="AE20" s="2003"/>
      <c r="AF20" s="2002">
        <v>124</v>
      </c>
      <c r="AG20" s="2003"/>
      <c r="AH20" s="2121">
        <f t="shared" si="0"/>
        <v>1300</v>
      </c>
      <c r="AI20" s="2122"/>
      <c r="AJ20" s="255" t="s">
        <v>119</v>
      </c>
      <c r="AL20" s="418"/>
    </row>
    <row r="21" spans="1:38" s="417" customFormat="1" ht="29.1" customHeight="1">
      <c r="A21" s="255" t="s">
        <v>149</v>
      </c>
      <c r="B21" s="2004">
        <v>349</v>
      </c>
      <c r="C21" s="2005"/>
      <c r="D21" s="2004">
        <v>272</v>
      </c>
      <c r="E21" s="2005"/>
      <c r="F21" s="2004">
        <v>0</v>
      </c>
      <c r="G21" s="2005"/>
      <c r="H21" s="2004">
        <v>0</v>
      </c>
      <c r="I21" s="2005"/>
      <c r="J21" s="2004">
        <v>0</v>
      </c>
      <c r="K21" s="2005"/>
      <c r="L21" s="2004">
        <v>176</v>
      </c>
      <c r="M21" s="2005"/>
      <c r="N21" s="2004">
        <v>157</v>
      </c>
      <c r="O21" s="2005"/>
      <c r="P21" s="2004">
        <v>169</v>
      </c>
      <c r="Q21" s="2005"/>
      <c r="R21" s="2004">
        <v>0</v>
      </c>
      <c r="S21" s="2005"/>
      <c r="T21" s="2004">
        <v>0</v>
      </c>
      <c r="U21" s="2005"/>
      <c r="V21" s="2004">
        <v>0</v>
      </c>
      <c r="W21" s="2005"/>
      <c r="X21" s="2004">
        <v>0</v>
      </c>
      <c r="Y21" s="2005"/>
      <c r="Z21" s="2004">
        <v>0</v>
      </c>
      <c r="AA21" s="2005"/>
      <c r="AB21" s="2004">
        <v>100</v>
      </c>
      <c r="AC21" s="2005"/>
      <c r="AD21" s="2004">
        <v>59</v>
      </c>
      <c r="AE21" s="2005"/>
      <c r="AF21" s="2004">
        <v>13</v>
      </c>
      <c r="AG21" s="2005"/>
      <c r="AH21" s="2121">
        <f t="shared" si="0"/>
        <v>1295</v>
      </c>
      <c r="AI21" s="2122"/>
      <c r="AJ21" s="255" t="s">
        <v>121</v>
      </c>
      <c r="AL21" s="418"/>
    </row>
    <row r="22" spans="1:38" s="417" customFormat="1" ht="29.1" customHeight="1">
      <c r="A22" s="255" t="s">
        <v>122</v>
      </c>
      <c r="B22" s="2002">
        <v>302</v>
      </c>
      <c r="C22" s="2003"/>
      <c r="D22" s="2002">
        <v>258</v>
      </c>
      <c r="E22" s="2003"/>
      <c r="F22" s="2002">
        <v>52</v>
      </c>
      <c r="G22" s="2003"/>
      <c r="H22" s="2002">
        <v>13</v>
      </c>
      <c r="I22" s="2003"/>
      <c r="J22" s="2002">
        <v>6</v>
      </c>
      <c r="K22" s="2003"/>
      <c r="L22" s="2002">
        <v>136</v>
      </c>
      <c r="M22" s="2003"/>
      <c r="N22" s="2002">
        <v>68</v>
      </c>
      <c r="O22" s="2003"/>
      <c r="P22" s="2002">
        <v>238</v>
      </c>
      <c r="Q22" s="2003"/>
      <c r="R22" s="2002">
        <v>11</v>
      </c>
      <c r="S22" s="2003"/>
      <c r="T22" s="2002">
        <v>9</v>
      </c>
      <c r="U22" s="2003"/>
      <c r="V22" s="2002">
        <v>15</v>
      </c>
      <c r="W22" s="2003"/>
      <c r="X22" s="2002">
        <v>5</v>
      </c>
      <c r="Y22" s="2003"/>
      <c r="Z22" s="2002">
        <v>8</v>
      </c>
      <c r="AA22" s="2003"/>
      <c r="AB22" s="2002">
        <v>106</v>
      </c>
      <c r="AC22" s="2003"/>
      <c r="AD22" s="2002">
        <v>103</v>
      </c>
      <c r="AE22" s="2003"/>
      <c r="AF22" s="2002">
        <v>0</v>
      </c>
      <c r="AG22" s="2003"/>
      <c r="AH22" s="2121">
        <f t="shared" si="0"/>
        <v>1330</v>
      </c>
      <c r="AI22" s="2122"/>
      <c r="AJ22" s="255" t="s">
        <v>123</v>
      </c>
      <c r="AL22" s="418"/>
    </row>
    <row r="23" spans="1:38" s="417" customFormat="1" ht="29.1" customHeight="1">
      <c r="A23" s="255" t="s">
        <v>124</v>
      </c>
      <c r="B23" s="2004">
        <v>76</v>
      </c>
      <c r="C23" s="2005"/>
      <c r="D23" s="2004">
        <v>76</v>
      </c>
      <c r="E23" s="2005"/>
      <c r="F23" s="2004">
        <v>17</v>
      </c>
      <c r="G23" s="2005"/>
      <c r="H23" s="2004">
        <v>4</v>
      </c>
      <c r="I23" s="2005"/>
      <c r="J23" s="2004">
        <v>2</v>
      </c>
      <c r="K23" s="2005"/>
      <c r="L23" s="2004">
        <v>71</v>
      </c>
      <c r="M23" s="2005"/>
      <c r="N23" s="2004">
        <v>91</v>
      </c>
      <c r="O23" s="2005"/>
      <c r="P23" s="2004">
        <v>90</v>
      </c>
      <c r="Q23" s="2005"/>
      <c r="R23" s="2004">
        <v>2</v>
      </c>
      <c r="S23" s="2005"/>
      <c r="T23" s="2004">
        <v>4</v>
      </c>
      <c r="U23" s="2005"/>
      <c r="V23" s="2004">
        <v>2</v>
      </c>
      <c r="W23" s="2005"/>
      <c r="X23" s="2004">
        <v>2</v>
      </c>
      <c r="Y23" s="2005"/>
      <c r="Z23" s="2004">
        <v>4</v>
      </c>
      <c r="AA23" s="2005"/>
      <c r="AB23" s="2004">
        <v>143</v>
      </c>
      <c r="AC23" s="2005"/>
      <c r="AD23" s="2004">
        <v>26</v>
      </c>
      <c r="AE23" s="2005"/>
      <c r="AF23" s="2004">
        <v>0</v>
      </c>
      <c r="AG23" s="2005"/>
      <c r="AH23" s="2121">
        <f t="shared" si="0"/>
        <v>610</v>
      </c>
      <c r="AI23" s="2122"/>
      <c r="AJ23" s="255" t="s">
        <v>125</v>
      </c>
      <c r="AL23" s="418"/>
    </row>
    <row r="24" spans="1:38" s="417" customFormat="1" ht="29.1" customHeight="1" thickBot="1">
      <c r="A24" s="255" t="s">
        <v>126</v>
      </c>
      <c r="B24" s="2002">
        <v>91</v>
      </c>
      <c r="C24" s="2003"/>
      <c r="D24" s="2002">
        <v>51</v>
      </c>
      <c r="E24" s="2003"/>
      <c r="F24" s="2002">
        <v>19</v>
      </c>
      <c r="G24" s="2003"/>
      <c r="H24" s="2002">
        <v>6</v>
      </c>
      <c r="I24" s="2003"/>
      <c r="J24" s="2002">
        <v>3</v>
      </c>
      <c r="K24" s="2003"/>
      <c r="L24" s="2002">
        <v>41</v>
      </c>
      <c r="M24" s="2003"/>
      <c r="N24" s="2002">
        <v>50</v>
      </c>
      <c r="O24" s="2003"/>
      <c r="P24" s="2002">
        <v>100</v>
      </c>
      <c r="Q24" s="2003"/>
      <c r="R24" s="2002">
        <v>7</v>
      </c>
      <c r="S24" s="2003"/>
      <c r="T24" s="2002">
        <v>4</v>
      </c>
      <c r="U24" s="2003"/>
      <c r="V24" s="2002">
        <v>0</v>
      </c>
      <c r="W24" s="2003"/>
      <c r="X24" s="2002">
        <v>0</v>
      </c>
      <c r="Y24" s="2003"/>
      <c r="Z24" s="2002">
        <v>0</v>
      </c>
      <c r="AA24" s="2003"/>
      <c r="AB24" s="2002">
        <v>0</v>
      </c>
      <c r="AC24" s="2003"/>
      <c r="AD24" s="2002">
        <v>21</v>
      </c>
      <c r="AE24" s="2003"/>
      <c r="AF24" s="2002">
        <v>7</v>
      </c>
      <c r="AG24" s="2003"/>
      <c r="AH24" s="2121">
        <f t="shared" si="0"/>
        <v>400</v>
      </c>
      <c r="AI24" s="2122"/>
      <c r="AJ24" s="255" t="s">
        <v>127</v>
      </c>
      <c r="AL24" s="418"/>
    </row>
    <row r="25" spans="1:38" ht="29.1" customHeight="1">
      <c r="A25" s="383" t="s">
        <v>128</v>
      </c>
      <c r="B25" s="2125">
        <f>SUM(B5:B24)</f>
        <v>8107</v>
      </c>
      <c r="C25" s="2126"/>
      <c r="D25" s="2125">
        <f>SUM(D5:D24)</f>
        <v>6657</v>
      </c>
      <c r="E25" s="2126"/>
      <c r="F25" s="2125">
        <f>SUM(F5:F24)</f>
        <v>1048</v>
      </c>
      <c r="G25" s="2126"/>
      <c r="H25" s="2123">
        <f>SUM(H5:H24)</f>
        <v>367</v>
      </c>
      <c r="I25" s="2124"/>
      <c r="J25" s="2123">
        <f>SUM(J5:J24)</f>
        <v>102</v>
      </c>
      <c r="K25" s="2124"/>
      <c r="L25" s="2123">
        <f>SUM(L5:L24)</f>
        <v>4375</v>
      </c>
      <c r="M25" s="2124"/>
      <c r="N25" s="2123">
        <f>SUM(N5:N24)</f>
        <v>3639</v>
      </c>
      <c r="O25" s="2124"/>
      <c r="P25" s="2123">
        <f>SUM(P5:P24)</f>
        <v>6580</v>
      </c>
      <c r="Q25" s="2124"/>
      <c r="R25" s="2123">
        <f>SUM(R5:R24)</f>
        <v>358</v>
      </c>
      <c r="S25" s="2124"/>
      <c r="T25" s="2123">
        <f>SUM(T5:T24)</f>
        <v>548</v>
      </c>
      <c r="U25" s="2124"/>
      <c r="V25" s="2123">
        <f>SUM(V5:V24)</f>
        <v>240</v>
      </c>
      <c r="W25" s="2124"/>
      <c r="X25" s="2123">
        <f>SUM(X5:X24)</f>
        <v>56</v>
      </c>
      <c r="Y25" s="2124"/>
      <c r="Z25" s="2123">
        <f>SUM(Z5:Z24)</f>
        <v>177</v>
      </c>
      <c r="AA25" s="2124"/>
      <c r="AB25" s="2123">
        <f>SUM(AB5:AB24)</f>
        <v>4206</v>
      </c>
      <c r="AC25" s="2124"/>
      <c r="AD25" s="2123">
        <f>SUM(AD5:AD24)</f>
        <v>3322</v>
      </c>
      <c r="AE25" s="2124"/>
      <c r="AF25" s="2123">
        <f>SUM(AF5:AF24)</f>
        <v>7523</v>
      </c>
      <c r="AG25" s="2124"/>
      <c r="AH25" s="2123">
        <f>SUM(AH5:AH24)</f>
        <v>47305</v>
      </c>
      <c r="AI25" s="2124"/>
      <c r="AJ25" s="421" t="s">
        <v>129</v>
      </c>
    </row>
    <row r="26" spans="1:38" ht="91.5" customHeight="1">
      <c r="A26" s="422"/>
    </row>
    <row r="29" spans="1:38">
      <c r="B29" s="424"/>
      <c r="C29" s="424"/>
      <c r="D29" s="424"/>
      <c r="E29" s="424"/>
      <c r="F29" s="424"/>
      <c r="G29" s="424"/>
      <c r="H29" s="424"/>
      <c r="I29" s="424"/>
      <c r="J29" s="424"/>
      <c r="K29" s="424"/>
      <c r="L29" s="424"/>
      <c r="M29" s="424"/>
      <c r="N29" s="424"/>
      <c r="O29" s="424"/>
      <c r="P29" s="424"/>
      <c r="Q29" s="424"/>
      <c r="R29" s="424"/>
      <c r="S29" s="424"/>
      <c r="T29" s="424"/>
      <c r="U29" s="424"/>
      <c r="V29" s="424"/>
      <c r="W29" s="424"/>
      <c r="X29" s="424"/>
      <c r="Y29" s="424"/>
      <c r="Z29" s="424"/>
      <c r="AA29" s="424"/>
      <c r="AB29" s="424"/>
      <c r="AC29" s="424"/>
      <c r="AD29" s="424"/>
      <c r="AE29" s="424"/>
      <c r="AF29" s="424"/>
      <c r="AG29" s="424"/>
    </row>
    <row r="37" spans="1:36" ht="409.5" customHeight="1"/>
    <row r="43" spans="1:36" ht="15">
      <c r="A43" s="425"/>
      <c r="B43" s="425"/>
      <c r="C43" s="425"/>
      <c r="D43" s="425"/>
      <c r="E43" s="425"/>
      <c r="F43" s="425"/>
      <c r="G43" s="425"/>
      <c r="H43" s="425"/>
      <c r="I43" s="425"/>
      <c r="J43" s="425"/>
      <c r="K43" s="425"/>
      <c r="L43" s="425"/>
      <c r="M43" s="425"/>
      <c r="N43" s="425"/>
      <c r="O43" s="425"/>
      <c r="P43" s="425"/>
      <c r="Q43" s="425"/>
      <c r="R43" s="425"/>
      <c r="S43" s="425"/>
      <c r="T43" s="425"/>
      <c r="U43" s="425"/>
      <c r="V43" s="425"/>
      <c r="W43" s="425"/>
      <c r="X43" s="425"/>
      <c r="Y43" s="425"/>
      <c r="Z43" s="425"/>
      <c r="AA43" s="425"/>
      <c r="AB43" s="425"/>
      <c r="AC43" s="425"/>
      <c r="AD43" s="425"/>
      <c r="AE43" s="425"/>
      <c r="AF43" s="425"/>
      <c r="AG43" s="425"/>
      <c r="AH43" s="425"/>
      <c r="AI43" s="425"/>
      <c r="AJ43" s="425"/>
    </row>
    <row r="77" spans="5:7">
      <c r="E77" s="426"/>
      <c r="G77" s="426"/>
    </row>
  </sheetData>
  <mergeCells count="361">
    <mergeCell ref="A1:AJ1"/>
    <mergeCell ref="A2:AJ2"/>
    <mergeCell ref="A3:S3"/>
    <mergeCell ref="T3:AJ3"/>
    <mergeCell ref="B5:C5"/>
    <mergeCell ref="D5:E5"/>
    <mergeCell ref="F5:G5"/>
    <mergeCell ref="H5:I5"/>
    <mergeCell ref="J5:K5"/>
    <mergeCell ref="L5:M5"/>
    <mergeCell ref="Z5:AA5"/>
    <mergeCell ref="AB5:AC5"/>
    <mergeCell ref="AD5:AE5"/>
    <mergeCell ref="AF5:AG5"/>
    <mergeCell ref="AH5:AI5"/>
    <mergeCell ref="V5:W5"/>
    <mergeCell ref="X5:Y5"/>
    <mergeCell ref="B6:C6"/>
    <mergeCell ref="D6:E6"/>
    <mergeCell ref="F6:G6"/>
    <mergeCell ref="H6:I6"/>
    <mergeCell ref="J6:K6"/>
    <mergeCell ref="N5:O5"/>
    <mergeCell ref="P5:Q5"/>
    <mergeCell ref="R5:S5"/>
    <mergeCell ref="T5:U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4:AC14"/>
    <mergeCell ref="AD14:AE14"/>
    <mergeCell ref="AF14:AG14"/>
    <mergeCell ref="AH14:AI14"/>
    <mergeCell ref="L14:M14"/>
    <mergeCell ref="N14:O14"/>
    <mergeCell ref="P14:Q14"/>
    <mergeCell ref="R14:S14"/>
    <mergeCell ref="T14:U14"/>
    <mergeCell ref="V14:W14"/>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6:AC16"/>
    <mergeCell ref="AD16:AE16"/>
    <mergeCell ref="AF16:AG16"/>
    <mergeCell ref="AH16:AI16"/>
    <mergeCell ref="L16:M16"/>
    <mergeCell ref="N16:O16"/>
    <mergeCell ref="P16:Q16"/>
    <mergeCell ref="R16:S16"/>
    <mergeCell ref="T16:U16"/>
    <mergeCell ref="V16:W16"/>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8:AC18"/>
    <mergeCell ref="AD18:AE18"/>
    <mergeCell ref="AF18:AG18"/>
    <mergeCell ref="AH18:AI18"/>
    <mergeCell ref="L18:M18"/>
    <mergeCell ref="N18:O18"/>
    <mergeCell ref="P18:Q18"/>
    <mergeCell ref="R18:S18"/>
    <mergeCell ref="T18:U18"/>
    <mergeCell ref="V18:W18"/>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20:AC20"/>
    <mergeCell ref="AD20:AE20"/>
    <mergeCell ref="AF20:AG20"/>
    <mergeCell ref="AH20:AI20"/>
    <mergeCell ref="L20:M20"/>
    <mergeCell ref="N20:O20"/>
    <mergeCell ref="P20:Q20"/>
    <mergeCell ref="R20:S20"/>
    <mergeCell ref="T20:U20"/>
    <mergeCell ref="V20:W20"/>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2:AC22"/>
    <mergeCell ref="AD22:AE22"/>
    <mergeCell ref="AF22:AG22"/>
    <mergeCell ref="AH22:AI22"/>
    <mergeCell ref="L22:M22"/>
    <mergeCell ref="N22:O22"/>
    <mergeCell ref="P22:Q22"/>
    <mergeCell ref="R22:S22"/>
    <mergeCell ref="T22:U22"/>
    <mergeCell ref="V22:W22"/>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AD24:AE24"/>
    <mergeCell ref="AF24:AG24"/>
    <mergeCell ref="B25:C25"/>
    <mergeCell ref="D25:E25"/>
    <mergeCell ref="F25:G25"/>
    <mergeCell ref="H25:I25"/>
    <mergeCell ref="J25:K25"/>
    <mergeCell ref="L25:M25"/>
    <mergeCell ref="X24:Y24"/>
    <mergeCell ref="Z24:AA24"/>
    <mergeCell ref="AB24:AC24"/>
    <mergeCell ref="Z25:AA25"/>
    <mergeCell ref="AB25:AC25"/>
    <mergeCell ref="N25:O25"/>
    <mergeCell ref="P25:Q25"/>
    <mergeCell ref="R25:S25"/>
    <mergeCell ref="T25:U25"/>
    <mergeCell ref="V25:W25"/>
    <mergeCell ref="X25:Y25"/>
    <mergeCell ref="AH24:AI24"/>
    <mergeCell ref="L24:M24"/>
    <mergeCell ref="N24:O24"/>
    <mergeCell ref="P24:Q24"/>
    <mergeCell ref="R24:S24"/>
    <mergeCell ref="T24:U24"/>
    <mergeCell ref="V24:W24"/>
    <mergeCell ref="AD25:AE25"/>
    <mergeCell ref="AF25:AG25"/>
    <mergeCell ref="AH25:AI25"/>
  </mergeCells>
  <printOptions horizontalCentered="1" verticalCentered="1"/>
  <pageMargins left="0.19685039370078741" right="0.19685039370078741" top="0.59055118110236227" bottom="0.59055118110236227" header="0.51181102362204722" footer="0.51181102362204722"/>
  <pageSetup paperSize="9" scale="5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29"/>
  <sheetViews>
    <sheetView showGridLines="0" rightToLeft="1" zoomScale="120" zoomScaleNormal="120" zoomScaleSheetLayoutView="75" workbookViewId="0">
      <selection activeCell="G13" sqref="G13"/>
    </sheetView>
  </sheetViews>
  <sheetFormatPr defaultColWidth="7.7109375" defaultRowHeight="12.75"/>
  <cols>
    <col min="1" max="1" width="27.7109375" style="447" customWidth="1"/>
    <col min="2" max="3" width="13.7109375" style="445" customWidth="1"/>
    <col min="4" max="4" width="13.7109375" style="435" customWidth="1"/>
    <col min="5" max="6" width="13.7109375" style="445" customWidth="1"/>
    <col min="7" max="7" width="13.7109375" style="435" customWidth="1"/>
    <col min="8" max="9" width="13.7109375" style="445" customWidth="1"/>
    <col min="10" max="10" width="13.7109375" style="435" customWidth="1"/>
    <col min="11" max="11" width="27.7109375" style="446" customWidth="1"/>
    <col min="12" max="12" width="23.140625" style="434" customWidth="1"/>
    <col min="13" max="18" width="7.7109375" style="434" customWidth="1"/>
    <col min="19" max="19" width="7.7109375" style="434"/>
    <col min="20" max="205" width="7.7109375" style="435"/>
    <col min="206" max="206" width="9.28515625" style="435" customWidth="1"/>
    <col min="207" max="207" width="11.140625" style="435" customWidth="1"/>
    <col min="208" max="209" width="7.7109375" style="435" customWidth="1"/>
    <col min="210" max="210" width="4.140625" style="435" customWidth="1"/>
    <col min="211" max="211" width="2.85546875" style="435" customWidth="1"/>
    <col min="212" max="212" width="4.140625" style="435" customWidth="1"/>
    <col min="213" max="213" width="2.85546875" style="435" customWidth="1"/>
    <col min="214" max="214" width="4.140625" style="435" customWidth="1"/>
    <col min="215" max="215" width="2.85546875" style="435" customWidth="1"/>
    <col min="216" max="216" width="3.28515625" style="435" customWidth="1"/>
    <col min="217" max="217" width="2.85546875" style="435" customWidth="1"/>
    <col min="218" max="218" width="3.28515625" style="435" customWidth="1"/>
    <col min="219" max="219" width="2.85546875" style="435" customWidth="1"/>
    <col min="220" max="220" width="3.28515625" style="435" customWidth="1"/>
    <col min="221" max="221" width="2.85546875" style="435" customWidth="1"/>
    <col min="222" max="222" width="4.140625" style="435" customWidth="1"/>
    <col min="223" max="223" width="2.85546875" style="435" customWidth="1"/>
    <col min="224" max="224" width="3.7109375" style="435" customWidth="1"/>
    <col min="225" max="225" width="2.85546875" style="435" customWidth="1"/>
    <col min="226" max="226" width="3.28515625" style="435" customWidth="1"/>
    <col min="227" max="227" width="2.85546875" style="435" customWidth="1"/>
    <col min="228" max="228" width="3.28515625" style="435" customWidth="1"/>
    <col min="229" max="229" width="2.85546875" style="435" customWidth="1"/>
    <col min="230" max="230" width="3.7109375" style="435" customWidth="1"/>
    <col min="231" max="231" width="2.85546875" style="435" customWidth="1"/>
    <col min="232" max="232" width="3.28515625" style="435" customWidth="1"/>
    <col min="233" max="233" width="2.85546875" style="435" customWidth="1"/>
    <col min="234" max="234" width="3.28515625" style="435" customWidth="1"/>
    <col min="235" max="235" width="2.85546875" style="435" customWidth="1"/>
    <col min="236" max="236" width="4.140625" style="435" customWidth="1"/>
    <col min="237" max="237" width="2.85546875" style="435" customWidth="1"/>
    <col min="238" max="238" width="3.28515625" style="435" customWidth="1"/>
    <col min="239" max="239" width="2.85546875" style="435" customWidth="1"/>
    <col min="240" max="240" width="4.140625" style="435" customWidth="1"/>
    <col min="241" max="241" width="2.85546875" style="435" customWidth="1"/>
    <col min="242" max="242" width="5" style="435" customWidth="1"/>
    <col min="243" max="243" width="2.28515625" style="435" customWidth="1"/>
    <col min="244" max="244" width="7.7109375" style="435" customWidth="1"/>
    <col min="245" max="461" width="7.7109375" style="435"/>
    <col min="462" max="462" width="9.28515625" style="435" customWidth="1"/>
    <col min="463" max="463" width="11.140625" style="435" customWidth="1"/>
    <col min="464" max="465" width="7.7109375" style="435" customWidth="1"/>
    <col min="466" max="466" width="4.140625" style="435" customWidth="1"/>
    <col min="467" max="467" width="2.85546875" style="435" customWidth="1"/>
    <col min="468" max="468" width="4.140625" style="435" customWidth="1"/>
    <col min="469" max="469" width="2.85546875" style="435" customWidth="1"/>
    <col min="470" max="470" width="4.140625" style="435" customWidth="1"/>
    <col min="471" max="471" width="2.85546875" style="435" customWidth="1"/>
    <col min="472" max="472" width="3.28515625" style="435" customWidth="1"/>
    <col min="473" max="473" width="2.85546875" style="435" customWidth="1"/>
    <col min="474" max="474" width="3.28515625" style="435" customWidth="1"/>
    <col min="475" max="475" width="2.85546875" style="435" customWidth="1"/>
    <col min="476" max="476" width="3.28515625" style="435" customWidth="1"/>
    <col min="477" max="477" width="2.85546875" style="435" customWidth="1"/>
    <col min="478" max="478" width="4.140625" style="435" customWidth="1"/>
    <col min="479" max="479" width="2.85546875" style="435" customWidth="1"/>
    <col min="480" max="480" width="3.7109375" style="435" customWidth="1"/>
    <col min="481" max="481" width="2.85546875" style="435" customWidth="1"/>
    <col min="482" max="482" width="3.28515625" style="435" customWidth="1"/>
    <col min="483" max="483" width="2.85546875" style="435" customWidth="1"/>
    <col min="484" max="484" width="3.28515625" style="435" customWidth="1"/>
    <col min="485" max="485" width="2.85546875" style="435" customWidth="1"/>
    <col min="486" max="486" width="3.7109375" style="435" customWidth="1"/>
    <col min="487" max="487" width="2.85546875" style="435" customWidth="1"/>
    <col min="488" max="488" width="3.28515625" style="435" customWidth="1"/>
    <col min="489" max="489" width="2.85546875" style="435" customWidth="1"/>
    <col min="490" max="490" width="3.28515625" style="435" customWidth="1"/>
    <col min="491" max="491" width="2.85546875" style="435" customWidth="1"/>
    <col min="492" max="492" width="4.140625" style="435" customWidth="1"/>
    <col min="493" max="493" width="2.85546875" style="435" customWidth="1"/>
    <col min="494" max="494" width="3.28515625" style="435" customWidth="1"/>
    <col min="495" max="495" width="2.85546875" style="435" customWidth="1"/>
    <col min="496" max="496" width="4.140625" style="435" customWidth="1"/>
    <col min="497" max="497" width="2.85546875" style="435" customWidth="1"/>
    <col min="498" max="498" width="5" style="435" customWidth="1"/>
    <col min="499" max="499" width="2.28515625" style="435" customWidth="1"/>
    <col min="500" max="500" width="7.7109375" style="435" customWidth="1"/>
    <col min="501" max="717" width="7.7109375" style="435"/>
    <col min="718" max="718" width="9.28515625" style="435" customWidth="1"/>
    <col min="719" max="719" width="11.140625" style="435" customWidth="1"/>
    <col min="720" max="721" width="7.7109375" style="435" customWidth="1"/>
    <col min="722" max="722" width="4.140625" style="435" customWidth="1"/>
    <col min="723" max="723" width="2.85546875" style="435" customWidth="1"/>
    <col min="724" max="724" width="4.140625" style="435" customWidth="1"/>
    <col min="725" max="725" width="2.85546875" style="435" customWidth="1"/>
    <col min="726" max="726" width="4.140625" style="435" customWidth="1"/>
    <col min="727" max="727" width="2.85546875" style="435" customWidth="1"/>
    <col min="728" max="728" width="3.28515625" style="435" customWidth="1"/>
    <col min="729" max="729" width="2.85546875" style="435" customWidth="1"/>
    <col min="730" max="730" width="3.28515625" style="435" customWidth="1"/>
    <col min="731" max="731" width="2.85546875" style="435" customWidth="1"/>
    <col min="732" max="732" width="3.28515625" style="435" customWidth="1"/>
    <col min="733" max="733" width="2.85546875" style="435" customWidth="1"/>
    <col min="734" max="734" width="4.140625" style="435" customWidth="1"/>
    <col min="735" max="735" width="2.85546875" style="435" customWidth="1"/>
    <col min="736" max="736" width="3.7109375" style="435" customWidth="1"/>
    <col min="737" max="737" width="2.85546875" style="435" customWidth="1"/>
    <col min="738" max="738" width="3.28515625" style="435" customWidth="1"/>
    <col min="739" max="739" width="2.85546875" style="435" customWidth="1"/>
    <col min="740" max="740" width="3.28515625" style="435" customWidth="1"/>
    <col min="741" max="741" width="2.85546875" style="435" customWidth="1"/>
    <col min="742" max="742" width="3.7109375" style="435" customWidth="1"/>
    <col min="743" max="743" width="2.85546875" style="435" customWidth="1"/>
    <col min="744" max="744" width="3.28515625" style="435" customWidth="1"/>
    <col min="745" max="745" width="2.85546875" style="435" customWidth="1"/>
    <col min="746" max="746" width="3.28515625" style="435" customWidth="1"/>
    <col min="747" max="747" width="2.85546875" style="435" customWidth="1"/>
    <col min="748" max="748" width="4.140625" style="435" customWidth="1"/>
    <col min="749" max="749" width="2.85546875" style="435" customWidth="1"/>
    <col min="750" max="750" width="3.28515625" style="435" customWidth="1"/>
    <col min="751" max="751" width="2.85546875" style="435" customWidth="1"/>
    <col min="752" max="752" width="4.140625" style="435" customWidth="1"/>
    <col min="753" max="753" width="2.85546875" style="435" customWidth="1"/>
    <col min="754" max="754" width="5" style="435" customWidth="1"/>
    <col min="755" max="755" width="2.28515625" style="435" customWidth="1"/>
    <col min="756" max="756" width="7.7109375" style="435" customWidth="1"/>
    <col min="757" max="973" width="7.7109375" style="435"/>
    <col min="974" max="974" width="9.28515625" style="435" customWidth="1"/>
    <col min="975" max="975" width="11.140625" style="435" customWidth="1"/>
    <col min="976" max="977" width="7.7109375" style="435" customWidth="1"/>
    <col min="978" max="978" width="4.140625" style="435" customWidth="1"/>
    <col min="979" max="979" width="2.85546875" style="435" customWidth="1"/>
    <col min="980" max="980" width="4.140625" style="435" customWidth="1"/>
    <col min="981" max="981" width="2.85546875" style="435" customWidth="1"/>
    <col min="982" max="982" width="4.140625" style="435" customWidth="1"/>
    <col min="983" max="983" width="2.85546875" style="435" customWidth="1"/>
    <col min="984" max="984" width="3.28515625" style="435" customWidth="1"/>
    <col min="985" max="985" width="2.85546875" style="435" customWidth="1"/>
    <col min="986" max="986" width="3.28515625" style="435" customWidth="1"/>
    <col min="987" max="987" width="2.85546875" style="435" customWidth="1"/>
    <col min="988" max="988" width="3.28515625" style="435" customWidth="1"/>
    <col min="989" max="989" width="2.85546875" style="435" customWidth="1"/>
    <col min="990" max="990" width="4.140625" style="435" customWidth="1"/>
    <col min="991" max="991" width="2.85546875" style="435" customWidth="1"/>
    <col min="992" max="992" width="3.7109375" style="435" customWidth="1"/>
    <col min="993" max="993" width="2.85546875" style="435" customWidth="1"/>
    <col min="994" max="994" width="3.28515625" style="435" customWidth="1"/>
    <col min="995" max="995" width="2.85546875" style="435" customWidth="1"/>
    <col min="996" max="996" width="3.28515625" style="435" customWidth="1"/>
    <col min="997" max="997" width="2.85546875" style="435" customWidth="1"/>
    <col min="998" max="998" width="3.7109375" style="435" customWidth="1"/>
    <col min="999" max="999" width="2.85546875" style="435" customWidth="1"/>
    <col min="1000" max="1000" width="3.28515625" style="435" customWidth="1"/>
    <col min="1001" max="1001" width="2.85546875" style="435" customWidth="1"/>
    <col min="1002" max="1002" width="3.28515625" style="435" customWidth="1"/>
    <col min="1003" max="1003" width="2.85546875" style="435" customWidth="1"/>
    <col min="1004" max="1004" width="4.140625" style="435" customWidth="1"/>
    <col min="1005" max="1005" width="2.85546875" style="435" customWidth="1"/>
    <col min="1006" max="1006" width="3.28515625" style="435" customWidth="1"/>
    <col min="1007" max="1007" width="2.85546875" style="435" customWidth="1"/>
    <col min="1008" max="1008" width="4.140625" style="435" customWidth="1"/>
    <col min="1009" max="1009" width="2.85546875" style="435" customWidth="1"/>
    <col min="1010" max="1010" width="5" style="435" customWidth="1"/>
    <col min="1011" max="1011" width="2.28515625" style="435" customWidth="1"/>
    <col min="1012" max="1012" width="7.7109375" style="435" customWidth="1"/>
    <col min="1013" max="1229" width="7.7109375" style="435"/>
    <col min="1230" max="1230" width="9.28515625" style="435" customWidth="1"/>
    <col min="1231" max="1231" width="11.140625" style="435" customWidth="1"/>
    <col min="1232" max="1233" width="7.7109375" style="435" customWidth="1"/>
    <col min="1234" max="1234" width="4.140625" style="435" customWidth="1"/>
    <col min="1235" max="1235" width="2.85546875" style="435" customWidth="1"/>
    <col min="1236" max="1236" width="4.140625" style="435" customWidth="1"/>
    <col min="1237" max="1237" width="2.85546875" style="435" customWidth="1"/>
    <col min="1238" max="1238" width="4.140625" style="435" customWidth="1"/>
    <col min="1239" max="1239" width="2.85546875" style="435" customWidth="1"/>
    <col min="1240" max="1240" width="3.28515625" style="435" customWidth="1"/>
    <col min="1241" max="1241" width="2.85546875" style="435" customWidth="1"/>
    <col min="1242" max="1242" width="3.28515625" style="435" customWidth="1"/>
    <col min="1243" max="1243" width="2.85546875" style="435" customWidth="1"/>
    <col min="1244" max="1244" width="3.28515625" style="435" customWidth="1"/>
    <col min="1245" max="1245" width="2.85546875" style="435" customWidth="1"/>
    <col min="1246" max="1246" width="4.140625" style="435" customWidth="1"/>
    <col min="1247" max="1247" width="2.85546875" style="435" customWidth="1"/>
    <col min="1248" max="1248" width="3.7109375" style="435" customWidth="1"/>
    <col min="1249" max="1249" width="2.85546875" style="435" customWidth="1"/>
    <col min="1250" max="1250" width="3.28515625" style="435" customWidth="1"/>
    <col min="1251" max="1251" width="2.85546875" style="435" customWidth="1"/>
    <col min="1252" max="1252" width="3.28515625" style="435" customWidth="1"/>
    <col min="1253" max="1253" width="2.85546875" style="435" customWidth="1"/>
    <col min="1254" max="1254" width="3.7109375" style="435" customWidth="1"/>
    <col min="1255" max="1255" width="2.85546875" style="435" customWidth="1"/>
    <col min="1256" max="1256" width="3.28515625" style="435" customWidth="1"/>
    <col min="1257" max="1257" width="2.85546875" style="435" customWidth="1"/>
    <col min="1258" max="1258" width="3.28515625" style="435" customWidth="1"/>
    <col min="1259" max="1259" width="2.85546875" style="435" customWidth="1"/>
    <col min="1260" max="1260" width="4.140625" style="435" customWidth="1"/>
    <col min="1261" max="1261" width="2.85546875" style="435" customWidth="1"/>
    <col min="1262" max="1262" width="3.28515625" style="435" customWidth="1"/>
    <col min="1263" max="1263" width="2.85546875" style="435" customWidth="1"/>
    <col min="1264" max="1264" width="4.140625" style="435" customWidth="1"/>
    <col min="1265" max="1265" width="2.85546875" style="435" customWidth="1"/>
    <col min="1266" max="1266" width="5" style="435" customWidth="1"/>
    <col min="1267" max="1267" width="2.28515625" style="435" customWidth="1"/>
    <col min="1268" max="1268" width="7.7109375" style="435" customWidth="1"/>
    <col min="1269" max="1485" width="7.7109375" style="435"/>
    <col min="1486" max="1486" width="9.28515625" style="435" customWidth="1"/>
    <col min="1487" max="1487" width="11.140625" style="435" customWidth="1"/>
    <col min="1488" max="1489" width="7.7109375" style="435" customWidth="1"/>
    <col min="1490" max="1490" width="4.140625" style="435" customWidth="1"/>
    <col min="1491" max="1491" width="2.85546875" style="435" customWidth="1"/>
    <col min="1492" max="1492" width="4.140625" style="435" customWidth="1"/>
    <col min="1493" max="1493" width="2.85546875" style="435" customWidth="1"/>
    <col min="1494" max="1494" width="4.140625" style="435" customWidth="1"/>
    <col min="1495" max="1495" width="2.85546875" style="435" customWidth="1"/>
    <col min="1496" max="1496" width="3.28515625" style="435" customWidth="1"/>
    <col min="1497" max="1497" width="2.85546875" style="435" customWidth="1"/>
    <col min="1498" max="1498" width="3.28515625" style="435" customWidth="1"/>
    <col min="1499" max="1499" width="2.85546875" style="435" customWidth="1"/>
    <col min="1500" max="1500" width="3.28515625" style="435" customWidth="1"/>
    <col min="1501" max="1501" width="2.85546875" style="435" customWidth="1"/>
    <col min="1502" max="1502" width="4.140625" style="435" customWidth="1"/>
    <col min="1503" max="1503" width="2.85546875" style="435" customWidth="1"/>
    <col min="1504" max="1504" width="3.7109375" style="435" customWidth="1"/>
    <col min="1505" max="1505" width="2.85546875" style="435" customWidth="1"/>
    <col min="1506" max="1506" width="3.28515625" style="435" customWidth="1"/>
    <col min="1507" max="1507" width="2.85546875" style="435" customWidth="1"/>
    <col min="1508" max="1508" width="3.28515625" style="435" customWidth="1"/>
    <col min="1509" max="1509" width="2.85546875" style="435" customWidth="1"/>
    <col min="1510" max="1510" width="3.7109375" style="435" customWidth="1"/>
    <col min="1511" max="1511" width="2.85546875" style="435" customWidth="1"/>
    <col min="1512" max="1512" width="3.28515625" style="435" customWidth="1"/>
    <col min="1513" max="1513" width="2.85546875" style="435" customWidth="1"/>
    <col min="1514" max="1514" width="3.28515625" style="435" customWidth="1"/>
    <col min="1515" max="1515" width="2.85546875" style="435" customWidth="1"/>
    <col min="1516" max="1516" width="4.140625" style="435" customWidth="1"/>
    <col min="1517" max="1517" width="2.85546875" style="435" customWidth="1"/>
    <col min="1518" max="1518" width="3.28515625" style="435" customWidth="1"/>
    <col min="1519" max="1519" width="2.85546875" style="435" customWidth="1"/>
    <col min="1520" max="1520" width="4.140625" style="435" customWidth="1"/>
    <col min="1521" max="1521" width="2.85546875" style="435" customWidth="1"/>
    <col min="1522" max="1522" width="5" style="435" customWidth="1"/>
    <col min="1523" max="1523" width="2.28515625" style="435" customWidth="1"/>
    <col min="1524" max="1524" width="7.7109375" style="435" customWidth="1"/>
    <col min="1525" max="1741" width="7.7109375" style="435"/>
    <col min="1742" max="1742" width="9.28515625" style="435" customWidth="1"/>
    <col min="1743" max="1743" width="11.140625" style="435" customWidth="1"/>
    <col min="1744" max="1745" width="7.7109375" style="435" customWidth="1"/>
    <col min="1746" max="1746" width="4.140625" style="435" customWidth="1"/>
    <col min="1747" max="1747" width="2.85546875" style="435" customWidth="1"/>
    <col min="1748" max="1748" width="4.140625" style="435" customWidth="1"/>
    <col min="1749" max="1749" width="2.85546875" style="435" customWidth="1"/>
    <col min="1750" max="1750" width="4.140625" style="435" customWidth="1"/>
    <col min="1751" max="1751" width="2.85546875" style="435" customWidth="1"/>
    <col min="1752" max="1752" width="3.28515625" style="435" customWidth="1"/>
    <col min="1753" max="1753" width="2.85546875" style="435" customWidth="1"/>
    <col min="1754" max="1754" width="3.28515625" style="435" customWidth="1"/>
    <col min="1755" max="1755" width="2.85546875" style="435" customWidth="1"/>
    <col min="1756" max="1756" width="3.28515625" style="435" customWidth="1"/>
    <col min="1757" max="1757" width="2.85546875" style="435" customWidth="1"/>
    <col min="1758" max="1758" width="4.140625" style="435" customWidth="1"/>
    <col min="1759" max="1759" width="2.85546875" style="435" customWidth="1"/>
    <col min="1760" max="1760" width="3.7109375" style="435" customWidth="1"/>
    <col min="1761" max="1761" width="2.85546875" style="435" customWidth="1"/>
    <col min="1762" max="1762" width="3.28515625" style="435" customWidth="1"/>
    <col min="1763" max="1763" width="2.85546875" style="435" customWidth="1"/>
    <col min="1764" max="1764" width="3.28515625" style="435" customWidth="1"/>
    <col min="1765" max="1765" width="2.85546875" style="435" customWidth="1"/>
    <col min="1766" max="1766" width="3.7109375" style="435" customWidth="1"/>
    <col min="1767" max="1767" width="2.85546875" style="435" customWidth="1"/>
    <col min="1768" max="1768" width="3.28515625" style="435" customWidth="1"/>
    <col min="1769" max="1769" width="2.85546875" style="435" customWidth="1"/>
    <col min="1770" max="1770" width="3.28515625" style="435" customWidth="1"/>
    <col min="1771" max="1771" width="2.85546875" style="435" customWidth="1"/>
    <col min="1772" max="1772" width="4.140625" style="435" customWidth="1"/>
    <col min="1773" max="1773" width="2.85546875" style="435" customWidth="1"/>
    <col min="1774" max="1774" width="3.28515625" style="435" customWidth="1"/>
    <col min="1775" max="1775" width="2.85546875" style="435" customWidth="1"/>
    <col min="1776" max="1776" width="4.140625" style="435" customWidth="1"/>
    <col min="1777" max="1777" width="2.85546875" style="435" customWidth="1"/>
    <col min="1778" max="1778" width="5" style="435" customWidth="1"/>
    <col min="1779" max="1779" width="2.28515625" style="435" customWidth="1"/>
    <col min="1780" max="1780" width="7.7109375" style="435" customWidth="1"/>
    <col min="1781" max="1997" width="7.7109375" style="435"/>
    <col min="1998" max="1998" width="9.28515625" style="435" customWidth="1"/>
    <col min="1999" max="1999" width="11.140625" style="435" customWidth="1"/>
    <col min="2000" max="2001" width="7.7109375" style="435" customWidth="1"/>
    <col min="2002" max="2002" width="4.140625" style="435" customWidth="1"/>
    <col min="2003" max="2003" width="2.85546875" style="435" customWidth="1"/>
    <col min="2004" max="2004" width="4.140625" style="435" customWidth="1"/>
    <col min="2005" max="2005" width="2.85546875" style="435" customWidth="1"/>
    <col min="2006" max="2006" width="4.140625" style="435" customWidth="1"/>
    <col min="2007" max="2007" width="2.85546875" style="435" customWidth="1"/>
    <col min="2008" max="2008" width="3.28515625" style="435" customWidth="1"/>
    <col min="2009" max="2009" width="2.85546875" style="435" customWidth="1"/>
    <col min="2010" max="2010" width="3.28515625" style="435" customWidth="1"/>
    <col min="2011" max="2011" width="2.85546875" style="435" customWidth="1"/>
    <col min="2012" max="2012" width="3.28515625" style="435" customWidth="1"/>
    <col min="2013" max="2013" width="2.85546875" style="435" customWidth="1"/>
    <col min="2014" max="2014" width="4.140625" style="435" customWidth="1"/>
    <col min="2015" max="2015" width="2.85546875" style="435" customWidth="1"/>
    <col min="2016" max="2016" width="3.7109375" style="435" customWidth="1"/>
    <col min="2017" max="2017" width="2.85546875" style="435" customWidth="1"/>
    <col min="2018" max="2018" width="3.28515625" style="435" customWidth="1"/>
    <col min="2019" max="2019" width="2.85546875" style="435" customWidth="1"/>
    <col min="2020" max="2020" width="3.28515625" style="435" customWidth="1"/>
    <col min="2021" max="2021" width="2.85546875" style="435" customWidth="1"/>
    <col min="2022" max="2022" width="3.7109375" style="435" customWidth="1"/>
    <col min="2023" max="2023" width="2.85546875" style="435" customWidth="1"/>
    <col min="2024" max="2024" width="3.28515625" style="435" customWidth="1"/>
    <col min="2025" max="2025" width="2.85546875" style="435" customWidth="1"/>
    <col min="2026" max="2026" width="3.28515625" style="435" customWidth="1"/>
    <col min="2027" max="2027" width="2.85546875" style="435" customWidth="1"/>
    <col min="2028" max="2028" width="4.140625" style="435" customWidth="1"/>
    <col min="2029" max="2029" width="2.85546875" style="435" customWidth="1"/>
    <col min="2030" max="2030" width="3.28515625" style="435" customWidth="1"/>
    <col min="2031" max="2031" width="2.85546875" style="435" customWidth="1"/>
    <col min="2032" max="2032" width="4.140625" style="435" customWidth="1"/>
    <col min="2033" max="2033" width="2.85546875" style="435" customWidth="1"/>
    <col min="2034" max="2034" width="5" style="435" customWidth="1"/>
    <col min="2035" max="2035" width="2.28515625" style="435" customWidth="1"/>
    <col min="2036" max="2036" width="7.7109375" style="435" customWidth="1"/>
    <col min="2037" max="2253" width="7.7109375" style="435"/>
    <col min="2254" max="2254" width="9.28515625" style="435" customWidth="1"/>
    <col min="2255" max="2255" width="11.140625" style="435" customWidth="1"/>
    <col min="2256" max="2257" width="7.7109375" style="435" customWidth="1"/>
    <col min="2258" max="2258" width="4.140625" style="435" customWidth="1"/>
    <col min="2259" max="2259" width="2.85546875" style="435" customWidth="1"/>
    <col min="2260" max="2260" width="4.140625" style="435" customWidth="1"/>
    <col min="2261" max="2261" width="2.85546875" style="435" customWidth="1"/>
    <col min="2262" max="2262" width="4.140625" style="435" customWidth="1"/>
    <col min="2263" max="2263" width="2.85546875" style="435" customWidth="1"/>
    <col min="2264" max="2264" width="3.28515625" style="435" customWidth="1"/>
    <col min="2265" max="2265" width="2.85546875" style="435" customWidth="1"/>
    <col min="2266" max="2266" width="3.28515625" style="435" customWidth="1"/>
    <col min="2267" max="2267" width="2.85546875" style="435" customWidth="1"/>
    <col min="2268" max="2268" width="3.28515625" style="435" customWidth="1"/>
    <col min="2269" max="2269" width="2.85546875" style="435" customWidth="1"/>
    <col min="2270" max="2270" width="4.140625" style="435" customWidth="1"/>
    <col min="2271" max="2271" width="2.85546875" style="435" customWidth="1"/>
    <col min="2272" max="2272" width="3.7109375" style="435" customWidth="1"/>
    <col min="2273" max="2273" width="2.85546875" style="435" customWidth="1"/>
    <col min="2274" max="2274" width="3.28515625" style="435" customWidth="1"/>
    <col min="2275" max="2275" width="2.85546875" style="435" customWidth="1"/>
    <col min="2276" max="2276" width="3.28515625" style="435" customWidth="1"/>
    <col min="2277" max="2277" width="2.85546875" style="435" customWidth="1"/>
    <col min="2278" max="2278" width="3.7109375" style="435" customWidth="1"/>
    <col min="2279" max="2279" width="2.85546875" style="435" customWidth="1"/>
    <col min="2280" max="2280" width="3.28515625" style="435" customWidth="1"/>
    <col min="2281" max="2281" width="2.85546875" style="435" customWidth="1"/>
    <col min="2282" max="2282" width="3.28515625" style="435" customWidth="1"/>
    <col min="2283" max="2283" width="2.85546875" style="435" customWidth="1"/>
    <col min="2284" max="2284" width="4.140625" style="435" customWidth="1"/>
    <col min="2285" max="2285" width="2.85546875" style="435" customWidth="1"/>
    <col min="2286" max="2286" width="3.28515625" style="435" customWidth="1"/>
    <col min="2287" max="2287" width="2.85546875" style="435" customWidth="1"/>
    <col min="2288" max="2288" width="4.140625" style="435" customWidth="1"/>
    <col min="2289" max="2289" width="2.85546875" style="435" customWidth="1"/>
    <col min="2290" max="2290" width="5" style="435" customWidth="1"/>
    <col min="2291" max="2291" width="2.28515625" style="435" customWidth="1"/>
    <col min="2292" max="2292" width="7.7109375" style="435" customWidth="1"/>
    <col min="2293" max="2509" width="7.7109375" style="435"/>
    <col min="2510" max="2510" width="9.28515625" style="435" customWidth="1"/>
    <col min="2511" max="2511" width="11.140625" style="435" customWidth="1"/>
    <col min="2512" max="2513" width="7.7109375" style="435" customWidth="1"/>
    <col min="2514" max="2514" width="4.140625" style="435" customWidth="1"/>
    <col min="2515" max="2515" width="2.85546875" style="435" customWidth="1"/>
    <col min="2516" max="2516" width="4.140625" style="435" customWidth="1"/>
    <col min="2517" max="2517" width="2.85546875" style="435" customWidth="1"/>
    <col min="2518" max="2518" width="4.140625" style="435" customWidth="1"/>
    <col min="2519" max="2519" width="2.85546875" style="435" customWidth="1"/>
    <col min="2520" max="2520" width="3.28515625" style="435" customWidth="1"/>
    <col min="2521" max="2521" width="2.85546875" style="435" customWidth="1"/>
    <col min="2522" max="2522" width="3.28515625" style="435" customWidth="1"/>
    <col min="2523" max="2523" width="2.85546875" style="435" customWidth="1"/>
    <col min="2524" max="2524" width="3.28515625" style="435" customWidth="1"/>
    <col min="2525" max="2525" width="2.85546875" style="435" customWidth="1"/>
    <col min="2526" max="2526" width="4.140625" style="435" customWidth="1"/>
    <col min="2527" max="2527" width="2.85546875" style="435" customWidth="1"/>
    <col min="2528" max="2528" width="3.7109375" style="435" customWidth="1"/>
    <col min="2529" max="2529" width="2.85546875" style="435" customWidth="1"/>
    <col min="2530" max="2530" width="3.28515625" style="435" customWidth="1"/>
    <col min="2531" max="2531" width="2.85546875" style="435" customWidth="1"/>
    <col min="2532" max="2532" width="3.28515625" style="435" customWidth="1"/>
    <col min="2533" max="2533" width="2.85546875" style="435" customWidth="1"/>
    <col min="2534" max="2534" width="3.7109375" style="435" customWidth="1"/>
    <col min="2535" max="2535" width="2.85546875" style="435" customWidth="1"/>
    <col min="2536" max="2536" width="3.28515625" style="435" customWidth="1"/>
    <col min="2537" max="2537" width="2.85546875" style="435" customWidth="1"/>
    <col min="2538" max="2538" width="3.28515625" style="435" customWidth="1"/>
    <col min="2539" max="2539" width="2.85546875" style="435" customWidth="1"/>
    <col min="2540" max="2540" width="4.140625" style="435" customWidth="1"/>
    <col min="2541" max="2541" width="2.85546875" style="435" customWidth="1"/>
    <col min="2542" max="2542" width="3.28515625" style="435" customWidth="1"/>
    <col min="2543" max="2543" width="2.85546875" style="435" customWidth="1"/>
    <col min="2544" max="2544" width="4.140625" style="435" customWidth="1"/>
    <col min="2545" max="2545" width="2.85546875" style="435" customWidth="1"/>
    <col min="2546" max="2546" width="5" style="435" customWidth="1"/>
    <col min="2547" max="2547" width="2.28515625" style="435" customWidth="1"/>
    <col min="2548" max="2548" width="7.7109375" style="435" customWidth="1"/>
    <col min="2549" max="2765" width="7.7109375" style="435"/>
    <col min="2766" max="2766" width="9.28515625" style="435" customWidth="1"/>
    <col min="2767" max="2767" width="11.140625" style="435" customWidth="1"/>
    <col min="2768" max="2769" width="7.7109375" style="435" customWidth="1"/>
    <col min="2770" max="2770" width="4.140625" style="435" customWidth="1"/>
    <col min="2771" max="2771" width="2.85546875" style="435" customWidth="1"/>
    <col min="2772" max="2772" width="4.140625" style="435" customWidth="1"/>
    <col min="2773" max="2773" width="2.85546875" style="435" customWidth="1"/>
    <col min="2774" max="2774" width="4.140625" style="435" customWidth="1"/>
    <col min="2775" max="2775" width="2.85546875" style="435" customWidth="1"/>
    <col min="2776" max="2776" width="3.28515625" style="435" customWidth="1"/>
    <col min="2777" max="2777" width="2.85546875" style="435" customWidth="1"/>
    <col min="2778" max="2778" width="3.28515625" style="435" customWidth="1"/>
    <col min="2779" max="2779" width="2.85546875" style="435" customWidth="1"/>
    <col min="2780" max="2780" width="3.28515625" style="435" customWidth="1"/>
    <col min="2781" max="2781" width="2.85546875" style="435" customWidth="1"/>
    <col min="2782" max="2782" width="4.140625" style="435" customWidth="1"/>
    <col min="2783" max="2783" width="2.85546875" style="435" customWidth="1"/>
    <col min="2784" max="2784" width="3.7109375" style="435" customWidth="1"/>
    <col min="2785" max="2785" width="2.85546875" style="435" customWidth="1"/>
    <col min="2786" max="2786" width="3.28515625" style="435" customWidth="1"/>
    <col min="2787" max="2787" width="2.85546875" style="435" customWidth="1"/>
    <col min="2788" max="2788" width="3.28515625" style="435" customWidth="1"/>
    <col min="2789" max="2789" width="2.85546875" style="435" customWidth="1"/>
    <col min="2790" max="2790" width="3.7109375" style="435" customWidth="1"/>
    <col min="2791" max="2791" width="2.85546875" style="435" customWidth="1"/>
    <col min="2792" max="2792" width="3.28515625" style="435" customWidth="1"/>
    <col min="2793" max="2793" width="2.85546875" style="435" customWidth="1"/>
    <col min="2794" max="2794" width="3.28515625" style="435" customWidth="1"/>
    <col min="2795" max="2795" width="2.85546875" style="435" customWidth="1"/>
    <col min="2796" max="2796" width="4.140625" style="435" customWidth="1"/>
    <col min="2797" max="2797" width="2.85546875" style="435" customWidth="1"/>
    <col min="2798" max="2798" width="3.28515625" style="435" customWidth="1"/>
    <col min="2799" max="2799" width="2.85546875" style="435" customWidth="1"/>
    <col min="2800" max="2800" width="4.140625" style="435" customWidth="1"/>
    <col min="2801" max="2801" width="2.85546875" style="435" customWidth="1"/>
    <col min="2802" max="2802" width="5" style="435" customWidth="1"/>
    <col min="2803" max="2803" width="2.28515625" style="435" customWidth="1"/>
    <col min="2804" max="2804" width="7.7109375" style="435" customWidth="1"/>
    <col min="2805" max="3021" width="7.7109375" style="435"/>
    <col min="3022" max="3022" width="9.28515625" style="435" customWidth="1"/>
    <col min="3023" max="3023" width="11.140625" style="435" customWidth="1"/>
    <col min="3024" max="3025" width="7.7109375" style="435" customWidth="1"/>
    <col min="3026" max="3026" width="4.140625" style="435" customWidth="1"/>
    <col min="3027" max="3027" width="2.85546875" style="435" customWidth="1"/>
    <col min="3028" max="3028" width="4.140625" style="435" customWidth="1"/>
    <col min="3029" max="3029" width="2.85546875" style="435" customWidth="1"/>
    <col min="3030" max="3030" width="4.140625" style="435" customWidth="1"/>
    <col min="3031" max="3031" width="2.85546875" style="435" customWidth="1"/>
    <col min="3032" max="3032" width="3.28515625" style="435" customWidth="1"/>
    <col min="3033" max="3033" width="2.85546875" style="435" customWidth="1"/>
    <col min="3034" max="3034" width="3.28515625" style="435" customWidth="1"/>
    <col min="3035" max="3035" width="2.85546875" style="435" customWidth="1"/>
    <col min="3036" max="3036" width="3.28515625" style="435" customWidth="1"/>
    <col min="3037" max="3037" width="2.85546875" style="435" customWidth="1"/>
    <col min="3038" max="3038" width="4.140625" style="435" customWidth="1"/>
    <col min="3039" max="3039" width="2.85546875" style="435" customWidth="1"/>
    <col min="3040" max="3040" width="3.7109375" style="435" customWidth="1"/>
    <col min="3041" max="3041" width="2.85546875" style="435" customWidth="1"/>
    <col min="3042" max="3042" width="3.28515625" style="435" customWidth="1"/>
    <col min="3043" max="3043" width="2.85546875" style="435" customWidth="1"/>
    <col min="3044" max="3044" width="3.28515625" style="435" customWidth="1"/>
    <col min="3045" max="3045" width="2.85546875" style="435" customWidth="1"/>
    <col min="3046" max="3046" width="3.7109375" style="435" customWidth="1"/>
    <col min="3047" max="3047" width="2.85546875" style="435" customWidth="1"/>
    <col min="3048" max="3048" width="3.28515625" style="435" customWidth="1"/>
    <col min="3049" max="3049" width="2.85546875" style="435" customWidth="1"/>
    <col min="3050" max="3050" width="3.28515625" style="435" customWidth="1"/>
    <col min="3051" max="3051" width="2.85546875" style="435" customWidth="1"/>
    <col min="3052" max="3052" width="4.140625" style="435" customWidth="1"/>
    <col min="3053" max="3053" width="2.85546875" style="435" customWidth="1"/>
    <col min="3054" max="3054" width="3.28515625" style="435" customWidth="1"/>
    <col min="3055" max="3055" width="2.85546875" style="435" customWidth="1"/>
    <col min="3056" max="3056" width="4.140625" style="435" customWidth="1"/>
    <col min="3057" max="3057" width="2.85546875" style="435" customWidth="1"/>
    <col min="3058" max="3058" width="5" style="435" customWidth="1"/>
    <col min="3059" max="3059" width="2.28515625" style="435" customWidth="1"/>
    <col min="3060" max="3060" width="7.7109375" style="435" customWidth="1"/>
    <col min="3061" max="3277" width="7.7109375" style="435"/>
    <col min="3278" max="3278" width="9.28515625" style="435" customWidth="1"/>
    <col min="3279" max="3279" width="11.140625" style="435" customWidth="1"/>
    <col min="3280" max="3281" width="7.7109375" style="435" customWidth="1"/>
    <col min="3282" max="3282" width="4.140625" style="435" customWidth="1"/>
    <col min="3283" max="3283" width="2.85546875" style="435" customWidth="1"/>
    <col min="3284" max="3284" width="4.140625" style="435" customWidth="1"/>
    <col min="3285" max="3285" width="2.85546875" style="435" customWidth="1"/>
    <col min="3286" max="3286" width="4.140625" style="435" customWidth="1"/>
    <col min="3287" max="3287" width="2.85546875" style="435" customWidth="1"/>
    <col min="3288" max="3288" width="3.28515625" style="435" customWidth="1"/>
    <col min="3289" max="3289" width="2.85546875" style="435" customWidth="1"/>
    <col min="3290" max="3290" width="3.28515625" style="435" customWidth="1"/>
    <col min="3291" max="3291" width="2.85546875" style="435" customWidth="1"/>
    <col min="3292" max="3292" width="3.28515625" style="435" customWidth="1"/>
    <col min="3293" max="3293" width="2.85546875" style="435" customWidth="1"/>
    <col min="3294" max="3294" width="4.140625" style="435" customWidth="1"/>
    <col min="3295" max="3295" width="2.85546875" style="435" customWidth="1"/>
    <col min="3296" max="3296" width="3.7109375" style="435" customWidth="1"/>
    <col min="3297" max="3297" width="2.85546875" style="435" customWidth="1"/>
    <col min="3298" max="3298" width="3.28515625" style="435" customWidth="1"/>
    <col min="3299" max="3299" width="2.85546875" style="435" customWidth="1"/>
    <col min="3300" max="3300" width="3.28515625" style="435" customWidth="1"/>
    <col min="3301" max="3301" width="2.85546875" style="435" customWidth="1"/>
    <col min="3302" max="3302" width="3.7109375" style="435" customWidth="1"/>
    <col min="3303" max="3303" width="2.85546875" style="435" customWidth="1"/>
    <col min="3304" max="3304" width="3.28515625" style="435" customWidth="1"/>
    <col min="3305" max="3305" width="2.85546875" style="435" customWidth="1"/>
    <col min="3306" max="3306" width="3.28515625" style="435" customWidth="1"/>
    <col min="3307" max="3307" width="2.85546875" style="435" customWidth="1"/>
    <col min="3308" max="3308" width="4.140625" style="435" customWidth="1"/>
    <col min="3309" max="3309" width="2.85546875" style="435" customWidth="1"/>
    <col min="3310" max="3310" width="3.28515625" style="435" customWidth="1"/>
    <col min="3311" max="3311" width="2.85546875" style="435" customWidth="1"/>
    <col min="3312" max="3312" width="4.140625" style="435" customWidth="1"/>
    <col min="3313" max="3313" width="2.85546875" style="435" customWidth="1"/>
    <col min="3314" max="3314" width="5" style="435" customWidth="1"/>
    <col min="3315" max="3315" width="2.28515625" style="435" customWidth="1"/>
    <col min="3316" max="3316" width="7.7109375" style="435" customWidth="1"/>
    <col min="3317" max="3533" width="7.7109375" style="435"/>
    <col min="3534" max="3534" width="9.28515625" style="435" customWidth="1"/>
    <col min="3535" max="3535" width="11.140625" style="435" customWidth="1"/>
    <col min="3536" max="3537" width="7.7109375" style="435" customWidth="1"/>
    <col min="3538" max="3538" width="4.140625" style="435" customWidth="1"/>
    <col min="3539" max="3539" width="2.85546875" style="435" customWidth="1"/>
    <col min="3540" max="3540" width="4.140625" style="435" customWidth="1"/>
    <col min="3541" max="3541" width="2.85546875" style="435" customWidth="1"/>
    <col min="3542" max="3542" width="4.140625" style="435" customWidth="1"/>
    <col min="3543" max="3543" width="2.85546875" style="435" customWidth="1"/>
    <col min="3544" max="3544" width="3.28515625" style="435" customWidth="1"/>
    <col min="3545" max="3545" width="2.85546875" style="435" customWidth="1"/>
    <col min="3546" max="3546" width="3.28515625" style="435" customWidth="1"/>
    <col min="3547" max="3547" width="2.85546875" style="435" customWidth="1"/>
    <col min="3548" max="3548" width="3.28515625" style="435" customWidth="1"/>
    <col min="3549" max="3549" width="2.85546875" style="435" customWidth="1"/>
    <col min="3550" max="3550" width="4.140625" style="435" customWidth="1"/>
    <col min="3551" max="3551" width="2.85546875" style="435" customWidth="1"/>
    <col min="3552" max="3552" width="3.7109375" style="435" customWidth="1"/>
    <col min="3553" max="3553" width="2.85546875" style="435" customWidth="1"/>
    <col min="3554" max="3554" width="3.28515625" style="435" customWidth="1"/>
    <col min="3555" max="3555" width="2.85546875" style="435" customWidth="1"/>
    <col min="3556" max="3556" width="3.28515625" style="435" customWidth="1"/>
    <col min="3557" max="3557" width="2.85546875" style="435" customWidth="1"/>
    <col min="3558" max="3558" width="3.7109375" style="435" customWidth="1"/>
    <col min="3559" max="3559" width="2.85546875" style="435" customWidth="1"/>
    <col min="3560" max="3560" width="3.28515625" style="435" customWidth="1"/>
    <col min="3561" max="3561" width="2.85546875" style="435" customWidth="1"/>
    <col min="3562" max="3562" width="3.28515625" style="435" customWidth="1"/>
    <col min="3563" max="3563" width="2.85546875" style="435" customWidth="1"/>
    <col min="3564" max="3564" width="4.140625" style="435" customWidth="1"/>
    <col min="3565" max="3565" width="2.85546875" style="435" customWidth="1"/>
    <col min="3566" max="3566" width="3.28515625" style="435" customWidth="1"/>
    <col min="3567" max="3567" width="2.85546875" style="435" customWidth="1"/>
    <col min="3568" max="3568" width="4.140625" style="435" customWidth="1"/>
    <col min="3569" max="3569" width="2.85546875" style="435" customWidth="1"/>
    <col min="3570" max="3570" width="5" style="435" customWidth="1"/>
    <col min="3571" max="3571" width="2.28515625" style="435" customWidth="1"/>
    <col min="3572" max="3572" width="7.7109375" style="435" customWidth="1"/>
    <col min="3573" max="3789" width="7.7109375" style="435"/>
    <col min="3790" max="3790" width="9.28515625" style="435" customWidth="1"/>
    <col min="3791" max="3791" width="11.140625" style="435" customWidth="1"/>
    <col min="3792" max="3793" width="7.7109375" style="435" customWidth="1"/>
    <col min="3794" max="3794" width="4.140625" style="435" customWidth="1"/>
    <col min="3795" max="3795" width="2.85546875" style="435" customWidth="1"/>
    <col min="3796" max="3796" width="4.140625" style="435" customWidth="1"/>
    <col min="3797" max="3797" width="2.85546875" style="435" customWidth="1"/>
    <col min="3798" max="3798" width="4.140625" style="435" customWidth="1"/>
    <col min="3799" max="3799" width="2.85546875" style="435" customWidth="1"/>
    <col min="3800" max="3800" width="3.28515625" style="435" customWidth="1"/>
    <col min="3801" max="3801" width="2.85546875" style="435" customWidth="1"/>
    <col min="3802" max="3802" width="3.28515625" style="435" customWidth="1"/>
    <col min="3803" max="3803" width="2.85546875" style="435" customWidth="1"/>
    <col min="3804" max="3804" width="3.28515625" style="435" customWidth="1"/>
    <col min="3805" max="3805" width="2.85546875" style="435" customWidth="1"/>
    <col min="3806" max="3806" width="4.140625" style="435" customWidth="1"/>
    <col min="3807" max="3807" width="2.85546875" style="435" customWidth="1"/>
    <col min="3808" max="3808" width="3.7109375" style="435" customWidth="1"/>
    <col min="3809" max="3809" width="2.85546875" style="435" customWidth="1"/>
    <col min="3810" max="3810" width="3.28515625" style="435" customWidth="1"/>
    <col min="3811" max="3811" width="2.85546875" style="435" customWidth="1"/>
    <col min="3812" max="3812" width="3.28515625" style="435" customWidth="1"/>
    <col min="3813" max="3813" width="2.85546875" style="435" customWidth="1"/>
    <col min="3814" max="3814" width="3.7109375" style="435" customWidth="1"/>
    <col min="3815" max="3815" width="2.85546875" style="435" customWidth="1"/>
    <col min="3816" max="3816" width="3.28515625" style="435" customWidth="1"/>
    <col min="3817" max="3817" width="2.85546875" style="435" customWidth="1"/>
    <col min="3818" max="3818" width="3.28515625" style="435" customWidth="1"/>
    <col min="3819" max="3819" width="2.85546875" style="435" customWidth="1"/>
    <col min="3820" max="3820" width="4.140625" style="435" customWidth="1"/>
    <col min="3821" max="3821" width="2.85546875" style="435" customWidth="1"/>
    <col min="3822" max="3822" width="3.28515625" style="435" customWidth="1"/>
    <col min="3823" max="3823" width="2.85546875" style="435" customWidth="1"/>
    <col min="3824" max="3824" width="4.140625" style="435" customWidth="1"/>
    <col min="3825" max="3825" width="2.85546875" style="435" customWidth="1"/>
    <col min="3826" max="3826" width="5" style="435" customWidth="1"/>
    <col min="3827" max="3827" width="2.28515625" style="435" customWidth="1"/>
    <col min="3828" max="3828" width="7.7109375" style="435" customWidth="1"/>
    <col min="3829" max="4045" width="7.7109375" style="435"/>
    <col min="4046" max="4046" width="9.28515625" style="435" customWidth="1"/>
    <col min="4047" max="4047" width="11.140625" style="435" customWidth="1"/>
    <col min="4048" max="4049" width="7.7109375" style="435" customWidth="1"/>
    <col min="4050" max="4050" width="4.140625" style="435" customWidth="1"/>
    <col min="4051" max="4051" width="2.85546875" style="435" customWidth="1"/>
    <col min="4052" max="4052" width="4.140625" style="435" customWidth="1"/>
    <col min="4053" max="4053" width="2.85546875" style="435" customWidth="1"/>
    <col min="4054" max="4054" width="4.140625" style="435" customWidth="1"/>
    <col min="4055" max="4055" width="2.85546875" style="435" customWidth="1"/>
    <col min="4056" max="4056" width="3.28515625" style="435" customWidth="1"/>
    <col min="4057" max="4057" width="2.85546875" style="435" customWidth="1"/>
    <col min="4058" max="4058" width="3.28515625" style="435" customWidth="1"/>
    <col min="4059" max="4059" width="2.85546875" style="435" customWidth="1"/>
    <col min="4060" max="4060" width="3.28515625" style="435" customWidth="1"/>
    <col min="4061" max="4061" width="2.85546875" style="435" customWidth="1"/>
    <col min="4062" max="4062" width="4.140625" style="435" customWidth="1"/>
    <col min="4063" max="4063" width="2.85546875" style="435" customWidth="1"/>
    <col min="4064" max="4064" width="3.7109375" style="435" customWidth="1"/>
    <col min="4065" max="4065" width="2.85546875" style="435" customWidth="1"/>
    <col min="4066" max="4066" width="3.28515625" style="435" customWidth="1"/>
    <col min="4067" max="4067" width="2.85546875" style="435" customWidth="1"/>
    <col min="4068" max="4068" width="3.28515625" style="435" customWidth="1"/>
    <col min="4069" max="4069" width="2.85546875" style="435" customWidth="1"/>
    <col min="4070" max="4070" width="3.7109375" style="435" customWidth="1"/>
    <col min="4071" max="4071" width="2.85546875" style="435" customWidth="1"/>
    <col min="4072" max="4072" width="3.28515625" style="435" customWidth="1"/>
    <col min="4073" max="4073" width="2.85546875" style="435" customWidth="1"/>
    <col min="4074" max="4074" width="3.28515625" style="435" customWidth="1"/>
    <col min="4075" max="4075" width="2.85546875" style="435" customWidth="1"/>
    <col min="4076" max="4076" width="4.140625" style="435" customWidth="1"/>
    <col min="4077" max="4077" width="2.85546875" style="435" customWidth="1"/>
    <col min="4078" max="4078" width="3.28515625" style="435" customWidth="1"/>
    <col min="4079" max="4079" width="2.85546875" style="435" customWidth="1"/>
    <col min="4080" max="4080" width="4.140625" style="435" customWidth="1"/>
    <col min="4081" max="4081" width="2.85546875" style="435" customWidth="1"/>
    <col min="4082" max="4082" width="5" style="435" customWidth="1"/>
    <col min="4083" max="4083" width="2.28515625" style="435" customWidth="1"/>
    <col min="4084" max="4084" width="7.7109375" style="435" customWidth="1"/>
    <col min="4085" max="4301" width="7.7109375" style="435"/>
    <col min="4302" max="4302" width="9.28515625" style="435" customWidth="1"/>
    <col min="4303" max="4303" width="11.140625" style="435" customWidth="1"/>
    <col min="4304" max="4305" width="7.7109375" style="435" customWidth="1"/>
    <col min="4306" max="4306" width="4.140625" style="435" customWidth="1"/>
    <col min="4307" max="4307" width="2.85546875" style="435" customWidth="1"/>
    <col min="4308" max="4308" width="4.140625" style="435" customWidth="1"/>
    <col min="4309" max="4309" width="2.85546875" style="435" customWidth="1"/>
    <col min="4310" max="4310" width="4.140625" style="435" customWidth="1"/>
    <col min="4311" max="4311" width="2.85546875" style="435" customWidth="1"/>
    <col min="4312" max="4312" width="3.28515625" style="435" customWidth="1"/>
    <col min="4313" max="4313" width="2.85546875" style="435" customWidth="1"/>
    <col min="4314" max="4314" width="3.28515625" style="435" customWidth="1"/>
    <col min="4315" max="4315" width="2.85546875" style="435" customWidth="1"/>
    <col min="4316" max="4316" width="3.28515625" style="435" customWidth="1"/>
    <col min="4317" max="4317" width="2.85546875" style="435" customWidth="1"/>
    <col min="4318" max="4318" width="4.140625" style="435" customWidth="1"/>
    <col min="4319" max="4319" width="2.85546875" style="435" customWidth="1"/>
    <col min="4320" max="4320" width="3.7109375" style="435" customWidth="1"/>
    <col min="4321" max="4321" width="2.85546875" style="435" customWidth="1"/>
    <col min="4322" max="4322" width="3.28515625" style="435" customWidth="1"/>
    <col min="4323" max="4323" width="2.85546875" style="435" customWidth="1"/>
    <col min="4324" max="4324" width="3.28515625" style="435" customWidth="1"/>
    <col min="4325" max="4325" width="2.85546875" style="435" customWidth="1"/>
    <col min="4326" max="4326" width="3.7109375" style="435" customWidth="1"/>
    <col min="4327" max="4327" width="2.85546875" style="435" customWidth="1"/>
    <col min="4328" max="4328" width="3.28515625" style="435" customWidth="1"/>
    <col min="4329" max="4329" width="2.85546875" style="435" customWidth="1"/>
    <col min="4330" max="4330" width="3.28515625" style="435" customWidth="1"/>
    <col min="4331" max="4331" width="2.85546875" style="435" customWidth="1"/>
    <col min="4332" max="4332" width="4.140625" style="435" customWidth="1"/>
    <col min="4333" max="4333" width="2.85546875" style="435" customWidth="1"/>
    <col min="4334" max="4334" width="3.28515625" style="435" customWidth="1"/>
    <col min="4335" max="4335" width="2.85546875" style="435" customWidth="1"/>
    <col min="4336" max="4336" width="4.140625" style="435" customWidth="1"/>
    <col min="4337" max="4337" width="2.85546875" style="435" customWidth="1"/>
    <col min="4338" max="4338" width="5" style="435" customWidth="1"/>
    <col min="4339" max="4339" width="2.28515625" style="435" customWidth="1"/>
    <col min="4340" max="4340" width="7.7109375" style="435" customWidth="1"/>
    <col min="4341" max="4557" width="7.7109375" style="435"/>
    <col min="4558" max="4558" width="9.28515625" style="435" customWidth="1"/>
    <col min="4559" max="4559" width="11.140625" style="435" customWidth="1"/>
    <col min="4560" max="4561" width="7.7109375" style="435" customWidth="1"/>
    <col min="4562" max="4562" width="4.140625" style="435" customWidth="1"/>
    <col min="4563" max="4563" width="2.85546875" style="435" customWidth="1"/>
    <col min="4564" max="4564" width="4.140625" style="435" customWidth="1"/>
    <col min="4565" max="4565" width="2.85546875" style="435" customWidth="1"/>
    <col min="4566" max="4566" width="4.140625" style="435" customWidth="1"/>
    <col min="4567" max="4567" width="2.85546875" style="435" customWidth="1"/>
    <col min="4568" max="4568" width="3.28515625" style="435" customWidth="1"/>
    <col min="4569" max="4569" width="2.85546875" style="435" customWidth="1"/>
    <col min="4570" max="4570" width="3.28515625" style="435" customWidth="1"/>
    <col min="4571" max="4571" width="2.85546875" style="435" customWidth="1"/>
    <col min="4572" max="4572" width="3.28515625" style="435" customWidth="1"/>
    <col min="4573" max="4573" width="2.85546875" style="435" customWidth="1"/>
    <col min="4574" max="4574" width="4.140625" style="435" customWidth="1"/>
    <col min="4575" max="4575" width="2.85546875" style="435" customWidth="1"/>
    <col min="4576" max="4576" width="3.7109375" style="435" customWidth="1"/>
    <col min="4577" max="4577" width="2.85546875" style="435" customWidth="1"/>
    <col min="4578" max="4578" width="3.28515625" style="435" customWidth="1"/>
    <col min="4579" max="4579" width="2.85546875" style="435" customWidth="1"/>
    <col min="4580" max="4580" width="3.28515625" style="435" customWidth="1"/>
    <col min="4581" max="4581" width="2.85546875" style="435" customWidth="1"/>
    <col min="4582" max="4582" width="3.7109375" style="435" customWidth="1"/>
    <col min="4583" max="4583" width="2.85546875" style="435" customWidth="1"/>
    <col min="4584" max="4584" width="3.28515625" style="435" customWidth="1"/>
    <col min="4585" max="4585" width="2.85546875" style="435" customWidth="1"/>
    <col min="4586" max="4586" width="3.28515625" style="435" customWidth="1"/>
    <col min="4587" max="4587" width="2.85546875" style="435" customWidth="1"/>
    <col min="4588" max="4588" width="4.140625" style="435" customWidth="1"/>
    <col min="4589" max="4589" width="2.85546875" style="435" customWidth="1"/>
    <col min="4590" max="4590" width="3.28515625" style="435" customWidth="1"/>
    <col min="4591" max="4591" width="2.85546875" style="435" customWidth="1"/>
    <col min="4592" max="4592" width="4.140625" style="435" customWidth="1"/>
    <col min="4593" max="4593" width="2.85546875" style="435" customWidth="1"/>
    <col min="4594" max="4594" width="5" style="435" customWidth="1"/>
    <col min="4595" max="4595" width="2.28515625" style="435" customWidth="1"/>
    <col min="4596" max="4596" width="7.7109375" style="435" customWidth="1"/>
    <col min="4597" max="4813" width="7.7109375" style="435"/>
    <col min="4814" max="4814" width="9.28515625" style="435" customWidth="1"/>
    <col min="4815" max="4815" width="11.140625" style="435" customWidth="1"/>
    <col min="4816" max="4817" width="7.7109375" style="435" customWidth="1"/>
    <col min="4818" max="4818" width="4.140625" style="435" customWidth="1"/>
    <col min="4819" max="4819" width="2.85546875" style="435" customWidth="1"/>
    <col min="4820" max="4820" width="4.140625" style="435" customWidth="1"/>
    <col min="4821" max="4821" width="2.85546875" style="435" customWidth="1"/>
    <col min="4822" max="4822" width="4.140625" style="435" customWidth="1"/>
    <col min="4823" max="4823" width="2.85546875" style="435" customWidth="1"/>
    <col min="4824" max="4824" width="3.28515625" style="435" customWidth="1"/>
    <col min="4825" max="4825" width="2.85546875" style="435" customWidth="1"/>
    <col min="4826" max="4826" width="3.28515625" style="435" customWidth="1"/>
    <col min="4827" max="4827" width="2.85546875" style="435" customWidth="1"/>
    <col min="4828" max="4828" width="3.28515625" style="435" customWidth="1"/>
    <col min="4829" max="4829" width="2.85546875" style="435" customWidth="1"/>
    <col min="4830" max="4830" width="4.140625" style="435" customWidth="1"/>
    <col min="4831" max="4831" width="2.85546875" style="435" customWidth="1"/>
    <col min="4832" max="4832" width="3.7109375" style="435" customWidth="1"/>
    <col min="4833" max="4833" width="2.85546875" style="435" customWidth="1"/>
    <col min="4834" max="4834" width="3.28515625" style="435" customWidth="1"/>
    <col min="4835" max="4835" width="2.85546875" style="435" customWidth="1"/>
    <col min="4836" max="4836" width="3.28515625" style="435" customWidth="1"/>
    <col min="4837" max="4837" width="2.85546875" style="435" customWidth="1"/>
    <col min="4838" max="4838" width="3.7109375" style="435" customWidth="1"/>
    <col min="4839" max="4839" width="2.85546875" style="435" customWidth="1"/>
    <col min="4840" max="4840" width="3.28515625" style="435" customWidth="1"/>
    <col min="4841" max="4841" width="2.85546875" style="435" customWidth="1"/>
    <col min="4842" max="4842" width="3.28515625" style="435" customWidth="1"/>
    <col min="4843" max="4843" width="2.85546875" style="435" customWidth="1"/>
    <col min="4844" max="4844" width="4.140625" style="435" customWidth="1"/>
    <col min="4845" max="4845" width="2.85546875" style="435" customWidth="1"/>
    <col min="4846" max="4846" width="3.28515625" style="435" customWidth="1"/>
    <col min="4847" max="4847" width="2.85546875" style="435" customWidth="1"/>
    <col min="4848" max="4848" width="4.140625" style="435" customWidth="1"/>
    <col min="4849" max="4849" width="2.85546875" style="435" customWidth="1"/>
    <col min="4850" max="4850" width="5" style="435" customWidth="1"/>
    <col min="4851" max="4851" width="2.28515625" style="435" customWidth="1"/>
    <col min="4852" max="4852" width="7.7109375" style="435" customWidth="1"/>
    <col min="4853" max="5069" width="7.7109375" style="435"/>
    <col min="5070" max="5070" width="9.28515625" style="435" customWidth="1"/>
    <col min="5071" max="5071" width="11.140625" style="435" customWidth="1"/>
    <col min="5072" max="5073" width="7.7109375" style="435" customWidth="1"/>
    <col min="5074" max="5074" width="4.140625" style="435" customWidth="1"/>
    <col min="5075" max="5075" width="2.85546875" style="435" customWidth="1"/>
    <col min="5076" max="5076" width="4.140625" style="435" customWidth="1"/>
    <col min="5077" max="5077" width="2.85546875" style="435" customWidth="1"/>
    <col min="5078" max="5078" width="4.140625" style="435" customWidth="1"/>
    <col min="5079" max="5079" width="2.85546875" style="435" customWidth="1"/>
    <col min="5080" max="5080" width="3.28515625" style="435" customWidth="1"/>
    <col min="5081" max="5081" width="2.85546875" style="435" customWidth="1"/>
    <col min="5082" max="5082" width="3.28515625" style="435" customWidth="1"/>
    <col min="5083" max="5083" width="2.85546875" style="435" customWidth="1"/>
    <col min="5084" max="5084" width="3.28515625" style="435" customWidth="1"/>
    <col min="5085" max="5085" width="2.85546875" style="435" customWidth="1"/>
    <col min="5086" max="5086" width="4.140625" style="435" customWidth="1"/>
    <col min="5087" max="5087" width="2.85546875" style="435" customWidth="1"/>
    <col min="5088" max="5088" width="3.7109375" style="435" customWidth="1"/>
    <col min="5089" max="5089" width="2.85546875" style="435" customWidth="1"/>
    <col min="5090" max="5090" width="3.28515625" style="435" customWidth="1"/>
    <col min="5091" max="5091" width="2.85546875" style="435" customWidth="1"/>
    <col min="5092" max="5092" width="3.28515625" style="435" customWidth="1"/>
    <col min="5093" max="5093" width="2.85546875" style="435" customWidth="1"/>
    <col min="5094" max="5094" width="3.7109375" style="435" customWidth="1"/>
    <col min="5095" max="5095" width="2.85546875" style="435" customWidth="1"/>
    <col min="5096" max="5096" width="3.28515625" style="435" customWidth="1"/>
    <col min="5097" max="5097" width="2.85546875" style="435" customWidth="1"/>
    <col min="5098" max="5098" width="3.28515625" style="435" customWidth="1"/>
    <col min="5099" max="5099" width="2.85546875" style="435" customWidth="1"/>
    <col min="5100" max="5100" width="4.140625" style="435" customWidth="1"/>
    <col min="5101" max="5101" width="2.85546875" style="435" customWidth="1"/>
    <col min="5102" max="5102" width="3.28515625" style="435" customWidth="1"/>
    <col min="5103" max="5103" width="2.85546875" style="435" customWidth="1"/>
    <col min="5104" max="5104" width="4.140625" style="435" customWidth="1"/>
    <col min="5105" max="5105" width="2.85546875" style="435" customWidth="1"/>
    <col min="5106" max="5106" width="5" style="435" customWidth="1"/>
    <col min="5107" max="5107" width="2.28515625" style="435" customWidth="1"/>
    <col min="5108" max="5108" width="7.7109375" style="435" customWidth="1"/>
    <col min="5109" max="5325" width="7.7109375" style="435"/>
    <col min="5326" max="5326" width="9.28515625" style="435" customWidth="1"/>
    <col min="5327" max="5327" width="11.140625" style="435" customWidth="1"/>
    <col min="5328" max="5329" width="7.7109375" style="435" customWidth="1"/>
    <col min="5330" max="5330" width="4.140625" style="435" customWidth="1"/>
    <col min="5331" max="5331" width="2.85546875" style="435" customWidth="1"/>
    <col min="5332" max="5332" width="4.140625" style="435" customWidth="1"/>
    <col min="5333" max="5333" width="2.85546875" style="435" customWidth="1"/>
    <col min="5334" max="5334" width="4.140625" style="435" customWidth="1"/>
    <col min="5335" max="5335" width="2.85546875" style="435" customWidth="1"/>
    <col min="5336" max="5336" width="3.28515625" style="435" customWidth="1"/>
    <col min="5337" max="5337" width="2.85546875" style="435" customWidth="1"/>
    <col min="5338" max="5338" width="3.28515625" style="435" customWidth="1"/>
    <col min="5339" max="5339" width="2.85546875" style="435" customWidth="1"/>
    <col min="5340" max="5340" width="3.28515625" style="435" customWidth="1"/>
    <col min="5341" max="5341" width="2.85546875" style="435" customWidth="1"/>
    <col min="5342" max="5342" width="4.140625" style="435" customWidth="1"/>
    <col min="5343" max="5343" width="2.85546875" style="435" customWidth="1"/>
    <col min="5344" max="5344" width="3.7109375" style="435" customWidth="1"/>
    <col min="5345" max="5345" width="2.85546875" style="435" customWidth="1"/>
    <col min="5346" max="5346" width="3.28515625" style="435" customWidth="1"/>
    <col min="5347" max="5347" width="2.85546875" style="435" customWidth="1"/>
    <col min="5348" max="5348" width="3.28515625" style="435" customWidth="1"/>
    <col min="5349" max="5349" width="2.85546875" style="435" customWidth="1"/>
    <col min="5350" max="5350" width="3.7109375" style="435" customWidth="1"/>
    <col min="5351" max="5351" width="2.85546875" style="435" customWidth="1"/>
    <col min="5352" max="5352" width="3.28515625" style="435" customWidth="1"/>
    <col min="5353" max="5353" width="2.85546875" style="435" customWidth="1"/>
    <col min="5354" max="5354" width="3.28515625" style="435" customWidth="1"/>
    <col min="5355" max="5355" width="2.85546875" style="435" customWidth="1"/>
    <col min="5356" max="5356" width="4.140625" style="435" customWidth="1"/>
    <col min="5357" max="5357" width="2.85546875" style="435" customWidth="1"/>
    <col min="5358" max="5358" width="3.28515625" style="435" customWidth="1"/>
    <col min="5359" max="5359" width="2.85546875" style="435" customWidth="1"/>
    <col min="5360" max="5360" width="4.140625" style="435" customWidth="1"/>
    <col min="5361" max="5361" width="2.85546875" style="435" customWidth="1"/>
    <col min="5362" max="5362" width="5" style="435" customWidth="1"/>
    <col min="5363" max="5363" width="2.28515625" style="435" customWidth="1"/>
    <col min="5364" max="5364" width="7.7109375" style="435" customWidth="1"/>
    <col min="5365" max="5581" width="7.7109375" style="435"/>
    <col min="5582" max="5582" width="9.28515625" style="435" customWidth="1"/>
    <col min="5583" max="5583" width="11.140625" style="435" customWidth="1"/>
    <col min="5584" max="5585" width="7.7109375" style="435" customWidth="1"/>
    <col min="5586" max="5586" width="4.140625" style="435" customWidth="1"/>
    <col min="5587" max="5587" width="2.85546875" style="435" customWidth="1"/>
    <col min="5588" max="5588" width="4.140625" style="435" customWidth="1"/>
    <col min="5589" max="5589" width="2.85546875" style="435" customWidth="1"/>
    <col min="5590" max="5590" width="4.140625" style="435" customWidth="1"/>
    <col min="5591" max="5591" width="2.85546875" style="435" customWidth="1"/>
    <col min="5592" max="5592" width="3.28515625" style="435" customWidth="1"/>
    <col min="5593" max="5593" width="2.85546875" style="435" customWidth="1"/>
    <col min="5594" max="5594" width="3.28515625" style="435" customWidth="1"/>
    <col min="5595" max="5595" width="2.85546875" style="435" customWidth="1"/>
    <col min="5596" max="5596" width="3.28515625" style="435" customWidth="1"/>
    <col min="5597" max="5597" width="2.85546875" style="435" customWidth="1"/>
    <col min="5598" max="5598" width="4.140625" style="435" customWidth="1"/>
    <col min="5599" max="5599" width="2.85546875" style="435" customWidth="1"/>
    <col min="5600" max="5600" width="3.7109375" style="435" customWidth="1"/>
    <col min="5601" max="5601" width="2.85546875" style="435" customWidth="1"/>
    <col min="5602" max="5602" width="3.28515625" style="435" customWidth="1"/>
    <col min="5603" max="5603" width="2.85546875" style="435" customWidth="1"/>
    <col min="5604" max="5604" width="3.28515625" style="435" customWidth="1"/>
    <col min="5605" max="5605" width="2.85546875" style="435" customWidth="1"/>
    <col min="5606" max="5606" width="3.7109375" style="435" customWidth="1"/>
    <col min="5607" max="5607" width="2.85546875" style="435" customWidth="1"/>
    <col min="5608" max="5608" width="3.28515625" style="435" customWidth="1"/>
    <col min="5609" max="5609" width="2.85546875" style="435" customWidth="1"/>
    <col min="5610" max="5610" width="3.28515625" style="435" customWidth="1"/>
    <col min="5611" max="5611" width="2.85546875" style="435" customWidth="1"/>
    <col min="5612" max="5612" width="4.140625" style="435" customWidth="1"/>
    <col min="5613" max="5613" width="2.85546875" style="435" customWidth="1"/>
    <col min="5614" max="5614" width="3.28515625" style="435" customWidth="1"/>
    <col min="5615" max="5615" width="2.85546875" style="435" customWidth="1"/>
    <col min="5616" max="5616" width="4.140625" style="435" customWidth="1"/>
    <col min="5617" max="5617" width="2.85546875" style="435" customWidth="1"/>
    <col min="5618" max="5618" width="5" style="435" customWidth="1"/>
    <col min="5619" max="5619" width="2.28515625" style="435" customWidth="1"/>
    <col min="5620" max="5620" width="7.7109375" style="435" customWidth="1"/>
    <col min="5621" max="5837" width="7.7109375" style="435"/>
    <col min="5838" max="5838" width="9.28515625" style="435" customWidth="1"/>
    <col min="5839" max="5839" width="11.140625" style="435" customWidth="1"/>
    <col min="5840" max="5841" width="7.7109375" style="435" customWidth="1"/>
    <col min="5842" max="5842" width="4.140625" style="435" customWidth="1"/>
    <col min="5843" max="5843" width="2.85546875" style="435" customWidth="1"/>
    <col min="5844" max="5844" width="4.140625" style="435" customWidth="1"/>
    <col min="5845" max="5845" width="2.85546875" style="435" customWidth="1"/>
    <col min="5846" max="5846" width="4.140625" style="435" customWidth="1"/>
    <col min="5847" max="5847" width="2.85546875" style="435" customWidth="1"/>
    <col min="5848" max="5848" width="3.28515625" style="435" customWidth="1"/>
    <col min="5849" max="5849" width="2.85546875" style="435" customWidth="1"/>
    <col min="5850" max="5850" width="3.28515625" style="435" customWidth="1"/>
    <col min="5851" max="5851" width="2.85546875" style="435" customWidth="1"/>
    <col min="5852" max="5852" width="3.28515625" style="435" customWidth="1"/>
    <col min="5853" max="5853" width="2.85546875" style="435" customWidth="1"/>
    <col min="5854" max="5854" width="4.140625" style="435" customWidth="1"/>
    <col min="5855" max="5855" width="2.85546875" style="435" customWidth="1"/>
    <col min="5856" max="5856" width="3.7109375" style="435" customWidth="1"/>
    <col min="5857" max="5857" width="2.85546875" style="435" customWidth="1"/>
    <col min="5858" max="5858" width="3.28515625" style="435" customWidth="1"/>
    <col min="5859" max="5859" width="2.85546875" style="435" customWidth="1"/>
    <col min="5860" max="5860" width="3.28515625" style="435" customWidth="1"/>
    <col min="5861" max="5861" width="2.85546875" style="435" customWidth="1"/>
    <col min="5862" max="5862" width="3.7109375" style="435" customWidth="1"/>
    <col min="5863" max="5863" width="2.85546875" style="435" customWidth="1"/>
    <col min="5864" max="5864" width="3.28515625" style="435" customWidth="1"/>
    <col min="5865" max="5865" width="2.85546875" style="435" customWidth="1"/>
    <col min="5866" max="5866" width="3.28515625" style="435" customWidth="1"/>
    <col min="5867" max="5867" width="2.85546875" style="435" customWidth="1"/>
    <col min="5868" max="5868" width="4.140625" style="435" customWidth="1"/>
    <col min="5869" max="5869" width="2.85546875" style="435" customWidth="1"/>
    <col min="5870" max="5870" width="3.28515625" style="435" customWidth="1"/>
    <col min="5871" max="5871" width="2.85546875" style="435" customWidth="1"/>
    <col min="5872" max="5872" width="4.140625" style="435" customWidth="1"/>
    <col min="5873" max="5873" width="2.85546875" style="435" customWidth="1"/>
    <col min="5874" max="5874" width="5" style="435" customWidth="1"/>
    <col min="5875" max="5875" width="2.28515625" style="435" customWidth="1"/>
    <col min="5876" max="5876" width="7.7109375" style="435" customWidth="1"/>
    <col min="5877" max="6093" width="7.7109375" style="435"/>
    <col min="6094" max="6094" width="9.28515625" style="435" customWidth="1"/>
    <col min="6095" max="6095" width="11.140625" style="435" customWidth="1"/>
    <col min="6096" max="6097" width="7.7109375" style="435" customWidth="1"/>
    <col min="6098" max="6098" width="4.140625" style="435" customWidth="1"/>
    <col min="6099" max="6099" width="2.85546875" style="435" customWidth="1"/>
    <col min="6100" max="6100" width="4.140625" style="435" customWidth="1"/>
    <col min="6101" max="6101" width="2.85546875" style="435" customWidth="1"/>
    <col min="6102" max="6102" width="4.140625" style="435" customWidth="1"/>
    <col min="6103" max="6103" width="2.85546875" style="435" customWidth="1"/>
    <col min="6104" max="6104" width="3.28515625" style="435" customWidth="1"/>
    <col min="6105" max="6105" width="2.85546875" style="435" customWidth="1"/>
    <col min="6106" max="6106" width="3.28515625" style="435" customWidth="1"/>
    <col min="6107" max="6107" width="2.85546875" style="435" customWidth="1"/>
    <col min="6108" max="6108" width="3.28515625" style="435" customWidth="1"/>
    <col min="6109" max="6109" width="2.85546875" style="435" customWidth="1"/>
    <col min="6110" max="6110" width="4.140625" style="435" customWidth="1"/>
    <col min="6111" max="6111" width="2.85546875" style="435" customWidth="1"/>
    <col min="6112" max="6112" width="3.7109375" style="435" customWidth="1"/>
    <col min="6113" max="6113" width="2.85546875" style="435" customWidth="1"/>
    <col min="6114" max="6114" width="3.28515625" style="435" customWidth="1"/>
    <col min="6115" max="6115" width="2.85546875" style="435" customWidth="1"/>
    <col min="6116" max="6116" width="3.28515625" style="435" customWidth="1"/>
    <col min="6117" max="6117" width="2.85546875" style="435" customWidth="1"/>
    <col min="6118" max="6118" width="3.7109375" style="435" customWidth="1"/>
    <col min="6119" max="6119" width="2.85546875" style="435" customWidth="1"/>
    <col min="6120" max="6120" width="3.28515625" style="435" customWidth="1"/>
    <col min="6121" max="6121" width="2.85546875" style="435" customWidth="1"/>
    <col min="6122" max="6122" width="3.28515625" style="435" customWidth="1"/>
    <col min="6123" max="6123" width="2.85546875" style="435" customWidth="1"/>
    <col min="6124" max="6124" width="4.140625" style="435" customWidth="1"/>
    <col min="6125" max="6125" width="2.85546875" style="435" customWidth="1"/>
    <col min="6126" max="6126" width="3.28515625" style="435" customWidth="1"/>
    <col min="6127" max="6127" width="2.85546875" style="435" customWidth="1"/>
    <col min="6128" max="6128" width="4.140625" style="435" customWidth="1"/>
    <col min="6129" max="6129" width="2.85546875" style="435" customWidth="1"/>
    <col min="6130" max="6130" width="5" style="435" customWidth="1"/>
    <col min="6131" max="6131" width="2.28515625" style="435" customWidth="1"/>
    <col min="6132" max="6132" width="7.7109375" style="435" customWidth="1"/>
    <col min="6133" max="6349" width="7.7109375" style="435"/>
    <col min="6350" max="6350" width="9.28515625" style="435" customWidth="1"/>
    <col min="6351" max="6351" width="11.140625" style="435" customWidth="1"/>
    <col min="6352" max="6353" width="7.7109375" style="435" customWidth="1"/>
    <col min="6354" max="6354" width="4.140625" style="435" customWidth="1"/>
    <col min="6355" max="6355" width="2.85546875" style="435" customWidth="1"/>
    <col min="6356" max="6356" width="4.140625" style="435" customWidth="1"/>
    <col min="6357" max="6357" width="2.85546875" style="435" customWidth="1"/>
    <col min="6358" max="6358" width="4.140625" style="435" customWidth="1"/>
    <col min="6359" max="6359" width="2.85546875" style="435" customWidth="1"/>
    <col min="6360" max="6360" width="3.28515625" style="435" customWidth="1"/>
    <col min="6361" max="6361" width="2.85546875" style="435" customWidth="1"/>
    <col min="6362" max="6362" width="3.28515625" style="435" customWidth="1"/>
    <col min="6363" max="6363" width="2.85546875" style="435" customWidth="1"/>
    <col min="6364" max="6364" width="3.28515625" style="435" customWidth="1"/>
    <col min="6365" max="6365" width="2.85546875" style="435" customWidth="1"/>
    <col min="6366" max="6366" width="4.140625" style="435" customWidth="1"/>
    <col min="6367" max="6367" width="2.85546875" style="435" customWidth="1"/>
    <col min="6368" max="6368" width="3.7109375" style="435" customWidth="1"/>
    <col min="6369" max="6369" width="2.85546875" style="435" customWidth="1"/>
    <col min="6370" max="6370" width="3.28515625" style="435" customWidth="1"/>
    <col min="6371" max="6371" width="2.85546875" style="435" customWidth="1"/>
    <col min="6372" max="6372" width="3.28515625" style="435" customWidth="1"/>
    <col min="6373" max="6373" width="2.85546875" style="435" customWidth="1"/>
    <col min="6374" max="6374" width="3.7109375" style="435" customWidth="1"/>
    <col min="6375" max="6375" width="2.85546875" style="435" customWidth="1"/>
    <col min="6376" max="6376" width="3.28515625" style="435" customWidth="1"/>
    <col min="6377" max="6377" width="2.85546875" style="435" customWidth="1"/>
    <col min="6378" max="6378" width="3.28515625" style="435" customWidth="1"/>
    <col min="6379" max="6379" width="2.85546875" style="435" customWidth="1"/>
    <col min="6380" max="6380" width="4.140625" style="435" customWidth="1"/>
    <col min="6381" max="6381" width="2.85546875" style="435" customWidth="1"/>
    <col min="6382" max="6382" width="3.28515625" style="435" customWidth="1"/>
    <col min="6383" max="6383" width="2.85546875" style="435" customWidth="1"/>
    <col min="6384" max="6384" width="4.140625" style="435" customWidth="1"/>
    <col min="6385" max="6385" width="2.85546875" style="435" customWidth="1"/>
    <col min="6386" max="6386" width="5" style="435" customWidth="1"/>
    <col min="6387" max="6387" width="2.28515625" style="435" customWidth="1"/>
    <col min="6388" max="6388" width="7.7109375" style="435" customWidth="1"/>
    <col min="6389" max="6605" width="7.7109375" style="435"/>
    <col min="6606" max="6606" width="9.28515625" style="435" customWidth="1"/>
    <col min="6607" max="6607" width="11.140625" style="435" customWidth="1"/>
    <col min="6608" max="6609" width="7.7109375" style="435" customWidth="1"/>
    <col min="6610" max="6610" width="4.140625" style="435" customWidth="1"/>
    <col min="6611" max="6611" width="2.85546875" style="435" customWidth="1"/>
    <col min="6612" max="6612" width="4.140625" style="435" customWidth="1"/>
    <col min="6613" max="6613" width="2.85546875" style="435" customWidth="1"/>
    <col min="6614" max="6614" width="4.140625" style="435" customWidth="1"/>
    <col min="6615" max="6615" width="2.85546875" style="435" customWidth="1"/>
    <col min="6616" max="6616" width="3.28515625" style="435" customWidth="1"/>
    <col min="6617" max="6617" width="2.85546875" style="435" customWidth="1"/>
    <col min="6618" max="6618" width="3.28515625" style="435" customWidth="1"/>
    <col min="6619" max="6619" width="2.85546875" style="435" customWidth="1"/>
    <col min="6620" max="6620" width="3.28515625" style="435" customWidth="1"/>
    <col min="6621" max="6621" width="2.85546875" style="435" customWidth="1"/>
    <col min="6622" max="6622" width="4.140625" style="435" customWidth="1"/>
    <col min="6623" max="6623" width="2.85546875" style="435" customWidth="1"/>
    <col min="6624" max="6624" width="3.7109375" style="435" customWidth="1"/>
    <col min="6625" max="6625" width="2.85546875" style="435" customWidth="1"/>
    <col min="6626" max="6626" width="3.28515625" style="435" customWidth="1"/>
    <col min="6627" max="6627" width="2.85546875" style="435" customWidth="1"/>
    <col min="6628" max="6628" width="3.28515625" style="435" customWidth="1"/>
    <col min="6629" max="6629" width="2.85546875" style="435" customWidth="1"/>
    <col min="6630" max="6630" width="3.7109375" style="435" customWidth="1"/>
    <col min="6631" max="6631" width="2.85546875" style="435" customWidth="1"/>
    <col min="6632" max="6632" width="3.28515625" style="435" customWidth="1"/>
    <col min="6633" max="6633" width="2.85546875" style="435" customWidth="1"/>
    <col min="6634" max="6634" width="3.28515625" style="435" customWidth="1"/>
    <col min="6635" max="6635" width="2.85546875" style="435" customWidth="1"/>
    <col min="6636" max="6636" width="4.140625" style="435" customWidth="1"/>
    <col min="6637" max="6637" width="2.85546875" style="435" customWidth="1"/>
    <col min="6638" max="6638" width="3.28515625" style="435" customWidth="1"/>
    <col min="6639" max="6639" width="2.85546875" style="435" customWidth="1"/>
    <col min="6640" max="6640" width="4.140625" style="435" customWidth="1"/>
    <col min="6641" max="6641" width="2.85546875" style="435" customWidth="1"/>
    <col min="6642" max="6642" width="5" style="435" customWidth="1"/>
    <col min="6643" max="6643" width="2.28515625" style="435" customWidth="1"/>
    <col min="6644" max="6644" width="7.7109375" style="435" customWidth="1"/>
    <col min="6645" max="6861" width="7.7109375" style="435"/>
    <col min="6862" max="6862" width="9.28515625" style="435" customWidth="1"/>
    <col min="6863" max="6863" width="11.140625" style="435" customWidth="1"/>
    <col min="6864" max="6865" width="7.7109375" style="435" customWidth="1"/>
    <col min="6866" max="6866" width="4.140625" style="435" customWidth="1"/>
    <col min="6867" max="6867" width="2.85546875" style="435" customWidth="1"/>
    <col min="6868" max="6868" width="4.140625" style="435" customWidth="1"/>
    <col min="6869" max="6869" width="2.85546875" style="435" customWidth="1"/>
    <col min="6870" max="6870" width="4.140625" style="435" customWidth="1"/>
    <col min="6871" max="6871" width="2.85546875" style="435" customWidth="1"/>
    <col min="6872" max="6872" width="3.28515625" style="435" customWidth="1"/>
    <col min="6873" max="6873" width="2.85546875" style="435" customWidth="1"/>
    <col min="6874" max="6874" width="3.28515625" style="435" customWidth="1"/>
    <col min="6875" max="6875" width="2.85546875" style="435" customWidth="1"/>
    <col min="6876" max="6876" width="3.28515625" style="435" customWidth="1"/>
    <col min="6877" max="6877" width="2.85546875" style="435" customWidth="1"/>
    <col min="6878" max="6878" width="4.140625" style="435" customWidth="1"/>
    <col min="6879" max="6879" width="2.85546875" style="435" customWidth="1"/>
    <col min="6880" max="6880" width="3.7109375" style="435" customWidth="1"/>
    <col min="6881" max="6881" width="2.85546875" style="435" customWidth="1"/>
    <col min="6882" max="6882" width="3.28515625" style="435" customWidth="1"/>
    <col min="6883" max="6883" width="2.85546875" style="435" customWidth="1"/>
    <col min="6884" max="6884" width="3.28515625" style="435" customWidth="1"/>
    <col min="6885" max="6885" width="2.85546875" style="435" customWidth="1"/>
    <col min="6886" max="6886" width="3.7109375" style="435" customWidth="1"/>
    <col min="6887" max="6887" width="2.85546875" style="435" customWidth="1"/>
    <col min="6888" max="6888" width="3.28515625" style="435" customWidth="1"/>
    <col min="6889" max="6889" width="2.85546875" style="435" customWidth="1"/>
    <col min="6890" max="6890" width="3.28515625" style="435" customWidth="1"/>
    <col min="6891" max="6891" width="2.85546875" style="435" customWidth="1"/>
    <col min="6892" max="6892" width="4.140625" style="435" customWidth="1"/>
    <col min="6893" max="6893" width="2.85546875" style="435" customWidth="1"/>
    <col min="6894" max="6894" width="3.28515625" style="435" customWidth="1"/>
    <col min="6895" max="6895" width="2.85546875" style="435" customWidth="1"/>
    <col min="6896" max="6896" width="4.140625" style="435" customWidth="1"/>
    <col min="6897" max="6897" width="2.85546875" style="435" customWidth="1"/>
    <col min="6898" max="6898" width="5" style="435" customWidth="1"/>
    <col min="6899" max="6899" width="2.28515625" style="435" customWidth="1"/>
    <col min="6900" max="6900" width="7.7109375" style="435" customWidth="1"/>
    <col min="6901" max="7117" width="7.7109375" style="435"/>
    <col min="7118" max="7118" width="9.28515625" style="435" customWidth="1"/>
    <col min="7119" max="7119" width="11.140625" style="435" customWidth="1"/>
    <col min="7120" max="7121" width="7.7109375" style="435" customWidth="1"/>
    <col min="7122" max="7122" width="4.140625" style="435" customWidth="1"/>
    <col min="7123" max="7123" width="2.85546875" style="435" customWidth="1"/>
    <col min="7124" max="7124" width="4.140625" style="435" customWidth="1"/>
    <col min="7125" max="7125" width="2.85546875" style="435" customWidth="1"/>
    <col min="7126" max="7126" width="4.140625" style="435" customWidth="1"/>
    <col min="7127" max="7127" width="2.85546875" style="435" customWidth="1"/>
    <col min="7128" max="7128" width="3.28515625" style="435" customWidth="1"/>
    <col min="7129" max="7129" width="2.85546875" style="435" customWidth="1"/>
    <col min="7130" max="7130" width="3.28515625" style="435" customWidth="1"/>
    <col min="7131" max="7131" width="2.85546875" style="435" customWidth="1"/>
    <col min="7132" max="7132" width="3.28515625" style="435" customWidth="1"/>
    <col min="7133" max="7133" width="2.85546875" style="435" customWidth="1"/>
    <col min="7134" max="7134" width="4.140625" style="435" customWidth="1"/>
    <col min="7135" max="7135" width="2.85546875" style="435" customWidth="1"/>
    <col min="7136" max="7136" width="3.7109375" style="435" customWidth="1"/>
    <col min="7137" max="7137" width="2.85546875" style="435" customWidth="1"/>
    <col min="7138" max="7138" width="3.28515625" style="435" customWidth="1"/>
    <col min="7139" max="7139" width="2.85546875" style="435" customWidth="1"/>
    <col min="7140" max="7140" width="3.28515625" style="435" customWidth="1"/>
    <col min="7141" max="7141" width="2.85546875" style="435" customWidth="1"/>
    <col min="7142" max="7142" width="3.7109375" style="435" customWidth="1"/>
    <col min="7143" max="7143" width="2.85546875" style="435" customWidth="1"/>
    <col min="7144" max="7144" width="3.28515625" style="435" customWidth="1"/>
    <col min="7145" max="7145" width="2.85546875" style="435" customWidth="1"/>
    <col min="7146" max="7146" width="3.28515625" style="435" customWidth="1"/>
    <col min="7147" max="7147" width="2.85546875" style="435" customWidth="1"/>
    <col min="7148" max="7148" width="4.140625" style="435" customWidth="1"/>
    <col min="7149" max="7149" width="2.85546875" style="435" customWidth="1"/>
    <col min="7150" max="7150" width="3.28515625" style="435" customWidth="1"/>
    <col min="7151" max="7151" width="2.85546875" style="435" customWidth="1"/>
    <col min="7152" max="7152" width="4.140625" style="435" customWidth="1"/>
    <col min="7153" max="7153" width="2.85546875" style="435" customWidth="1"/>
    <col min="7154" max="7154" width="5" style="435" customWidth="1"/>
    <col min="7155" max="7155" width="2.28515625" style="435" customWidth="1"/>
    <col min="7156" max="7156" width="7.7109375" style="435" customWidth="1"/>
    <col min="7157" max="7373" width="7.7109375" style="435"/>
    <col min="7374" max="7374" width="9.28515625" style="435" customWidth="1"/>
    <col min="7375" max="7375" width="11.140625" style="435" customWidth="1"/>
    <col min="7376" max="7377" width="7.7109375" style="435" customWidth="1"/>
    <col min="7378" max="7378" width="4.140625" style="435" customWidth="1"/>
    <col min="7379" max="7379" width="2.85546875" style="435" customWidth="1"/>
    <col min="7380" max="7380" width="4.140625" style="435" customWidth="1"/>
    <col min="7381" max="7381" width="2.85546875" style="435" customWidth="1"/>
    <col min="7382" max="7382" width="4.140625" style="435" customWidth="1"/>
    <col min="7383" max="7383" width="2.85546875" style="435" customWidth="1"/>
    <col min="7384" max="7384" width="3.28515625" style="435" customWidth="1"/>
    <col min="7385" max="7385" width="2.85546875" style="435" customWidth="1"/>
    <col min="7386" max="7386" width="3.28515625" style="435" customWidth="1"/>
    <col min="7387" max="7387" width="2.85546875" style="435" customWidth="1"/>
    <col min="7388" max="7388" width="3.28515625" style="435" customWidth="1"/>
    <col min="7389" max="7389" width="2.85546875" style="435" customWidth="1"/>
    <col min="7390" max="7390" width="4.140625" style="435" customWidth="1"/>
    <col min="7391" max="7391" width="2.85546875" style="435" customWidth="1"/>
    <col min="7392" max="7392" width="3.7109375" style="435" customWidth="1"/>
    <col min="7393" max="7393" width="2.85546875" style="435" customWidth="1"/>
    <col min="7394" max="7394" width="3.28515625" style="435" customWidth="1"/>
    <col min="7395" max="7395" width="2.85546875" style="435" customWidth="1"/>
    <col min="7396" max="7396" width="3.28515625" style="435" customWidth="1"/>
    <col min="7397" max="7397" width="2.85546875" style="435" customWidth="1"/>
    <col min="7398" max="7398" width="3.7109375" style="435" customWidth="1"/>
    <col min="7399" max="7399" width="2.85546875" style="435" customWidth="1"/>
    <col min="7400" max="7400" width="3.28515625" style="435" customWidth="1"/>
    <col min="7401" max="7401" width="2.85546875" style="435" customWidth="1"/>
    <col min="7402" max="7402" width="3.28515625" style="435" customWidth="1"/>
    <col min="7403" max="7403" width="2.85546875" style="435" customWidth="1"/>
    <col min="7404" max="7404" width="4.140625" style="435" customWidth="1"/>
    <col min="7405" max="7405" width="2.85546875" style="435" customWidth="1"/>
    <col min="7406" max="7406" width="3.28515625" style="435" customWidth="1"/>
    <col min="7407" max="7407" width="2.85546875" style="435" customWidth="1"/>
    <col min="7408" max="7408" width="4.140625" style="435" customWidth="1"/>
    <col min="7409" max="7409" width="2.85546875" style="435" customWidth="1"/>
    <col min="7410" max="7410" width="5" style="435" customWidth="1"/>
    <col min="7411" max="7411" width="2.28515625" style="435" customWidth="1"/>
    <col min="7412" max="7412" width="7.7109375" style="435" customWidth="1"/>
    <col min="7413" max="7629" width="7.7109375" style="435"/>
    <col min="7630" max="7630" width="9.28515625" style="435" customWidth="1"/>
    <col min="7631" max="7631" width="11.140625" style="435" customWidth="1"/>
    <col min="7632" max="7633" width="7.7109375" style="435" customWidth="1"/>
    <col min="7634" max="7634" width="4.140625" style="435" customWidth="1"/>
    <col min="7635" max="7635" width="2.85546875" style="435" customWidth="1"/>
    <col min="7636" max="7636" width="4.140625" style="435" customWidth="1"/>
    <col min="7637" max="7637" width="2.85546875" style="435" customWidth="1"/>
    <col min="7638" max="7638" width="4.140625" style="435" customWidth="1"/>
    <col min="7639" max="7639" width="2.85546875" style="435" customWidth="1"/>
    <col min="7640" max="7640" width="3.28515625" style="435" customWidth="1"/>
    <col min="7641" max="7641" width="2.85546875" style="435" customWidth="1"/>
    <col min="7642" max="7642" width="3.28515625" style="435" customWidth="1"/>
    <col min="7643" max="7643" width="2.85546875" style="435" customWidth="1"/>
    <col min="7644" max="7644" width="3.28515625" style="435" customWidth="1"/>
    <col min="7645" max="7645" width="2.85546875" style="435" customWidth="1"/>
    <col min="7646" max="7646" width="4.140625" style="435" customWidth="1"/>
    <col min="7647" max="7647" width="2.85546875" style="435" customWidth="1"/>
    <col min="7648" max="7648" width="3.7109375" style="435" customWidth="1"/>
    <col min="7649" max="7649" width="2.85546875" style="435" customWidth="1"/>
    <col min="7650" max="7650" width="3.28515625" style="435" customWidth="1"/>
    <col min="7651" max="7651" width="2.85546875" style="435" customWidth="1"/>
    <col min="7652" max="7652" width="3.28515625" style="435" customWidth="1"/>
    <col min="7653" max="7653" width="2.85546875" style="435" customWidth="1"/>
    <col min="7654" max="7654" width="3.7109375" style="435" customWidth="1"/>
    <col min="7655" max="7655" width="2.85546875" style="435" customWidth="1"/>
    <col min="7656" max="7656" width="3.28515625" style="435" customWidth="1"/>
    <col min="7657" max="7657" width="2.85546875" style="435" customWidth="1"/>
    <col min="7658" max="7658" width="3.28515625" style="435" customWidth="1"/>
    <col min="7659" max="7659" width="2.85546875" style="435" customWidth="1"/>
    <col min="7660" max="7660" width="4.140625" style="435" customWidth="1"/>
    <col min="7661" max="7661" width="2.85546875" style="435" customWidth="1"/>
    <col min="7662" max="7662" width="3.28515625" style="435" customWidth="1"/>
    <col min="7663" max="7663" width="2.85546875" style="435" customWidth="1"/>
    <col min="7664" max="7664" width="4.140625" style="435" customWidth="1"/>
    <col min="7665" max="7665" width="2.85546875" style="435" customWidth="1"/>
    <col min="7666" max="7666" width="5" style="435" customWidth="1"/>
    <col min="7667" max="7667" width="2.28515625" style="435" customWidth="1"/>
    <col min="7668" max="7668" width="7.7109375" style="435" customWidth="1"/>
    <col min="7669" max="7885" width="7.7109375" style="435"/>
    <col min="7886" max="7886" width="9.28515625" style="435" customWidth="1"/>
    <col min="7887" max="7887" width="11.140625" style="435" customWidth="1"/>
    <col min="7888" max="7889" width="7.7109375" style="435" customWidth="1"/>
    <col min="7890" max="7890" width="4.140625" style="435" customWidth="1"/>
    <col min="7891" max="7891" width="2.85546875" style="435" customWidth="1"/>
    <col min="7892" max="7892" width="4.140625" style="435" customWidth="1"/>
    <col min="7893" max="7893" width="2.85546875" style="435" customWidth="1"/>
    <col min="7894" max="7894" width="4.140625" style="435" customWidth="1"/>
    <col min="7895" max="7895" width="2.85546875" style="435" customWidth="1"/>
    <col min="7896" max="7896" width="3.28515625" style="435" customWidth="1"/>
    <col min="7897" max="7897" width="2.85546875" style="435" customWidth="1"/>
    <col min="7898" max="7898" width="3.28515625" style="435" customWidth="1"/>
    <col min="7899" max="7899" width="2.85546875" style="435" customWidth="1"/>
    <col min="7900" max="7900" width="3.28515625" style="435" customWidth="1"/>
    <col min="7901" max="7901" width="2.85546875" style="435" customWidth="1"/>
    <col min="7902" max="7902" width="4.140625" style="435" customWidth="1"/>
    <col min="7903" max="7903" width="2.85546875" style="435" customWidth="1"/>
    <col min="7904" max="7904" width="3.7109375" style="435" customWidth="1"/>
    <col min="7905" max="7905" width="2.85546875" style="435" customWidth="1"/>
    <col min="7906" max="7906" width="3.28515625" style="435" customWidth="1"/>
    <col min="7907" max="7907" width="2.85546875" style="435" customWidth="1"/>
    <col min="7908" max="7908" width="3.28515625" style="435" customWidth="1"/>
    <col min="7909" max="7909" width="2.85546875" style="435" customWidth="1"/>
    <col min="7910" max="7910" width="3.7109375" style="435" customWidth="1"/>
    <col min="7911" max="7911" width="2.85546875" style="435" customWidth="1"/>
    <col min="7912" max="7912" width="3.28515625" style="435" customWidth="1"/>
    <col min="7913" max="7913" width="2.85546875" style="435" customWidth="1"/>
    <col min="7914" max="7914" width="3.28515625" style="435" customWidth="1"/>
    <col min="7915" max="7915" width="2.85546875" style="435" customWidth="1"/>
    <col min="7916" max="7916" width="4.140625" style="435" customWidth="1"/>
    <col min="7917" max="7917" width="2.85546875" style="435" customWidth="1"/>
    <col min="7918" max="7918" width="3.28515625" style="435" customWidth="1"/>
    <col min="7919" max="7919" width="2.85546875" style="435" customWidth="1"/>
    <col min="7920" max="7920" width="4.140625" style="435" customWidth="1"/>
    <col min="7921" max="7921" width="2.85546875" style="435" customWidth="1"/>
    <col min="7922" max="7922" width="5" style="435" customWidth="1"/>
    <col min="7923" max="7923" width="2.28515625" style="435" customWidth="1"/>
    <col min="7924" max="7924" width="7.7109375" style="435" customWidth="1"/>
    <col min="7925" max="8141" width="7.7109375" style="435"/>
    <col min="8142" max="8142" width="9.28515625" style="435" customWidth="1"/>
    <col min="8143" max="8143" width="11.140625" style="435" customWidth="1"/>
    <col min="8144" max="8145" width="7.7109375" style="435" customWidth="1"/>
    <col min="8146" max="8146" width="4.140625" style="435" customWidth="1"/>
    <col min="8147" max="8147" width="2.85546875" style="435" customWidth="1"/>
    <col min="8148" max="8148" width="4.140625" style="435" customWidth="1"/>
    <col min="8149" max="8149" width="2.85546875" style="435" customWidth="1"/>
    <col min="8150" max="8150" width="4.140625" style="435" customWidth="1"/>
    <col min="8151" max="8151" width="2.85546875" style="435" customWidth="1"/>
    <col min="8152" max="8152" width="3.28515625" style="435" customWidth="1"/>
    <col min="8153" max="8153" width="2.85546875" style="435" customWidth="1"/>
    <col min="8154" max="8154" width="3.28515625" style="435" customWidth="1"/>
    <col min="8155" max="8155" width="2.85546875" style="435" customWidth="1"/>
    <col min="8156" max="8156" width="3.28515625" style="435" customWidth="1"/>
    <col min="8157" max="8157" width="2.85546875" style="435" customWidth="1"/>
    <col min="8158" max="8158" width="4.140625" style="435" customWidth="1"/>
    <col min="8159" max="8159" width="2.85546875" style="435" customWidth="1"/>
    <col min="8160" max="8160" width="3.7109375" style="435" customWidth="1"/>
    <col min="8161" max="8161" width="2.85546875" style="435" customWidth="1"/>
    <col min="8162" max="8162" width="3.28515625" style="435" customWidth="1"/>
    <col min="8163" max="8163" width="2.85546875" style="435" customWidth="1"/>
    <col min="8164" max="8164" width="3.28515625" style="435" customWidth="1"/>
    <col min="8165" max="8165" width="2.85546875" style="435" customWidth="1"/>
    <col min="8166" max="8166" width="3.7109375" style="435" customWidth="1"/>
    <col min="8167" max="8167" width="2.85546875" style="435" customWidth="1"/>
    <col min="8168" max="8168" width="3.28515625" style="435" customWidth="1"/>
    <col min="8169" max="8169" width="2.85546875" style="435" customWidth="1"/>
    <col min="8170" max="8170" width="3.28515625" style="435" customWidth="1"/>
    <col min="8171" max="8171" width="2.85546875" style="435" customWidth="1"/>
    <col min="8172" max="8172" width="4.140625" style="435" customWidth="1"/>
    <col min="8173" max="8173" width="2.85546875" style="435" customWidth="1"/>
    <col min="8174" max="8174" width="3.28515625" style="435" customWidth="1"/>
    <col min="8175" max="8175" width="2.85546875" style="435" customWidth="1"/>
    <col min="8176" max="8176" width="4.140625" style="435" customWidth="1"/>
    <col min="8177" max="8177" width="2.85546875" style="435" customWidth="1"/>
    <col min="8178" max="8178" width="5" style="435" customWidth="1"/>
    <col min="8179" max="8179" width="2.28515625" style="435" customWidth="1"/>
    <col min="8180" max="8180" width="7.7109375" style="435" customWidth="1"/>
    <col min="8181" max="8397" width="7.7109375" style="435"/>
    <col min="8398" max="8398" width="9.28515625" style="435" customWidth="1"/>
    <col min="8399" max="8399" width="11.140625" style="435" customWidth="1"/>
    <col min="8400" max="8401" width="7.7109375" style="435" customWidth="1"/>
    <col min="8402" max="8402" width="4.140625" style="435" customWidth="1"/>
    <col min="8403" max="8403" width="2.85546875" style="435" customWidth="1"/>
    <col min="8404" max="8404" width="4.140625" style="435" customWidth="1"/>
    <col min="8405" max="8405" width="2.85546875" style="435" customWidth="1"/>
    <col min="8406" max="8406" width="4.140625" style="435" customWidth="1"/>
    <col min="8407" max="8407" width="2.85546875" style="435" customWidth="1"/>
    <col min="8408" max="8408" width="3.28515625" style="435" customWidth="1"/>
    <col min="8409" max="8409" width="2.85546875" style="435" customWidth="1"/>
    <col min="8410" max="8410" width="3.28515625" style="435" customWidth="1"/>
    <col min="8411" max="8411" width="2.85546875" style="435" customWidth="1"/>
    <col min="8412" max="8412" width="3.28515625" style="435" customWidth="1"/>
    <col min="8413" max="8413" width="2.85546875" style="435" customWidth="1"/>
    <col min="8414" max="8414" width="4.140625" style="435" customWidth="1"/>
    <col min="8415" max="8415" width="2.85546875" style="435" customWidth="1"/>
    <col min="8416" max="8416" width="3.7109375" style="435" customWidth="1"/>
    <col min="8417" max="8417" width="2.85546875" style="435" customWidth="1"/>
    <col min="8418" max="8418" width="3.28515625" style="435" customWidth="1"/>
    <col min="8419" max="8419" width="2.85546875" style="435" customWidth="1"/>
    <col min="8420" max="8420" width="3.28515625" style="435" customWidth="1"/>
    <col min="8421" max="8421" width="2.85546875" style="435" customWidth="1"/>
    <col min="8422" max="8422" width="3.7109375" style="435" customWidth="1"/>
    <col min="8423" max="8423" width="2.85546875" style="435" customWidth="1"/>
    <col min="8424" max="8424" width="3.28515625" style="435" customWidth="1"/>
    <col min="8425" max="8425" width="2.85546875" style="435" customWidth="1"/>
    <col min="8426" max="8426" width="3.28515625" style="435" customWidth="1"/>
    <col min="8427" max="8427" width="2.85546875" style="435" customWidth="1"/>
    <col min="8428" max="8428" width="4.140625" style="435" customWidth="1"/>
    <col min="8429" max="8429" width="2.85546875" style="435" customWidth="1"/>
    <col min="8430" max="8430" width="3.28515625" style="435" customWidth="1"/>
    <col min="8431" max="8431" width="2.85546875" style="435" customWidth="1"/>
    <col min="8432" max="8432" width="4.140625" style="435" customWidth="1"/>
    <col min="8433" max="8433" width="2.85546875" style="435" customWidth="1"/>
    <col min="8434" max="8434" width="5" style="435" customWidth="1"/>
    <col min="8435" max="8435" width="2.28515625" style="435" customWidth="1"/>
    <col min="8436" max="8436" width="7.7109375" style="435" customWidth="1"/>
    <col min="8437" max="8653" width="7.7109375" style="435"/>
    <col min="8654" max="8654" width="9.28515625" style="435" customWidth="1"/>
    <col min="8655" max="8655" width="11.140625" style="435" customWidth="1"/>
    <col min="8656" max="8657" width="7.7109375" style="435" customWidth="1"/>
    <col min="8658" max="8658" width="4.140625" style="435" customWidth="1"/>
    <col min="8659" max="8659" width="2.85546875" style="435" customWidth="1"/>
    <col min="8660" max="8660" width="4.140625" style="435" customWidth="1"/>
    <col min="8661" max="8661" width="2.85546875" style="435" customWidth="1"/>
    <col min="8662" max="8662" width="4.140625" style="435" customWidth="1"/>
    <col min="8663" max="8663" width="2.85546875" style="435" customWidth="1"/>
    <col min="8664" max="8664" width="3.28515625" style="435" customWidth="1"/>
    <col min="8665" max="8665" width="2.85546875" style="435" customWidth="1"/>
    <col min="8666" max="8666" width="3.28515625" style="435" customWidth="1"/>
    <col min="8667" max="8667" width="2.85546875" style="435" customWidth="1"/>
    <col min="8668" max="8668" width="3.28515625" style="435" customWidth="1"/>
    <col min="8669" max="8669" width="2.85546875" style="435" customWidth="1"/>
    <col min="8670" max="8670" width="4.140625" style="435" customWidth="1"/>
    <col min="8671" max="8671" width="2.85546875" style="435" customWidth="1"/>
    <col min="8672" max="8672" width="3.7109375" style="435" customWidth="1"/>
    <col min="8673" max="8673" width="2.85546875" style="435" customWidth="1"/>
    <col min="8674" max="8674" width="3.28515625" style="435" customWidth="1"/>
    <col min="8675" max="8675" width="2.85546875" style="435" customWidth="1"/>
    <col min="8676" max="8676" width="3.28515625" style="435" customWidth="1"/>
    <col min="8677" max="8677" width="2.85546875" style="435" customWidth="1"/>
    <col min="8678" max="8678" width="3.7109375" style="435" customWidth="1"/>
    <col min="8679" max="8679" width="2.85546875" style="435" customWidth="1"/>
    <col min="8680" max="8680" width="3.28515625" style="435" customWidth="1"/>
    <col min="8681" max="8681" width="2.85546875" style="435" customWidth="1"/>
    <col min="8682" max="8682" width="3.28515625" style="435" customWidth="1"/>
    <col min="8683" max="8683" width="2.85546875" style="435" customWidth="1"/>
    <col min="8684" max="8684" width="4.140625" style="435" customWidth="1"/>
    <col min="8685" max="8685" width="2.85546875" style="435" customWidth="1"/>
    <col min="8686" max="8686" width="3.28515625" style="435" customWidth="1"/>
    <col min="8687" max="8687" width="2.85546875" style="435" customWidth="1"/>
    <col min="8688" max="8688" width="4.140625" style="435" customWidth="1"/>
    <col min="8689" max="8689" width="2.85546875" style="435" customWidth="1"/>
    <col min="8690" max="8690" width="5" style="435" customWidth="1"/>
    <col min="8691" max="8691" width="2.28515625" style="435" customWidth="1"/>
    <col min="8692" max="8692" width="7.7109375" style="435" customWidth="1"/>
    <col min="8693" max="8909" width="7.7109375" style="435"/>
    <col min="8910" max="8910" width="9.28515625" style="435" customWidth="1"/>
    <col min="8911" max="8911" width="11.140625" style="435" customWidth="1"/>
    <col min="8912" max="8913" width="7.7109375" style="435" customWidth="1"/>
    <col min="8914" max="8914" width="4.140625" style="435" customWidth="1"/>
    <col min="8915" max="8915" width="2.85546875" style="435" customWidth="1"/>
    <col min="8916" max="8916" width="4.140625" style="435" customWidth="1"/>
    <col min="8917" max="8917" width="2.85546875" style="435" customWidth="1"/>
    <col min="8918" max="8918" width="4.140625" style="435" customWidth="1"/>
    <col min="8919" max="8919" width="2.85546875" style="435" customWidth="1"/>
    <col min="8920" max="8920" width="3.28515625" style="435" customWidth="1"/>
    <col min="8921" max="8921" width="2.85546875" style="435" customWidth="1"/>
    <col min="8922" max="8922" width="3.28515625" style="435" customWidth="1"/>
    <col min="8923" max="8923" width="2.85546875" style="435" customWidth="1"/>
    <col min="8924" max="8924" width="3.28515625" style="435" customWidth="1"/>
    <col min="8925" max="8925" width="2.85546875" style="435" customWidth="1"/>
    <col min="8926" max="8926" width="4.140625" style="435" customWidth="1"/>
    <col min="8927" max="8927" width="2.85546875" style="435" customWidth="1"/>
    <col min="8928" max="8928" width="3.7109375" style="435" customWidth="1"/>
    <col min="8929" max="8929" width="2.85546875" style="435" customWidth="1"/>
    <col min="8930" max="8930" width="3.28515625" style="435" customWidth="1"/>
    <col min="8931" max="8931" width="2.85546875" style="435" customWidth="1"/>
    <col min="8932" max="8932" width="3.28515625" style="435" customWidth="1"/>
    <col min="8933" max="8933" width="2.85546875" style="435" customWidth="1"/>
    <col min="8934" max="8934" width="3.7109375" style="435" customWidth="1"/>
    <col min="8935" max="8935" width="2.85546875" style="435" customWidth="1"/>
    <col min="8936" max="8936" width="3.28515625" style="435" customWidth="1"/>
    <col min="8937" max="8937" width="2.85546875" style="435" customWidth="1"/>
    <col min="8938" max="8938" width="3.28515625" style="435" customWidth="1"/>
    <col min="8939" max="8939" width="2.85546875" style="435" customWidth="1"/>
    <col min="8940" max="8940" width="4.140625" style="435" customWidth="1"/>
    <col min="8941" max="8941" width="2.85546875" style="435" customWidth="1"/>
    <col min="8942" max="8942" width="3.28515625" style="435" customWidth="1"/>
    <col min="8943" max="8943" width="2.85546875" style="435" customWidth="1"/>
    <col min="8944" max="8944" width="4.140625" style="435" customWidth="1"/>
    <col min="8945" max="8945" width="2.85546875" style="435" customWidth="1"/>
    <col min="8946" max="8946" width="5" style="435" customWidth="1"/>
    <col min="8947" max="8947" width="2.28515625" style="435" customWidth="1"/>
    <col min="8948" max="8948" width="7.7109375" style="435" customWidth="1"/>
    <col min="8949" max="9165" width="7.7109375" style="435"/>
    <col min="9166" max="9166" width="9.28515625" style="435" customWidth="1"/>
    <col min="9167" max="9167" width="11.140625" style="435" customWidth="1"/>
    <col min="9168" max="9169" width="7.7109375" style="435" customWidth="1"/>
    <col min="9170" max="9170" width="4.140625" style="435" customWidth="1"/>
    <col min="9171" max="9171" width="2.85546875" style="435" customWidth="1"/>
    <col min="9172" max="9172" width="4.140625" style="435" customWidth="1"/>
    <col min="9173" max="9173" width="2.85546875" style="435" customWidth="1"/>
    <col min="9174" max="9174" width="4.140625" style="435" customWidth="1"/>
    <col min="9175" max="9175" width="2.85546875" style="435" customWidth="1"/>
    <col min="9176" max="9176" width="3.28515625" style="435" customWidth="1"/>
    <col min="9177" max="9177" width="2.85546875" style="435" customWidth="1"/>
    <col min="9178" max="9178" width="3.28515625" style="435" customWidth="1"/>
    <col min="9179" max="9179" width="2.85546875" style="435" customWidth="1"/>
    <col min="9180" max="9180" width="3.28515625" style="435" customWidth="1"/>
    <col min="9181" max="9181" width="2.85546875" style="435" customWidth="1"/>
    <col min="9182" max="9182" width="4.140625" style="435" customWidth="1"/>
    <col min="9183" max="9183" width="2.85546875" style="435" customWidth="1"/>
    <col min="9184" max="9184" width="3.7109375" style="435" customWidth="1"/>
    <col min="9185" max="9185" width="2.85546875" style="435" customWidth="1"/>
    <col min="9186" max="9186" width="3.28515625" style="435" customWidth="1"/>
    <col min="9187" max="9187" width="2.85546875" style="435" customWidth="1"/>
    <col min="9188" max="9188" width="3.28515625" style="435" customWidth="1"/>
    <col min="9189" max="9189" width="2.85546875" style="435" customWidth="1"/>
    <col min="9190" max="9190" width="3.7109375" style="435" customWidth="1"/>
    <col min="9191" max="9191" width="2.85546875" style="435" customWidth="1"/>
    <col min="9192" max="9192" width="3.28515625" style="435" customWidth="1"/>
    <col min="9193" max="9193" width="2.85546875" style="435" customWidth="1"/>
    <col min="9194" max="9194" width="3.28515625" style="435" customWidth="1"/>
    <col min="9195" max="9195" width="2.85546875" style="435" customWidth="1"/>
    <col min="9196" max="9196" width="4.140625" style="435" customWidth="1"/>
    <col min="9197" max="9197" width="2.85546875" style="435" customWidth="1"/>
    <col min="9198" max="9198" width="3.28515625" style="435" customWidth="1"/>
    <col min="9199" max="9199" width="2.85546875" style="435" customWidth="1"/>
    <col min="9200" max="9200" width="4.140625" style="435" customWidth="1"/>
    <col min="9201" max="9201" width="2.85546875" style="435" customWidth="1"/>
    <col min="9202" max="9202" width="5" style="435" customWidth="1"/>
    <col min="9203" max="9203" width="2.28515625" style="435" customWidth="1"/>
    <col min="9204" max="9204" width="7.7109375" style="435" customWidth="1"/>
    <col min="9205" max="9421" width="7.7109375" style="435"/>
    <col min="9422" max="9422" width="9.28515625" style="435" customWidth="1"/>
    <col min="9423" max="9423" width="11.140625" style="435" customWidth="1"/>
    <col min="9424" max="9425" width="7.7109375" style="435" customWidth="1"/>
    <col min="9426" max="9426" width="4.140625" style="435" customWidth="1"/>
    <col min="9427" max="9427" width="2.85546875" style="435" customWidth="1"/>
    <col min="9428" max="9428" width="4.140625" style="435" customWidth="1"/>
    <col min="9429" max="9429" width="2.85546875" style="435" customWidth="1"/>
    <col min="9430" max="9430" width="4.140625" style="435" customWidth="1"/>
    <col min="9431" max="9431" width="2.85546875" style="435" customWidth="1"/>
    <col min="9432" max="9432" width="3.28515625" style="435" customWidth="1"/>
    <col min="9433" max="9433" width="2.85546875" style="435" customWidth="1"/>
    <col min="9434" max="9434" width="3.28515625" style="435" customWidth="1"/>
    <col min="9435" max="9435" width="2.85546875" style="435" customWidth="1"/>
    <col min="9436" max="9436" width="3.28515625" style="435" customWidth="1"/>
    <col min="9437" max="9437" width="2.85546875" style="435" customWidth="1"/>
    <col min="9438" max="9438" width="4.140625" style="435" customWidth="1"/>
    <col min="9439" max="9439" width="2.85546875" style="435" customWidth="1"/>
    <col min="9440" max="9440" width="3.7109375" style="435" customWidth="1"/>
    <col min="9441" max="9441" width="2.85546875" style="435" customWidth="1"/>
    <col min="9442" max="9442" width="3.28515625" style="435" customWidth="1"/>
    <col min="9443" max="9443" width="2.85546875" style="435" customWidth="1"/>
    <col min="9444" max="9444" width="3.28515625" style="435" customWidth="1"/>
    <col min="9445" max="9445" width="2.85546875" style="435" customWidth="1"/>
    <col min="9446" max="9446" width="3.7109375" style="435" customWidth="1"/>
    <col min="9447" max="9447" width="2.85546875" style="435" customWidth="1"/>
    <col min="9448" max="9448" width="3.28515625" style="435" customWidth="1"/>
    <col min="9449" max="9449" width="2.85546875" style="435" customWidth="1"/>
    <col min="9450" max="9450" width="3.28515625" style="435" customWidth="1"/>
    <col min="9451" max="9451" width="2.85546875" style="435" customWidth="1"/>
    <col min="9452" max="9452" width="4.140625" style="435" customWidth="1"/>
    <col min="9453" max="9453" width="2.85546875" style="435" customWidth="1"/>
    <col min="9454" max="9454" width="3.28515625" style="435" customWidth="1"/>
    <col min="9455" max="9455" width="2.85546875" style="435" customWidth="1"/>
    <col min="9456" max="9456" width="4.140625" style="435" customWidth="1"/>
    <col min="9457" max="9457" width="2.85546875" style="435" customWidth="1"/>
    <col min="9458" max="9458" width="5" style="435" customWidth="1"/>
    <col min="9459" max="9459" width="2.28515625" style="435" customWidth="1"/>
    <col min="9460" max="9460" width="7.7109375" style="435" customWidth="1"/>
    <col min="9461" max="9677" width="7.7109375" style="435"/>
    <col min="9678" max="9678" width="9.28515625" style="435" customWidth="1"/>
    <col min="9679" max="9679" width="11.140625" style="435" customWidth="1"/>
    <col min="9680" max="9681" width="7.7109375" style="435" customWidth="1"/>
    <col min="9682" max="9682" width="4.140625" style="435" customWidth="1"/>
    <col min="9683" max="9683" width="2.85546875" style="435" customWidth="1"/>
    <col min="9684" max="9684" width="4.140625" style="435" customWidth="1"/>
    <col min="9685" max="9685" width="2.85546875" style="435" customWidth="1"/>
    <col min="9686" max="9686" width="4.140625" style="435" customWidth="1"/>
    <col min="9687" max="9687" width="2.85546875" style="435" customWidth="1"/>
    <col min="9688" max="9688" width="3.28515625" style="435" customWidth="1"/>
    <col min="9689" max="9689" width="2.85546875" style="435" customWidth="1"/>
    <col min="9690" max="9690" width="3.28515625" style="435" customWidth="1"/>
    <col min="9691" max="9691" width="2.85546875" style="435" customWidth="1"/>
    <col min="9692" max="9692" width="3.28515625" style="435" customWidth="1"/>
    <col min="9693" max="9693" width="2.85546875" style="435" customWidth="1"/>
    <col min="9694" max="9694" width="4.140625" style="435" customWidth="1"/>
    <col min="9695" max="9695" width="2.85546875" style="435" customWidth="1"/>
    <col min="9696" max="9696" width="3.7109375" style="435" customWidth="1"/>
    <col min="9697" max="9697" width="2.85546875" style="435" customWidth="1"/>
    <col min="9698" max="9698" width="3.28515625" style="435" customWidth="1"/>
    <col min="9699" max="9699" width="2.85546875" style="435" customWidth="1"/>
    <col min="9700" max="9700" width="3.28515625" style="435" customWidth="1"/>
    <col min="9701" max="9701" width="2.85546875" style="435" customWidth="1"/>
    <col min="9702" max="9702" width="3.7109375" style="435" customWidth="1"/>
    <col min="9703" max="9703" width="2.85546875" style="435" customWidth="1"/>
    <col min="9704" max="9704" width="3.28515625" style="435" customWidth="1"/>
    <col min="9705" max="9705" width="2.85546875" style="435" customWidth="1"/>
    <col min="9706" max="9706" width="3.28515625" style="435" customWidth="1"/>
    <col min="9707" max="9707" width="2.85546875" style="435" customWidth="1"/>
    <col min="9708" max="9708" width="4.140625" style="435" customWidth="1"/>
    <col min="9709" max="9709" width="2.85546875" style="435" customWidth="1"/>
    <col min="9710" max="9710" width="3.28515625" style="435" customWidth="1"/>
    <col min="9711" max="9711" width="2.85546875" style="435" customWidth="1"/>
    <col min="9712" max="9712" width="4.140625" style="435" customWidth="1"/>
    <col min="9713" max="9713" width="2.85546875" style="435" customWidth="1"/>
    <col min="9714" max="9714" width="5" style="435" customWidth="1"/>
    <col min="9715" max="9715" width="2.28515625" style="435" customWidth="1"/>
    <col min="9716" max="9716" width="7.7109375" style="435" customWidth="1"/>
    <col min="9717" max="9933" width="7.7109375" style="435"/>
    <col min="9934" max="9934" width="9.28515625" style="435" customWidth="1"/>
    <col min="9935" max="9935" width="11.140625" style="435" customWidth="1"/>
    <col min="9936" max="9937" width="7.7109375" style="435" customWidth="1"/>
    <col min="9938" max="9938" width="4.140625" style="435" customWidth="1"/>
    <col min="9939" max="9939" width="2.85546875" style="435" customWidth="1"/>
    <col min="9940" max="9940" width="4.140625" style="435" customWidth="1"/>
    <col min="9941" max="9941" width="2.85546875" style="435" customWidth="1"/>
    <col min="9942" max="9942" width="4.140625" style="435" customWidth="1"/>
    <col min="9943" max="9943" width="2.85546875" style="435" customWidth="1"/>
    <col min="9944" max="9944" width="3.28515625" style="435" customWidth="1"/>
    <col min="9945" max="9945" width="2.85546875" style="435" customWidth="1"/>
    <col min="9946" max="9946" width="3.28515625" style="435" customWidth="1"/>
    <col min="9947" max="9947" width="2.85546875" style="435" customWidth="1"/>
    <col min="9948" max="9948" width="3.28515625" style="435" customWidth="1"/>
    <col min="9949" max="9949" width="2.85546875" style="435" customWidth="1"/>
    <col min="9950" max="9950" width="4.140625" style="435" customWidth="1"/>
    <col min="9951" max="9951" width="2.85546875" style="435" customWidth="1"/>
    <col min="9952" max="9952" width="3.7109375" style="435" customWidth="1"/>
    <col min="9953" max="9953" width="2.85546875" style="435" customWidth="1"/>
    <col min="9954" max="9954" width="3.28515625" style="435" customWidth="1"/>
    <col min="9955" max="9955" width="2.85546875" style="435" customWidth="1"/>
    <col min="9956" max="9956" width="3.28515625" style="435" customWidth="1"/>
    <col min="9957" max="9957" width="2.85546875" style="435" customWidth="1"/>
    <col min="9958" max="9958" width="3.7109375" style="435" customWidth="1"/>
    <col min="9959" max="9959" width="2.85546875" style="435" customWidth="1"/>
    <col min="9960" max="9960" width="3.28515625" style="435" customWidth="1"/>
    <col min="9961" max="9961" width="2.85546875" style="435" customWidth="1"/>
    <col min="9962" max="9962" width="3.28515625" style="435" customWidth="1"/>
    <col min="9963" max="9963" width="2.85546875" style="435" customWidth="1"/>
    <col min="9964" max="9964" width="4.140625" style="435" customWidth="1"/>
    <col min="9965" max="9965" width="2.85546875" style="435" customWidth="1"/>
    <col min="9966" max="9966" width="3.28515625" style="435" customWidth="1"/>
    <col min="9967" max="9967" width="2.85546875" style="435" customWidth="1"/>
    <col min="9968" max="9968" width="4.140625" style="435" customWidth="1"/>
    <col min="9969" max="9969" width="2.85546875" style="435" customWidth="1"/>
    <col min="9970" max="9970" width="5" style="435" customWidth="1"/>
    <col min="9971" max="9971" width="2.28515625" style="435" customWidth="1"/>
    <col min="9972" max="9972" width="7.7109375" style="435" customWidth="1"/>
    <col min="9973" max="10189" width="7.7109375" style="435"/>
    <col min="10190" max="10190" width="9.28515625" style="435" customWidth="1"/>
    <col min="10191" max="10191" width="11.140625" style="435" customWidth="1"/>
    <col min="10192" max="10193" width="7.7109375" style="435" customWidth="1"/>
    <col min="10194" max="10194" width="4.140625" style="435" customWidth="1"/>
    <col min="10195" max="10195" width="2.85546875" style="435" customWidth="1"/>
    <col min="10196" max="10196" width="4.140625" style="435" customWidth="1"/>
    <col min="10197" max="10197" width="2.85546875" style="435" customWidth="1"/>
    <col min="10198" max="10198" width="4.140625" style="435" customWidth="1"/>
    <col min="10199" max="10199" width="2.85546875" style="435" customWidth="1"/>
    <col min="10200" max="10200" width="3.28515625" style="435" customWidth="1"/>
    <col min="10201" max="10201" width="2.85546875" style="435" customWidth="1"/>
    <col min="10202" max="10202" width="3.28515625" style="435" customWidth="1"/>
    <col min="10203" max="10203" width="2.85546875" style="435" customWidth="1"/>
    <col min="10204" max="10204" width="3.28515625" style="435" customWidth="1"/>
    <col min="10205" max="10205" width="2.85546875" style="435" customWidth="1"/>
    <col min="10206" max="10206" width="4.140625" style="435" customWidth="1"/>
    <col min="10207" max="10207" width="2.85546875" style="435" customWidth="1"/>
    <col min="10208" max="10208" width="3.7109375" style="435" customWidth="1"/>
    <col min="10209" max="10209" width="2.85546875" style="435" customWidth="1"/>
    <col min="10210" max="10210" width="3.28515625" style="435" customWidth="1"/>
    <col min="10211" max="10211" width="2.85546875" style="435" customWidth="1"/>
    <col min="10212" max="10212" width="3.28515625" style="435" customWidth="1"/>
    <col min="10213" max="10213" width="2.85546875" style="435" customWidth="1"/>
    <col min="10214" max="10214" width="3.7109375" style="435" customWidth="1"/>
    <col min="10215" max="10215" width="2.85546875" style="435" customWidth="1"/>
    <col min="10216" max="10216" width="3.28515625" style="435" customWidth="1"/>
    <col min="10217" max="10217" width="2.85546875" style="435" customWidth="1"/>
    <col min="10218" max="10218" width="3.28515625" style="435" customWidth="1"/>
    <col min="10219" max="10219" width="2.85546875" style="435" customWidth="1"/>
    <col min="10220" max="10220" width="4.140625" style="435" customWidth="1"/>
    <col min="10221" max="10221" width="2.85546875" style="435" customWidth="1"/>
    <col min="10222" max="10222" width="3.28515625" style="435" customWidth="1"/>
    <col min="10223" max="10223" width="2.85546875" style="435" customWidth="1"/>
    <col min="10224" max="10224" width="4.140625" style="435" customWidth="1"/>
    <col min="10225" max="10225" width="2.85546875" style="435" customWidth="1"/>
    <col min="10226" max="10226" width="5" style="435" customWidth="1"/>
    <col min="10227" max="10227" width="2.28515625" style="435" customWidth="1"/>
    <col min="10228" max="10228" width="7.7109375" style="435" customWidth="1"/>
    <col min="10229" max="10445" width="7.7109375" style="435"/>
    <col min="10446" max="10446" width="9.28515625" style="435" customWidth="1"/>
    <col min="10447" max="10447" width="11.140625" style="435" customWidth="1"/>
    <col min="10448" max="10449" width="7.7109375" style="435" customWidth="1"/>
    <col min="10450" max="10450" width="4.140625" style="435" customWidth="1"/>
    <col min="10451" max="10451" width="2.85546875" style="435" customWidth="1"/>
    <col min="10452" max="10452" width="4.140625" style="435" customWidth="1"/>
    <col min="10453" max="10453" width="2.85546875" style="435" customWidth="1"/>
    <col min="10454" max="10454" width="4.140625" style="435" customWidth="1"/>
    <col min="10455" max="10455" width="2.85546875" style="435" customWidth="1"/>
    <col min="10456" max="10456" width="3.28515625" style="435" customWidth="1"/>
    <col min="10457" max="10457" width="2.85546875" style="435" customWidth="1"/>
    <col min="10458" max="10458" width="3.28515625" style="435" customWidth="1"/>
    <col min="10459" max="10459" width="2.85546875" style="435" customWidth="1"/>
    <col min="10460" max="10460" width="3.28515625" style="435" customWidth="1"/>
    <col min="10461" max="10461" width="2.85546875" style="435" customWidth="1"/>
    <col min="10462" max="10462" width="4.140625" style="435" customWidth="1"/>
    <col min="10463" max="10463" width="2.85546875" style="435" customWidth="1"/>
    <col min="10464" max="10464" width="3.7109375" style="435" customWidth="1"/>
    <col min="10465" max="10465" width="2.85546875" style="435" customWidth="1"/>
    <col min="10466" max="10466" width="3.28515625" style="435" customWidth="1"/>
    <col min="10467" max="10467" width="2.85546875" style="435" customWidth="1"/>
    <col min="10468" max="10468" width="3.28515625" style="435" customWidth="1"/>
    <col min="10469" max="10469" width="2.85546875" style="435" customWidth="1"/>
    <col min="10470" max="10470" width="3.7109375" style="435" customWidth="1"/>
    <col min="10471" max="10471" width="2.85546875" style="435" customWidth="1"/>
    <col min="10472" max="10472" width="3.28515625" style="435" customWidth="1"/>
    <col min="10473" max="10473" width="2.85546875" style="435" customWidth="1"/>
    <col min="10474" max="10474" width="3.28515625" style="435" customWidth="1"/>
    <col min="10475" max="10475" width="2.85546875" style="435" customWidth="1"/>
    <col min="10476" max="10476" width="4.140625" style="435" customWidth="1"/>
    <col min="10477" max="10477" width="2.85546875" style="435" customWidth="1"/>
    <col min="10478" max="10478" width="3.28515625" style="435" customWidth="1"/>
    <col min="10479" max="10479" width="2.85546875" style="435" customWidth="1"/>
    <col min="10480" max="10480" width="4.140625" style="435" customWidth="1"/>
    <col min="10481" max="10481" width="2.85546875" style="435" customWidth="1"/>
    <col min="10482" max="10482" width="5" style="435" customWidth="1"/>
    <col min="10483" max="10483" width="2.28515625" style="435" customWidth="1"/>
    <col min="10484" max="10484" width="7.7109375" style="435" customWidth="1"/>
    <col min="10485" max="10701" width="7.7109375" style="435"/>
    <col min="10702" max="10702" width="9.28515625" style="435" customWidth="1"/>
    <col min="10703" max="10703" width="11.140625" style="435" customWidth="1"/>
    <col min="10704" max="10705" width="7.7109375" style="435" customWidth="1"/>
    <col min="10706" max="10706" width="4.140625" style="435" customWidth="1"/>
    <col min="10707" max="10707" width="2.85546875" style="435" customWidth="1"/>
    <col min="10708" max="10708" width="4.140625" style="435" customWidth="1"/>
    <col min="10709" max="10709" width="2.85546875" style="435" customWidth="1"/>
    <col min="10710" max="10710" width="4.140625" style="435" customWidth="1"/>
    <col min="10711" max="10711" width="2.85546875" style="435" customWidth="1"/>
    <col min="10712" max="10712" width="3.28515625" style="435" customWidth="1"/>
    <col min="10713" max="10713" width="2.85546875" style="435" customWidth="1"/>
    <col min="10714" max="10714" width="3.28515625" style="435" customWidth="1"/>
    <col min="10715" max="10715" width="2.85546875" style="435" customWidth="1"/>
    <col min="10716" max="10716" width="3.28515625" style="435" customWidth="1"/>
    <col min="10717" max="10717" width="2.85546875" style="435" customWidth="1"/>
    <col min="10718" max="10718" width="4.140625" style="435" customWidth="1"/>
    <col min="10719" max="10719" width="2.85546875" style="435" customWidth="1"/>
    <col min="10720" max="10720" width="3.7109375" style="435" customWidth="1"/>
    <col min="10721" max="10721" width="2.85546875" style="435" customWidth="1"/>
    <col min="10722" max="10722" width="3.28515625" style="435" customWidth="1"/>
    <col min="10723" max="10723" width="2.85546875" style="435" customWidth="1"/>
    <col min="10724" max="10724" width="3.28515625" style="435" customWidth="1"/>
    <col min="10725" max="10725" width="2.85546875" style="435" customWidth="1"/>
    <col min="10726" max="10726" width="3.7109375" style="435" customWidth="1"/>
    <col min="10727" max="10727" width="2.85546875" style="435" customWidth="1"/>
    <col min="10728" max="10728" width="3.28515625" style="435" customWidth="1"/>
    <col min="10729" max="10729" width="2.85546875" style="435" customWidth="1"/>
    <col min="10730" max="10730" width="3.28515625" style="435" customWidth="1"/>
    <col min="10731" max="10731" width="2.85546875" style="435" customWidth="1"/>
    <col min="10732" max="10732" width="4.140625" style="435" customWidth="1"/>
    <col min="10733" max="10733" width="2.85546875" style="435" customWidth="1"/>
    <col min="10734" max="10734" width="3.28515625" style="435" customWidth="1"/>
    <col min="10735" max="10735" width="2.85546875" style="435" customWidth="1"/>
    <col min="10736" max="10736" width="4.140625" style="435" customWidth="1"/>
    <col min="10737" max="10737" width="2.85546875" style="435" customWidth="1"/>
    <col min="10738" max="10738" width="5" style="435" customWidth="1"/>
    <col min="10739" max="10739" width="2.28515625" style="435" customWidth="1"/>
    <col min="10740" max="10740" width="7.7109375" style="435" customWidth="1"/>
    <col min="10741" max="10957" width="7.7109375" style="435"/>
    <col min="10958" max="10958" width="9.28515625" style="435" customWidth="1"/>
    <col min="10959" max="10959" width="11.140625" style="435" customWidth="1"/>
    <col min="10960" max="10961" width="7.7109375" style="435" customWidth="1"/>
    <col min="10962" max="10962" width="4.140625" style="435" customWidth="1"/>
    <col min="10963" max="10963" width="2.85546875" style="435" customWidth="1"/>
    <col min="10964" max="10964" width="4.140625" style="435" customWidth="1"/>
    <col min="10965" max="10965" width="2.85546875" style="435" customWidth="1"/>
    <col min="10966" max="10966" width="4.140625" style="435" customWidth="1"/>
    <col min="10967" max="10967" width="2.85546875" style="435" customWidth="1"/>
    <col min="10968" max="10968" width="3.28515625" style="435" customWidth="1"/>
    <col min="10969" max="10969" width="2.85546875" style="435" customWidth="1"/>
    <col min="10970" max="10970" width="3.28515625" style="435" customWidth="1"/>
    <col min="10971" max="10971" width="2.85546875" style="435" customWidth="1"/>
    <col min="10972" max="10972" width="3.28515625" style="435" customWidth="1"/>
    <col min="10973" max="10973" width="2.85546875" style="435" customWidth="1"/>
    <col min="10974" max="10974" width="4.140625" style="435" customWidth="1"/>
    <col min="10975" max="10975" width="2.85546875" style="435" customWidth="1"/>
    <col min="10976" max="10976" width="3.7109375" style="435" customWidth="1"/>
    <col min="10977" max="10977" width="2.85546875" style="435" customWidth="1"/>
    <col min="10978" max="10978" width="3.28515625" style="435" customWidth="1"/>
    <col min="10979" max="10979" width="2.85546875" style="435" customWidth="1"/>
    <col min="10980" max="10980" width="3.28515625" style="435" customWidth="1"/>
    <col min="10981" max="10981" width="2.85546875" style="435" customWidth="1"/>
    <col min="10982" max="10982" width="3.7109375" style="435" customWidth="1"/>
    <col min="10983" max="10983" width="2.85546875" style="435" customWidth="1"/>
    <col min="10984" max="10984" width="3.28515625" style="435" customWidth="1"/>
    <col min="10985" max="10985" width="2.85546875" style="435" customWidth="1"/>
    <col min="10986" max="10986" width="3.28515625" style="435" customWidth="1"/>
    <col min="10987" max="10987" width="2.85546875" style="435" customWidth="1"/>
    <col min="10988" max="10988" width="4.140625" style="435" customWidth="1"/>
    <col min="10989" max="10989" width="2.85546875" style="435" customWidth="1"/>
    <col min="10990" max="10990" width="3.28515625" style="435" customWidth="1"/>
    <col min="10991" max="10991" width="2.85546875" style="435" customWidth="1"/>
    <col min="10992" max="10992" width="4.140625" style="435" customWidth="1"/>
    <col min="10993" max="10993" width="2.85546875" style="435" customWidth="1"/>
    <col min="10994" max="10994" width="5" style="435" customWidth="1"/>
    <col min="10995" max="10995" width="2.28515625" style="435" customWidth="1"/>
    <col min="10996" max="10996" width="7.7109375" style="435" customWidth="1"/>
    <col min="10997" max="11213" width="7.7109375" style="435"/>
    <col min="11214" max="11214" width="9.28515625" style="435" customWidth="1"/>
    <col min="11215" max="11215" width="11.140625" style="435" customWidth="1"/>
    <col min="11216" max="11217" width="7.7109375" style="435" customWidth="1"/>
    <col min="11218" max="11218" width="4.140625" style="435" customWidth="1"/>
    <col min="11219" max="11219" width="2.85546875" style="435" customWidth="1"/>
    <col min="11220" max="11220" width="4.140625" style="435" customWidth="1"/>
    <col min="11221" max="11221" width="2.85546875" style="435" customWidth="1"/>
    <col min="11222" max="11222" width="4.140625" style="435" customWidth="1"/>
    <col min="11223" max="11223" width="2.85546875" style="435" customWidth="1"/>
    <col min="11224" max="11224" width="3.28515625" style="435" customWidth="1"/>
    <col min="11225" max="11225" width="2.85546875" style="435" customWidth="1"/>
    <col min="11226" max="11226" width="3.28515625" style="435" customWidth="1"/>
    <col min="11227" max="11227" width="2.85546875" style="435" customWidth="1"/>
    <col min="11228" max="11228" width="3.28515625" style="435" customWidth="1"/>
    <col min="11229" max="11229" width="2.85546875" style="435" customWidth="1"/>
    <col min="11230" max="11230" width="4.140625" style="435" customWidth="1"/>
    <col min="11231" max="11231" width="2.85546875" style="435" customWidth="1"/>
    <col min="11232" max="11232" width="3.7109375" style="435" customWidth="1"/>
    <col min="11233" max="11233" width="2.85546875" style="435" customWidth="1"/>
    <col min="11234" max="11234" width="3.28515625" style="435" customWidth="1"/>
    <col min="11235" max="11235" width="2.85546875" style="435" customWidth="1"/>
    <col min="11236" max="11236" width="3.28515625" style="435" customWidth="1"/>
    <col min="11237" max="11237" width="2.85546875" style="435" customWidth="1"/>
    <col min="11238" max="11238" width="3.7109375" style="435" customWidth="1"/>
    <col min="11239" max="11239" width="2.85546875" style="435" customWidth="1"/>
    <col min="11240" max="11240" width="3.28515625" style="435" customWidth="1"/>
    <col min="11241" max="11241" width="2.85546875" style="435" customWidth="1"/>
    <col min="11242" max="11242" width="3.28515625" style="435" customWidth="1"/>
    <col min="11243" max="11243" width="2.85546875" style="435" customWidth="1"/>
    <col min="11244" max="11244" width="4.140625" style="435" customWidth="1"/>
    <col min="11245" max="11245" width="2.85546875" style="435" customWidth="1"/>
    <col min="11246" max="11246" width="3.28515625" style="435" customWidth="1"/>
    <col min="11247" max="11247" width="2.85546875" style="435" customWidth="1"/>
    <col min="11248" max="11248" width="4.140625" style="435" customWidth="1"/>
    <col min="11249" max="11249" width="2.85546875" style="435" customWidth="1"/>
    <col min="11250" max="11250" width="5" style="435" customWidth="1"/>
    <col min="11251" max="11251" width="2.28515625" style="435" customWidth="1"/>
    <col min="11252" max="11252" width="7.7109375" style="435" customWidth="1"/>
    <col min="11253" max="11469" width="7.7109375" style="435"/>
    <col min="11470" max="11470" width="9.28515625" style="435" customWidth="1"/>
    <col min="11471" max="11471" width="11.140625" style="435" customWidth="1"/>
    <col min="11472" max="11473" width="7.7109375" style="435" customWidth="1"/>
    <col min="11474" max="11474" width="4.140625" style="435" customWidth="1"/>
    <col min="11475" max="11475" width="2.85546875" style="435" customWidth="1"/>
    <col min="11476" max="11476" width="4.140625" style="435" customWidth="1"/>
    <col min="11477" max="11477" width="2.85546875" style="435" customWidth="1"/>
    <col min="11478" max="11478" width="4.140625" style="435" customWidth="1"/>
    <col min="11479" max="11479" width="2.85546875" style="435" customWidth="1"/>
    <col min="11480" max="11480" width="3.28515625" style="435" customWidth="1"/>
    <col min="11481" max="11481" width="2.85546875" style="435" customWidth="1"/>
    <col min="11482" max="11482" width="3.28515625" style="435" customWidth="1"/>
    <col min="11483" max="11483" width="2.85546875" style="435" customWidth="1"/>
    <col min="11484" max="11484" width="3.28515625" style="435" customWidth="1"/>
    <col min="11485" max="11485" width="2.85546875" style="435" customWidth="1"/>
    <col min="11486" max="11486" width="4.140625" style="435" customWidth="1"/>
    <col min="11487" max="11487" width="2.85546875" style="435" customWidth="1"/>
    <col min="11488" max="11488" width="3.7109375" style="435" customWidth="1"/>
    <col min="11489" max="11489" width="2.85546875" style="435" customWidth="1"/>
    <col min="11490" max="11490" width="3.28515625" style="435" customWidth="1"/>
    <col min="11491" max="11491" width="2.85546875" style="435" customWidth="1"/>
    <col min="11492" max="11492" width="3.28515625" style="435" customWidth="1"/>
    <col min="11493" max="11493" width="2.85546875" style="435" customWidth="1"/>
    <col min="11494" max="11494" width="3.7109375" style="435" customWidth="1"/>
    <col min="11495" max="11495" width="2.85546875" style="435" customWidth="1"/>
    <col min="11496" max="11496" width="3.28515625" style="435" customWidth="1"/>
    <col min="11497" max="11497" width="2.85546875" style="435" customWidth="1"/>
    <col min="11498" max="11498" width="3.28515625" style="435" customWidth="1"/>
    <col min="11499" max="11499" width="2.85546875" style="435" customWidth="1"/>
    <col min="11500" max="11500" width="4.140625" style="435" customWidth="1"/>
    <col min="11501" max="11501" width="2.85546875" style="435" customWidth="1"/>
    <col min="11502" max="11502" width="3.28515625" style="435" customWidth="1"/>
    <col min="11503" max="11503" width="2.85546875" style="435" customWidth="1"/>
    <col min="11504" max="11504" width="4.140625" style="435" customWidth="1"/>
    <col min="11505" max="11505" width="2.85546875" style="435" customWidth="1"/>
    <col min="11506" max="11506" width="5" style="435" customWidth="1"/>
    <col min="11507" max="11507" width="2.28515625" style="435" customWidth="1"/>
    <col min="11508" max="11508" width="7.7109375" style="435" customWidth="1"/>
    <col min="11509" max="11725" width="7.7109375" style="435"/>
    <col min="11726" max="11726" width="9.28515625" style="435" customWidth="1"/>
    <col min="11727" max="11727" width="11.140625" style="435" customWidth="1"/>
    <col min="11728" max="11729" width="7.7109375" style="435" customWidth="1"/>
    <col min="11730" max="11730" width="4.140625" style="435" customWidth="1"/>
    <col min="11731" max="11731" width="2.85546875" style="435" customWidth="1"/>
    <col min="11732" max="11732" width="4.140625" style="435" customWidth="1"/>
    <col min="11733" max="11733" width="2.85546875" style="435" customWidth="1"/>
    <col min="11734" max="11734" width="4.140625" style="435" customWidth="1"/>
    <col min="11735" max="11735" width="2.85546875" style="435" customWidth="1"/>
    <col min="11736" max="11736" width="3.28515625" style="435" customWidth="1"/>
    <col min="11737" max="11737" width="2.85546875" style="435" customWidth="1"/>
    <col min="11738" max="11738" width="3.28515625" style="435" customWidth="1"/>
    <col min="11739" max="11739" width="2.85546875" style="435" customWidth="1"/>
    <col min="11740" max="11740" width="3.28515625" style="435" customWidth="1"/>
    <col min="11741" max="11741" width="2.85546875" style="435" customWidth="1"/>
    <col min="11742" max="11742" width="4.140625" style="435" customWidth="1"/>
    <col min="11743" max="11743" width="2.85546875" style="435" customWidth="1"/>
    <col min="11744" max="11744" width="3.7109375" style="435" customWidth="1"/>
    <col min="11745" max="11745" width="2.85546875" style="435" customWidth="1"/>
    <col min="11746" max="11746" width="3.28515625" style="435" customWidth="1"/>
    <col min="11747" max="11747" width="2.85546875" style="435" customWidth="1"/>
    <col min="11748" max="11748" width="3.28515625" style="435" customWidth="1"/>
    <col min="11749" max="11749" width="2.85546875" style="435" customWidth="1"/>
    <col min="11750" max="11750" width="3.7109375" style="435" customWidth="1"/>
    <col min="11751" max="11751" width="2.85546875" style="435" customWidth="1"/>
    <col min="11752" max="11752" width="3.28515625" style="435" customWidth="1"/>
    <col min="11753" max="11753" width="2.85546875" style="435" customWidth="1"/>
    <col min="11754" max="11754" width="3.28515625" style="435" customWidth="1"/>
    <col min="11755" max="11755" width="2.85546875" style="435" customWidth="1"/>
    <col min="11756" max="11756" width="4.140625" style="435" customWidth="1"/>
    <col min="11757" max="11757" width="2.85546875" style="435" customWidth="1"/>
    <col min="11758" max="11758" width="3.28515625" style="435" customWidth="1"/>
    <col min="11759" max="11759" width="2.85546875" style="435" customWidth="1"/>
    <col min="11760" max="11760" width="4.140625" style="435" customWidth="1"/>
    <col min="11761" max="11761" width="2.85546875" style="435" customWidth="1"/>
    <col min="11762" max="11762" width="5" style="435" customWidth="1"/>
    <col min="11763" max="11763" width="2.28515625" style="435" customWidth="1"/>
    <col min="11764" max="11764" width="7.7109375" style="435" customWidth="1"/>
    <col min="11765" max="11981" width="7.7109375" style="435"/>
    <col min="11982" max="11982" width="9.28515625" style="435" customWidth="1"/>
    <col min="11983" max="11983" width="11.140625" style="435" customWidth="1"/>
    <col min="11984" max="11985" width="7.7109375" style="435" customWidth="1"/>
    <col min="11986" max="11986" width="4.140625" style="435" customWidth="1"/>
    <col min="11987" max="11987" width="2.85546875" style="435" customWidth="1"/>
    <col min="11988" max="11988" width="4.140625" style="435" customWidth="1"/>
    <col min="11989" max="11989" width="2.85546875" style="435" customWidth="1"/>
    <col min="11990" max="11990" width="4.140625" style="435" customWidth="1"/>
    <col min="11991" max="11991" width="2.85546875" style="435" customWidth="1"/>
    <col min="11992" max="11992" width="3.28515625" style="435" customWidth="1"/>
    <col min="11993" max="11993" width="2.85546875" style="435" customWidth="1"/>
    <col min="11994" max="11994" width="3.28515625" style="435" customWidth="1"/>
    <col min="11995" max="11995" width="2.85546875" style="435" customWidth="1"/>
    <col min="11996" max="11996" width="3.28515625" style="435" customWidth="1"/>
    <col min="11997" max="11997" width="2.85546875" style="435" customWidth="1"/>
    <col min="11998" max="11998" width="4.140625" style="435" customWidth="1"/>
    <col min="11999" max="11999" width="2.85546875" style="435" customWidth="1"/>
    <col min="12000" max="12000" width="3.7109375" style="435" customWidth="1"/>
    <col min="12001" max="12001" width="2.85546875" style="435" customWidth="1"/>
    <col min="12002" max="12002" width="3.28515625" style="435" customWidth="1"/>
    <col min="12003" max="12003" width="2.85546875" style="435" customWidth="1"/>
    <col min="12004" max="12004" width="3.28515625" style="435" customWidth="1"/>
    <col min="12005" max="12005" width="2.85546875" style="435" customWidth="1"/>
    <col min="12006" max="12006" width="3.7109375" style="435" customWidth="1"/>
    <col min="12007" max="12007" width="2.85546875" style="435" customWidth="1"/>
    <col min="12008" max="12008" width="3.28515625" style="435" customWidth="1"/>
    <col min="12009" max="12009" width="2.85546875" style="435" customWidth="1"/>
    <col min="12010" max="12010" width="3.28515625" style="435" customWidth="1"/>
    <col min="12011" max="12011" width="2.85546875" style="435" customWidth="1"/>
    <col min="12012" max="12012" width="4.140625" style="435" customWidth="1"/>
    <col min="12013" max="12013" width="2.85546875" style="435" customWidth="1"/>
    <col min="12014" max="12014" width="3.28515625" style="435" customWidth="1"/>
    <col min="12015" max="12015" width="2.85546875" style="435" customWidth="1"/>
    <col min="12016" max="12016" width="4.140625" style="435" customWidth="1"/>
    <col min="12017" max="12017" width="2.85546875" style="435" customWidth="1"/>
    <col min="12018" max="12018" width="5" style="435" customWidth="1"/>
    <col min="12019" max="12019" width="2.28515625" style="435" customWidth="1"/>
    <col min="12020" max="12020" width="7.7109375" style="435" customWidth="1"/>
    <col min="12021" max="12237" width="7.7109375" style="435"/>
    <col min="12238" max="12238" width="9.28515625" style="435" customWidth="1"/>
    <col min="12239" max="12239" width="11.140625" style="435" customWidth="1"/>
    <col min="12240" max="12241" width="7.7109375" style="435" customWidth="1"/>
    <col min="12242" max="12242" width="4.140625" style="435" customWidth="1"/>
    <col min="12243" max="12243" width="2.85546875" style="435" customWidth="1"/>
    <col min="12244" max="12244" width="4.140625" style="435" customWidth="1"/>
    <col min="12245" max="12245" width="2.85546875" style="435" customWidth="1"/>
    <col min="12246" max="12246" width="4.140625" style="435" customWidth="1"/>
    <col min="12247" max="12247" width="2.85546875" style="435" customWidth="1"/>
    <col min="12248" max="12248" width="3.28515625" style="435" customWidth="1"/>
    <col min="12249" max="12249" width="2.85546875" style="435" customWidth="1"/>
    <col min="12250" max="12250" width="3.28515625" style="435" customWidth="1"/>
    <col min="12251" max="12251" width="2.85546875" style="435" customWidth="1"/>
    <col min="12252" max="12252" width="3.28515625" style="435" customWidth="1"/>
    <col min="12253" max="12253" width="2.85546875" style="435" customWidth="1"/>
    <col min="12254" max="12254" width="4.140625" style="435" customWidth="1"/>
    <col min="12255" max="12255" width="2.85546875" style="435" customWidth="1"/>
    <col min="12256" max="12256" width="3.7109375" style="435" customWidth="1"/>
    <col min="12257" max="12257" width="2.85546875" style="435" customWidth="1"/>
    <col min="12258" max="12258" width="3.28515625" style="435" customWidth="1"/>
    <col min="12259" max="12259" width="2.85546875" style="435" customWidth="1"/>
    <col min="12260" max="12260" width="3.28515625" style="435" customWidth="1"/>
    <col min="12261" max="12261" width="2.85546875" style="435" customWidth="1"/>
    <col min="12262" max="12262" width="3.7109375" style="435" customWidth="1"/>
    <col min="12263" max="12263" width="2.85546875" style="435" customWidth="1"/>
    <col min="12264" max="12264" width="3.28515625" style="435" customWidth="1"/>
    <col min="12265" max="12265" width="2.85546875" style="435" customWidth="1"/>
    <col min="12266" max="12266" width="3.28515625" style="435" customWidth="1"/>
    <col min="12267" max="12267" width="2.85546875" style="435" customWidth="1"/>
    <col min="12268" max="12268" width="4.140625" style="435" customWidth="1"/>
    <col min="12269" max="12269" width="2.85546875" style="435" customWidth="1"/>
    <col min="12270" max="12270" width="3.28515625" style="435" customWidth="1"/>
    <col min="12271" max="12271" width="2.85546875" style="435" customWidth="1"/>
    <col min="12272" max="12272" width="4.140625" style="435" customWidth="1"/>
    <col min="12273" max="12273" width="2.85546875" style="435" customWidth="1"/>
    <col min="12274" max="12274" width="5" style="435" customWidth="1"/>
    <col min="12275" max="12275" width="2.28515625" style="435" customWidth="1"/>
    <col min="12276" max="12276" width="7.7109375" style="435" customWidth="1"/>
    <col min="12277" max="12493" width="7.7109375" style="435"/>
    <col min="12494" max="12494" width="9.28515625" style="435" customWidth="1"/>
    <col min="12495" max="12495" width="11.140625" style="435" customWidth="1"/>
    <col min="12496" max="12497" width="7.7109375" style="435" customWidth="1"/>
    <col min="12498" max="12498" width="4.140625" style="435" customWidth="1"/>
    <col min="12499" max="12499" width="2.85546875" style="435" customWidth="1"/>
    <col min="12500" max="12500" width="4.140625" style="435" customWidth="1"/>
    <col min="12501" max="12501" width="2.85546875" style="435" customWidth="1"/>
    <col min="12502" max="12502" width="4.140625" style="435" customWidth="1"/>
    <col min="12503" max="12503" width="2.85546875" style="435" customWidth="1"/>
    <col min="12504" max="12504" width="3.28515625" style="435" customWidth="1"/>
    <col min="12505" max="12505" width="2.85546875" style="435" customWidth="1"/>
    <col min="12506" max="12506" width="3.28515625" style="435" customWidth="1"/>
    <col min="12507" max="12507" width="2.85546875" style="435" customWidth="1"/>
    <col min="12508" max="12508" width="3.28515625" style="435" customWidth="1"/>
    <col min="12509" max="12509" width="2.85546875" style="435" customWidth="1"/>
    <col min="12510" max="12510" width="4.140625" style="435" customWidth="1"/>
    <col min="12511" max="12511" width="2.85546875" style="435" customWidth="1"/>
    <col min="12512" max="12512" width="3.7109375" style="435" customWidth="1"/>
    <col min="12513" max="12513" width="2.85546875" style="435" customWidth="1"/>
    <col min="12514" max="12514" width="3.28515625" style="435" customWidth="1"/>
    <col min="12515" max="12515" width="2.85546875" style="435" customWidth="1"/>
    <col min="12516" max="12516" width="3.28515625" style="435" customWidth="1"/>
    <col min="12517" max="12517" width="2.85546875" style="435" customWidth="1"/>
    <col min="12518" max="12518" width="3.7109375" style="435" customWidth="1"/>
    <col min="12519" max="12519" width="2.85546875" style="435" customWidth="1"/>
    <col min="12520" max="12520" width="3.28515625" style="435" customWidth="1"/>
    <col min="12521" max="12521" width="2.85546875" style="435" customWidth="1"/>
    <col min="12522" max="12522" width="3.28515625" style="435" customWidth="1"/>
    <col min="12523" max="12523" width="2.85546875" style="435" customWidth="1"/>
    <col min="12524" max="12524" width="4.140625" style="435" customWidth="1"/>
    <col min="12525" max="12525" width="2.85546875" style="435" customWidth="1"/>
    <col min="12526" max="12526" width="3.28515625" style="435" customWidth="1"/>
    <col min="12527" max="12527" width="2.85546875" style="435" customWidth="1"/>
    <col min="12528" max="12528" width="4.140625" style="435" customWidth="1"/>
    <col min="12529" max="12529" width="2.85546875" style="435" customWidth="1"/>
    <col min="12530" max="12530" width="5" style="435" customWidth="1"/>
    <col min="12531" max="12531" width="2.28515625" style="435" customWidth="1"/>
    <col min="12532" max="12532" width="7.7109375" style="435" customWidth="1"/>
    <col min="12533" max="12749" width="7.7109375" style="435"/>
    <col min="12750" max="12750" width="9.28515625" style="435" customWidth="1"/>
    <col min="12751" max="12751" width="11.140625" style="435" customWidth="1"/>
    <col min="12752" max="12753" width="7.7109375" style="435" customWidth="1"/>
    <col min="12754" max="12754" width="4.140625" style="435" customWidth="1"/>
    <col min="12755" max="12755" width="2.85546875" style="435" customWidth="1"/>
    <col min="12756" max="12756" width="4.140625" style="435" customWidth="1"/>
    <col min="12757" max="12757" width="2.85546875" style="435" customWidth="1"/>
    <col min="12758" max="12758" width="4.140625" style="435" customWidth="1"/>
    <col min="12759" max="12759" width="2.85546875" style="435" customWidth="1"/>
    <col min="12760" max="12760" width="3.28515625" style="435" customWidth="1"/>
    <col min="12761" max="12761" width="2.85546875" style="435" customWidth="1"/>
    <col min="12762" max="12762" width="3.28515625" style="435" customWidth="1"/>
    <col min="12763" max="12763" width="2.85546875" style="435" customWidth="1"/>
    <col min="12764" max="12764" width="3.28515625" style="435" customWidth="1"/>
    <col min="12765" max="12765" width="2.85546875" style="435" customWidth="1"/>
    <col min="12766" max="12766" width="4.140625" style="435" customWidth="1"/>
    <col min="12767" max="12767" width="2.85546875" style="435" customWidth="1"/>
    <col min="12768" max="12768" width="3.7109375" style="435" customWidth="1"/>
    <col min="12769" max="12769" width="2.85546875" style="435" customWidth="1"/>
    <col min="12770" max="12770" width="3.28515625" style="435" customWidth="1"/>
    <col min="12771" max="12771" width="2.85546875" style="435" customWidth="1"/>
    <col min="12772" max="12772" width="3.28515625" style="435" customWidth="1"/>
    <col min="12773" max="12773" width="2.85546875" style="435" customWidth="1"/>
    <col min="12774" max="12774" width="3.7109375" style="435" customWidth="1"/>
    <col min="12775" max="12775" width="2.85546875" style="435" customWidth="1"/>
    <col min="12776" max="12776" width="3.28515625" style="435" customWidth="1"/>
    <col min="12777" max="12777" width="2.85546875" style="435" customWidth="1"/>
    <col min="12778" max="12778" width="3.28515625" style="435" customWidth="1"/>
    <col min="12779" max="12779" width="2.85546875" style="435" customWidth="1"/>
    <col min="12780" max="12780" width="4.140625" style="435" customWidth="1"/>
    <col min="12781" max="12781" width="2.85546875" style="435" customWidth="1"/>
    <col min="12782" max="12782" width="3.28515625" style="435" customWidth="1"/>
    <col min="12783" max="12783" width="2.85546875" style="435" customWidth="1"/>
    <col min="12784" max="12784" width="4.140625" style="435" customWidth="1"/>
    <col min="12785" max="12785" width="2.85546875" style="435" customWidth="1"/>
    <col min="12786" max="12786" width="5" style="435" customWidth="1"/>
    <col min="12787" max="12787" width="2.28515625" style="435" customWidth="1"/>
    <col min="12788" max="12788" width="7.7109375" style="435" customWidth="1"/>
    <col min="12789" max="13005" width="7.7109375" style="435"/>
    <col min="13006" max="13006" width="9.28515625" style="435" customWidth="1"/>
    <col min="13007" max="13007" width="11.140625" style="435" customWidth="1"/>
    <col min="13008" max="13009" width="7.7109375" style="435" customWidth="1"/>
    <col min="13010" max="13010" width="4.140625" style="435" customWidth="1"/>
    <col min="13011" max="13011" width="2.85546875" style="435" customWidth="1"/>
    <col min="13012" max="13012" width="4.140625" style="435" customWidth="1"/>
    <col min="13013" max="13013" width="2.85546875" style="435" customWidth="1"/>
    <col min="13014" max="13014" width="4.140625" style="435" customWidth="1"/>
    <col min="13015" max="13015" width="2.85546875" style="435" customWidth="1"/>
    <col min="13016" max="13016" width="3.28515625" style="435" customWidth="1"/>
    <col min="13017" max="13017" width="2.85546875" style="435" customWidth="1"/>
    <col min="13018" max="13018" width="3.28515625" style="435" customWidth="1"/>
    <col min="13019" max="13019" width="2.85546875" style="435" customWidth="1"/>
    <col min="13020" max="13020" width="3.28515625" style="435" customWidth="1"/>
    <col min="13021" max="13021" width="2.85546875" style="435" customWidth="1"/>
    <col min="13022" max="13022" width="4.140625" style="435" customWidth="1"/>
    <col min="13023" max="13023" width="2.85546875" style="435" customWidth="1"/>
    <col min="13024" max="13024" width="3.7109375" style="435" customWidth="1"/>
    <col min="13025" max="13025" width="2.85546875" style="435" customWidth="1"/>
    <col min="13026" max="13026" width="3.28515625" style="435" customWidth="1"/>
    <col min="13027" max="13027" width="2.85546875" style="435" customWidth="1"/>
    <col min="13028" max="13028" width="3.28515625" style="435" customWidth="1"/>
    <col min="13029" max="13029" width="2.85546875" style="435" customWidth="1"/>
    <col min="13030" max="13030" width="3.7109375" style="435" customWidth="1"/>
    <col min="13031" max="13031" width="2.85546875" style="435" customWidth="1"/>
    <col min="13032" max="13032" width="3.28515625" style="435" customWidth="1"/>
    <col min="13033" max="13033" width="2.85546875" style="435" customWidth="1"/>
    <col min="13034" max="13034" width="3.28515625" style="435" customWidth="1"/>
    <col min="13035" max="13035" width="2.85546875" style="435" customWidth="1"/>
    <col min="13036" max="13036" width="4.140625" style="435" customWidth="1"/>
    <col min="13037" max="13037" width="2.85546875" style="435" customWidth="1"/>
    <col min="13038" max="13038" width="3.28515625" style="435" customWidth="1"/>
    <col min="13039" max="13039" width="2.85546875" style="435" customWidth="1"/>
    <col min="13040" max="13040" width="4.140625" style="435" customWidth="1"/>
    <col min="13041" max="13041" width="2.85546875" style="435" customWidth="1"/>
    <col min="13042" max="13042" width="5" style="435" customWidth="1"/>
    <col min="13043" max="13043" width="2.28515625" style="435" customWidth="1"/>
    <col min="13044" max="13044" width="7.7109375" style="435" customWidth="1"/>
    <col min="13045" max="13261" width="7.7109375" style="435"/>
    <col min="13262" max="13262" width="9.28515625" style="435" customWidth="1"/>
    <col min="13263" max="13263" width="11.140625" style="435" customWidth="1"/>
    <col min="13264" max="13265" width="7.7109375" style="435" customWidth="1"/>
    <col min="13266" max="13266" width="4.140625" style="435" customWidth="1"/>
    <col min="13267" max="13267" width="2.85546875" style="435" customWidth="1"/>
    <col min="13268" max="13268" width="4.140625" style="435" customWidth="1"/>
    <col min="13269" max="13269" width="2.85546875" style="435" customWidth="1"/>
    <col min="13270" max="13270" width="4.140625" style="435" customWidth="1"/>
    <col min="13271" max="13271" width="2.85546875" style="435" customWidth="1"/>
    <col min="13272" max="13272" width="3.28515625" style="435" customWidth="1"/>
    <col min="13273" max="13273" width="2.85546875" style="435" customWidth="1"/>
    <col min="13274" max="13274" width="3.28515625" style="435" customWidth="1"/>
    <col min="13275" max="13275" width="2.85546875" style="435" customWidth="1"/>
    <col min="13276" max="13276" width="3.28515625" style="435" customWidth="1"/>
    <col min="13277" max="13277" width="2.85546875" style="435" customWidth="1"/>
    <col min="13278" max="13278" width="4.140625" style="435" customWidth="1"/>
    <col min="13279" max="13279" width="2.85546875" style="435" customWidth="1"/>
    <col min="13280" max="13280" width="3.7109375" style="435" customWidth="1"/>
    <col min="13281" max="13281" width="2.85546875" style="435" customWidth="1"/>
    <col min="13282" max="13282" width="3.28515625" style="435" customWidth="1"/>
    <col min="13283" max="13283" width="2.85546875" style="435" customWidth="1"/>
    <col min="13284" max="13284" width="3.28515625" style="435" customWidth="1"/>
    <col min="13285" max="13285" width="2.85546875" style="435" customWidth="1"/>
    <col min="13286" max="13286" width="3.7109375" style="435" customWidth="1"/>
    <col min="13287" max="13287" width="2.85546875" style="435" customWidth="1"/>
    <col min="13288" max="13288" width="3.28515625" style="435" customWidth="1"/>
    <col min="13289" max="13289" width="2.85546875" style="435" customWidth="1"/>
    <col min="13290" max="13290" width="3.28515625" style="435" customWidth="1"/>
    <col min="13291" max="13291" width="2.85546875" style="435" customWidth="1"/>
    <col min="13292" max="13292" width="4.140625" style="435" customWidth="1"/>
    <col min="13293" max="13293" width="2.85546875" style="435" customWidth="1"/>
    <col min="13294" max="13294" width="3.28515625" style="435" customWidth="1"/>
    <col min="13295" max="13295" width="2.85546875" style="435" customWidth="1"/>
    <col min="13296" max="13296" width="4.140625" style="435" customWidth="1"/>
    <col min="13297" max="13297" width="2.85546875" style="435" customWidth="1"/>
    <col min="13298" max="13298" width="5" style="435" customWidth="1"/>
    <col min="13299" max="13299" width="2.28515625" style="435" customWidth="1"/>
    <col min="13300" max="13300" width="7.7109375" style="435" customWidth="1"/>
    <col min="13301" max="13517" width="7.7109375" style="435"/>
    <col min="13518" max="13518" width="9.28515625" style="435" customWidth="1"/>
    <col min="13519" max="13519" width="11.140625" style="435" customWidth="1"/>
    <col min="13520" max="13521" width="7.7109375" style="435" customWidth="1"/>
    <col min="13522" max="13522" width="4.140625" style="435" customWidth="1"/>
    <col min="13523" max="13523" width="2.85546875" style="435" customWidth="1"/>
    <col min="13524" max="13524" width="4.140625" style="435" customWidth="1"/>
    <col min="13525" max="13525" width="2.85546875" style="435" customWidth="1"/>
    <col min="13526" max="13526" width="4.140625" style="435" customWidth="1"/>
    <col min="13527" max="13527" width="2.85546875" style="435" customWidth="1"/>
    <col min="13528" max="13528" width="3.28515625" style="435" customWidth="1"/>
    <col min="13529" max="13529" width="2.85546875" style="435" customWidth="1"/>
    <col min="13530" max="13530" width="3.28515625" style="435" customWidth="1"/>
    <col min="13531" max="13531" width="2.85546875" style="435" customWidth="1"/>
    <col min="13532" max="13532" width="3.28515625" style="435" customWidth="1"/>
    <col min="13533" max="13533" width="2.85546875" style="435" customWidth="1"/>
    <col min="13534" max="13534" width="4.140625" style="435" customWidth="1"/>
    <col min="13535" max="13535" width="2.85546875" style="435" customWidth="1"/>
    <col min="13536" max="13536" width="3.7109375" style="435" customWidth="1"/>
    <col min="13537" max="13537" width="2.85546875" style="435" customWidth="1"/>
    <col min="13538" max="13538" width="3.28515625" style="435" customWidth="1"/>
    <col min="13539" max="13539" width="2.85546875" style="435" customWidth="1"/>
    <col min="13540" max="13540" width="3.28515625" style="435" customWidth="1"/>
    <col min="13541" max="13541" width="2.85546875" style="435" customWidth="1"/>
    <col min="13542" max="13542" width="3.7109375" style="435" customWidth="1"/>
    <col min="13543" max="13543" width="2.85546875" style="435" customWidth="1"/>
    <col min="13544" max="13544" width="3.28515625" style="435" customWidth="1"/>
    <col min="13545" max="13545" width="2.85546875" style="435" customWidth="1"/>
    <col min="13546" max="13546" width="3.28515625" style="435" customWidth="1"/>
    <col min="13547" max="13547" width="2.85546875" style="435" customWidth="1"/>
    <col min="13548" max="13548" width="4.140625" style="435" customWidth="1"/>
    <col min="13549" max="13549" width="2.85546875" style="435" customWidth="1"/>
    <col min="13550" max="13550" width="3.28515625" style="435" customWidth="1"/>
    <col min="13551" max="13551" width="2.85546875" style="435" customWidth="1"/>
    <col min="13552" max="13552" width="4.140625" style="435" customWidth="1"/>
    <col min="13553" max="13553" width="2.85546875" style="435" customWidth="1"/>
    <col min="13554" max="13554" width="5" style="435" customWidth="1"/>
    <col min="13555" max="13555" width="2.28515625" style="435" customWidth="1"/>
    <col min="13556" max="13556" width="7.7109375" style="435" customWidth="1"/>
    <col min="13557" max="13773" width="7.7109375" style="435"/>
    <col min="13774" max="13774" width="9.28515625" style="435" customWidth="1"/>
    <col min="13775" max="13775" width="11.140625" style="435" customWidth="1"/>
    <col min="13776" max="13777" width="7.7109375" style="435" customWidth="1"/>
    <col min="13778" max="13778" width="4.140625" style="435" customWidth="1"/>
    <col min="13779" max="13779" width="2.85546875" style="435" customWidth="1"/>
    <col min="13780" max="13780" width="4.140625" style="435" customWidth="1"/>
    <col min="13781" max="13781" width="2.85546875" style="435" customWidth="1"/>
    <col min="13782" max="13782" width="4.140625" style="435" customWidth="1"/>
    <col min="13783" max="13783" width="2.85546875" style="435" customWidth="1"/>
    <col min="13784" max="13784" width="3.28515625" style="435" customWidth="1"/>
    <col min="13785" max="13785" width="2.85546875" style="435" customWidth="1"/>
    <col min="13786" max="13786" width="3.28515625" style="435" customWidth="1"/>
    <col min="13787" max="13787" width="2.85546875" style="435" customWidth="1"/>
    <col min="13788" max="13788" width="3.28515625" style="435" customWidth="1"/>
    <col min="13789" max="13789" width="2.85546875" style="435" customWidth="1"/>
    <col min="13790" max="13790" width="4.140625" style="435" customWidth="1"/>
    <col min="13791" max="13791" width="2.85546875" style="435" customWidth="1"/>
    <col min="13792" max="13792" width="3.7109375" style="435" customWidth="1"/>
    <col min="13793" max="13793" width="2.85546875" style="435" customWidth="1"/>
    <col min="13794" max="13794" width="3.28515625" style="435" customWidth="1"/>
    <col min="13795" max="13795" width="2.85546875" style="435" customWidth="1"/>
    <col min="13796" max="13796" width="3.28515625" style="435" customWidth="1"/>
    <col min="13797" max="13797" width="2.85546875" style="435" customWidth="1"/>
    <col min="13798" max="13798" width="3.7109375" style="435" customWidth="1"/>
    <col min="13799" max="13799" width="2.85546875" style="435" customWidth="1"/>
    <col min="13800" max="13800" width="3.28515625" style="435" customWidth="1"/>
    <col min="13801" max="13801" width="2.85546875" style="435" customWidth="1"/>
    <col min="13802" max="13802" width="3.28515625" style="435" customWidth="1"/>
    <col min="13803" max="13803" width="2.85546875" style="435" customWidth="1"/>
    <col min="13804" max="13804" width="4.140625" style="435" customWidth="1"/>
    <col min="13805" max="13805" width="2.85546875" style="435" customWidth="1"/>
    <col min="13806" max="13806" width="3.28515625" style="435" customWidth="1"/>
    <col min="13807" max="13807" width="2.85546875" style="435" customWidth="1"/>
    <col min="13808" max="13808" width="4.140625" style="435" customWidth="1"/>
    <col min="13809" max="13809" width="2.85546875" style="435" customWidth="1"/>
    <col min="13810" max="13810" width="5" style="435" customWidth="1"/>
    <col min="13811" max="13811" width="2.28515625" style="435" customWidth="1"/>
    <col min="13812" max="13812" width="7.7109375" style="435" customWidth="1"/>
    <col min="13813" max="14029" width="7.7109375" style="435"/>
    <col min="14030" max="14030" width="9.28515625" style="435" customWidth="1"/>
    <col min="14031" max="14031" width="11.140625" style="435" customWidth="1"/>
    <col min="14032" max="14033" width="7.7109375" style="435" customWidth="1"/>
    <col min="14034" max="14034" width="4.140625" style="435" customWidth="1"/>
    <col min="14035" max="14035" width="2.85546875" style="435" customWidth="1"/>
    <col min="14036" max="14036" width="4.140625" style="435" customWidth="1"/>
    <col min="14037" max="14037" width="2.85546875" style="435" customWidth="1"/>
    <col min="14038" max="14038" width="4.140625" style="435" customWidth="1"/>
    <col min="14039" max="14039" width="2.85546875" style="435" customWidth="1"/>
    <col min="14040" max="14040" width="3.28515625" style="435" customWidth="1"/>
    <col min="14041" max="14041" width="2.85546875" style="435" customWidth="1"/>
    <col min="14042" max="14042" width="3.28515625" style="435" customWidth="1"/>
    <col min="14043" max="14043" width="2.85546875" style="435" customWidth="1"/>
    <col min="14044" max="14044" width="3.28515625" style="435" customWidth="1"/>
    <col min="14045" max="14045" width="2.85546875" style="435" customWidth="1"/>
    <col min="14046" max="14046" width="4.140625" style="435" customWidth="1"/>
    <col min="14047" max="14047" width="2.85546875" style="435" customWidth="1"/>
    <col min="14048" max="14048" width="3.7109375" style="435" customWidth="1"/>
    <col min="14049" max="14049" width="2.85546875" style="435" customWidth="1"/>
    <col min="14050" max="14050" width="3.28515625" style="435" customWidth="1"/>
    <col min="14051" max="14051" width="2.85546875" style="435" customWidth="1"/>
    <col min="14052" max="14052" width="3.28515625" style="435" customWidth="1"/>
    <col min="14053" max="14053" width="2.85546875" style="435" customWidth="1"/>
    <col min="14054" max="14054" width="3.7109375" style="435" customWidth="1"/>
    <col min="14055" max="14055" width="2.85546875" style="435" customWidth="1"/>
    <col min="14056" max="14056" width="3.28515625" style="435" customWidth="1"/>
    <col min="14057" max="14057" width="2.85546875" style="435" customWidth="1"/>
    <col min="14058" max="14058" width="3.28515625" style="435" customWidth="1"/>
    <col min="14059" max="14059" width="2.85546875" style="435" customWidth="1"/>
    <col min="14060" max="14060" width="4.140625" style="435" customWidth="1"/>
    <col min="14061" max="14061" width="2.85546875" style="435" customWidth="1"/>
    <col min="14062" max="14062" width="3.28515625" style="435" customWidth="1"/>
    <col min="14063" max="14063" width="2.85546875" style="435" customWidth="1"/>
    <col min="14064" max="14064" width="4.140625" style="435" customWidth="1"/>
    <col min="14065" max="14065" width="2.85546875" style="435" customWidth="1"/>
    <col min="14066" max="14066" width="5" style="435" customWidth="1"/>
    <col min="14067" max="14067" width="2.28515625" style="435" customWidth="1"/>
    <col min="14068" max="14068" width="7.7109375" style="435" customWidth="1"/>
    <col min="14069" max="14285" width="7.7109375" style="435"/>
    <col min="14286" max="14286" width="9.28515625" style="435" customWidth="1"/>
    <col min="14287" max="14287" width="11.140625" style="435" customWidth="1"/>
    <col min="14288" max="14289" width="7.7109375" style="435" customWidth="1"/>
    <col min="14290" max="14290" width="4.140625" style="435" customWidth="1"/>
    <col min="14291" max="14291" width="2.85546875" style="435" customWidth="1"/>
    <col min="14292" max="14292" width="4.140625" style="435" customWidth="1"/>
    <col min="14293" max="14293" width="2.85546875" style="435" customWidth="1"/>
    <col min="14294" max="14294" width="4.140625" style="435" customWidth="1"/>
    <col min="14295" max="14295" width="2.85546875" style="435" customWidth="1"/>
    <col min="14296" max="14296" width="3.28515625" style="435" customWidth="1"/>
    <col min="14297" max="14297" width="2.85546875" style="435" customWidth="1"/>
    <col min="14298" max="14298" width="3.28515625" style="435" customWidth="1"/>
    <col min="14299" max="14299" width="2.85546875" style="435" customWidth="1"/>
    <col min="14300" max="14300" width="3.28515625" style="435" customWidth="1"/>
    <col min="14301" max="14301" width="2.85546875" style="435" customWidth="1"/>
    <col min="14302" max="14302" width="4.140625" style="435" customWidth="1"/>
    <col min="14303" max="14303" width="2.85546875" style="435" customWidth="1"/>
    <col min="14304" max="14304" width="3.7109375" style="435" customWidth="1"/>
    <col min="14305" max="14305" width="2.85546875" style="435" customWidth="1"/>
    <col min="14306" max="14306" width="3.28515625" style="435" customWidth="1"/>
    <col min="14307" max="14307" width="2.85546875" style="435" customWidth="1"/>
    <col min="14308" max="14308" width="3.28515625" style="435" customWidth="1"/>
    <col min="14309" max="14309" width="2.85546875" style="435" customWidth="1"/>
    <col min="14310" max="14310" width="3.7109375" style="435" customWidth="1"/>
    <col min="14311" max="14311" width="2.85546875" style="435" customWidth="1"/>
    <col min="14312" max="14312" width="3.28515625" style="435" customWidth="1"/>
    <col min="14313" max="14313" width="2.85546875" style="435" customWidth="1"/>
    <col min="14314" max="14314" width="3.28515625" style="435" customWidth="1"/>
    <col min="14315" max="14315" width="2.85546875" style="435" customWidth="1"/>
    <col min="14316" max="14316" width="4.140625" style="435" customWidth="1"/>
    <col min="14317" max="14317" width="2.85546875" style="435" customWidth="1"/>
    <col min="14318" max="14318" width="3.28515625" style="435" customWidth="1"/>
    <col min="14319" max="14319" width="2.85546875" style="435" customWidth="1"/>
    <col min="14320" max="14320" width="4.140625" style="435" customWidth="1"/>
    <col min="14321" max="14321" width="2.85546875" style="435" customWidth="1"/>
    <col min="14322" max="14322" width="5" style="435" customWidth="1"/>
    <col min="14323" max="14323" width="2.28515625" style="435" customWidth="1"/>
    <col min="14324" max="14324" width="7.7109375" style="435" customWidth="1"/>
    <col min="14325" max="14541" width="7.7109375" style="435"/>
    <col min="14542" max="14542" width="9.28515625" style="435" customWidth="1"/>
    <col min="14543" max="14543" width="11.140625" style="435" customWidth="1"/>
    <col min="14544" max="14545" width="7.7109375" style="435" customWidth="1"/>
    <col min="14546" max="14546" width="4.140625" style="435" customWidth="1"/>
    <col min="14547" max="14547" width="2.85546875" style="435" customWidth="1"/>
    <col min="14548" max="14548" width="4.140625" style="435" customWidth="1"/>
    <col min="14549" max="14549" width="2.85546875" style="435" customWidth="1"/>
    <col min="14550" max="14550" width="4.140625" style="435" customWidth="1"/>
    <col min="14551" max="14551" width="2.85546875" style="435" customWidth="1"/>
    <col min="14552" max="14552" width="3.28515625" style="435" customWidth="1"/>
    <col min="14553" max="14553" width="2.85546875" style="435" customWidth="1"/>
    <col min="14554" max="14554" width="3.28515625" style="435" customWidth="1"/>
    <col min="14555" max="14555" width="2.85546875" style="435" customWidth="1"/>
    <col min="14556" max="14556" width="3.28515625" style="435" customWidth="1"/>
    <col min="14557" max="14557" width="2.85546875" style="435" customWidth="1"/>
    <col min="14558" max="14558" width="4.140625" style="435" customWidth="1"/>
    <col min="14559" max="14559" width="2.85546875" style="435" customWidth="1"/>
    <col min="14560" max="14560" width="3.7109375" style="435" customWidth="1"/>
    <col min="14561" max="14561" width="2.85546875" style="435" customWidth="1"/>
    <col min="14562" max="14562" width="3.28515625" style="435" customWidth="1"/>
    <col min="14563" max="14563" width="2.85546875" style="435" customWidth="1"/>
    <col min="14564" max="14564" width="3.28515625" style="435" customWidth="1"/>
    <col min="14565" max="14565" width="2.85546875" style="435" customWidth="1"/>
    <col min="14566" max="14566" width="3.7109375" style="435" customWidth="1"/>
    <col min="14567" max="14567" width="2.85546875" style="435" customWidth="1"/>
    <col min="14568" max="14568" width="3.28515625" style="435" customWidth="1"/>
    <col min="14569" max="14569" width="2.85546875" style="435" customWidth="1"/>
    <col min="14570" max="14570" width="3.28515625" style="435" customWidth="1"/>
    <col min="14571" max="14571" width="2.85546875" style="435" customWidth="1"/>
    <col min="14572" max="14572" width="4.140625" style="435" customWidth="1"/>
    <col min="14573" max="14573" width="2.85546875" style="435" customWidth="1"/>
    <col min="14574" max="14574" width="3.28515625" style="435" customWidth="1"/>
    <col min="14575" max="14575" width="2.85546875" style="435" customWidth="1"/>
    <col min="14576" max="14576" width="4.140625" style="435" customWidth="1"/>
    <col min="14577" max="14577" width="2.85546875" style="435" customWidth="1"/>
    <col min="14578" max="14578" width="5" style="435" customWidth="1"/>
    <col min="14579" max="14579" width="2.28515625" style="435" customWidth="1"/>
    <col min="14580" max="14580" width="7.7109375" style="435" customWidth="1"/>
    <col min="14581" max="14797" width="7.7109375" style="435"/>
    <col min="14798" max="14798" width="9.28515625" style="435" customWidth="1"/>
    <col min="14799" max="14799" width="11.140625" style="435" customWidth="1"/>
    <col min="14800" max="14801" width="7.7109375" style="435" customWidth="1"/>
    <col min="14802" max="14802" width="4.140625" style="435" customWidth="1"/>
    <col min="14803" max="14803" width="2.85546875" style="435" customWidth="1"/>
    <col min="14804" max="14804" width="4.140625" style="435" customWidth="1"/>
    <col min="14805" max="14805" width="2.85546875" style="435" customWidth="1"/>
    <col min="14806" max="14806" width="4.140625" style="435" customWidth="1"/>
    <col min="14807" max="14807" width="2.85546875" style="435" customWidth="1"/>
    <col min="14808" max="14808" width="3.28515625" style="435" customWidth="1"/>
    <col min="14809" max="14809" width="2.85546875" style="435" customWidth="1"/>
    <col min="14810" max="14810" width="3.28515625" style="435" customWidth="1"/>
    <col min="14811" max="14811" width="2.85546875" style="435" customWidth="1"/>
    <col min="14812" max="14812" width="3.28515625" style="435" customWidth="1"/>
    <col min="14813" max="14813" width="2.85546875" style="435" customWidth="1"/>
    <col min="14814" max="14814" width="4.140625" style="435" customWidth="1"/>
    <col min="14815" max="14815" width="2.85546875" style="435" customWidth="1"/>
    <col min="14816" max="14816" width="3.7109375" style="435" customWidth="1"/>
    <col min="14817" max="14817" width="2.85546875" style="435" customWidth="1"/>
    <col min="14818" max="14818" width="3.28515625" style="435" customWidth="1"/>
    <col min="14819" max="14819" width="2.85546875" style="435" customWidth="1"/>
    <col min="14820" max="14820" width="3.28515625" style="435" customWidth="1"/>
    <col min="14821" max="14821" width="2.85546875" style="435" customWidth="1"/>
    <col min="14822" max="14822" width="3.7109375" style="435" customWidth="1"/>
    <col min="14823" max="14823" width="2.85546875" style="435" customWidth="1"/>
    <col min="14824" max="14824" width="3.28515625" style="435" customWidth="1"/>
    <col min="14825" max="14825" width="2.85546875" style="435" customWidth="1"/>
    <col min="14826" max="14826" width="3.28515625" style="435" customWidth="1"/>
    <col min="14827" max="14827" width="2.85546875" style="435" customWidth="1"/>
    <col min="14828" max="14828" width="4.140625" style="435" customWidth="1"/>
    <col min="14829" max="14829" width="2.85546875" style="435" customWidth="1"/>
    <col min="14830" max="14830" width="3.28515625" style="435" customWidth="1"/>
    <col min="14831" max="14831" width="2.85546875" style="435" customWidth="1"/>
    <col min="14832" max="14832" width="4.140625" style="435" customWidth="1"/>
    <col min="14833" max="14833" width="2.85546875" style="435" customWidth="1"/>
    <col min="14834" max="14834" width="5" style="435" customWidth="1"/>
    <col min="14835" max="14835" width="2.28515625" style="435" customWidth="1"/>
    <col min="14836" max="14836" width="7.7109375" style="435" customWidth="1"/>
    <col min="14837" max="15053" width="7.7109375" style="435"/>
    <col min="15054" max="15054" width="9.28515625" style="435" customWidth="1"/>
    <col min="15055" max="15055" width="11.140625" style="435" customWidth="1"/>
    <col min="15056" max="15057" width="7.7109375" style="435" customWidth="1"/>
    <col min="15058" max="15058" width="4.140625" style="435" customWidth="1"/>
    <col min="15059" max="15059" width="2.85546875" style="435" customWidth="1"/>
    <col min="15060" max="15060" width="4.140625" style="435" customWidth="1"/>
    <col min="15061" max="15061" width="2.85546875" style="435" customWidth="1"/>
    <col min="15062" max="15062" width="4.140625" style="435" customWidth="1"/>
    <col min="15063" max="15063" width="2.85546875" style="435" customWidth="1"/>
    <col min="15064" max="15064" width="3.28515625" style="435" customWidth="1"/>
    <col min="15065" max="15065" width="2.85546875" style="435" customWidth="1"/>
    <col min="15066" max="15066" width="3.28515625" style="435" customWidth="1"/>
    <col min="15067" max="15067" width="2.85546875" style="435" customWidth="1"/>
    <col min="15068" max="15068" width="3.28515625" style="435" customWidth="1"/>
    <col min="15069" max="15069" width="2.85546875" style="435" customWidth="1"/>
    <col min="15070" max="15070" width="4.140625" style="435" customWidth="1"/>
    <col min="15071" max="15071" width="2.85546875" style="435" customWidth="1"/>
    <col min="15072" max="15072" width="3.7109375" style="435" customWidth="1"/>
    <col min="15073" max="15073" width="2.85546875" style="435" customWidth="1"/>
    <col min="15074" max="15074" width="3.28515625" style="435" customWidth="1"/>
    <col min="15075" max="15075" width="2.85546875" style="435" customWidth="1"/>
    <col min="15076" max="15076" width="3.28515625" style="435" customWidth="1"/>
    <col min="15077" max="15077" width="2.85546875" style="435" customWidth="1"/>
    <col min="15078" max="15078" width="3.7109375" style="435" customWidth="1"/>
    <col min="15079" max="15079" width="2.85546875" style="435" customWidth="1"/>
    <col min="15080" max="15080" width="3.28515625" style="435" customWidth="1"/>
    <col min="15081" max="15081" width="2.85546875" style="435" customWidth="1"/>
    <col min="15082" max="15082" width="3.28515625" style="435" customWidth="1"/>
    <col min="15083" max="15083" width="2.85546875" style="435" customWidth="1"/>
    <col min="15084" max="15084" width="4.140625" style="435" customWidth="1"/>
    <col min="15085" max="15085" width="2.85546875" style="435" customWidth="1"/>
    <col min="15086" max="15086" width="3.28515625" style="435" customWidth="1"/>
    <col min="15087" max="15087" width="2.85546875" style="435" customWidth="1"/>
    <col min="15088" max="15088" width="4.140625" style="435" customWidth="1"/>
    <col min="15089" max="15089" width="2.85546875" style="435" customWidth="1"/>
    <col min="15090" max="15090" width="5" style="435" customWidth="1"/>
    <col min="15091" max="15091" width="2.28515625" style="435" customWidth="1"/>
    <col min="15092" max="15092" width="7.7109375" style="435" customWidth="1"/>
    <col min="15093" max="15309" width="7.7109375" style="435"/>
    <col min="15310" max="15310" width="9.28515625" style="435" customWidth="1"/>
    <col min="15311" max="15311" width="11.140625" style="435" customWidth="1"/>
    <col min="15312" max="15313" width="7.7109375" style="435" customWidth="1"/>
    <col min="15314" max="15314" width="4.140625" style="435" customWidth="1"/>
    <col min="15315" max="15315" width="2.85546875" style="435" customWidth="1"/>
    <col min="15316" max="15316" width="4.140625" style="435" customWidth="1"/>
    <col min="15317" max="15317" width="2.85546875" style="435" customWidth="1"/>
    <col min="15318" max="15318" width="4.140625" style="435" customWidth="1"/>
    <col min="15319" max="15319" width="2.85546875" style="435" customWidth="1"/>
    <col min="15320" max="15320" width="3.28515625" style="435" customWidth="1"/>
    <col min="15321" max="15321" width="2.85546875" style="435" customWidth="1"/>
    <col min="15322" max="15322" width="3.28515625" style="435" customWidth="1"/>
    <col min="15323" max="15323" width="2.85546875" style="435" customWidth="1"/>
    <col min="15324" max="15324" width="3.28515625" style="435" customWidth="1"/>
    <col min="15325" max="15325" width="2.85546875" style="435" customWidth="1"/>
    <col min="15326" max="15326" width="4.140625" style="435" customWidth="1"/>
    <col min="15327" max="15327" width="2.85546875" style="435" customWidth="1"/>
    <col min="15328" max="15328" width="3.7109375" style="435" customWidth="1"/>
    <col min="15329" max="15329" width="2.85546875" style="435" customWidth="1"/>
    <col min="15330" max="15330" width="3.28515625" style="435" customWidth="1"/>
    <col min="15331" max="15331" width="2.85546875" style="435" customWidth="1"/>
    <col min="15332" max="15332" width="3.28515625" style="435" customWidth="1"/>
    <col min="15333" max="15333" width="2.85546875" style="435" customWidth="1"/>
    <col min="15334" max="15334" width="3.7109375" style="435" customWidth="1"/>
    <col min="15335" max="15335" width="2.85546875" style="435" customWidth="1"/>
    <col min="15336" max="15336" width="3.28515625" style="435" customWidth="1"/>
    <col min="15337" max="15337" width="2.85546875" style="435" customWidth="1"/>
    <col min="15338" max="15338" width="3.28515625" style="435" customWidth="1"/>
    <col min="15339" max="15339" width="2.85546875" style="435" customWidth="1"/>
    <col min="15340" max="15340" width="4.140625" style="435" customWidth="1"/>
    <col min="15341" max="15341" width="2.85546875" style="435" customWidth="1"/>
    <col min="15342" max="15342" width="3.28515625" style="435" customWidth="1"/>
    <col min="15343" max="15343" width="2.85546875" style="435" customWidth="1"/>
    <col min="15344" max="15344" width="4.140625" style="435" customWidth="1"/>
    <col min="15345" max="15345" width="2.85546875" style="435" customWidth="1"/>
    <col min="15346" max="15346" width="5" style="435" customWidth="1"/>
    <col min="15347" max="15347" width="2.28515625" style="435" customWidth="1"/>
    <col min="15348" max="15348" width="7.7109375" style="435" customWidth="1"/>
    <col min="15349" max="15565" width="7.7109375" style="435"/>
    <col min="15566" max="15566" width="9.28515625" style="435" customWidth="1"/>
    <col min="15567" max="15567" width="11.140625" style="435" customWidth="1"/>
    <col min="15568" max="15569" width="7.7109375" style="435" customWidth="1"/>
    <col min="15570" max="15570" width="4.140625" style="435" customWidth="1"/>
    <col min="15571" max="15571" width="2.85546875" style="435" customWidth="1"/>
    <col min="15572" max="15572" width="4.140625" style="435" customWidth="1"/>
    <col min="15573" max="15573" width="2.85546875" style="435" customWidth="1"/>
    <col min="15574" max="15574" width="4.140625" style="435" customWidth="1"/>
    <col min="15575" max="15575" width="2.85546875" style="435" customWidth="1"/>
    <col min="15576" max="15576" width="3.28515625" style="435" customWidth="1"/>
    <col min="15577" max="15577" width="2.85546875" style="435" customWidth="1"/>
    <col min="15578" max="15578" width="3.28515625" style="435" customWidth="1"/>
    <col min="15579" max="15579" width="2.85546875" style="435" customWidth="1"/>
    <col min="15580" max="15580" width="3.28515625" style="435" customWidth="1"/>
    <col min="15581" max="15581" width="2.85546875" style="435" customWidth="1"/>
    <col min="15582" max="15582" width="4.140625" style="435" customWidth="1"/>
    <col min="15583" max="15583" width="2.85546875" style="435" customWidth="1"/>
    <col min="15584" max="15584" width="3.7109375" style="435" customWidth="1"/>
    <col min="15585" max="15585" width="2.85546875" style="435" customWidth="1"/>
    <col min="15586" max="15586" width="3.28515625" style="435" customWidth="1"/>
    <col min="15587" max="15587" width="2.85546875" style="435" customWidth="1"/>
    <col min="15588" max="15588" width="3.28515625" style="435" customWidth="1"/>
    <col min="15589" max="15589" width="2.85546875" style="435" customWidth="1"/>
    <col min="15590" max="15590" width="3.7109375" style="435" customWidth="1"/>
    <col min="15591" max="15591" width="2.85546875" style="435" customWidth="1"/>
    <col min="15592" max="15592" width="3.28515625" style="435" customWidth="1"/>
    <col min="15593" max="15593" width="2.85546875" style="435" customWidth="1"/>
    <col min="15594" max="15594" width="3.28515625" style="435" customWidth="1"/>
    <col min="15595" max="15595" width="2.85546875" style="435" customWidth="1"/>
    <col min="15596" max="15596" width="4.140625" style="435" customWidth="1"/>
    <col min="15597" max="15597" width="2.85546875" style="435" customWidth="1"/>
    <col min="15598" max="15598" width="3.28515625" style="435" customWidth="1"/>
    <col min="15599" max="15599" width="2.85546875" style="435" customWidth="1"/>
    <col min="15600" max="15600" width="4.140625" style="435" customWidth="1"/>
    <col min="15601" max="15601" width="2.85546875" style="435" customWidth="1"/>
    <col min="15602" max="15602" width="5" style="435" customWidth="1"/>
    <col min="15603" max="15603" width="2.28515625" style="435" customWidth="1"/>
    <col min="15604" max="15604" width="7.7109375" style="435" customWidth="1"/>
    <col min="15605" max="15821" width="7.7109375" style="435"/>
    <col min="15822" max="15822" width="9.28515625" style="435" customWidth="1"/>
    <col min="15823" max="15823" width="11.140625" style="435" customWidth="1"/>
    <col min="15824" max="15825" width="7.7109375" style="435" customWidth="1"/>
    <col min="15826" max="15826" width="4.140625" style="435" customWidth="1"/>
    <col min="15827" max="15827" width="2.85546875" style="435" customWidth="1"/>
    <col min="15828" max="15828" width="4.140625" style="435" customWidth="1"/>
    <col min="15829" max="15829" width="2.85546875" style="435" customWidth="1"/>
    <col min="15830" max="15830" width="4.140625" style="435" customWidth="1"/>
    <col min="15831" max="15831" width="2.85546875" style="435" customWidth="1"/>
    <col min="15832" max="15832" width="3.28515625" style="435" customWidth="1"/>
    <col min="15833" max="15833" width="2.85546875" style="435" customWidth="1"/>
    <col min="15834" max="15834" width="3.28515625" style="435" customWidth="1"/>
    <col min="15835" max="15835" width="2.85546875" style="435" customWidth="1"/>
    <col min="15836" max="15836" width="3.28515625" style="435" customWidth="1"/>
    <col min="15837" max="15837" width="2.85546875" style="435" customWidth="1"/>
    <col min="15838" max="15838" width="4.140625" style="435" customWidth="1"/>
    <col min="15839" max="15839" width="2.85546875" style="435" customWidth="1"/>
    <col min="15840" max="15840" width="3.7109375" style="435" customWidth="1"/>
    <col min="15841" max="15841" width="2.85546875" style="435" customWidth="1"/>
    <col min="15842" max="15842" width="3.28515625" style="435" customWidth="1"/>
    <col min="15843" max="15843" width="2.85546875" style="435" customWidth="1"/>
    <col min="15844" max="15844" width="3.28515625" style="435" customWidth="1"/>
    <col min="15845" max="15845" width="2.85546875" style="435" customWidth="1"/>
    <col min="15846" max="15846" width="3.7109375" style="435" customWidth="1"/>
    <col min="15847" max="15847" width="2.85546875" style="435" customWidth="1"/>
    <col min="15848" max="15848" width="3.28515625" style="435" customWidth="1"/>
    <col min="15849" max="15849" width="2.85546875" style="435" customWidth="1"/>
    <col min="15850" max="15850" width="3.28515625" style="435" customWidth="1"/>
    <col min="15851" max="15851" width="2.85546875" style="435" customWidth="1"/>
    <col min="15852" max="15852" width="4.140625" style="435" customWidth="1"/>
    <col min="15853" max="15853" width="2.85546875" style="435" customWidth="1"/>
    <col min="15854" max="15854" width="3.28515625" style="435" customWidth="1"/>
    <col min="15855" max="15855" width="2.85546875" style="435" customWidth="1"/>
    <col min="15856" max="15856" width="4.140625" style="435" customWidth="1"/>
    <col min="15857" max="15857" width="2.85546875" style="435" customWidth="1"/>
    <col min="15858" max="15858" width="5" style="435" customWidth="1"/>
    <col min="15859" max="15859" width="2.28515625" style="435" customWidth="1"/>
    <col min="15860" max="15860" width="7.7109375" style="435" customWidth="1"/>
    <col min="15861" max="16077" width="7.7109375" style="435"/>
    <col min="16078" max="16078" width="9.28515625" style="435" customWidth="1"/>
    <col min="16079" max="16079" width="11.140625" style="435" customWidth="1"/>
    <col min="16080" max="16081" width="7.7109375" style="435" customWidth="1"/>
    <col min="16082" max="16082" width="4.140625" style="435" customWidth="1"/>
    <col min="16083" max="16083" width="2.85546875" style="435" customWidth="1"/>
    <col min="16084" max="16084" width="4.140625" style="435" customWidth="1"/>
    <col min="16085" max="16085" width="2.85546875" style="435" customWidth="1"/>
    <col min="16086" max="16086" width="4.140625" style="435" customWidth="1"/>
    <col min="16087" max="16087" width="2.85546875" style="435" customWidth="1"/>
    <col min="16088" max="16088" width="3.28515625" style="435" customWidth="1"/>
    <col min="16089" max="16089" width="2.85546875" style="435" customWidth="1"/>
    <col min="16090" max="16090" width="3.28515625" style="435" customWidth="1"/>
    <col min="16091" max="16091" width="2.85546875" style="435" customWidth="1"/>
    <col min="16092" max="16092" width="3.28515625" style="435" customWidth="1"/>
    <col min="16093" max="16093" width="2.85546875" style="435" customWidth="1"/>
    <col min="16094" max="16094" width="4.140625" style="435" customWidth="1"/>
    <col min="16095" max="16095" width="2.85546875" style="435" customWidth="1"/>
    <col min="16096" max="16096" width="3.7109375" style="435" customWidth="1"/>
    <col min="16097" max="16097" width="2.85546875" style="435" customWidth="1"/>
    <col min="16098" max="16098" width="3.28515625" style="435" customWidth="1"/>
    <col min="16099" max="16099" width="2.85546875" style="435" customWidth="1"/>
    <col min="16100" max="16100" width="3.28515625" style="435" customWidth="1"/>
    <col min="16101" max="16101" width="2.85546875" style="435" customWidth="1"/>
    <col min="16102" max="16102" width="3.7109375" style="435" customWidth="1"/>
    <col min="16103" max="16103" width="2.85546875" style="435" customWidth="1"/>
    <col min="16104" max="16104" width="3.28515625" style="435" customWidth="1"/>
    <col min="16105" max="16105" width="2.85546875" style="435" customWidth="1"/>
    <col min="16106" max="16106" width="3.28515625" style="435" customWidth="1"/>
    <col min="16107" max="16107" width="2.85546875" style="435" customWidth="1"/>
    <col min="16108" max="16108" width="4.140625" style="435" customWidth="1"/>
    <col min="16109" max="16109" width="2.85546875" style="435" customWidth="1"/>
    <col min="16110" max="16110" width="3.28515625" style="435" customWidth="1"/>
    <col min="16111" max="16111" width="2.85546875" style="435" customWidth="1"/>
    <col min="16112" max="16112" width="4.140625" style="435" customWidth="1"/>
    <col min="16113" max="16113" width="2.85546875" style="435" customWidth="1"/>
    <col min="16114" max="16114" width="5" style="435" customWidth="1"/>
    <col min="16115" max="16115" width="2.28515625" style="435" customWidth="1"/>
    <col min="16116" max="16116" width="7.7109375" style="435" customWidth="1"/>
    <col min="16117" max="16384" width="7.7109375" style="435"/>
  </cols>
  <sheetData>
    <row r="1" spans="1:19" s="428" customFormat="1" ht="33" customHeight="1">
      <c r="A1" s="1956" t="s">
        <v>374</v>
      </c>
      <c r="B1" s="1956"/>
      <c r="C1" s="1956"/>
      <c r="D1" s="1956"/>
      <c r="E1" s="1956"/>
      <c r="F1" s="1956"/>
      <c r="G1" s="1956"/>
      <c r="H1" s="1956"/>
      <c r="I1" s="1956"/>
      <c r="J1" s="1956"/>
      <c r="K1" s="1956"/>
      <c r="L1" s="427"/>
      <c r="M1" s="427"/>
      <c r="N1" s="427"/>
      <c r="O1" s="427"/>
      <c r="P1" s="427"/>
      <c r="Q1" s="427"/>
      <c r="R1" s="427"/>
      <c r="S1" s="427"/>
    </row>
    <row r="2" spans="1:19" s="428" customFormat="1" ht="33" customHeight="1">
      <c r="A2" s="1902" t="s">
        <v>824</v>
      </c>
      <c r="B2" s="1902"/>
      <c r="C2" s="1902"/>
      <c r="D2" s="1902"/>
      <c r="E2" s="1902"/>
      <c r="F2" s="1902"/>
      <c r="G2" s="1902"/>
      <c r="H2" s="1902"/>
      <c r="I2" s="1902"/>
      <c r="J2" s="1902"/>
      <c r="K2" s="1902"/>
      <c r="L2" s="427"/>
      <c r="M2" s="427"/>
      <c r="N2" s="427"/>
      <c r="O2" s="427"/>
      <c r="P2" s="427"/>
      <c r="Q2" s="427"/>
      <c r="R2" s="427"/>
      <c r="S2" s="427"/>
    </row>
    <row r="3" spans="1:19" s="430" customFormat="1" ht="25.5" customHeight="1">
      <c r="A3" s="1903" t="s">
        <v>825</v>
      </c>
      <c r="B3" s="1903"/>
      <c r="C3" s="1903"/>
      <c r="D3" s="1903"/>
      <c r="E3" s="1903"/>
      <c r="F3" s="1904"/>
      <c r="G3" s="1905" t="s">
        <v>826</v>
      </c>
      <c r="H3" s="1906"/>
      <c r="I3" s="1906"/>
      <c r="J3" s="1906"/>
      <c r="K3" s="1906"/>
      <c r="L3" s="429"/>
      <c r="M3" s="429"/>
      <c r="N3" s="429"/>
      <c r="O3" s="429"/>
      <c r="P3" s="429"/>
      <c r="Q3" s="429"/>
      <c r="R3" s="429"/>
      <c r="S3" s="429"/>
    </row>
    <row r="4" spans="1:19" s="432" customFormat="1" ht="26.25" customHeight="1">
      <c r="A4" s="2132" t="s">
        <v>83</v>
      </c>
      <c r="B4" s="2131" t="s">
        <v>827</v>
      </c>
      <c r="C4" s="2131"/>
      <c r="D4" s="2131"/>
      <c r="E4" s="2131" t="s">
        <v>828</v>
      </c>
      <c r="F4" s="2131"/>
      <c r="G4" s="2131"/>
      <c r="H4" s="2131" t="s">
        <v>150</v>
      </c>
      <c r="I4" s="2131"/>
      <c r="J4" s="2131"/>
      <c r="K4" s="2133" t="s">
        <v>87</v>
      </c>
      <c r="L4" s="431"/>
      <c r="M4" s="431"/>
      <c r="N4" s="431"/>
      <c r="O4" s="431"/>
      <c r="P4" s="431"/>
      <c r="Q4" s="431"/>
      <c r="R4" s="431"/>
      <c r="S4" s="431"/>
    </row>
    <row r="5" spans="1:19" s="432" customFormat="1" ht="26.25" customHeight="1">
      <c r="A5" s="2132"/>
      <c r="B5" s="2131" t="s">
        <v>829</v>
      </c>
      <c r="C5" s="2131"/>
      <c r="D5" s="2131"/>
      <c r="E5" s="2131" t="s">
        <v>830</v>
      </c>
      <c r="F5" s="2131"/>
      <c r="G5" s="2131"/>
      <c r="H5" s="2131" t="s">
        <v>129</v>
      </c>
      <c r="I5" s="2131"/>
      <c r="J5" s="2131"/>
      <c r="K5" s="2133"/>
      <c r="L5" s="431"/>
      <c r="M5" s="431"/>
      <c r="N5" s="431"/>
      <c r="O5" s="431"/>
      <c r="P5" s="431"/>
      <c r="Q5" s="431"/>
      <c r="R5" s="431"/>
      <c r="S5" s="431"/>
    </row>
    <row r="6" spans="1:19" ht="46.5" customHeight="1">
      <c r="A6" s="2132"/>
      <c r="B6" s="433" t="s">
        <v>831</v>
      </c>
      <c r="C6" s="433" t="s">
        <v>832</v>
      </c>
      <c r="D6" s="433" t="s">
        <v>833</v>
      </c>
      <c r="E6" s="433" t="s">
        <v>831</v>
      </c>
      <c r="F6" s="433" t="s">
        <v>832</v>
      </c>
      <c r="G6" s="433" t="s">
        <v>833</v>
      </c>
      <c r="H6" s="433" t="s">
        <v>831</v>
      </c>
      <c r="I6" s="433" t="s">
        <v>832</v>
      </c>
      <c r="J6" s="433" t="s">
        <v>833</v>
      </c>
      <c r="K6" s="2133"/>
    </row>
    <row r="7" spans="1:19" ht="18" customHeight="1">
      <c r="A7" s="2132"/>
      <c r="B7" s="433" t="s">
        <v>834</v>
      </c>
      <c r="C7" s="433" t="s">
        <v>835</v>
      </c>
      <c r="D7" s="433" t="s">
        <v>836</v>
      </c>
      <c r="E7" s="433" t="s">
        <v>834</v>
      </c>
      <c r="F7" s="433" t="s">
        <v>835</v>
      </c>
      <c r="G7" s="433" t="s">
        <v>836</v>
      </c>
      <c r="H7" s="433" t="s">
        <v>834</v>
      </c>
      <c r="I7" s="433" t="s">
        <v>835</v>
      </c>
      <c r="J7" s="433" t="s">
        <v>836</v>
      </c>
      <c r="K7" s="2133"/>
    </row>
    <row r="8" spans="1:19" ht="33" customHeight="1">
      <c r="A8" s="436" t="s">
        <v>837</v>
      </c>
      <c r="B8" s="239">
        <v>416</v>
      </c>
      <c r="C8" s="239">
        <v>146</v>
      </c>
      <c r="D8" s="239">
        <v>662</v>
      </c>
      <c r="E8" s="239">
        <v>17</v>
      </c>
      <c r="F8" s="239">
        <v>3</v>
      </c>
      <c r="G8" s="239">
        <v>76</v>
      </c>
      <c r="H8" s="239">
        <f t="shared" ref="H8:J23" si="0">B8+E8</f>
        <v>433</v>
      </c>
      <c r="I8" s="239">
        <f t="shared" si="0"/>
        <v>149</v>
      </c>
      <c r="J8" s="239">
        <f t="shared" si="0"/>
        <v>738</v>
      </c>
      <c r="K8" s="437" t="s">
        <v>89</v>
      </c>
      <c r="L8" s="438"/>
    </row>
    <row r="9" spans="1:19" ht="33" customHeight="1">
      <c r="A9" s="436" t="s">
        <v>90</v>
      </c>
      <c r="B9" s="242">
        <v>134</v>
      </c>
      <c r="C9" s="242">
        <v>31</v>
      </c>
      <c r="D9" s="242">
        <v>240</v>
      </c>
      <c r="E9" s="242">
        <v>8</v>
      </c>
      <c r="F9" s="242">
        <v>0</v>
      </c>
      <c r="G9" s="242">
        <v>57</v>
      </c>
      <c r="H9" s="242">
        <f t="shared" si="0"/>
        <v>142</v>
      </c>
      <c r="I9" s="242">
        <f t="shared" si="0"/>
        <v>31</v>
      </c>
      <c r="J9" s="242">
        <f t="shared" si="0"/>
        <v>297</v>
      </c>
      <c r="K9" s="437" t="s">
        <v>512</v>
      </c>
      <c r="L9" s="438"/>
    </row>
    <row r="10" spans="1:19" ht="33" customHeight="1">
      <c r="A10" s="436" t="s">
        <v>838</v>
      </c>
      <c r="B10" s="239">
        <v>120</v>
      </c>
      <c r="C10" s="239">
        <v>55</v>
      </c>
      <c r="D10" s="239">
        <v>236</v>
      </c>
      <c r="E10" s="239">
        <v>0</v>
      </c>
      <c r="F10" s="239">
        <v>0</v>
      </c>
      <c r="G10" s="239">
        <v>0</v>
      </c>
      <c r="H10" s="239">
        <f t="shared" si="0"/>
        <v>120</v>
      </c>
      <c r="I10" s="239">
        <f t="shared" si="0"/>
        <v>55</v>
      </c>
      <c r="J10" s="239">
        <f t="shared" si="0"/>
        <v>236</v>
      </c>
      <c r="K10" s="437" t="s">
        <v>93</v>
      </c>
      <c r="L10" s="438"/>
    </row>
    <row r="11" spans="1:19" ht="33" customHeight="1">
      <c r="A11" s="436" t="s">
        <v>839</v>
      </c>
      <c r="B11" s="242">
        <v>147</v>
      </c>
      <c r="C11" s="242">
        <v>30</v>
      </c>
      <c r="D11" s="242">
        <v>95</v>
      </c>
      <c r="E11" s="242">
        <v>28</v>
      </c>
      <c r="F11" s="242">
        <v>5</v>
      </c>
      <c r="G11" s="242">
        <v>35</v>
      </c>
      <c r="H11" s="242">
        <f t="shared" si="0"/>
        <v>175</v>
      </c>
      <c r="I11" s="242">
        <f t="shared" si="0"/>
        <v>35</v>
      </c>
      <c r="J11" s="242">
        <f t="shared" si="0"/>
        <v>130</v>
      </c>
      <c r="K11" s="437" t="s">
        <v>95</v>
      </c>
      <c r="L11" s="438"/>
    </row>
    <row r="12" spans="1:19" ht="33" customHeight="1">
      <c r="A12" s="436" t="s">
        <v>840</v>
      </c>
      <c r="B12" s="239">
        <v>169</v>
      </c>
      <c r="C12" s="239">
        <v>53</v>
      </c>
      <c r="D12" s="239">
        <v>224</v>
      </c>
      <c r="E12" s="239">
        <v>28</v>
      </c>
      <c r="F12" s="239">
        <v>4</v>
      </c>
      <c r="G12" s="239">
        <v>34</v>
      </c>
      <c r="H12" s="239">
        <f t="shared" si="0"/>
        <v>197</v>
      </c>
      <c r="I12" s="239">
        <f t="shared" si="0"/>
        <v>57</v>
      </c>
      <c r="J12" s="239">
        <f t="shared" si="0"/>
        <v>258</v>
      </c>
      <c r="K12" s="437" t="s">
        <v>97</v>
      </c>
      <c r="L12" s="438"/>
    </row>
    <row r="13" spans="1:19" ht="33" customHeight="1">
      <c r="A13" s="436" t="s">
        <v>841</v>
      </c>
      <c r="B13" s="242">
        <v>166</v>
      </c>
      <c r="C13" s="242">
        <v>44</v>
      </c>
      <c r="D13" s="242">
        <v>155</v>
      </c>
      <c r="E13" s="242">
        <v>12</v>
      </c>
      <c r="F13" s="242">
        <v>0</v>
      </c>
      <c r="G13" s="242">
        <v>9</v>
      </c>
      <c r="H13" s="242">
        <f t="shared" si="0"/>
        <v>178</v>
      </c>
      <c r="I13" s="242">
        <f t="shared" si="0"/>
        <v>44</v>
      </c>
      <c r="J13" s="242">
        <f t="shared" si="0"/>
        <v>164</v>
      </c>
      <c r="K13" s="437" t="s">
        <v>99</v>
      </c>
      <c r="L13" s="438"/>
    </row>
    <row r="14" spans="1:19" ht="33" customHeight="1">
      <c r="A14" s="436" t="s">
        <v>842</v>
      </c>
      <c r="B14" s="239">
        <v>96</v>
      </c>
      <c r="C14" s="239">
        <v>51</v>
      </c>
      <c r="D14" s="239">
        <v>156</v>
      </c>
      <c r="E14" s="239">
        <v>0</v>
      </c>
      <c r="F14" s="239">
        <v>0</v>
      </c>
      <c r="G14" s="239">
        <v>31</v>
      </c>
      <c r="H14" s="239">
        <f t="shared" si="0"/>
        <v>96</v>
      </c>
      <c r="I14" s="239">
        <f t="shared" si="0"/>
        <v>51</v>
      </c>
      <c r="J14" s="239">
        <f t="shared" si="0"/>
        <v>187</v>
      </c>
      <c r="K14" s="437" t="s">
        <v>101</v>
      </c>
      <c r="L14" s="438"/>
    </row>
    <row r="15" spans="1:19" ht="33" customHeight="1">
      <c r="A15" s="436" t="s">
        <v>843</v>
      </c>
      <c r="B15" s="242">
        <v>127</v>
      </c>
      <c r="C15" s="242">
        <v>32</v>
      </c>
      <c r="D15" s="242">
        <v>123</v>
      </c>
      <c r="E15" s="242">
        <v>0</v>
      </c>
      <c r="F15" s="242">
        <v>0</v>
      </c>
      <c r="G15" s="242">
        <v>0</v>
      </c>
      <c r="H15" s="242">
        <f t="shared" si="0"/>
        <v>127</v>
      </c>
      <c r="I15" s="242">
        <f t="shared" si="0"/>
        <v>32</v>
      </c>
      <c r="J15" s="242">
        <f t="shared" si="0"/>
        <v>123</v>
      </c>
      <c r="K15" s="437" t="s">
        <v>513</v>
      </c>
      <c r="L15" s="438"/>
    </row>
    <row r="16" spans="1:19" ht="33" customHeight="1">
      <c r="A16" s="436" t="s">
        <v>844</v>
      </c>
      <c r="B16" s="239">
        <v>40</v>
      </c>
      <c r="C16" s="239">
        <v>8</v>
      </c>
      <c r="D16" s="239">
        <v>63</v>
      </c>
      <c r="E16" s="239">
        <v>4</v>
      </c>
      <c r="F16" s="239">
        <v>0</v>
      </c>
      <c r="G16" s="239">
        <v>4</v>
      </c>
      <c r="H16" s="239">
        <f t="shared" si="0"/>
        <v>44</v>
      </c>
      <c r="I16" s="239">
        <f t="shared" si="0"/>
        <v>8</v>
      </c>
      <c r="J16" s="239">
        <f t="shared" si="0"/>
        <v>67</v>
      </c>
      <c r="K16" s="437" t="s">
        <v>105</v>
      </c>
      <c r="L16" s="438"/>
    </row>
    <row r="17" spans="1:12" ht="33" customHeight="1">
      <c r="A17" s="436" t="s">
        <v>845</v>
      </c>
      <c r="B17" s="242">
        <v>125</v>
      </c>
      <c r="C17" s="242">
        <v>40</v>
      </c>
      <c r="D17" s="242">
        <v>134</v>
      </c>
      <c r="E17" s="242">
        <v>14</v>
      </c>
      <c r="F17" s="242">
        <v>0</v>
      </c>
      <c r="G17" s="242">
        <v>28</v>
      </c>
      <c r="H17" s="242">
        <f t="shared" si="0"/>
        <v>139</v>
      </c>
      <c r="I17" s="242">
        <f t="shared" si="0"/>
        <v>40</v>
      </c>
      <c r="J17" s="242">
        <f t="shared" si="0"/>
        <v>162</v>
      </c>
      <c r="K17" s="437" t="s">
        <v>107</v>
      </c>
      <c r="L17" s="438"/>
    </row>
    <row r="18" spans="1:12" ht="33" customHeight="1">
      <c r="A18" s="436" t="s">
        <v>259</v>
      </c>
      <c r="B18" s="239">
        <v>43</v>
      </c>
      <c r="C18" s="239">
        <v>14</v>
      </c>
      <c r="D18" s="239">
        <v>82</v>
      </c>
      <c r="E18" s="239">
        <v>0</v>
      </c>
      <c r="F18" s="239">
        <v>0</v>
      </c>
      <c r="G18" s="239">
        <v>5</v>
      </c>
      <c r="H18" s="239">
        <f t="shared" si="0"/>
        <v>43</v>
      </c>
      <c r="I18" s="239">
        <f t="shared" si="0"/>
        <v>14</v>
      </c>
      <c r="J18" s="239">
        <f t="shared" si="0"/>
        <v>87</v>
      </c>
      <c r="K18" s="437" t="s">
        <v>109</v>
      </c>
      <c r="L18" s="438"/>
    </row>
    <row r="19" spans="1:12" ht="33" customHeight="1">
      <c r="A19" s="436" t="s">
        <v>110</v>
      </c>
      <c r="B19" s="242">
        <v>125</v>
      </c>
      <c r="C19" s="242">
        <v>60</v>
      </c>
      <c r="D19" s="242">
        <v>159</v>
      </c>
      <c r="E19" s="242">
        <v>2</v>
      </c>
      <c r="F19" s="242">
        <v>0</v>
      </c>
      <c r="G19" s="242">
        <v>2</v>
      </c>
      <c r="H19" s="242">
        <f t="shared" si="0"/>
        <v>127</v>
      </c>
      <c r="I19" s="242">
        <f t="shared" si="0"/>
        <v>60</v>
      </c>
      <c r="J19" s="242">
        <f t="shared" si="0"/>
        <v>161</v>
      </c>
      <c r="K19" s="437" t="s">
        <v>111</v>
      </c>
      <c r="L19" s="438"/>
    </row>
    <row r="20" spans="1:12" ht="33" customHeight="1">
      <c r="A20" s="436" t="s">
        <v>112</v>
      </c>
      <c r="B20" s="239">
        <v>101</v>
      </c>
      <c r="C20" s="239">
        <v>70</v>
      </c>
      <c r="D20" s="239">
        <v>102</v>
      </c>
      <c r="E20" s="239">
        <v>0</v>
      </c>
      <c r="F20" s="239">
        <v>0</v>
      </c>
      <c r="G20" s="239">
        <v>0</v>
      </c>
      <c r="H20" s="239">
        <f t="shared" si="0"/>
        <v>101</v>
      </c>
      <c r="I20" s="239">
        <f t="shared" si="0"/>
        <v>70</v>
      </c>
      <c r="J20" s="239">
        <f t="shared" si="0"/>
        <v>102</v>
      </c>
      <c r="K20" s="437" t="s">
        <v>113</v>
      </c>
      <c r="L20" s="438"/>
    </row>
    <row r="21" spans="1:12" ht="33" customHeight="1">
      <c r="A21" s="436" t="s">
        <v>846</v>
      </c>
      <c r="B21" s="242">
        <v>72</v>
      </c>
      <c r="C21" s="242">
        <v>22</v>
      </c>
      <c r="D21" s="242">
        <v>74</v>
      </c>
      <c r="E21" s="242">
        <v>0</v>
      </c>
      <c r="F21" s="242">
        <v>0</v>
      </c>
      <c r="G21" s="242">
        <v>15</v>
      </c>
      <c r="H21" s="242">
        <f t="shared" si="0"/>
        <v>72</v>
      </c>
      <c r="I21" s="242">
        <f t="shared" si="0"/>
        <v>22</v>
      </c>
      <c r="J21" s="242">
        <f t="shared" si="0"/>
        <v>89</v>
      </c>
      <c r="K21" s="437" t="s">
        <v>261</v>
      </c>
      <c r="L21" s="438"/>
    </row>
    <row r="22" spans="1:12" ht="33" customHeight="1">
      <c r="A22" s="436" t="s">
        <v>116</v>
      </c>
      <c r="B22" s="239">
        <v>131</v>
      </c>
      <c r="C22" s="239">
        <v>32</v>
      </c>
      <c r="D22" s="239">
        <v>117</v>
      </c>
      <c r="E22" s="239">
        <v>30</v>
      </c>
      <c r="F22" s="239">
        <v>1</v>
      </c>
      <c r="G22" s="239">
        <v>18</v>
      </c>
      <c r="H22" s="239">
        <f t="shared" si="0"/>
        <v>161</v>
      </c>
      <c r="I22" s="239">
        <f t="shared" si="0"/>
        <v>33</v>
      </c>
      <c r="J22" s="239">
        <f t="shared" si="0"/>
        <v>135</v>
      </c>
      <c r="K22" s="437" t="s">
        <v>117</v>
      </c>
      <c r="L22" s="438"/>
    </row>
    <row r="23" spans="1:12" ht="33" customHeight="1">
      <c r="A23" s="436" t="s">
        <v>847</v>
      </c>
      <c r="B23" s="242">
        <v>46</v>
      </c>
      <c r="C23" s="242">
        <v>28</v>
      </c>
      <c r="D23" s="242">
        <v>83</v>
      </c>
      <c r="E23" s="242">
        <v>14</v>
      </c>
      <c r="F23" s="242">
        <v>3</v>
      </c>
      <c r="G23" s="242">
        <v>17</v>
      </c>
      <c r="H23" s="242">
        <f t="shared" si="0"/>
        <v>60</v>
      </c>
      <c r="I23" s="242">
        <f t="shared" si="0"/>
        <v>31</v>
      </c>
      <c r="J23" s="242">
        <f t="shared" si="0"/>
        <v>100</v>
      </c>
      <c r="K23" s="437" t="s">
        <v>119</v>
      </c>
      <c r="L23" s="438"/>
    </row>
    <row r="24" spans="1:12" ht="33" customHeight="1">
      <c r="A24" s="436" t="s">
        <v>848</v>
      </c>
      <c r="B24" s="239">
        <v>65</v>
      </c>
      <c r="C24" s="239">
        <v>24</v>
      </c>
      <c r="D24" s="239">
        <v>80</v>
      </c>
      <c r="E24" s="239">
        <v>0</v>
      </c>
      <c r="F24" s="239">
        <v>0</v>
      </c>
      <c r="G24" s="239">
        <v>0</v>
      </c>
      <c r="H24" s="239">
        <f t="shared" ref="H24:J27" si="1">B24+E24</f>
        <v>65</v>
      </c>
      <c r="I24" s="239">
        <f t="shared" si="1"/>
        <v>24</v>
      </c>
      <c r="J24" s="239">
        <f t="shared" si="1"/>
        <v>80</v>
      </c>
      <c r="K24" s="437" t="s">
        <v>121</v>
      </c>
      <c r="L24" s="438"/>
    </row>
    <row r="25" spans="1:12" ht="33" customHeight="1">
      <c r="A25" s="436" t="s">
        <v>849</v>
      </c>
      <c r="B25" s="242">
        <v>52</v>
      </c>
      <c r="C25" s="242">
        <v>38</v>
      </c>
      <c r="D25" s="242">
        <v>128</v>
      </c>
      <c r="E25" s="242">
        <v>5</v>
      </c>
      <c r="F25" s="242">
        <v>0</v>
      </c>
      <c r="G25" s="242">
        <v>15</v>
      </c>
      <c r="H25" s="242">
        <f t="shared" si="1"/>
        <v>57</v>
      </c>
      <c r="I25" s="242">
        <f t="shared" si="1"/>
        <v>38</v>
      </c>
      <c r="J25" s="242">
        <f t="shared" si="1"/>
        <v>143</v>
      </c>
      <c r="K25" s="437" t="s">
        <v>123</v>
      </c>
      <c r="L25" s="438"/>
    </row>
    <row r="26" spans="1:12" ht="33" customHeight="1">
      <c r="A26" s="436" t="s">
        <v>850</v>
      </c>
      <c r="B26" s="239">
        <v>37</v>
      </c>
      <c r="C26" s="239">
        <v>15</v>
      </c>
      <c r="D26" s="239">
        <v>28</v>
      </c>
      <c r="E26" s="239">
        <v>0</v>
      </c>
      <c r="F26" s="239">
        <v>0</v>
      </c>
      <c r="G26" s="239">
        <v>10</v>
      </c>
      <c r="H26" s="239">
        <f t="shared" si="1"/>
        <v>37</v>
      </c>
      <c r="I26" s="239">
        <f t="shared" si="1"/>
        <v>15</v>
      </c>
      <c r="J26" s="239">
        <f t="shared" si="1"/>
        <v>38</v>
      </c>
      <c r="K26" s="437" t="s">
        <v>125</v>
      </c>
      <c r="L26" s="438"/>
    </row>
    <row r="27" spans="1:12" ht="33" customHeight="1">
      <c r="A27" s="436" t="s">
        <v>126</v>
      </c>
      <c r="B27" s="242">
        <v>37</v>
      </c>
      <c r="C27" s="242">
        <v>1</v>
      </c>
      <c r="D27" s="242">
        <v>36</v>
      </c>
      <c r="E27" s="242">
        <v>9</v>
      </c>
      <c r="F27" s="242">
        <v>2</v>
      </c>
      <c r="G27" s="242">
        <v>15</v>
      </c>
      <c r="H27" s="242">
        <f t="shared" si="1"/>
        <v>46</v>
      </c>
      <c r="I27" s="242">
        <f t="shared" si="1"/>
        <v>3</v>
      </c>
      <c r="J27" s="242">
        <f t="shared" si="1"/>
        <v>51</v>
      </c>
      <c r="K27" s="437" t="s">
        <v>127</v>
      </c>
      <c r="L27" s="438"/>
    </row>
    <row r="28" spans="1:12" ht="33" customHeight="1">
      <c r="A28" s="439" t="s">
        <v>128</v>
      </c>
      <c r="B28" s="440">
        <f t="shared" ref="B28:J28" si="2">SUM(B8:B27)</f>
        <v>2249</v>
      </c>
      <c r="C28" s="441">
        <f t="shared" si="2"/>
        <v>794</v>
      </c>
      <c r="D28" s="441">
        <f t="shared" si="2"/>
        <v>2977</v>
      </c>
      <c r="E28" s="442">
        <f t="shared" si="2"/>
        <v>171</v>
      </c>
      <c r="F28" s="442">
        <f t="shared" si="2"/>
        <v>18</v>
      </c>
      <c r="G28" s="442">
        <f t="shared" si="2"/>
        <v>371</v>
      </c>
      <c r="H28" s="442">
        <f t="shared" si="2"/>
        <v>2420</v>
      </c>
      <c r="I28" s="442">
        <f t="shared" si="2"/>
        <v>812</v>
      </c>
      <c r="J28" s="442">
        <f t="shared" si="2"/>
        <v>3348</v>
      </c>
      <c r="K28" s="443" t="s">
        <v>129</v>
      </c>
      <c r="L28" s="438"/>
    </row>
    <row r="29" spans="1:12" ht="14.25">
      <c r="A29" s="444"/>
      <c r="L29" s="438"/>
    </row>
  </sheetData>
  <mergeCells count="12">
    <mergeCell ref="E5:G5"/>
    <mergeCell ref="H5:J5"/>
    <mergeCell ref="A1:K1"/>
    <mergeCell ref="A2:K2"/>
    <mergeCell ref="A3:F3"/>
    <mergeCell ref="G3:K3"/>
    <mergeCell ref="A4:A7"/>
    <mergeCell ref="B4:D4"/>
    <mergeCell ref="E4:G4"/>
    <mergeCell ref="H4:J4"/>
    <mergeCell ref="K4:K7"/>
    <mergeCell ref="B5:D5"/>
  </mergeCells>
  <printOptions horizontalCentered="1" verticalCentered="1"/>
  <pageMargins left="0.19685039370078741" right="0.19685039370078741" top="0.59055118110236227" bottom="0.59055118110236227" header="0.51181102362204722" footer="0.51181102362204722"/>
  <pageSetup paperSize="9" scale="56"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L27"/>
  <sheetViews>
    <sheetView rightToLeft="1" zoomScaleNormal="100" workbookViewId="0">
      <selection activeCell="G13" sqref="G13"/>
    </sheetView>
  </sheetViews>
  <sheetFormatPr defaultColWidth="19.7109375" defaultRowHeight="33" customHeight="1"/>
  <cols>
    <col min="1" max="5" width="33.7109375" style="448" customWidth="1"/>
    <col min="6" max="10" width="19.7109375" style="448" customWidth="1"/>
    <col min="11" max="16384" width="19.7109375" style="448"/>
  </cols>
  <sheetData>
    <row r="1" spans="1:12" s="449" customFormat="1" ht="33" customHeight="1">
      <c r="A1" s="1978" t="s">
        <v>851</v>
      </c>
      <c r="B1" s="1979"/>
      <c r="C1" s="1979"/>
      <c r="D1" s="1979"/>
      <c r="E1" s="1980"/>
      <c r="F1" s="448"/>
      <c r="G1" s="448"/>
      <c r="H1" s="448"/>
      <c r="I1" s="448"/>
      <c r="J1" s="448"/>
    </row>
    <row r="2" spans="1:12" s="449" customFormat="1" ht="33" customHeight="1">
      <c r="A2" s="1981" t="s">
        <v>852</v>
      </c>
      <c r="B2" s="1982"/>
      <c r="C2" s="1982"/>
      <c r="D2" s="1982"/>
      <c r="E2" s="1983"/>
      <c r="F2" s="448"/>
      <c r="G2" s="448"/>
      <c r="H2" s="448"/>
      <c r="I2" s="448"/>
      <c r="J2" s="448"/>
    </row>
    <row r="3" spans="1:12" ht="33" customHeight="1">
      <c r="A3" s="115" t="s">
        <v>853</v>
      </c>
      <c r="B3" s="1958" t="s">
        <v>854</v>
      </c>
      <c r="C3" s="1958"/>
      <c r="D3" s="1958"/>
      <c r="E3" s="1905"/>
    </row>
    <row r="4" spans="1:12" ht="33" customHeight="1">
      <c r="A4" s="2134" t="s">
        <v>83</v>
      </c>
      <c r="B4" s="450" t="s">
        <v>855</v>
      </c>
      <c r="C4" s="450" t="s">
        <v>856</v>
      </c>
      <c r="D4" s="450" t="s">
        <v>150</v>
      </c>
      <c r="E4" s="2134" t="s">
        <v>87</v>
      </c>
    </row>
    <row r="5" spans="1:12" ht="33" customHeight="1">
      <c r="A5" s="2135"/>
      <c r="B5" s="450" t="s">
        <v>857</v>
      </c>
      <c r="C5" s="450" t="s">
        <v>858</v>
      </c>
      <c r="D5" s="450" t="s">
        <v>129</v>
      </c>
      <c r="E5" s="2135"/>
    </row>
    <row r="6" spans="1:12" ht="33" customHeight="1">
      <c r="A6" s="451" t="s">
        <v>837</v>
      </c>
      <c r="B6" s="239">
        <v>450</v>
      </c>
      <c r="C6" s="239">
        <v>476</v>
      </c>
      <c r="D6" s="239">
        <f>SUM(B6:C6)</f>
        <v>926</v>
      </c>
      <c r="E6" s="451" t="s">
        <v>89</v>
      </c>
      <c r="L6" s="452"/>
    </row>
    <row r="7" spans="1:12" ht="33" customHeight="1">
      <c r="A7" s="451" t="s">
        <v>90</v>
      </c>
      <c r="B7" s="242">
        <v>245</v>
      </c>
      <c r="C7" s="242">
        <v>129</v>
      </c>
      <c r="D7" s="242">
        <f t="shared" ref="D7:D25" si="0">SUM(B7:C7)</f>
        <v>374</v>
      </c>
      <c r="E7" s="453" t="s">
        <v>512</v>
      </c>
      <c r="L7" s="452"/>
    </row>
    <row r="8" spans="1:12" ht="33" customHeight="1">
      <c r="A8" s="451" t="s">
        <v>838</v>
      </c>
      <c r="B8" s="239">
        <v>124</v>
      </c>
      <c r="C8" s="239">
        <v>144</v>
      </c>
      <c r="D8" s="239">
        <f t="shared" si="0"/>
        <v>268</v>
      </c>
      <c r="E8" s="451" t="s">
        <v>93</v>
      </c>
      <c r="L8" s="452"/>
    </row>
    <row r="9" spans="1:12" ht="33" customHeight="1">
      <c r="A9" s="451" t="s">
        <v>839</v>
      </c>
      <c r="B9" s="242">
        <v>97</v>
      </c>
      <c r="C9" s="242">
        <v>163</v>
      </c>
      <c r="D9" s="242">
        <f t="shared" si="0"/>
        <v>260</v>
      </c>
      <c r="E9" s="451" t="s">
        <v>95</v>
      </c>
      <c r="L9" s="452"/>
    </row>
    <row r="10" spans="1:12" ht="33" customHeight="1">
      <c r="A10" s="451" t="s">
        <v>840</v>
      </c>
      <c r="B10" s="239">
        <v>175</v>
      </c>
      <c r="C10" s="239">
        <v>126</v>
      </c>
      <c r="D10" s="239">
        <f t="shared" si="0"/>
        <v>301</v>
      </c>
      <c r="E10" s="451" t="s">
        <v>97</v>
      </c>
      <c r="L10" s="452"/>
    </row>
    <row r="11" spans="1:12" ht="33" customHeight="1">
      <c r="A11" s="451" t="s">
        <v>841</v>
      </c>
      <c r="B11" s="242">
        <v>133</v>
      </c>
      <c r="C11" s="242">
        <v>226</v>
      </c>
      <c r="D11" s="242">
        <f t="shared" si="0"/>
        <v>359</v>
      </c>
      <c r="E11" s="451" t="s">
        <v>99</v>
      </c>
      <c r="L11" s="452"/>
    </row>
    <row r="12" spans="1:12" ht="33" customHeight="1">
      <c r="A12" s="451" t="s">
        <v>842</v>
      </c>
      <c r="B12" s="239">
        <v>99</v>
      </c>
      <c r="C12" s="239">
        <v>235</v>
      </c>
      <c r="D12" s="239">
        <f t="shared" si="0"/>
        <v>334</v>
      </c>
      <c r="E12" s="451" t="s">
        <v>101</v>
      </c>
      <c r="L12" s="452"/>
    </row>
    <row r="13" spans="1:12" ht="33" customHeight="1">
      <c r="A13" s="451" t="s">
        <v>843</v>
      </c>
      <c r="B13" s="242">
        <v>142</v>
      </c>
      <c r="C13" s="242">
        <v>47</v>
      </c>
      <c r="D13" s="242">
        <f t="shared" si="0"/>
        <v>189</v>
      </c>
      <c r="E13" s="451" t="s">
        <v>513</v>
      </c>
      <c r="L13" s="452"/>
    </row>
    <row r="14" spans="1:12" ht="33" customHeight="1">
      <c r="A14" s="451" t="s">
        <v>844</v>
      </c>
      <c r="B14" s="239">
        <v>14</v>
      </c>
      <c r="C14" s="239">
        <v>114</v>
      </c>
      <c r="D14" s="239">
        <f t="shared" si="0"/>
        <v>128</v>
      </c>
      <c r="E14" s="451" t="s">
        <v>105</v>
      </c>
      <c r="L14" s="452"/>
    </row>
    <row r="15" spans="1:12" ht="33" customHeight="1">
      <c r="A15" s="451" t="s">
        <v>845</v>
      </c>
      <c r="B15" s="242">
        <v>192</v>
      </c>
      <c r="C15" s="242">
        <v>175</v>
      </c>
      <c r="D15" s="242">
        <f t="shared" si="0"/>
        <v>367</v>
      </c>
      <c r="E15" s="451" t="s">
        <v>107</v>
      </c>
      <c r="L15" s="452"/>
    </row>
    <row r="16" spans="1:12" ht="33" customHeight="1">
      <c r="A16" s="451" t="s">
        <v>259</v>
      </c>
      <c r="B16" s="239">
        <v>50</v>
      </c>
      <c r="C16" s="239">
        <v>74</v>
      </c>
      <c r="D16" s="239">
        <f t="shared" si="0"/>
        <v>124</v>
      </c>
      <c r="E16" s="451" t="s">
        <v>109</v>
      </c>
      <c r="L16" s="452"/>
    </row>
    <row r="17" spans="1:12" ht="33" customHeight="1">
      <c r="A17" s="451" t="s">
        <v>110</v>
      </c>
      <c r="B17" s="242">
        <v>65</v>
      </c>
      <c r="C17" s="242">
        <v>163</v>
      </c>
      <c r="D17" s="242">
        <f t="shared" si="0"/>
        <v>228</v>
      </c>
      <c r="E17" s="451" t="s">
        <v>111</v>
      </c>
      <c r="L17" s="452"/>
    </row>
    <row r="18" spans="1:12" ht="33" customHeight="1">
      <c r="A18" s="451" t="s">
        <v>112</v>
      </c>
      <c r="B18" s="239">
        <v>155</v>
      </c>
      <c r="C18" s="239">
        <v>110</v>
      </c>
      <c r="D18" s="239">
        <f t="shared" si="0"/>
        <v>265</v>
      </c>
      <c r="E18" s="451" t="s">
        <v>113</v>
      </c>
      <c r="L18" s="452"/>
    </row>
    <row r="19" spans="1:12" ht="33" customHeight="1">
      <c r="A19" s="451" t="s">
        <v>846</v>
      </c>
      <c r="B19" s="242">
        <v>77</v>
      </c>
      <c r="C19" s="242">
        <v>80</v>
      </c>
      <c r="D19" s="242">
        <f t="shared" si="0"/>
        <v>157</v>
      </c>
      <c r="E19" s="451" t="s">
        <v>261</v>
      </c>
      <c r="L19" s="452"/>
    </row>
    <row r="20" spans="1:12" ht="33" customHeight="1">
      <c r="A20" s="451" t="s">
        <v>116</v>
      </c>
      <c r="B20" s="239">
        <v>216</v>
      </c>
      <c r="C20" s="239">
        <v>124</v>
      </c>
      <c r="D20" s="239">
        <f t="shared" si="0"/>
        <v>340</v>
      </c>
      <c r="E20" s="451" t="s">
        <v>117</v>
      </c>
      <c r="L20" s="452"/>
    </row>
    <row r="21" spans="1:12" ht="33" customHeight="1">
      <c r="A21" s="451" t="s">
        <v>847</v>
      </c>
      <c r="B21" s="242">
        <v>113</v>
      </c>
      <c r="C21" s="242">
        <v>90</v>
      </c>
      <c r="D21" s="242">
        <f t="shared" si="0"/>
        <v>203</v>
      </c>
      <c r="E21" s="451" t="s">
        <v>119</v>
      </c>
      <c r="L21" s="452"/>
    </row>
    <row r="22" spans="1:12" ht="33" customHeight="1">
      <c r="A22" s="451" t="s">
        <v>848</v>
      </c>
      <c r="B22" s="239">
        <v>97</v>
      </c>
      <c r="C22" s="239">
        <v>87</v>
      </c>
      <c r="D22" s="239">
        <f t="shared" si="0"/>
        <v>184</v>
      </c>
      <c r="E22" s="451" t="s">
        <v>121</v>
      </c>
      <c r="L22" s="452"/>
    </row>
    <row r="23" spans="1:12" ht="33" customHeight="1">
      <c r="A23" s="451" t="s">
        <v>849</v>
      </c>
      <c r="B23" s="242">
        <v>66</v>
      </c>
      <c r="C23" s="242">
        <v>122</v>
      </c>
      <c r="D23" s="242">
        <f t="shared" si="0"/>
        <v>188</v>
      </c>
      <c r="E23" s="451" t="s">
        <v>123</v>
      </c>
      <c r="L23" s="452"/>
    </row>
    <row r="24" spans="1:12" ht="33" customHeight="1">
      <c r="A24" s="451" t="s">
        <v>850</v>
      </c>
      <c r="B24" s="239">
        <v>7</v>
      </c>
      <c r="C24" s="239">
        <v>52</v>
      </c>
      <c r="D24" s="239">
        <f t="shared" si="0"/>
        <v>59</v>
      </c>
      <c r="E24" s="451" t="s">
        <v>125</v>
      </c>
      <c r="L24" s="452"/>
    </row>
    <row r="25" spans="1:12" ht="33" customHeight="1">
      <c r="A25" s="451" t="s">
        <v>126</v>
      </c>
      <c r="B25" s="242">
        <v>29</v>
      </c>
      <c r="C25" s="242">
        <v>53</v>
      </c>
      <c r="D25" s="242">
        <f t="shared" si="0"/>
        <v>82</v>
      </c>
      <c r="E25" s="451" t="s">
        <v>127</v>
      </c>
      <c r="L25" s="452"/>
    </row>
    <row r="26" spans="1:12" ht="33" customHeight="1">
      <c r="A26" s="265" t="s">
        <v>128</v>
      </c>
      <c r="B26" s="265">
        <f>SUM(B6:B25)</f>
        <v>2546</v>
      </c>
      <c r="C26" s="265">
        <f>SUM(C6:C25)</f>
        <v>2790</v>
      </c>
      <c r="D26" s="265">
        <f>SUM(D6:D25)</f>
        <v>5336</v>
      </c>
      <c r="E26" s="265" t="s">
        <v>129</v>
      </c>
      <c r="L26" s="452"/>
    </row>
    <row r="27" spans="1:12" ht="33" customHeight="1">
      <c r="E27" s="454"/>
    </row>
  </sheetData>
  <mergeCells count="5">
    <mergeCell ref="A1:E1"/>
    <mergeCell ref="A2:E2"/>
    <mergeCell ref="B3:E3"/>
    <mergeCell ref="A4:A5"/>
    <mergeCell ref="E4:E5"/>
  </mergeCells>
  <pageMargins left="0.7" right="0.7" top="0.75" bottom="0.75" header="0.3" footer="0.3"/>
  <pageSetup paperSize="9" scale="49"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pageSetUpPr fitToPage="1"/>
  </sheetPr>
  <dimension ref="A1:S78"/>
  <sheetViews>
    <sheetView showGridLines="0" rightToLeft="1" zoomScaleNormal="100" zoomScaleSheetLayoutView="80" workbookViewId="0">
      <selection activeCell="G13" sqref="G13"/>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1" t="s">
        <v>380</v>
      </c>
      <c r="B1" s="2072"/>
      <c r="C1" s="2072"/>
      <c r="D1" s="2072"/>
      <c r="E1" s="2072"/>
      <c r="F1" s="2072"/>
      <c r="G1" s="2072"/>
      <c r="H1" s="2072"/>
      <c r="I1" s="2072"/>
    </row>
    <row r="2" spans="1:16" ht="33" customHeight="1">
      <c r="A2" s="1911" t="s">
        <v>859</v>
      </c>
      <c r="B2" s="1911"/>
      <c r="C2" s="1911"/>
      <c r="D2" s="1911"/>
      <c r="E2" s="1911"/>
      <c r="F2" s="1911"/>
      <c r="G2" s="1911"/>
      <c r="H2" s="1911"/>
      <c r="I2" s="1911"/>
    </row>
    <row r="3" spans="1:16" s="349" customFormat="1" ht="24" customHeight="1">
      <c r="A3" s="2073" t="s">
        <v>860</v>
      </c>
      <c r="B3" s="2073"/>
      <c r="C3" s="2075" t="s">
        <v>861</v>
      </c>
      <c r="D3" s="2075" t="s">
        <v>862</v>
      </c>
      <c r="E3" s="2075"/>
      <c r="F3" s="2075"/>
      <c r="G3" s="2075"/>
      <c r="H3" s="2075"/>
      <c r="I3" s="2076"/>
    </row>
    <row r="4" spans="1:16" ht="33" customHeight="1">
      <c r="A4" s="2077" t="s">
        <v>699</v>
      </c>
      <c r="B4" s="2078" t="s">
        <v>700</v>
      </c>
      <c r="C4" s="350" t="s">
        <v>156</v>
      </c>
      <c r="D4" s="350"/>
      <c r="E4" s="350"/>
      <c r="F4" s="350"/>
      <c r="G4" s="350" t="s">
        <v>160</v>
      </c>
      <c r="H4" s="2078" t="s">
        <v>701</v>
      </c>
      <c r="I4" s="2077" t="s">
        <v>520</v>
      </c>
    </row>
    <row r="5" spans="1:16" ht="33" customHeight="1">
      <c r="A5" s="2077"/>
      <c r="B5" s="2078"/>
      <c r="C5" s="351" t="s">
        <v>219</v>
      </c>
      <c r="D5" s="351" t="s">
        <v>220</v>
      </c>
      <c r="E5" s="351" t="s">
        <v>178</v>
      </c>
      <c r="F5" s="351" t="s">
        <v>179</v>
      </c>
      <c r="G5" s="351" t="s">
        <v>221</v>
      </c>
      <c r="H5" s="2078"/>
      <c r="I5" s="2077"/>
    </row>
    <row r="6" spans="1:16" ht="33" customHeight="1">
      <c r="A6" s="2070" t="s">
        <v>523</v>
      </c>
      <c r="B6" s="352" t="s">
        <v>624</v>
      </c>
      <c r="C6" s="242">
        <v>15978</v>
      </c>
      <c r="D6" s="242">
        <v>15898</v>
      </c>
      <c r="E6" s="242">
        <v>20252</v>
      </c>
      <c r="F6" s="242">
        <v>21221</v>
      </c>
      <c r="G6" s="242">
        <v>24881</v>
      </c>
      <c r="H6" s="352" t="s">
        <v>162</v>
      </c>
      <c r="I6" s="2070" t="s">
        <v>629</v>
      </c>
      <c r="J6" s="353"/>
      <c r="K6" s="353"/>
      <c r="L6" s="353"/>
      <c r="M6" s="353"/>
      <c r="N6" s="353"/>
      <c r="O6" s="353"/>
      <c r="P6" s="353"/>
    </row>
    <row r="7" spans="1:16" ht="33" customHeight="1">
      <c r="A7" s="2070"/>
      <c r="B7" s="352" t="s">
        <v>625</v>
      </c>
      <c r="C7" s="242">
        <v>23003</v>
      </c>
      <c r="D7" s="242">
        <v>22552</v>
      </c>
      <c r="E7" s="242">
        <v>24172</v>
      </c>
      <c r="F7" s="242">
        <v>23100</v>
      </c>
      <c r="G7" s="242">
        <v>23404</v>
      </c>
      <c r="H7" s="352" t="s">
        <v>163</v>
      </c>
      <c r="I7" s="2070"/>
      <c r="J7" s="353"/>
      <c r="K7" s="353"/>
      <c r="L7" s="353"/>
      <c r="M7" s="353"/>
      <c r="N7" s="353"/>
      <c r="O7" s="353"/>
      <c r="P7" s="353"/>
    </row>
    <row r="8" spans="1:16" ht="33" customHeight="1">
      <c r="A8" s="2070"/>
      <c r="B8" s="352" t="s">
        <v>128</v>
      </c>
      <c r="C8" s="239">
        <f>C6+C7</f>
        <v>38981</v>
      </c>
      <c r="D8" s="239">
        <f>D6+D7</f>
        <v>38450</v>
      </c>
      <c r="E8" s="239">
        <f>SUM(E6:E7)</f>
        <v>44424</v>
      </c>
      <c r="F8" s="239">
        <f>SUM(F6:F7)</f>
        <v>44321</v>
      </c>
      <c r="G8" s="239">
        <f>SUM(G6:G7)</f>
        <v>48285</v>
      </c>
      <c r="H8" s="352" t="s">
        <v>129</v>
      </c>
      <c r="I8" s="2070"/>
      <c r="J8" s="353"/>
      <c r="K8" s="353"/>
      <c r="L8" s="353"/>
      <c r="M8" s="353"/>
      <c r="N8" s="353"/>
      <c r="O8" s="353"/>
      <c r="P8" s="353"/>
    </row>
    <row r="9" spans="1:16" ht="33" customHeight="1">
      <c r="A9" s="2070" t="s">
        <v>524</v>
      </c>
      <c r="B9" s="352" t="s">
        <v>624</v>
      </c>
      <c r="C9" s="242">
        <v>2069</v>
      </c>
      <c r="D9" s="242">
        <v>2238</v>
      </c>
      <c r="E9" s="242">
        <v>3610</v>
      </c>
      <c r="F9" s="242">
        <v>3785</v>
      </c>
      <c r="G9" s="242">
        <v>4170</v>
      </c>
      <c r="H9" s="352" t="s">
        <v>162</v>
      </c>
      <c r="I9" s="2070" t="s">
        <v>227</v>
      </c>
      <c r="J9" s="353"/>
      <c r="K9" s="353"/>
      <c r="L9" s="353"/>
    </row>
    <row r="10" spans="1:16" ht="33" customHeight="1">
      <c r="A10" s="2070"/>
      <c r="B10" s="352" t="s">
        <v>625</v>
      </c>
      <c r="C10" s="242">
        <v>545</v>
      </c>
      <c r="D10" s="242">
        <v>513</v>
      </c>
      <c r="E10" s="242">
        <v>574</v>
      </c>
      <c r="F10" s="242">
        <v>547</v>
      </c>
      <c r="G10" s="242">
        <v>496</v>
      </c>
      <c r="H10" s="352" t="s">
        <v>163</v>
      </c>
      <c r="I10" s="2070"/>
      <c r="J10" s="353"/>
      <c r="K10" s="353"/>
      <c r="L10" s="353"/>
    </row>
    <row r="11" spans="1:16" ht="33" customHeight="1">
      <c r="A11" s="2070"/>
      <c r="B11" s="352" t="s">
        <v>128</v>
      </c>
      <c r="C11" s="239">
        <f>C9+C10</f>
        <v>2614</v>
      </c>
      <c r="D11" s="239">
        <f>D9+D10</f>
        <v>2751</v>
      </c>
      <c r="E11" s="239">
        <f>SUM(E9:E10)</f>
        <v>4184</v>
      </c>
      <c r="F11" s="239">
        <f>SUM(F9:F10)</f>
        <v>4332</v>
      </c>
      <c r="G11" s="239">
        <f>SUM(G9:G10)</f>
        <v>4666</v>
      </c>
      <c r="H11" s="352" t="s">
        <v>129</v>
      </c>
      <c r="I11" s="2070"/>
      <c r="J11" s="353"/>
      <c r="K11" s="353"/>
      <c r="L11" s="353"/>
    </row>
    <row r="12" spans="1:16" ht="33" customHeight="1">
      <c r="A12" s="2070" t="s">
        <v>525</v>
      </c>
      <c r="B12" s="352" t="s">
        <v>624</v>
      </c>
      <c r="C12" s="242">
        <v>18047</v>
      </c>
      <c r="D12" s="242">
        <v>18136</v>
      </c>
      <c r="E12" s="242">
        <f t="shared" ref="E12:G13" si="0">E6+E9</f>
        <v>23862</v>
      </c>
      <c r="F12" s="242">
        <f t="shared" si="0"/>
        <v>25006</v>
      </c>
      <c r="G12" s="242">
        <f t="shared" si="0"/>
        <v>29051</v>
      </c>
      <c r="H12" s="352" t="s">
        <v>162</v>
      </c>
      <c r="I12" s="2070" t="s">
        <v>631</v>
      </c>
      <c r="J12" s="353"/>
      <c r="K12" s="353"/>
    </row>
    <row r="13" spans="1:16" ht="33" customHeight="1">
      <c r="A13" s="2070"/>
      <c r="B13" s="352" t="s">
        <v>625</v>
      </c>
      <c r="C13" s="242">
        <v>23548</v>
      </c>
      <c r="D13" s="242">
        <v>23065</v>
      </c>
      <c r="E13" s="242">
        <f t="shared" si="0"/>
        <v>24746</v>
      </c>
      <c r="F13" s="242">
        <f t="shared" si="0"/>
        <v>23647</v>
      </c>
      <c r="G13" s="242">
        <f t="shared" si="0"/>
        <v>23900</v>
      </c>
      <c r="H13" s="352" t="s">
        <v>163</v>
      </c>
      <c r="I13" s="2070"/>
      <c r="J13" s="353"/>
      <c r="K13" s="353"/>
    </row>
    <row r="14" spans="1:16" ht="33" customHeight="1">
      <c r="A14" s="2070"/>
      <c r="B14" s="352" t="s">
        <v>128</v>
      </c>
      <c r="C14" s="239">
        <f>C12+C13</f>
        <v>41595</v>
      </c>
      <c r="D14" s="239">
        <f>D12+D13</f>
        <v>41201</v>
      </c>
      <c r="E14" s="239">
        <f>SUM(E12:E13)</f>
        <v>48608</v>
      </c>
      <c r="F14" s="239">
        <f>SUM(F12:F13)</f>
        <v>48653</v>
      </c>
      <c r="G14" s="239">
        <f>SUM(G12:G13)</f>
        <v>52951</v>
      </c>
      <c r="H14" s="352" t="s">
        <v>129</v>
      </c>
      <c r="I14" s="2070"/>
      <c r="J14" s="353"/>
      <c r="K14" s="353"/>
    </row>
    <row r="15" spans="1:16" ht="33" customHeight="1">
      <c r="A15" s="2070" t="s">
        <v>527</v>
      </c>
      <c r="B15" s="352" t="s">
        <v>624</v>
      </c>
      <c r="C15" s="242">
        <v>44696</v>
      </c>
      <c r="D15" s="242">
        <v>50096</v>
      </c>
      <c r="E15" s="242">
        <v>51076</v>
      </c>
      <c r="F15" s="242">
        <v>51145</v>
      </c>
      <c r="G15" s="242">
        <v>54251</v>
      </c>
      <c r="H15" s="352" t="s">
        <v>162</v>
      </c>
      <c r="I15" s="2070" t="s">
        <v>233</v>
      </c>
      <c r="K15" s="353"/>
    </row>
    <row r="16" spans="1:16" ht="33" customHeight="1">
      <c r="A16" s="2070"/>
      <c r="B16" s="352" t="s">
        <v>625</v>
      </c>
      <c r="C16" s="242">
        <v>40113</v>
      </c>
      <c r="D16" s="242">
        <v>37649</v>
      </c>
      <c r="E16" s="242">
        <v>36937</v>
      </c>
      <c r="F16" s="242">
        <v>32175</v>
      </c>
      <c r="G16" s="242">
        <v>34484</v>
      </c>
      <c r="H16" s="352" t="s">
        <v>163</v>
      </c>
      <c r="I16" s="2070"/>
      <c r="K16" s="353"/>
    </row>
    <row r="17" spans="1:19" ht="33" customHeight="1">
      <c r="A17" s="2070"/>
      <c r="B17" s="352" t="s">
        <v>128</v>
      </c>
      <c r="C17" s="239">
        <f>C15+C16</f>
        <v>84809</v>
      </c>
      <c r="D17" s="239">
        <f>D15+D16</f>
        <v>87745</v>
      </c>
      <c r="E17" s="239">
        <f>SUM(E15:E16)</f>
        <v>88013</v>
      </c>
      <c r="F17" s="239">
        <f>SUM(F15:F16)</f>
        <v>83320</v>
      </c>
      <c r="G17" s="239">
        <f>SUM(G15:G16)</f>
        <v>88735</v>
      </c>
      <c r="H17" s="352" t="s">
        <v>129</v>
      </c>
      <c r="I17" s="2070"/>
      <c r="K17" s="353"/>
    </row>
    <row r="18" spans="1:19" ht="33" customHeight="1">
      <c r="A18" s="2070" t="s">
        <v>528</v>
      </c>
      <c r="B18" s="352" t="s">
        <v>624</v>
      </c>
      <c r="C18" s="242">
        <v>792</v>
      </c>
      <c r="D18" s="242">
        <v>834</v>
      </c>
      <c r="E18" s="242">
        <v>894</v>
      </c>
      <c r="F18" s="242">
        <v>929</v>
      </c>
      <c r="G18" s="242">
        <v>981</v>
      </c>
      <c r="H18" s="352" t="s">
        <v>162</v>
      </c>
      <c r="I18" s="2070" t="s">
        <v>235</v>
      </c>
      <c r="J18" s="455" t="s">
        <v>863</v>
      </c>
      <c r="K18" s="353"/>
    </row>
    <row r="19" spans="1:19" ht="33" customHeight="1">
      <c r="A19" s="2070"/>
      <c r="B19" s="352" t="s">
        <v>625</v>
      </c>
      <c r="C19" s="242">
        <v>475</v>
      </c>
      <c r="D19" s="242">
        <v>514</v>
      </c>
      <c r="E19" s="242">
        <v>508</v>
      </c>
      <c r="F19" s="242">
        <v>450</v>
      </c>
      <c r="G19" s="242">
        <v>466</v>
      </c>
      <c r="H19" s="352" t="s">
        <v>163</v>
      </c>
      <c r="I19" s="2070"/>
      <c r="K19" s="353"/>
    </row>
    <row r="20" spans="1:19" ht="33" customHeight="1">
      <c r="A20" s="2070"/>
      <c r="B20" s="352" t="s">
        <v>128</v>
      </c>
      <c r="C20" s="239">
        <f>C18+C19</f>
        <v>1267</v>
      </c>
      <c r="D20" s="239">
        <f>D18+D19</f>
        <v>1348</v>
      </c>
      <c r="E20" s="239">
        <f>SUM(E18:E19)</f>
        <v>1402</v>
      </c>
      <c r="F20" s="239">
        <f>SUM(F18:F19)</f>
        <v>1379</v>
      </c>
      <c r="G20" s="239">
        <f>SUM(G18:G19)</f>
        <v>1447</v>
      </c>
      <c r="H20" s="352" t="s">
        <v>129</v>
      </c>
      <c r="I20" s="2070"/>
      <c r="K20" s="353"/>
    </row>
    <row r="21" spans="1:19" ht="33" customHeight="1">
      <c r="A21" s="2070" t="s">
        <v>529</v>
      </c>
      <c r="B21" s="352" t="s">
        <v>624</v>
      </c>
      <c r="C21" s="242">
        <v>45488</v>
      </c>
      <c r="D21" s="242">
        <v>50930</v>
      </c>
      <c r="E21" s="242">
        <f t="shared" ref="E21:G22" si="1">E15+E18</f>
        <v>51970</v>
      </c>
      <c r="F21" s="242">
        <f t="shared" si="1"/>
        <v>52074</v>
      </c>
      <c r="G21" s="242">
        <f t="shared" si="1"/>
        <v>55232</v>
      </c>
      <c r="H21" s="352" t="s">
        <v>162</v>
      </c>
      <c r="I21" s="2070" t="s">
        <v>530</v>
      </c>
      <c r="K21" s="353"/>
    </row>
    <row r="22" spans="1:19" ht="33" customHeight="1">
      <c r="A22" s="2070"/>
      <c r="B22" s="352" t="s">
        <v>625</v>
      </c>
      <c r="C22" s="242">
        <v>40588</v>
      </c>
      <c r="D22" s="242">
        <v>38163</v>
      </c>
      <c r="E22" s="242">
        <f t="shared" si="1"/>
        <v>37445</v>
      </c>
      <c r="F22" s="242">
        <f t="shared" si="1"/>
        <v>32625</v>
      </c>
      <c r="G22" s="242">
        <f t="shared" si="1"/>
        <v>34950</v>
      </c>
      <c r="H22" s="352" t="s">
        <v>163</v>
      </c>
      <c r="I22" s="2070"/>
      <c r="K22" s="353"/>
    </row>
    <row r="23" spans="1:19" ht="33" customHeight="1">
      <c r="A23" s="2070"/>
      <c r="B23" s="352" t="s">
        <v>128</v>
      </c>
      <c r="C23" s="239">
        <f>C21+C22</f>
        <v>86076</v>
      </c>
      <c r="D23" s="239">
        <f>D21+D22</f>
        <v>89093</v>
      </c>
      <c r="E23" s="239">
        <f>SUM(E21:E22)</f>
        <v>89415</v>
      </c>
      <c r="F23" s="239">
        <f>SUM(F21:F22)</f>
        <v>84699</v>
      </c>
      <c r="G23" s="239">
        <f>SUM(G21:G22)</f>
        <v>90182</v>
      </c>
      <c r="H23" s="352" t="s">
        <v>129</v>
      </c>
      <c r="I23" s="2070"/>
      <c r="K23" s="353"/>
    </row>
    <row r="24" spans="1:19" ht="33" customHeight="1">
      <c r="A24" s="2070" t="s">
        <v>531</v>
      </c>
      <c r="B24" s="352" t="s">
        <v>624</v>
      </c>
      <c r="C24" s="242">
        <v>3212</v>
      </c>
      <c r="D24" s="242">
        <v>3522</v>
      </c>
      <c r="E24" s="242">
        <v>3675</v>
      </c>
      <c r="F24" s="242">
        <v>3913</v>
      </c>
      <c r="G24" s="242">
        <v>4223</v>
      </c>
      <c r="H24" s="352" t="s">
        <v>162</v>
      </c>
      <c r="I24" s="2070" t="s">
        <v>632</v>
      </c>
      <c r="K24" s="353"/>
      <c r="Q24" s="354"/>
      <c r="R24" s="354"/>
      <c r="S24" s="354"/>
    </row>
    <row r="25" spans="1:19" ht="33" customHeight="1">
      <c r="A25" s="2070"/>
      <c r="B25" s="352" t="s">
        <v>625</v>
      </c>
      <c r="C25" s="242">
        <v>281</v>
      </c>
      <c r="D25" s="242">
        <v>141</v>
      </c>
      <c r="E25" s="242">
        <v>131</v>
      </c>
      <c r="F25" s="242">
        <v>118</v>
      </c>
      <c r="G25" s="242">
        <v>92</v>
      </c>
      <c r="H25" s="352" t="s">
        <v>163</v>
      </c>
      <c r="I25" s="2070"/>
      <c r="K25" s="353"/>
    </row>
    <row r="26" spans="1:19" ht="33" customHeight="1">
      <c r="A26" s="2070"/>
      <c r="B26" s="352" t="s">
        <v>128</v>
      </c>
      <c r="C26" s="239">
        <f>C24+C25</f>
        <v>3493</v>
      </c>
      <c r="D26" s="239">
        <f>D24+D25</f>
        <v>3663</v>
      </c>
      <c r="E26" s="239">
        <f>SUM(E24:E25)</f>
        <v>3806</v>
      </c>
      <c r="F26" s="239">
        <f>SUM(F24:F25)</f>
        <v>4031</v>
      </c>
      <c r="G26" s="239">
        <f>SUM(G24:G25)</f>
        <v>4315</v>
      </c>
      <c r="H26" s="352" t="s">
        <v>129</v>
      </c>
      <c r="I26" s="2070"/>
      <c r="K26" s="353"/>
    </row>
    <row r="27" spans="1:19" ht="33" customHeight="1">
      <c r="A27" s="2070" t="s">
        <v>532</v>
      </c>
      <c r="B27" s="352" t="s">
        <v>624</v>
      </c>
      <c r="C27" s="242">
        <v>52714</v>
      </c>
      <c r="D27" s="242">
        <v>53958</v>
      </c>
      <c r="E27" s="242">
        <v>58290</v>
      </c>
      <c r="F27" s="242">
        <v>61735</v>
      </c>
      <c r="G27" s="242">
        <v>69282</v>
      </c>
      <c r="H27" s="352" t="s">
        <v>162</v>
      </c>
      <c r="I27" s="2070" t="s">
        <v>633</v>
      </c>
      <c r="K27" s="353"/>
      <c r="Q27" s="354"/>
      <c r="R27" s="354"/>
      <c r="S27" s="354"/>
    </row>
    <row r="28" spans="1:19" ht="33" customHeight="1">
      <c r="A28" s="2070"/>
      <c r="B28" s="352" t="s">
        <v>625</v>
      </c>
      <c r="C28" s="242">
        <v>3213</v>
      </c>
      <c r="D28" s="242">
        <v>2832</v>
      </c>
      <c r="E28" s="242">
        <v>2672</v>
      </c>
      <c r="F28" s="242">
        <v>2619</v>
      </c>
      <c r="G28" s="242">
        <v>2513</v>
      </c>
      <c r="H28" s="352" t="s">
        <v>163</v>
      </c>
      <c r="I28" s="2070"/>
      <c r="K28" s="353"/>
    </row>
    <row r="29" spans="1:19" ht="33" customHeight="1">
      <c r="A29" s="2070"/>
      <c r="B29" s="352" t="s">
        <v>128</v>
      </c>
      <c r="C29" s="239">
        <f>C27+C28</f>
        <v>55927</v>
      </c>
      <c r="D29" s="239">
        <f>D27+D28</f>
        <v>56790</v>
      </c>
      <c r="E29" s="239">
        <f>SUM(E27:E28)</f>
        <v>60962</v>
      </c>
      <c r="F29" s="239">
        <f>SUM(F27:F28)</f>
        <v>64354</v>
      </c>
      <c r="G29" s="239">
        <f>SUM(G27:G28)</f>
        <v>71795</v>
      </c>
      <c r="H29" s="352" t="s">
        <v>129</v>
      </c>
      <c r="I29" s="2070"/>
      <c r="K29" s="353"/>
    </row>
    <row r="30" spans="1:19" ht="54.95" customHeight="1"/>
    <row r="31" spans="1:19" ht="54.95" customHeight="1"/>
    <row r="32" spans="1: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4">
    <mergeCell ref="A1:I1"/>
    <mergeCell ref="A2:I2"/>
    <mergeCell ref="A3:B3"/>
    <mergeCell ref="C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7" width="32" style="311" customWidth="1"/>
    <col min="18" max="16384" width="9.140625" style="311"/>
  </cols>
  <sheetData>
    <row r="1" spans="1:17" ht="50.25" customHeight="1">
      <c r="A1" s="2040" t="s">
        <v>383</v>
      </c>
      <c r="B1" s="2041"/>
      <c r="C1" s="2041"/>
      <c r="D1" s="2041"/>
      <c r="E1" s="2041"/>
      <c r="F1" s="2041"/>
      <c r="G1" s="2041"/>
      <c r="H1" s="2041"/>
      <c r="I1" s="2041"/>
      <c r="J1" s="2041"/>
      <c r="K1" s="2041"/>
      <c r="L1" s="2041"/>
      <c r="M1" s="2041"/>
      <c r="N1" s="2041"/>
      <c r="O1" s="2041"/>
      <c r="P1" s="2042"/>
    </row>
    <row r="2" spans="1:17" ht="47.25" customHeight="1">
      <c r="A2" s="1940" t="s">
        <v>864</v>
      </c>
      <c r="B2" s="2043"/>
      <c r="C2" s="2043"/>
      <c r="D2" s="2043"/>
      <c r="E2" s="2043"/>
      <c r="F2" s="2043"/>
      <c r="G2" s="2043"/>
      <c r="H2" s="2043"/>
      <c r="I2" s="2043"/>
      <c r="J2" s="2043"/>
      <c r="K2" s="2043"/>
      <c r="L2" s="2043"/>
      <c r="M2" s="2043"/>
      <c r="N2" s="2043"/>
      <c r="O2" s="2043"/>
      <c r="P2" s="2044"/>
    </row>
    <row r="3" spans="1:17" ht="39" customHeight="1">
      <c r="A3" s="2155" t="s">
        <v>865</v>
      </c>
      <c r="B3" s="2155"/>
      <c r="C3" s="2155"/>
      <c r="D3" s="2155"/>
      <c r="E3" s="2155"/>
      <c r="F3" s="2155"/>
      <c r="G3" s="2155"/>
      <c r="H3" s="2045" t="s">
        <v>866</v>
      </c>
      <c r="I3" s="2045"/>
      <c r="J3" s="2045"/>
      <c r="K3" s="2045"/>
      <c r="L3" s="2045"/>
      <c r="M3" s="2045"/>
      <c r="N3" s="2045"/>
      <c r="O3" s="2045"/>
      <c r="P3" s="2156"/>
    </row>
    <row r="4" spans="1:17" ht="39" customHeight="1">
      <c r="A4" s="2047" t="s">
        <v>517</v>
      </c>
      <c r="B4" s="2047" t="s">
        <v>621</v>
      </c>
      <c r="C4" s="2050" t="s">
        <v>88</v>
      </c>
      <c r="D4" s="2050"/>
      <c r="E4" s="2050" t="s">
        <v>89</v>
      </c>
      <c r="F4" s="2050" t="s">
        <v>90</v>
      </c>
      <c r="G4" s="2050"/>
      <c r="H4" s="2050" t="s">
        <v>146</v>
      </c>
      <c r="I4" s="2050" t="s">
        <v>92</v>
      </c>
      <c r="J4" s="2050"/>
      <c r="K4" s="2050" t="s">
        <v>93</v>
      </c>
      <c r="L4" s="2050" t="s">
        <v>94</v>
      </c>
      <c r="M4" s="2050"/>
      <c r="N4" s="2050" t="s">
        <v>257</v>
      </c>
      <c r="O4" s="2050" t="s">
        <v>622</v>
      </c>
      <c r="P4" s="2050" t="s">
        <v>520</v>
      </c>
      <c r="Q4" s="346"/>
    </row>
    <row r="5" spans="1:17" ht="39" customHeight="1">
      <c r="A5" s="2048"/>
      <c r="B5" s="2048"/>
      <c r="C5" s="2050" t="s">
        <v>89</v>
      </c>
      <c r="D5" s="2050"/>
      <c r="E5" s="2050"/>
      <c r="F5" s="2050" t="s">
        <v>91</v>
      </c>
      <c r="G5" s="2050"/>
      <c r="H5" s="2050"/>
      <c r="I5" s="2050" t="s">
        <v>93</v>
      </c>
      <c r="J5" s="2050"/>
      <c r="K5" s="2050"/>
      <c r="L5" s="2050" t="s">
        <v>257</v>
      </c>
      <c r="M5" s="2050"/>
      <c r="N5" s="2050"/>
      <c r="O5" s="2050"/>
      <c r="P5" s="2050"/>
      <c r="Q5" s="346"/>
    </row>
    <row r="6" spans="1:17" ht="39" customHeight="1">
      <c r="A6" s="2048"/>
      <c r="B6" s="2048"/>
      <c r="C6" s="312" t="s">
        <v>624</v>
      </c>
      <c r="D6" s="312" t="s">
        <v>625</v>
      </c>
      <c r="E6" s="312" t="s">
        <v>128</v>
      </c>
      <c r="F6" s="312" t="s">
        <v>624</v>
      </c>
      <c r="G6" s="312" t="s">
        <v>625</v>
      </c>
      <c r="H6" s="312" t="s">
        <v>128</v>
      </c>
      <c r="I6" s="312" t="s">
        <v>624</v>
      </c>
      <c r="J6" s="312" t="s">
        <v>625</v>
      </c>
      <c r="K6" s="312" t="s">
        <v>128</v>
      </c>
      <c r="L6" s="312" t="s">
        <v>624</v>
      </c>
      <c r="M6" s="312" t="s">
        <v>625</v>
      </c>
      <c r="N6" s="312" t="s">
        <v>128</v>
      </c>
      <c r="O6" s="2050"/>
      <c r="P6" s="2050"/>
      <c r="Q6" s="346"/>
    </row>
    <row r="7" spans="1:17" ht="39" customHeight="1">
      <c r="A7" s="2049"/>
      <c r="B7" s="2049"/>
      <c r="C7" s="312" t="s">
        <v>626</v>
      </c>
      <c r="D7" s="312" t="s">
        <v>627</v>
      </c>
      <c r="E7" s="312" t="s">
        <v>129</v>
      </c>
      <c r="F7" s="312" t="s">
        <v>626</v>
      </c>
      <c r="G7" s="312" t="s">
        <v>627</v>
      </c>
      <c r="H7" s="312" t="s">
        <v>129</v>
      </c>
      <c r="I7" s="312" t="s">
        <v>626</v>
      </c>
      <c r="J7" s="312" t="s">
        <v>627</v>
      </c>
      <c r="K7" s="312" t="s">
        <v>129</v>
      </c>
      <c r="L7" s="312" t="s">
        <v>626</v>
      </c>
      <c r="M7" s="312" t="s">
        <v>627</v>
      </c>
      <c r="N7" s="312" t="s">
        <v>129</v>
      </c>
      <c r="O7" s="2050"/>
      <c r="P7" s="2050"/>
      <c r="Q7" s="346"/>
    </row>
    <row r="8" spans="1:17" s="46" customFormat="1" ht="39" customHeight="1">
      <c r="A8" s="2039" t="s">
        <v>523</v>
      </c>
      <c r="B8" s="312" t="s">
        <v>628</v>
      </c>
      <c r="C8" s="242">
        <v>3246</v>
      </c>
      <c r="D8" s="242">
        <v>2819</v>
      </c>
      <c r="E8" s="242">
        <v>6065</v>
      </c>
      <c r="F8" s="242">
        <v>1507</v>
      </c>
      <c r="G8" s="242">
        <v>839</v>
      </c>
      <c r="H8" s="242">
        <v>2346</v>
      </c>
      <c r="I8" s="242">
        <v>1771</v>
      </c>
      <c r="J8" s="242">
        <v>478</v>
      </c>
      <c r="K8" s="242">
        <v>2249</v>
      </c>
      <c r="L8" s="242">
        <v>761</v>
      </c>
      <c r="M8" s="242">
        <v>861</v>
      </c>
      <c r="N8" s="242">
        <v>1622</v>
      </c>
      <c r="O8" s="312" t="s">
        <v>76</v>
      </c>
      <c r="P8" s="2039" t="s">
        <v>629</v>
      </c>
    </row>
    <row r="9" spans="1:17" s="46" customFormat="1" ht="39" customHeight="1">
      <c r="A9" s="2039"/>
      <c r="B9" s="312" t="s">
        <v>630</v>
      </c>
      <c r="C9" s="242">
        <v>1956</v>
      </c>
      <c r="D9" s="242">
        <v>1432</v>
      </c>
      <c r="E9" s="242">
        <v>3388</v>
      </c>
      <c r="F9" s="242">
        <v>1114</v>
      </c>
      <c r="G9" s="242">
        <v>297</v>
      </c>
      <c r="H9" s="242">
        <v>1411</v>
      </c>
      <c r="I9" s="242">
        <v>1721</v>
      </c>
      <c r="J9" s="242">
        <v>212</v>
      </c>
      <c r="K9" s="242">
        <v>1933</v>
      </c>
      <c r="L9" s="242">
        <v>440</v>
      </c>
      <c r="M9" s="242">
        <v>422</v>
      </c>
      <c r="N9" s="242">
        <v>862</v>
      </c>
      <c r="O9" s="312" t="s">
        <v>78</v>
      </c>
      <c r="P9" s="2039"/>
    </row>
    <row r="10" spans="1:17" s="46" customFormat="1" ht="39" customHeight="1">
      <c r="A10" s="2039"/>
      <c r="B10" s="312" t="s">
        <v>128</v>
      </c>
      <c r="C10" s="239">
        <v>5202</v>
      </c>
      <c r="D10" s="239">
        <v>4251</v>
      </c>
      <c r="E10" s="239">
        <v>9453</v>
      </c>
      <c r="F10" s="239">
        <v>2621</v>
      </c>
      <c r="G10" s="239">
        <v>1136</v>
      </c>
      <c r="H10" s="239">
        <v>3757</v>
      </c>
      <c r="I10" s="239">
        <v>3492</v>
      </c>
      <c r="J10" s="239">
        <v>690</v>
      </c>
      <c r="K10" s="239">
        <v>4182</v>
      </c>
      <c r="L10" s="239">
        <v>1201</v>
      </c>
      <c r="M10" s="239">
        <v>1283</v>
      </c>
      <c r="N10" s="239">
        <v>2484</v>
      </c>
      <c r="O10" s="312" t="s">
        <v>129</v>
      </c>
      <c r="P10" s="2039"/>
    </row>
    <row r="11" spans="1:17" s="46" customFormat="1" ht="39" customHeight="1">
      <c r="A11" s="2039" t="s">
        <v>524</v>
      </c>
      <c r="B11" s="312" t="s">
        <v>628</v>
      </c>
      <c r="C11" s="242">
        <v>803</v>
      </c>
      <c r="D11" s="242">
        <v>31</v>
      </c>
      <c r="E11" s="242">
        <v>834</v>
      </c>
      <c r="F11" s="242">
        <v>142</v>
      </c>
      <c r="G11" s="242">
        <v>21</v>
      </c>
      <c r="H11" s="242">
        <v>163</v>
      </c>
      <c r="I11" s="242">
        <v>178</v>
      </c>
      <c r="J11" s="242">
        <v>6</v>
      </c>
      <c r="K11" s="242">
        <v>184</v>
      </c>
      <c r="L11" s="242">
        <v>58</v>
      </c>
      <c r="M11" s="242">
        <v>19</v>
      </c>
      <c r="N11" s="242">
        <v>77</v>
      </c>
      <c r="O11" s="312" t="s">
        <v>76</v>
      </c>
      <c r="P11" s="2039" t="s">
        <v>227</v>
      </c>
    </row>
    <row r="12" spans="1:17" s="46" customFormat="1" ht="39" customHeight="1">
      <c r="A12" s="2039"/>
      <c r="B12" s="312" t="s">
        <v>630</v>
      </c>
      <c r="C12" s="242">
        <v>604</v>
      </c>
      <c r="D12" s="242">
        <v>5</v>
      </c>
      <c r="E12" s="242">
        <v>609</v>
      </c>
      <c r="F12" s="242">
        <v>106</v>
      </c>
      <c r="G12" s="242">
        <v>3</v>
      </c>
      <c r="H12" s="242">
        <v>109</v>
      </c>
      <c r="I12" s="242">
        <v>212</v>
      </c>
      <c r="J12" s="242">
        <v>3</v>
      </c>
      <c r="K12" s="242">
        <v>215</v>
      </c>
      <c r="L12" s="242">
        <v>37</v>
      </c>
      <c r="M12" s="242">
        <v>3</v>
      </c>
      <c r="N12" s="242">
        <v>40</v>
      </c>
      <c r="O12" s="312" t="s">
        <v>78</v>
      </c>
      <c r="P12" s="2039"/>
    </row>
    <row r="13" spans="1:17" s="46" customFormat="1" ht="39" customHeight="1">
      <c r="A13" s="2039"/>
      <c r="B13" s="312" t="s">
        <v>128</v>
      </c>
      <c r="C13" s="239">
        <v>1407</v>
      </c>
      <c r="D13" s="239">
        <v>36</v>
      </c>
      <c r="E13" s="239">
        <v>1443</v>
      </c>
      <c r="F13" s="239">
        <v>248</v>
      </c>
      <c r="G13" s="239">
        <v>24</v>
      </c>
      <c r="H13" s="239">
        <v>272</v>
      </c>
      <c r="I13" s="239">
        <v>390</v>
      </c>
      <c r="J13" s="239">
        <v>9</v>
      </c>
      <c r="K13" s="239">
        <v>399</v>
      </c>
      <c r="L13" s="239">
        <v>95</v>
      </c>
      <c r="M13" s="239">
        <v>22</v>
      </c>
      <c r="N13" s="239">
        <v>117</v>
      </c>
      <c r="O13" s="312" t="s">
        <v>129</v>
      </c>
      <c r="P13" s="2039"/>
    </row>
    <row r="14" spans="1:17" s="46" customFormat="1" ht="39" customHeight="1">
      <c r="A14" s="2039" t="s">
        <v>525</v>
      </c>
      <c r="B14" s="312" t="s">
        <v>628</v>
      </c>
      <c r="C14" s="242">
        <f>C8+C11</f>
        <v>4049</v>
      </c>
      <c r="D14" s="242">
        <f t="shared" ref="D14:N15" si="0">D8+D11</f>
        <v>2850</v>
      </c>
      <c r="E14" s="242">
        <f t="shared" si="0"/>
        <v>6899</v>
      </c>
      <c r="F14" s="242">
        <f t="shared" si="0"/>
        <v>1649</v>
      </c>
      <c r="G14" s="242">
        <f t="shared" si="0"/>
        <v>860</v>
      </c>
      <c r="H14" s="242">
        <f t="shared" si="0"/>
        <v>2509</v>
      </c>
      <c r="I14" s="242">
        <f t="shared" si="0"/>
        <v>1949</v>
      </c>
      <c r="J14" s="242">
        <f t="shared" si="0"/>
        <v>484</v>
      </c>
      <c r="K14" s="242">
        <f t="shared" si="0"/>
        <v>2433</v>
      </c>
      <c r="L14" s="242">
        <f t="shared" si="0"/>
        <v>819</v>
      </c>
      <c r="M14" s="242">
        <f t="shared" si="0"/>
        <v>880</v>
      </c>
      <c r="N14" s="242">
        <f t="shared" si="0"/>
        <v>1699</v>
      </c>
      <c r="O14" s="312" t="s">
        <v>76</v>
      </c>
      <c r="P14" s="2039" t="s">
        <v>631</v>
      </c>
    </row>
    <row r="15" spans="1:17" s="46" customFormat="1" ht="39" customHeight="1">
      <c r="A15" s="2039"/>
      <c r="B15" s="312" t="s">
        <v>630</v>
      </c>
      <c r="C15" s="242">
        <f>C9+C12</f>
        <v>2560</v>
      </c>
      <c r="D15" s="242">
        <f t="shared" si="0"/>
        <v>1437</v>
      </c>
      <c r="E15" s="242">
        <f t="shared" si="0"/>
        <v>3997</v>
      </c>
      <c r="F15" s="242">
        <f t="shared" si="0"/>
        <v>1220</v>
      </c>
      <c r="G15" s="242">
        <f t="shared" si="0"/>
        <v>300</v>
      </c>
      <c r="H15" s="242">
        <f t="shared" si="0"/>
        <v>1520</v>
      </c>
      <c r="I15" s="242">
        <f t="shared" si="0"/>
        <v>1933</v>
      </c>
      <c r="J15" s="242">
        <f t="shared" si="0"/>
        <v>215</v>
      </c>
      <c r="K15" s="242">
        <f t="shared" si="0"/>
        <v>2148</v>
      </c>
      <c r="L15" s="242">
        <f t="shared" si="0"/>
        <v>477</v>
      </c>
      <c r="M15" s="242">
        <f t="shared" si="0"/>
        <v>425</v>
      </c>
      <c r="N15" s="242">
        <f t="shared" si="0"/>
        <v>902</v>
      </c>
      <c r="O15" s="312" t="s">
        <v>78</v>
      </c>
      <c r="P15" s="2039"/>
    </row>
    <row r="16" spans="1:17" s="46" customFormat="1" ht="39" customHeight="1">
      <c r="A16" s="2039"/>
      <c r="B16" s="312" t="s">
        <v>128</v>
      </c>
      <c r="C16" s="239">
        <f>C14+C15</f>
        <v>6609</v>
      </c>
      <c r="D16" s="239">
        <f t="shared" ref="D16:N16" si="1">D14+D15</f>
        <v>4287</v>
      </c>
      <c r="E16" s="239">
        <f t="shared" si="1"/>
        <v>10896</v>
      </c>
      <c r="F16" s="239">
        <f t="shared" si="1"/>
        <v>2869</v>
      </c>
      <c r="G16" s="239">
        <f t="shared" si="1"/>
        <v>1160</v>
      </c>
      <c r="H16" s="239">
        <f t="shared" si="1"/>
        <v>4029</v>
      </c>
      <c r="I16" s="239">
        <f t="shared" si="1"/>
        <v>3882</v>
      </c>
      <c r="J16" s="239">
        <f t="shared" si="1"/>
        <v>699</v>
      </c>
      <c r="K16" s="239">
        <f t="shared" si="1"/>
        <v>4581</v>
      </c>
      <c r="L16" s="239">
        <f t="shared" si="1"/>
        <v>1296</v>
      </c>
      <c r="M16" s="239">
        <f t="shared" si="1"/>
        <v>1305</v>
      </c>
      <c r="N16" s="239">
        <f t="shared" si="1"/>
        <v>2601</v>
      </c>
      <c r="O16" s="312" t="s">
        <v>129</v>
      </c>
      <c r="P16" s="2039"/>
    </row>
    <row r="17" spans="1:17" ht="39" customHeight="1">
      <c r="A17" s="2039" t="s">
        <v>527</v>
      </c>
      <c r="B17" s="312" t="s">
        <v>628</v>
      </c>
      <c r="C17" s="242">
        <v>3732</v>
      </c>
      <c r="D17" s="242">
        <v>763</v>
      </c>
      <c r="E17" s="242">
        <v>4495</v>
      </c>
      <c r="F17" s="242">
        <v>1104</v>
      </c>
      <c r="G17" s="242">
        <v>364</v>
      </c>
      <c r="H17" s="242">
        <v>1468</v>
      </c>
      <c r="I17" s="242">
        <v>1169</v>
      </c>
      <c r="J17" s="242">
        <v>69</v>
      </c>
      <c r="K17" s="242">
        <v>1238</v>
      </c>
      <c r="L17" s="242">
        <v>1279</v>
      </c>
      <c r="M17" s="242">
        <v>62</v>
      </c>
      <c r="N17" s="242">
        <v>1341</v>
      </c>
      <c r="O17" s="312" t="s">
        <v>76</v>
      </c>
      <c r="P17" s="2039" t="s">
        <v>233</v>
      </c>
    </row>
    <row r="18" spans="1:17" ht="39" customHeight="1">
      <c r="A18" s="2039"/>
      <c r="B18" s="312" t="s">
        <v>630</v>
      </c>
      <c r="C18" s="242">
        <v>5107</v>
      </c>
      <c r="D18" s="242">
        <v>9599</v>
      </c>
      <c r="E18" s="242">
        <v>14706</v>
      </c>
      <c r="F18" s="242">
        <v>1666</v>
      </c>
      <c r="G18" s="242">
        <v>2618</v>
      </c>
      <c r="H18" s="242">
        <v>4284</v>
      </c>
      <c r="I18" s="242">
        <v>2957</v>
      </c>
      <c r="J18" s="242">
        <v>1684</v>
      </c>
      <c r="K18" s="242">
        <v>4641</v>
      </c>
      <c r="L18" s="242">
        <v>827</v>
      </c>
      <c r="M18" s="242">
        <v>1877</v>
      </c>
      <c r="N18" s="242">
        <v>2704</v>
      </c>
      <c r="O18" s="312" t="s">
        <v>78</v>
      </c>
      <c r="P18" s="2039"/>
    </row>
    <row r="19" spans="1:17" ht="39" customHeight="1">
      <c r="A19" s="2039"/>
      <c r="B19" s="312" t="s">
        <v>128</v>
      </c>
      <c r="C19" s="239">
        <v>8839</v>
      </c>
      <c r="D19" s="239">
        <v>10362</v>
      </c>
      <c r="E19" s="239">
        <v>19201</v>
      </c>
      <c r="F19" s="239">
        <v>2770</v>
      </c>
      <c r="G19" s="239">
        <v>2982</v>
      </c>
      <c r="H19" s="239">
        <v>5752</v>
      </c>
      <c r="I19" s="239">
        <v>4126</v>
      </c>
      <c r="J19" s="239">
        <v>1753</v>
      </c>
      <c r="K19" s="239">
        <v>5879</v>
      </c>
      <c r="L19" s="239">
        <v>2106</v>
      </c>
      <c r="M19" s="239">
        <v>1939</v>
      </c>
      <c r="N19" s="239">
        <v>4045</v>
      </c>
      <c r="O19" s="312" t="s">
        <v>129</v>
      </c>
      <c r="P19" s="2039"/>
    </row>
    <row r="20" spans="1:17" ht="39" customHeight="1">
      <c r="A20" s="2039" t="s">
        <v>528</v>
      </c>
      <c r="B20" s="312" t="s">
        <v>628</v>
      </c>
      <c r="C20" s="242">
        <v>0</v>
      </c>
      <c r="D20" s="242">
        <v>0</v>
      </c>
      <c r="E20" s="242">
        <v>0</v>
      </c>
      <c r="F20" s="242">
        <v>0</v>
      </c>
      <c r="G20" s="242">
        <v>0</v>
      </c>
      <c r="H20" s="242">
        <v>0</v>
      </c>
      <c r="I20" s="242">
        <v>0</v>
      </c>
      <c r="J20" s="242">
        <v>0</v>
      </c>
      <c r="K20" s="242">
        <v>0</v>
      </c>
      <c r="L20" s="242">
        <v>0</v>
      </c>
      <c r="M20" s="242">
        <v>0</v>
      </c>
      <c r="N20" s="242">
        <v>0</v>
      </c>
      <c r="O20" s="312" t="s">
        <v>76</v>
      </c>
      <c r="P20" s="2039" t="s">
        <v>235</v>
      </c>
      <c r="Q20" s="455"/>
    </row>
    <row r="21" spans="1:17" ht="39" customHeight="1">
      <c r="A21" s="2039"/>
      <c r="B21" s="312" t="s">
        <v>630</v>
      </c>
      <c r="C21" s="242">
        <v>78</v>
      </c>
      <c r="D21" s="242">
        <v>103</v>
      </c>
      <c r="E21" s="242">
        <v>181</v>
      </c>
      <c r="F21" s="242">
        <v>66</v>
      </c>
      <c r="G21" s="242">
        <v>57</v>
      </c>
      <c r="H21" s="242">
        <v>123</v>
      </c>
      <c r="I21" s="242">
        <v>89</v>
      </c>
      <c r="J21" s="242">
        <v>24</v>
      </c>
      <c r="K21" s="242">
        <v>113</v>
      </c>
      <c r="L21" s="242">
        <v>42</v>
      </c>
      <c r="M21" s="242">
        <v>10</v>
      </c>
      <c r="N21" s="242">
        <v>52</v>
      </c>
      <c r="O21" s="312" t="s">
        <v>78</v>
      </c>
      <c r="P21" s="2039"/>
    </row>
    <row r="22" spans="1:17" ht="39" customHeight="1">
      <c r="A22" s="2039"/>
      <c r="B22" s="312" t="s">
        <v>128</v>
      </c>
      <c r="C22" s="239">
        <f>C20+C21</f>
        <v>78</v>
      </c>
      <c r="D22" s="239">
        <f t="shared" ref="D22:N22" si="2">D20+D21</f>
        <v>103</v>
      </c>
      <c r="E22" s="239">
        <f t="shared" si="2"/>
        <v>181</v>
      </c>
      <c r="F22" s="239">
        <f t="shared" si="2"/>
        <v>66</v>
      </c>
      <c r="G22" s="239">
        <f t="shared" si="2"/>
        <v>57</v>
      </c>
      <c r="H22" s="239">
        <f t="shared" si="2"/>
        <v>123</v>
      </c>
      <c r="I22" s="239">
        <f t="shared" si="2"/>
        <v>89</v>
      </c>
      <c r="J22" s="239">
        <f t="shared" si="2"/>
        <v>24</v>
      </c>
      <c r="K22" s="239">
        <f t="shared" si="2"/>
        <v>113</v>
      </c>
      <c r="L22" s="239">
        <f t="shared" si="2"/>
        <v>42</v>
      </c>
      <c r="M22" s="239">
        <f t="shared" si="2"/>
        <v>10</v>
      </c>
      <c r="N22" s="239">
        <f t="shared" si="2"/>
        <v>52</v>
      </c>
      <c r="O22" s="312" t="s">
        <v>129</v>
      </c>
      <c r="P22" s="2039"/>
    </row>
    <row r="23" spans="1:17" ht="39" customHeight="1">
      <c r="A23" s="2039" t="s">
        <v>529</v>
      </c>
      <c r="B23" s="312" t="s">
        <v>628</v>
      </c>
      <c r="C23" s="242">
        <f>C17+C20</f>
        <v>3732</v>
      </c>
      <c r="D23" s="242">
        <f t="shared" ref="D23:N24" si="3">D17+D20</f>
        <v>763</v>
      </c>
      <c r="E23" s="242">
        <f t="shared" si="3"/>
        <v>4495</v>
      </c>
      <c r="F23" s="242">
        <f t="shared" si="3"/>
        <v>1104</v>
      </c>
      <c r="G23" s="242">
        <f t="shared" si="3"/>
        <v>364</v>
      </c>
      <c r="H23" s="242">
        <f t="shared" si="3"/>
        <v>1468</v>
      </c>
      <c r="I23" s="242">
        <f t="shared" si="3"/>
        <v>1169</v>
      </c>
      <c r="J23" s="242">
        <f t="shared" si="3"/>
        <v>69</v>
      </c>
      <c r="K23" s="242">
        <f t="shared" si="3"/>
        <v>1238</v>
      </c>
      <c r="L23" s="242">
        <f t="shared" si="3"/>
        <v>1279</v>
      </c>
      <c r="M23" s="242">
        <f t="shared" si="3"/>
        <v>62</v>
      </c>
      <c r="N23" s="242">
        <f t="shared" si="3"/>
        <v>1341</v>
      </c>
      <c r="O23" s="312" t="s">
        <v>76</v>
      </c>
      <c r="P23" s="2039" t="s">
        <v>530</v>
      </c>
    </row>
    <row r="24" spans="1:17" ht="39" customHeight="1">
      <c r="A24" s="2039"/>
      <c r="B24" s="312" t="s">
        <v>630</v>
      </c>
      <c r="C24" s="242">
        <f>C18+C21</f>
        <v>5185</v>
      </c>
      <c r="D24" s="242">
        <f t="shared" si="3"/>
        <v>9702</v>
      </c>
      <c r="E24" s="242">
        <f t="shared" si="3"/>
        <v>14887</v>
      </c>
      <c r="F24" s="242">
        <f t="shared" si="3"/>
        <v>1732</v>
      </c>
      <c r="G24" s="242">
        <f t="shared" si="3"/>
        <v>2675</v>
      </c>
      <c r="H24" s="242">
        <f t="shared" si="3"/>
        <v>4407</v>
      </c>
      <c r="I24" s="242">
        <f t="shared" si="3"/>
        <v>3046</v>
      </c>
      <c r="J24" s="242">
        <f t="shared" si="3"/>
        <v>1708</v>
      </c>
      <c r="K24" s="242">
        <f t="shared" si="3"/>
        <v>4754</v>
      </c>
      <c r="L24" s="242">
        <f t="shared" si="3"/>
        <v>869</v>
      </c>
      <c r="M24" s="242">
        <f t="shared" si="3"/>
        <v>1887</v>
      </c>
      <c r="N24" s="242">
        <f t="shared" si="3"/>
        <v>2756</v>
      </c>
      <c r="O24" s="312" t="s">
        <v>78</v>
      </c>
      <c r="P24" s="2039"/>
    </row>
    <row r="25" spans="1:17" ht="39" customHeight="1">
      <c r="A25" s="2039"/>
      <c r="B25" s="312" t="s">
        <v>128</v>
      </c>
      <c r="C25" s="239">
        <f>C23+C24</f>
        <v>8917</v>
      </c>
      <c r="D25" s="239">
        <f t="shared" ref="D25:N25" si="4">D23+D24</f>
        <v>10465</v>
      </c>
      <c r="E25" s="239">
        <f t="shared" si="4"/>
        <v>19382</v>
      </c>
      <c r="F25" s="239">
        <f t="shared" si="4"/>
        <v>2836</v>
      </c>
      <c r="G25" s="239">
        <f t="shared" si="4"/>
        <v>3039</v>
      </c>
      <c r="H25" s="239">
        <f t="shared" si="4"/>
        <v>5875</v>
      </c>
      <c r="I25" s="239">
        <f t="shared" si="4"/>
        <v>4215</v>
      </c>
      <c r="J25" s="239">
        <f t="shared" si="4"/>
        <v>1777</v>
      </c>
      <c r="K25" s="239">
        <f t="shared" si="4"/>
        <v>5992</v>
      </c>
      <c r="L25" s="239">
        <f t="shared" si="4"/>
        <v>2148</v>
      </c>
      <c r="M25" s="239">
        <f t="shared" si="4"/>
        <v>1949</v>
      </c>
      <c r="N25" s="239">
        <f t="shared" si="4"/>
        <v>4097</v>
      </c>
      <c r="O25" s="312" t="s">
        <v>129</v>
      </c>
      <c r="P25" s="2039"/>
    </row>
    <row r="26" spans="1:17" ht="39" customHeight="1">
      <c r="A26" s="2039" t="s">
        <v>531</v>
      </c>
      <c r="B26" s="312" t="s">
        <v>628</v>
      </c>
      <c r="C26" s="242">
        <v>419</v>
      </c>
      <c r="D26" s="242">
        <v>13</v>
      </c>
      <c r="E26" s="242">
        <v>432</v>
      </c>
      <c r="F26" s="242">
        <v>171</v>
      </c>
      <c r="G26" s="242">
        <v>17</v>
      </c>
      <c r="H26" s="242">
        <v>188</v>
      </c>
      <c r="I26" s="242">
        <v>155</v>
      </c>
      <c r="J26" s="242">
        <v>0</v>
      </c>
      <c r="K26" s="242">
        <v>155</v>
      </c>
      <c r="L26" s="242">
        <v>148</v>
      </c>
      <c r="M26" s="242">
        <v>0</v>
      </c>
      <c r="N26" s="242">
        <v>148</v>
      </c>
      <c r="O26" s="312" t="s">
        <v>76</v>
      </c>
      <c r="P26" s="2039" t="s">
        <v>632</v>
      </c>
    </row>
    <row r="27" spans="1:17" ht="39" customHeight="1">
      <c r="A27" s="2039"/>
      <c r="B27" s="312" t="s">
        <v>630</v>
      </c>
      <c r="C27" s="242">
        <v>557</v>
      </c>
      <c r="D27" s="242">
        <v>17</v>
      </c>
      <c r="E27" s="242">
        <v>574</v>
      </c>
      <c r="F27" s="242">
        <v>176</v>
      </c>
      <c r="G27" s="242">
        <v>11</v>
      </c>
      <c r="H27" s="242">
        <v>187</v>
      </c>
      <c r="I27" s="242">
        <v>154</v>
      </c>
      <c r="J27" s="242">
        <v>0</v>
      </c>
      <c r="K27" s="242">
        <v>154</v>
      </c>
      <c r="L27" s="242">
        <v>56</v>
      </c>
      <c r="M27" s="242">
        <v>0</v>
      </c>
      <c r="N27" s="242">
        <v>56</v>
      </c>
      <c r="O27" s="312" t="s">
        <v>78</v>
      </c>
      <c r="P27" s="2039"/>
    </row>
    <row r="28" spans="1:17" ht="39" customHeight="1">
      <c r="A28" s="2039"/>
      <c r="B28" s="312" t="s">
        <v>128</v>
      </c>
      <c r="C28" s="239">
        <v>976</v>
      </c>
      <c r="D28" s="239">
        <v>30</v>
      </c>
      <c r="E28" s="239">
        <v>1006</v>
      </c>
      <c r="F28" s="239">
        <v>347</v>
      </c>
      <c r="G28" s="239">
        <v>28</v>
      </c>
      <c r="H28" s="239">
        <v>375</v>
      </c>
      <c r="I28" s="239">
        <v>309</v>
      </c>
      <c r="J28" s="239">
        <v>0</v>
      </c>
      <c r="K28" s="239">
        <v>309</v>
      </c>
      <c r="L28" s="239">
        <v>204</v>
      </c>
      <c r="M28" s="239">
        <v>0</v>
      </c>
      <c r="N28" s="239">
        <v>204</v>
      </c>
      <c r="O28" s="312" t="s">
        <v>129</v>
      </c>
      <c r="P28" s="2039"/>
    </row>
    <row r="29" spans="1:17" ht="39" customHeight="1">
      <c r="A29" s="2039" t="s">
        <v>532</v>
      </c>
      <c r="B29" s="312" t="s">
        <v>628</v>
      </c>
      <c r="C29" s="242">
        <v>8206</v>
      </c>
      <c r="D29" s="242">
        <v>262</v>
      </c>
      <c r="E29" s="242">
        <v>8468</v>
      </c>
      <c r="F29" s="242">
        <v>2531</v>
      </c>
      <c r="G29" s="242">
        <v>180</v>
      </c>
      <c r="H29" s="242">
        <v>2711</v>
      </c>
      <c r="I29" s="242">
        <v>3518</v>
      </c>
      <c r="J29" s="242">
        <v>19</v>
      </c>
      <c r="K29" s="242">
        <v>3537</v>
      </c>
      <c r="L29" s="242">
        <v>2313</v>
      </c>
      <c r="M29" s="242">
        <v>18</v>
      </c>
      <c r="N29" s="242">
        <v>2331</v>
      </c>
      <c r="O29" s="312" t="s">
        <v>76</v>
      </c>
      <c r="P29" s="2039" t="s">
        <v>633</v>
      </c>
    </row>
    <row r="30" spans="1:17" ht="39" customHeight="1">
      <c r="A30" s="2039"/>
      <c r="B30" s="312" t="s">
        <v>630</v>
      </c>
      <c r="C30" s="242">
        <v>4591</v>
      </c>
      <c r="D30" s="242">
        <v>499</v>
      </c>
      <c r="E30" s="242">
        <v>5090</v>
      </c>
      <c r="F30" s="242">
        <v>1595</v>
      </c>
      <c r="G30" s="242">
        <v>182</v>
      </c>
      <c r="H30" s="242">
        <v>1777</v>
      </c>
      <c r="I30" s="242">
        <v>2543</v>
      </c>
      <c r="J30" s="242">
        <v>40</v>
      </c>
      <c r="K30" s="242">
        <v>2583</v>
      </c>
      <c r="L30" s="242">
        <v>864</v>
      </c>
      <c r="M30" s="242">
        <v>55</v>
      </c>
      <c r="N30" s="242">
        <v>919</v>
      </c>
      <c r="O30" s="312" t="s">
        <v>78</v>
      </c>
      <c r="P30" s="2039"/>
    </row>
    <row r="31" spans="1:17" ht="39" customHeight="1">
      <c r="A31" s="2039"/>
      <c r="B31" s="312" t="s">
        <v>128</v>
      </c>
      <c r="C31" s="239">
        <v>12797</v>
      </c>
      <c r="D31" s="239">
        <v>761</v>
      </c>
      <c r="E31" s="239">
        <v>13558</v>
      </c>
      <c r="F31" s="239">
        <v>4126</v>
      </c>
      <c r="G31" s="239">
        <v>362</v>
      </c>
      <c r="H31" s="239">
        <v>4488</v>
      </c>
      <c r="I31" s="239">
        <v>6061</v>
      </c>
      <c r="J31" s="239">
        <v>59</v>
      </c>
      <c r="K31" s="239">
        <v>6120</v>
      </c>
      <c r="L31" s="239">
        <v>3177</v>
      </c>
      <c r="M31" s="239">
        <v>73</v>
      </c>
      <c r="N31" s="239">
        <v>3250</v>
      </c>
      <c r="O31" s="312" t="s">
        <v>129</v>
      </c>
      <c r="P31" s="2039"/>
    </row>
    <row r="32" spans="1:17" ht="39" customHeight="1">
      <c r="A32" s="2150" t="s">
        <v>867</v>
      </c>
      <c r="B32" s="2151"/>
      <c r="C32" s="2151"/>
      <c r="D32" s="2151"/>
      <c r="E32" s="2151"/>
      <c r="F32" s="2151"/>
      <c r="G32" s="2152"/>
      <c r="H32" s="2153" t="s">
        <v>868</v>
      </c>
      <c r="I32" s="2153"/>
      <c r="J32" s="2153"/>
      <c r="K32" s="2153"/>
      <c r="L32" s="2153"/>
      <c r="M32" s="2153"/>
      <c r="N32" s="2153"/>
      <c r="O32" s="2153"/>
      <c r="P32" s="2154"/>
    </row>
    <row r="33" spans="1:17" ht="39" customHeight="1">
      <c r="A33" s="2047" t="s">
        <v>517</v>
      </c>
      <c r="B33" s="2047" t="s">
        <v>621</v>
      </c>
      <c r="C33" s="2050" t="s">
        <v>96</v>
      </c>
      <c r="D33" s="2050"/>
      <c r="E33" s="2050" t="s">
        <v>97</v>
      </c>
      <c r="F33" s="2050" t="s">
        <v>98</v>
      </c>
      <c r="G33" s="2050"/>
      <c r="H33" s="2050" t="s">
        <v>99</v>
      </c>
      <c r="I33" s="2050" t="s">
        <v>258</v>
      </c>
      <c r="J33" s="2050"/>
      <c r="K33" s="2050" t="s">
        <v>101</v>
      </c>
      <c r="L33" s="2050" t="s">
        <v>102</v>
      </c>
      <c r="M33" s="2050"/>
      <c r="N33" s="2050" t="s">
        <v>692</v>
      </c>
      <c r="O33" s="2050" t="s">
        <v>622</v>
      </c>
      <c r="P33" s="2050" t="s">
        <v>520</v>
      </c>
      <c r="Q33" s="346"/>
    </row>
    <row r="34" spans="1:17" ht="39" customHeight="1">
      <c r="A34" s="2048"/>
      <c r="B34" s="2048"/>
      <c r="C34" s="2050" t="s">
        <v>97</v>
      </c>
      <c r="D34" s="2050"/>
      <c r="E34" s="2050"/>
      <c r="F34" s="2050" t="s">
        <v>99</v>
      </c>
      <c r="G34" s="2050"/>
      <c r="H34" s="2050"/>
      <c r="I34" s="2050" t="s">
        <v>101</v>
      </c>
      <c r="J34" s="2050"/>
      <c r="K34" s="2050"/>
      <c r="L34" s="2050" t="s">
        <v>103</v>
      </c>
      <c r="M34" s="2050"/>
      <c r="N34" s="2050"/>
      <c r="O34" s="2050"/>
      <c r="P34" s="2050"/>
      <c r="Q34" s="346"/>
    </row>
    <row r="35" spans="1:17" ht="39" customHeight="1">
      <c r="A35" s="2048"/>
      <c r="B35" s="2048"/>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050"/>
      <c r="P35" s="2050"/>
      <c r="Q35" s="346"/>
    </row>
    <row r="36" spans="1:17" ht="39" customHeight="1">
      <c r="A36" s="2049"/>
      <c r="B36" s="2049"/>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050"/>
      <c r="P36" s="2050"/>
      <c r="Q36" s="346"/>
    </row>
    <row r="37" spans="1:17" s="46" customFormat="1" ht="39" customHeight="1">
      <c r="A37" s="2039" t="s">
        <v>523</v>
      </c>
      <c r="B37" s="312" t="s">
        <v>628</v>
      </c>
      <c r="C37" s="242">
        <v>1051</v>
      </c>
      <c r="D37" s="242">
        <v>1100</v>
      </c>
      <c r="E37" s="242">
        <v>2151</v>
      </c>
      <c r="F37" s="242">
        <v>693</v>
      </c>
      <c r="G37" s="242">
        <v>1335</v>
      </c>
      <c r="H37" s="242">
        <v>2028</v>
      </c>
      <c r="I37" s="242">
        <v>1693</v>
      </c>
      <c r="J37" s="242">
        <v>873</v>
      </c>
      <c r="K37" s="242">
        <v>2566</v>
      </c>
      <c r="L37" s="242">
        <v>925</v>
      </c>
      <c r="M37" s="242">
        <v>350</v>
      </c>
      <c r="N37" s="242">
        <v>1275</v>
      </c>
      <c r="O37" s="312" t="s">
        <v>76</v>
      </c>
      <c r="P37" s="2039" t="s">
        <v>629</v>
      </c>
    </row>
    <row r="38" spans="1:17" s="46" customFormat="1" ht="39" customHeight="1">
      <c r="A38" s="2039"/>
      <c r="B38" s="312" t="s">
        <v>630</v>
      </c>
      <c r="C38" s="242">
        <v>671</v>
      </c>
      <c r="D38" s="242">
        <v>588</v>
      </c>
      <c r="E38" s="242">
        <v>1259</v>
      </c>
      <c r="F38" s="242">
        <v>293</v>
      </c>
      <c r="G38" s="242">
        <v>638</v>
      </c>
      <c r="H38" s="242">
        <v>931</v>
      </c>
      <c r="I38" s="242">
        <v>1903</v>
      </c>
      <c r="J38" s="242">
        <v>329</v>
      </c>
      <c r="K38" s="242">
        <v>2232</v>
      </c>
      <c r="L38" s="242">
        <v>526</v>
      </c>
      <c r="M38" s="242">
        <v>205</v>
      </c>
      <c r="N38" s="242">
        <v>731</v>
      </c>
      <c r="O38" s="312" t="s">
        <v>78</v>
      </c>
      <c r="P38" s="2039"/>
    </row>
    <row r="39" spans="1:17" s="46" customFormat="1" ht="39" customHeight="1">
      <c r="A39" s="2039"/>
      <c r="B39" s="312" t="s">
        <v>128</v>
      </c>
      <c r="C39" s="239">
        <v>1722</v>
      </c>
      <c r="D39" s="239">
        <v>1688</v>
      </c>
      <c r="E39" s="239">
        <v>3410</v>
      </c>
      <c r="F39" s="239">
        <v>986</v>
      </c>
      <c r="G39" s="239">
        <v>1973</v>
      </c>
      <c r="H39" s="239">
        <v>2959</v>
      </c>
      <c r="I39" s="239">
        <v>3596</v>
      </c>
      <c r="J39" s="239">
        <v>1202</v>
      </c>
      <c r="K39" s="239">
        <v>4798</v>
      </c>
      <c r="L39" s="239">
        <v>1451</v>
      </c>
      <c r="M39" s="239">
        <v>555</v>
      </c>
      <c r="N39" s="239">
        <v>2006</v>
      </c>
      <c r="O39" s="312" t="s">
        <v>129</v>
      </c>
      <c r="P39" s="2039"/>
    </row>
    <row r="40" spans="1:17" s="46" customFormat="1" ht="39" customHeight="1">
      <c r="A40" s="2039" t="s">
        <v>524</v>
      </c>
      <c r="B40" s="312" t="s">
        <v>628</v>
      </c>
      <c r="C40" s="242">
        <v>123</v>
      </c>
      <c r="D40" s="242">
        <v>17</v>
      </c>
      <c r="E40" s="242">
        <v>140</v>
      </c>
      <c r="F40" s="242">
        <v>123</v>
      </c>
      <c r="G40" s="242">
        <v>71</v>
      </c>
      <c r="H40" s="242">
        <v>194</v>
      </c>
      <c r="I40" s="242">
        <v>220</v>
      </c>
      <c r="J40" s="242">
        <v>11</v>
      </c>
      <c r="K40" s="242">
        <v>231</v>
      </c>
      <c r="L40" s="242">
        <v>63</v>
      </c>
      <c r="M40" s="242">
        <v>12</v>
      </c>
      <c r="N40" s="242">
        <v>75</v>
      </c>
      <c r="O40" s="312" t="s">
        <v>76</v>
      </c>
      <c r="P40" s="2039" t="s">
        <v>227</v>
      </c>
    </row>
    <row r="41" spans="1:17" s="46" customFormat="1" ht="39" customHeight="1">
      <c r="A41" s="2039"/>
      <c r="B41" s="312" t="s">
        <v>630</v>
      </c>
      <c r="C41" s="242">
        <v>72</v>
      </c>
      <c r="D41" s="242">
        <v>8</v>
      </c>
      <c r="E41" s="242">
        <v>80</v>
      </c>
      <c r="F41" s="242">
        <v>74</v>
      </c>
      <c r="G41" s="242">
        <v>32</v>
      </c>
      <c r="H41" s="242">
        <v>106</v>
      </c>
      <c r="I41" s="242">
        <v>220</v>
      </c>
      <c r="J41" s="242">
        <v>0</v>
      </c>
      <c r="K41" s="242">
        <v>220</v>
      </c>
      <c r="L41" s="242">
        <v>13</v>
      </c>
      <c r="M41" s="242">
        <v>2</v>
      </c>
      <c r="N41" s="242">
        <v>15</v>
      </c>
      <c r="O41" s="312" t="s">
        <v>78</v>
      </c>
      <c r="P41" s="2039"/>
    </row>
    <row r="42" spans="1:17" s="46" customFormat="1" ht="39" customHeight="1">
      <c r="A42" s="2039"/>
      <c r="B42" s="312" t="s">
        <v>128</v>
      </c>
      <c r="C42" s="239">
        <v>195</v>
      </c>
      <c r="D42" s="239">
        <v>25</v>
      </c>
      <c r="E42" s="239">
        <v>220</v>
      </c>
      <c r="F42" s="239">
        <v>197</v>
      </c>
      <c r="G42" s="239">
        <v>103</v>
      </c>
      <c r="H42" s="239">
        <v>300</v>
      </c>
      <c r="I42" s="239">
        <v>440</v>
      </c>
      <c r="J42" s="239">
        <v>11</v>
      </c>
      <c r="K42" s="239">
        <v>451</v>
      </c>
      <c r="L42" s="239">
        <v>76</v>
      </c>
      <c r="M42" s="239">
        <v>14</v>
      </c>
      <c r="N42" s="239">
        <v>90</v>
      </c>
      <c r="O42" s="312" t="s">
        <v>129</v>
      </c>
      <c r="P42" s="2039"/>
    </row>
    <row r="43" spans="1:17" s="46" customFormat="1" ht="39" customHeight="1">
      <c r="A43" s="2039" t="s">
        <v>525</v>
      </c>
      <c r="B43" s="312" t="s">
        <v>628</v>
      </c>
      <c r="C43" s="242">
        <f>C37+C40</f>
        <v>1174</v>
      </c>
      <c r="D43" s="242">
        <f t="shared" ref="D43:N44" si="5">D37+D40</f>
        <v>1117</v>
      </c>
      <c r="E43" s="242">
        <f t="shared" si="5"/>
        <v>2291</v>
      </c>
      <c r="F43" s="242">
        <f t="shared" si="5"/>
        <v>816</v>
      </c>
      <c r="G43" s="242">
        <f t="shared" si="5"/>
        <v>1406</v>
      </c>
      <c r="H43" s="242">
        <f t="shared" si="5"/>
        <v>2222</v>
      </c>
      <c r="I43" s="242">
        <f t="shared" si="5"/>
        <v>1913</v>
      </c>
      <c r="J43" s="242">
        <f t="shared" si="5"/>
        <v>884</v>
      </c>
      <c r="K43" s="242">
        <f t="shared" si="5"/>
        <v>2797</v>
      </c>
      <c r="L43" s="242">
        <f t="shared" si="5"/>
        <v>988</v>
      </c>
      <c r="M43" s="242">
        <f t="shared" si="5"/>
        <v>362</v>
      </c>
      <c r="N43" s="242">
        <f t="shared" si="5"/>
        <v>1350</v>
      </c>
      <c r="O43" s="312" t="s">
        <v>76</v>
      </c>
      <c r="P43" s="2039" t="s">
        <v>631</v>
      </c>
    </row>
    <row r="44" spans="1:17" s="46" customFormat="1" ht="39" customHeight="1">
      <c r="A44" s="2039"/>
      <c r="B44" s="312" t="s">
        <v>630</v>
      </c>
      <c r="C44" s="242">
        <f>C38+C41</f>
        <v>743</v>
      </c>
      <c r="D44" s="242">
        <f t="shared" si="5"/>
        <v>596</v>
      </c>
      <c r="E44" s="242">
        <f t="shared" si="5"/>
        <v>1339</v>
      </c>
      <c r="F44" s="242">
        <f t="shared" si="5"/>
        <v>367</v>
      </c>
      <c r="G44" s="242">
        <f t="shared" si="5"/>
        <v>670</v>
      </c>
      <c r="H44" s="242">
        <f t="shared" si="5"/>
        <v>1037</v>
      </c>
      <c r="I44" s="242">
        <f t="shared" si="5"/>
        <v>2123</v>
      </c>
      <c r="J44" s="242">
        <f t="shared" si="5"/>
        <v>329</v>
      </c>
      <c r="K44" s="242">
        <f t="shared" si="5"/>
        <v>2452</v>
      </c>
      <c r="L44" s="242">
        <f t="shared" si="5"/>
        <v>539</v>
      </c>
      <c r="M44" s="242">
        <f t="shared" si="5"/>
        <v>207</v>
      </c>
      <c r="N44" s="242">
        <f t="shared" si="5"/>
        <v>746</v>
      </c>
      <c r="O44" s="312" t="s">
        <v>78</v>
      </c>
      <c r="P44" s="2039"/>
    </row>
    <row r="45" spans="1:17" s="46" customFormat="1" ht="39" customHeight="1">
      <c r="A45" s="2039"/>
      <c r="B45" s="312" t="s">
        <v>128</v>
      </c>
      <c r="C45" s="239">
        <f>C43+C44</f>
        <v>1917</v>
      </c>
      <c r="D45" s="239">
        <f t="shared" ref="D45:N45" si="6">D43+D44</f>
        <v>1713</v>
      </c>
      <c r="E45" s="239">
        <f t="shared" si="6"/>
        <v>3630</v>
      </c>
      <c r="F45" s="239">
        <f t="shared" si="6"/>
        <v>1183</v>
      </c>
      <c r="G45" s="239">
        <f t="shared" si="6"/>
        <v>2076</v>
      </c>
      <c r="H45" s="239">
        <f t="shared" si="6"/>
        <v>3259</v>
      </c>
      <c r="I45" s="239">
        <f t="shared" si="6"/>
        <v>4036</v>
      </c>
      <c r="J45" s="239">
        <f t="shared" si="6"/>
        <v>1213</v>
      </c>
      <c r="K45" s="239">
        <f t="shared" si="6"/>
        <v>5249</v>
      </c>
      <c r="L45" s="239">
        <f t="shared" si="6"/>
        <v>1527</v>
      </c>
      <c r="M45" s="239">
        <f t="shared" si="6"/>
        <v>569</v>
      </c>
      <c r="N45" s="239">
        <f t="shared" si="6"/>
        <v>2096</v>
      </c>
      <c r="O45" s="312" t="s">
        <v>129</v>
      </c>
      <c r="P45" s="2039"/>
    </row>
    <row r="46" spans="1:17" ht="39" customHeight="1">
      <c r="A46" s="2039" t="s">
        <v>527</v>
      </c>
      <c r="B46" s="312" t="s">
        <v>628</v>
      </c>
      <c r="C46" s="242">
        <v>1698</v>
      </c>
      <c r="D46" s="242">
        <v>17</v>
      </c>
      <c r="E46" s="242">
        <v>1715</v>
      </c>
      <c r="F46" s="242">
        <v>1609</v>
      </c>
      <c r="G46" s="242">
        <v>35</v>
      </c>
      <c r="H46" s="242">
        <v>1644</v>
      </c>
      <c r="I46" s="242">
        <v>1027</v>
      </c>
      <c r="J46" s="242">
        <v>233</v>
      </c>
      <c r="K46" s="242">
        <v>1260</v>
      </c>
      <c r="L46" s="242">
        <v>714</v>
      </c>
      <c r="M46" s="242">
        <v>14</v>
      </c>
      <c r="N46" s="242">
        <v>728</v>
      </c>
      <c r="O46" s="312" t="s">
        <v>76</v>
      </c>
      <c r="P46" s="2039" t="s">
        <v>233</v>
      </c>
    </row>
    <row r="47" spans="1:17" ht="39" customHeight="1">
      <c r="A47" s="2039"/>
      <c r="B47" s="312" t="s">
        <v>630</v>
      </c>
      <c r="C47" s="242">
        <v>2945</v>
      </c>
      <c r="D47" s="242">
        <v>1797</v>
      </c>
      <c r="E47" s="242">
        <v>4742</v>
      </c>
      <c r="F47" s="242">
        <v>835</v>
      </c>
      <c r="G47" s="242">
        <v>2892</v>
      </c>
      <c r="H47" s="242">
        <v>3727</v>
      </c>
      <c r="I47" s="242">
        <v>4954</v>
      </c>
      <c r="J47" s="242">
        <v>2109</v>
      </c>
      <c r="K47" s="242">
        <v>7063</v>
      </c>
      <c r="L47" s="242">
        <v>2178</v>
      </c>
      <c r="M47" s="242">
        <v>1019</v>
      </c>
      <c r="N47" s="242">
        <v>3197</v>
      </c>
      <c r="O47" s="312" t="s">
        <v>78</v>
      </c>
      <c r="P47" s="2039"/>
    </row>
    <row r="48" spans="1:17" ht="39" customHeight="1">
      <c r="A48" s="2039"/>
      <c r="B48" s="312" t="s">
        <v>128</v>
      </c>
      <c r="C48" s="239">
        <v>4643</v>
      </c>
      <c r="D48" s="239">
        <v>1814</v>
      </c>
      <c r="E48" s="239">
        <v>6457</v>
      </c>
      <c r="F48" s="239">
        <v>2444</v>
      </c>
      <c r="G48" s="239">
        <v>2927</v>
      </c>
      <c r="H48" s="239">
        <v>5371</v>
      </c>
      <c r="I48" s="239">
        <v>5981</v>
      </c>
      <c r="J48" s="239">
        <v>2342</v>
      </c>
      <c r="K48" s="239">
        <v>8323</v>
      </c>
      <c r="L48" s="239">
        <v>2892</v>
      </c>
      <c r="M48" s="239">
        <v>1033</v>
      </c>
      <c r="N48" s="239">
        <v>3925</v>
      </c>
      <c r="O48" s="312" t="s">
        <v>129</v>
      </c>
      <c r="P48" s="2039"/>
    </row>
    <row r="49" spans="1:17" ht="39" customHeight="1">
      <c r="A49" s="2039" t="s">
        <v>528</v>
      </c>
      <c r="B49" s="312" t="s">
        <v>628</v>
      </c>
      <c r="C49" s="242">
        <v>0</v>
      </c>
      <c r="D49" s="242">
        <v>0</v>
      </c>
      <c r="E49" s="242">
        <v>0</v>
      </c>
      <c r="F49" s="242">
        <v>0</v>
      </c>
      <c r="G49" s="242">
        <v>0</v>
      </c>
      <c r="H49" s="242">
        <v>0</v>
      </c>
      <c r="I49" s="242">
        <v>0</v>
      </c>
      <c r="J49" s="242">
        <v>0</v>
      </c>
      <c r="K49" s="242">
        <v>0</v>
      </c>
      <c r="L49" s="242">
        <v>0</v>
      </c>
      <c r="M49" s="242">
        <v>0</v>
      </c>
      <c r="N49" s="242">
        <v>0</v>
      </c>
      <c r="O49" s="312" t="s">
        <v>76</v>
      </c>
      <c r="P49" s="2039" t="s">
        <v>235</v>
      </c>
      <c r="Q49" s="455"/>
    </row>
    <row r="50" spans="1:17" ht="39" customHeight="1">
      <c r="A50" s="2039"/>
      <c r="B50" s="312" t="s">
        <v>630</v>
      </c>
      <c r="C50" s="242">
        <v>68</v>
      </c>
      <c r="D50" s="242">
        <v>39</v>
      </c>
      <c r="E50" s="242">
        <v>107</v>
      </c>
      <c r="F50" s="242">
        <v>19</v>
      </c>
      <c r="G50" s="242">
        <v>36</v>
      </c>
      <c r="H50" s="242">
        <v>55</v>
      </c>
      <c r="I50" s="242">
        <v>75</v>
      </c>
      <c r="J50" s="242">
        <v>12</v>
      </c>
      <c r="K50" s="242">
        <v>87</v>
      </c>
      <c r="L50" s="242">
        <v>16</v>
      </c>
      <c r="M50" s="242">
        <v>16</v>
      </c>
      <c r="N50" s="242">
        <v>32</v>
      </c>
      <c r="O50" s="312" t="s">
        <v>78</v>
      </c>
      <c r="P50" s="2039"/>
    </row>
    <row r="51" spans="1:17" ht="39" customHeight="1">
      <c r="A51" s="2039"/>
      <c r="B51" s="312" t="s">
        <v>128</v>
      </c>
      <c r="C51" s="239">
        <f>C49+C50</f>
        <v>68</v>
      </c>
      <c r="D51" s="239">
        <f t="shared" ref="D51:N51" si="7">D49+D50</f>
        <v>39</v>
      </c>
      <c r="E51" s="239">
        <f t="shared" si="7"/>
        <v>107</v>
      </c>
      <c r="F51" s="239">
        <f t="shared" si="7"/>
        <v>19</v>
      </c>
      <c r="G51" s="239">
        <f t="shared" si="7"/>
        <v>36</v>
      </c>
      <c r="H51" s="239">
        <f t="shared" si="7"/>
        <v>55</v>
      </c>
      <c r="I51" s="239">
        <f t="shared" si="7"/>
        <v>75</v>
      </c>
      <c r="J51" s="239">
        <f t="shared" si="7"/>
        <v>12</v>
      </c>
      <c r="K51" s="239">
        <f t="shared" si="7"/>
        <v>87</v>
      </c>
      <c r="L51" s="239">
        <f t="shared" si="7"/>
        <v>16</v>
      </c>
      <c r="M51" s="239">
        <f t="shared" si="7"/>
        <v>16</v>
      </c>
      <c r="N51" s="239">
        <f t="shared" si="7"/>
        <v>32</v>
      </c>
      <c r="O51" s="312" t="s">
        <v>129</v>
      </c>
      <c r="P51" s="2039"/>
    </row>
    <row r="52" spans="1:17" ht="39" customHeight="1">
      <c r="A52" s="2039" t="s">
        <v>529</v>
      </c>
      <c r="B52" s="312" t="s">
        <v>628</v>
      </c>
      <c r="C52" s="242">
        <f>C46+C49</f>
        <v>1698</v>
      </c>
      <c r="D52" s="242">
        <f t="shared" ref="D52:N53" si="8">D46+D49</f>
        <v>17</v>
      </c>
      <c r="E52" s="242">
        <f t="shared" si="8"/>
        <v>1715</v>
      </c>
      <c r="F52" s="242">
        <f t="shared" si="8"/>
        <v>1609</v>
      </c>
      <c r="G52" s="242">
        <f t="shared" si="8"/>
        <v>35</v>
      </c>
      <c r="H52" s="242">
        <f t="shared" si="8"/>
        <v>1644</v>
      </c>
      <c r="I52" s="242">
        <f t="shared" si="8"/>
        <v>1027</v>
      </c>
      <c r="J52" s="242">
        <f t="shared" si="8"/>
        <v>233</v>
      </c>
      <c r="K52" s="242">
        <f t="shared" si="8"/>
        <v>1260</v>
      </c>
      <c r="L52" s="242">
        <f t="shared" si="8"/>
        <v>714</v>
      </c>
      <c r="M52" s="242">
        <f t="shared" si="8"/>
        <v>14</v>
      </c>
      <c r="N52" s="242">
        <f t="shared" si="8"/>
        <v>728</v>
      </c>
      <c r="O52" s="312" t="s">
        <v>76</v>
      </c>
      <c r="P52" s="2039" t="s">
        <v>530</v>
      </c>
    </row>
    <row r="53" spans="1:17" ht="39" customHeight="1">
      <c r="A53" s="2039"/>
      <c r="B53" s="312" t="s">
        <v>630</v>
      </c>
      <c r="C53" s="242">
        <f>C47+C50</f>
        <v>3013</v>
      </c>
      <c r="D53" s="242">
        <f t="shared" si="8"/>
        <v>1836</v>
      </c>
      <c r="E53" s="242">
        <f t="shared" si="8"/>
        <v>4849</v>
      </c>
      <c r="F53" s="242">
        <f t="shared" si="8"/>
        <v>854</v>
      </c>
      <c r="G53" s="242">
        <f t="shared" si="8"/>
        <v>2928</v>
      </c>
      <c r="H53" s="242">
        <f t="shared" si="8"/>
        <v>3782</v>
      </c>
      <c r="I53" s="242">
        <f t="shared" si="8"/>
        <v>5029</v>
      </c>
      <c r="J53" s="242">
        <f t="shared" si="8"/>
        <v>2121</v>
      </c>
      <c r="K53" s="242">
        <f t="shared" si="8"/>
        <v>7150</v>
      </c>
      <c r="L53" s="242">
        <f t="shared" si="8"/>
        <v>2194</v>
      </c>
      <c r="M53" s="242">
        <f t="shared" si="8"/>
        <v>1035</v>
      </c>
      <c r="N53" s="242">
        <f t="shared" si="8"/>
        <v>3229</v>
      </c>
      <c r="O53" s="312" t="s">
        <v>78</v>
      </c>
      <c r="P53" s="2039"/>
    </row>
    <row r="54" spans="1:17" ht="39" customHeight="1">
      <c r="A54" s="2039"/>
      <c r="B54" s="312" t="s">
        <v>128</v>
      </c>
      <c r="C54" s="239">
        <f>C52+C53</f>
        <v>4711</v>
      </c>
      <c r="D54" s="239">
        <f t="shared" ref="D54:N54" si="9">D52+D53</f>
        <v>1853</v>
      </c>
      <c r="E54" s="239">
        <f t="shared" si="9"/>
        <v>6564</v>
      </c>
      <c r="F54" s="239">
        <f t="shared" si="9"/>
        <v>2463</v>
      </c>
      <c r="G54" s="239">
        <f t="shared" si="9"/>
        <v>2963</v>
      </c>
      <c r="H54" s="239">
        <f t="shared" si="9"/>
        <v>5426</v>
      </c>
      <c r="I54" s="239">
        <f t="shared" si="9"/>
        <v>6056</v>
      </c>
      <c r="J54" s="239">
        <f t="shared" si="9"/>
        <v>2354</v>
      </c>
      <c r="K54" s="239">
        <f t="shared" si="9"/>
        <v>8410</v>
      </c>
      <c r="L54" s="239">
        <f t="shared" si="9"/>
        <v>2908</v>
      </c>
      <c r="M54" s="239">
        <f t="shared" si="9"/>
        <v>1049</v>
      </c>
      <c r="N54" s="239">
        <f t="shared" si="9"/>
        <v>3957</v>
      </c>
      <c r="O54" s="312" t="s">
        <v>129</v>
      </c>
      <c r="P54" s="2039"/>
    </row>
    <row r="55" spans="1:17" ht="39" customHeight="1">
      <c r="A55" s="2039" t="s">
        <v>531</v>
      </c>
      <c r="B55" s="312" t="s">
        <v>628</v>
      </c>
      <c r="C55" s="242">
        <v>161</v>
      </c>
      <c r="D55" s="242">
        <v>1</v>
      </c>
      <c r="E55" s="242">
        <v>162</v>
      </c>
      <c r="F55" s="242">
        <v>210</v>
      </c>
      <c r="G55" s="242">
        <v>0</v>
      </c>
      <c r="H55" s="242">
        <v>210</v>
      </c>
      <c r="I55" s="242">
        <v>158</v>
      </c>
      <c r="J55" s="242">
        <v>15</v>
      </c>
      <c r="K55" s="242">
        <v>173</v>
      </c>
      <c r="L55" s="242">
        <v>83</v>
      </c>
      <c r="M55" s="242">
        <v>0</v>
      </c>
      <c r="N55" s="242">
        <v>83</v>
      </c>
      <c r="O55" s="312" t="s">
        <v>76</v>
      </c>
      <c r="P55" s="2039" t="s">
        <v>632</v>
      </c>
    </row>
    <row r="56" spans="1:17" ht="39" customHeight="1">
      <c r="A56" s="2039"/>
      <c r="B56" s="312" t="s">
        <v>630</v>
      </c>
      <c r="C56" s="242">
        <v>75</v>
      </c>
      <c r="D56" s="242">
        <v>0</v>
      </c>
      <c r="E56" s="242">
        <v>75</v>
      </c>
      <c r="F56" s="242">
        <v>58</v>
      </c>
      <c r="G56" s="242">
        <v>0</v>
      </c>
      <c r="H56" s="242">
        <v>58</v>
      </c>
      <c r="I56" s="242">
        <v>240</v>
      </c>
      <c r="J56" s="242">
        <v>17</v>
      </c>
      <c r="K56" s="242">
        <v>257</v>
      </c>
      <c r="L56" s="242">
        <v>41</v>
      </c>
      <c r="M56" s="242">
        <v>0</v>
      </c>
      <c r="N56" s="242">
        <v>41</v>
      </c>
      <c r="O56" s="312" t="s">
        <v>78</v>
      </c>
      <c r="P56" s="2039"/>
    </row>
    <row r="57" spans="1:17" ht="39" customHeight="1">
      <c r="A57" s="2039"/>
      <c r="B57" s="312" t="s">
        <v>128</v>
      </c>
      <c r="C57" s="239">
        <v>236</v>
      </c>
      <c r="D57" s="239">
        <v>1</v>
      </c>
      <c r="E57" s="239">
        <v>237</v>
      </c>
      <c r="F57" s="239">
        <v>268</v>
      </c>
      <c r="G57" s="239">
        <v>0</v>
      </c>
      <c r="H57" s="239">
        <v>268</v>
      </c>
      <c r="I57" s="239">
        <v>398</v>
      </c>
      <c r="J57" s="239">
        <v>32</v>
      </c>
      <c r="K57" s="239">
        <v>430</v>
      </c>
      <c r="L57" s="239">
        <v>124</v>
      </c>
      <c r="M57" s="239">
        <v>0</v>
      </c>
      <c r="N57" s="239">
        <v>124</v>
      </c>
      <c r="O57" s="312" t="s">
        <v>129</v>
      </c>
      <c r="P57" s="2039"/>
    </row>
    <row r="58" spans="1:17" ht="39" customHeight="1">
      <c r="A58" s="2039" t="s">
        <v>532</v>
      </c>
      <c r="B58" s="312" t="s">
        <v>628</v>
      </c>
      <c r="C58" s="242">
        <v>4043</v>
      </c>
      <c r="D58" s="242">
        <v>34</v>
      </c>
      <c r="E58" s="242">
        <v>4077</v>
      </c>
      <c r="F58" s="242">
        <v>4471</v>
      </c>
      <c r="G58" s="242">
        <v>28</v>
      </c>
      <c r="H58" s="242">
        <v>4499</v>
      </c>
      <c r="I58" s="242">
        <v>2909</v>
      </c>
      <c r="J58" s="242">
        <v>164</v>
      </c>
      <c r="K58" s="242">
        <v>3073</v>
      </c>
      <c r="L58" s="242">
        <v>1527</v>
      </c>
      <c r="M58" s="242">
        <v>18</v>
      </c>
      <c r="N58" s="242">
        <v>1545</v>
      </c>
      <c r="O58" s="312" t="s">
        <v>76</v>
      </c>
      <c r="P58" s="2039" t="s">
        <v>633</v>
      </c>
    </row>
    <row r="59" spans="1:17" ht="39" customHeight="1">
      <c r="A59" s="2039"/>
      <c r="B59" s="312" t="s">
        <v>630</v>
      </c>
      <c r="C59" s="242">
        <v>1492</v>
      </c>
      <c r="D59" s="242">
        <v>146</v>
      </c>
      <c r="E59" s="242">
        <v>1638</v>
      </c>
      <c r="F59" s="242">
        <v>758</v>
      </c>
      <c r="G59" s="242">
        <v>125</v>
      </c>
      <c r="H59" s="242">
        <v>883</v>
      </c>
      <c r="I59" s="242">
        <v>3384</v>
      </c>
      <c r="J59" s="242">
        <v>184</v>
      </c>
      <c r="K59" s="242">
        <v>3568</v>
      </c>
      <c r="L59" s="242">
        <v>893</v>
      </c>
      <c r="M59" s="242">
        <v>19</v>
      </c>
      <c r="N59" s="242">
        <v>912</v>
      </c>
      <c r="O59" s="312" t="s">
        <v>78</v>
      </c>
      <c r="P59" s="2039"/>
    </row>
    <row r="60" spans="1:17" ht="39" customHeight="1">
      <c r="A60" s="2039"/>
      <c r="B60" s="312" t="s">
        <v>128</v>
      </c>
      <c r="C60" s="239">
        <v>5535</v>
      </c>
      <c r="D60" s="239">
        <v>180</v>
      </c>
      <c r="E60" s="239">
        <v>5715</v>
      </c>
      <c r="F60" s="239">
        <v>5229</v>
      </c>
      <c r="G60" s="239">
        <v>153</v>
      </c>
      <c r="H60" s="239">
        <v>5382</v>
      </c>
      <c r="I60" s="239">
        <v>6293</v>
      </c>
      <c r="J60" s="239">
        <v>348</v>
      </c>
      <c r="K60" s="239">
        <v>6641</v>
      </c>
      <c r="L60" s="239">
        <v>2420</v>
      </c>
      <c r="M60" s="239">
        <v>37</v>
      </c>
      <c r="N60" s="239">
        <v>2457</v>
      </c>
      <c r="O60" s="312" t="s">
        <v>129</v>
      </c>
      <c r="P60" s="2039"/>
    </row>
    <row r="61" spans="1:17" ht="39" customHeight="1">
      <c r="A61" s="2150" t="s">
        <v>867</v>
      </c>
      <c r="B61" s="2151"/>
      <c r="C61" s="2151"/>
      <c r="D61" s="2151"/>
      <c r="E61" s="2151"/>
      <c r="F61" s="2151"/>
      <c r="G61" s="2152"/>
      <c r="H61" s="2153" t="s">
        <v>868</v>
      </c>
      <c r="I61" s="2153"/>
      <c r="J61" s="2153"/>
      <c r="K61" s="2153"/>
      <c r="L61" s="2153"/>
      <c r="M61" s="2153"/>
      <c r="N61" s="2153"/>
      <c r="O61" s="2153"/>
      <c r="P61" s="2154"/>
    </row>
    <row r="62" spans="1:17" ht="39" customHeight="1">
      <c r="A62" s="2047" t="s">
        <v>517</v>
      </c>
      <c r="B62" s="2047" t="s">
        <v>621</v>
      </c>
      <c r="C62" s="2050" t="s">
        <v>104</v>
      </c>
      <c r="D62" s="2050"/>
      <c r="E62" s="2050" t="s">
        <v>105</v>
      </c>
      <c r="F62" s="2050" t="s">
        <v>106</v>
      </c>
      <c r="G62" s="2050"/>
      <c r="H62" s="2050" t="s">
        <v>107</v>
      </c>
      <c r="I62" s="2050" t="s">
        <v>259</v>
      </c>
      <c r="J62" s="2050"/>
      <c r="K62" s="2050" t="s">
        <v>109</v>
      </c>
      <c r="L62" s="2050" t="s">
        <v>110</v>
      </c>
      <c r="M62" s="2050"/>
      <c r="N62" s="2050" t="s">
        <v>111</v>
      </c>
      <c r="O62" s="2050" t="s">
        <v>622</v>
      </c>
      <c r="P62" s="2050" t="s">
        <v>520</v>
      </c>
      <c r="Q62" s="346"/>
    </row>
    <row r="63" spans="1:17" ht="39" customHeight="1">
      <c r="A63" s="2048"/>
      <c r="B63" s="2048"/>
      <c r="C63" s="2050" t="s">
        <v>105</v>
      </c>
      <c r="D63" s="2050"/>
      <c r="E63" s="2050"/>
      <c r="F63" s="2050" t="s">
        <v>107</v>
      </c>
      <c r="G63" s="2050"/>
      <c r="H63" s="2050"/>
      <c r="I63" s="2050" t="s">
        <v>109</v>
      </c>
      <c r="J63" s="2050"/>
      <c r="K63" s="2050"/>
      <c r="L63" s="2050" t="s">
        <v>111</v>
      </c>
      <c r="M63" s="2050"/>
      <c r="N63" s="2050"/>
      <c r="O63" s="2050"/>
      <c r="P63" s="2050"/>
      <c r="Q63" s="346"/>
    </row>
    <row r="64" spans="1:17" ht="39" customHeight="1">
      <c r="A64" s="2048"/>
      <c r="B64" s="2048"/>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050"/>
      <c r="P64" s="2050"/>
      <c r="Q64" s="346"/>
    </row>
    <row r="65" spans="1:17" ht="39" customHeight="1">
      <c r="A65" s="2049"/>
      <c r="B65" s="2049"/>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050"/>
      <c r="P65" s="2050"/>
      <c r="Q65" s="346"/>
    </row>
    <row r="66" spans="1:17" s="46" customFormat="1" ht="39" customHeight="1">
      <c r="A66" s="2039" t="s">
        <v>523</v>
      </c>
      <c r="B66" s="312" t="s">
        <v>628</v>
      </c>
      <c r="C66" s="242">
        <v>112</v>
      </c>
      <c r="D66" s="242">
        <v>417</v>
      </c>
      <c r="E66" s="242">
        <v>529</v>
      </c>
      <c r="F66" s="242">
        <v>991</v>
      </c>
      <c r="G66" s="242">
        <v>908</v>
      </c>
      <c r="H66" s="242">
        <v>1899</v>
      </c>
      <c r="I66" s="242">
        <v>103</v>
      </c>
      <c r="J66" s="242">
        <v>469</v>
      </c>
      <c r="K66" s="242">
        <v>572</v>
      </c>
      <c r="L66" s="242">
        <v>231</v>
      </c>
      <c r="M66" s="242">
        <v>819</v>
      </c>
      <c r="N66" s="242">
        <v>1050</v>
      </c>
      <c r="O66" s="312" t="s">
        <v>76</v>
      </c>
      <c r="P66" s="2039" t="s">
        <v>629</v>
      </c>
    </row>
    <row r="67" spans="1:17" s="46" customFormat="1" ht="39" customHeight="1">
      <c r="A67" s="2039"/>
      <c r="B67" s="312" t="s">
        <v>630</v>
      </c>
      <c r="C67" s="242">
        <v>26</v>
      </c>
      <c r="D67" s="242">
        <v>200</v>
      </c>
      <c r="E67" s="242">
        <v>226</v>
      </c>
      <c r="F67" s="242">
        <v>353</v>
      </c>
      <c r="G67" s="242">
        <v>413</v>
      </c>
      <c r="H67" s="242">
        <v>766</v>
      </c>
      <c r="I67" s="242">
        <v>8</v>
      </c>
      <c r="J67" s="242">
        <v>229</v>
      </c>
      <c r="K67" s="242">
        <v>237</v>
      </c>
      <c r="L67" s="242">
        <v>207</v>
      </c>
      <c r="M67" s="242">
        <v>451</v>
      </c>
      <c r="N67" s="242">
        <v>658</v>
      </c>
      <c r="O67" s="312" t="s">
        <v>78</v>
      </c>
      <c r="P67" s="2039"/>
    </row>
    <row r="68" spans="1:17" s="46" customFormat="1" ht="39" customHeight="1">
      <c r="A68" s="2039"/>
      <c r="B68" s="312" t="s">
        <v>128</v>
      </c>
      <c r="C68" s="239">
        <v>138</v>
      </c>
      <c r="D68" s="239">
        <v>617</v>
      </c>
      <c r="E68" s="239">
        <v>755</v>
      </c>
      <c r="F68" s="239">
        <v>1344</v>
      </c>
      <c r="G68" s="239">
        <v>1321</v>
      </c>
      <c r="H68" s="239">
        <v>2665</v>
      </c>
      <c r="I68" s="239">
        <v>111</v>
      </c>
      <c r="J68" s="239">
        <v>698</v>
      </c>
      <c r="K68" s="239">
        <v>809</v>
      </c>
      <c r="L68" s="239">
        <v>438</v>
      </c>
      <c r="M68" s="239">
        <v>1270</v>
      </c>
      <c r="N68" s="239">
        <v>1708</v>
      </c>
      <c r="O68" s="312" t="s">
        <v>129</v>
      </c>
      <c r="P68" s="2039"/>
    </row>
    <row r="69" spans="1:17" s="46" customFormat="1" ht="39" customHeight="1">
      <c r="A69" s="2039" t="s">
        <v>524</v>
      </c>
      <c r="B69" s="312" t="s">
        <v>628</v>
      </c>
      <c r="C69" s="242">
        <v>70</v>
      </c>
      <c r="D69" s="242">
        <v>3</v>
      </c>
      <c r="E69" s="242">
        <v>73</v>
      </c>
      <c r="F69" s="242">
        <v>272</v>
      </c>
      <c r="G69" s="242">
        <v>14</v>
      </c>
      <c r="H69" s="242">
        <v>286</v>
      </c>
      <c r="I69" s="242">
        <v>29</v>
      </c>
      <c r="J69" s="242">
        <v>17</v>
      </c>
      <c r="K69" s="242">
        <v>46</v>
      </c>
      <c r="L69" s="242">
        <v>58</v>
      </c>
      <c r="M69" s="242">
        <v>18</v>
      </c>
      <c r="N69" s="242">
        <v>76</v>
      </c>
      <c r="O69" s="312" t="s">
        <v>76</v>
      </c>
      <c r="P69" s="2039" t="s">
        <v>227</v>
      </c>
    </row>
    <row r="70" spans="1:17" s="46" customFormat="1" ht="39" customHeight="1">
      <c r="A70" s="2039"/>
      <c r="B70" s="312" t="s">
        <v>630</v>
      </c>
      <c r="C70" s="242">
        <v>27</v>
      </c>
      <c r="D70" s="242">
        <v>2</v>
      </c>
      <c r="E70" s="242">
        <v>29</v>
      </c>
      <c r="F70" s="242">
        <v>46</v>
      </c>
      <c r="G70" s="242">
        <v>4</v>
      </c>
      <c r="H70" s="242">
        <v>50</v>
      </c>
      <c r="I70" s="242">
        <v>35</v>
      </c>
      <c r="J70" s="242">
        <v>7</v>
      </c>
      <c r="K70" s="242">
        <v>42</v>
      </c>
      <c r="L70" s="242">
        <v>51</v>
      </c>
      <c r="M70" s="242">
        <v>5</v>
      </c>
      <c r="N70" s="242">
        <v>56</v>
      </c>
      <c r="O70" s="312" t="s">
        <v>78</v>
      </c>
      <c r="P70" s="2039"/>
    </row>
    <row r="71" spans="1:17" s="46" customFormat="1" ht="39" customHeight="1">
      <c r="A71" s="2039"/>
      <c r="B71" s="312" t="s">
        <v>128</v>
      </c>
      <c r="C71" s="239">
        <v>97</v>
      </c>
      <c r="D71" s="239">
        <v>5</v>
      </c>
      <c r="E71" s="239">
        <v>102</v>
      </c>
      <c r="F71" s="239">
        <v>318</v>
      </c>
      <c r="G71" s="239">
        <v>18</v>
      </c>
      <c r="H71" s="239">
        <v>336</v>
      </c>
      <c r="I71" s="239">
        <v>64</v>
      </c>
      <c r="J71" s="239">
        <v>24</v>
      </c>
      <c r="K71" s="239">
        <v>88</v>
      </c>
      <c r="L71" s="239">
        <v>109</v>
      </c>
      <c r="M71" s="239">
        <v>23</v>
      </c>
      <c r="N71" s="239">
        <v>132</v>
      </c>
      <c r="O71" s="312" t="s">
        <v>129</v>
      </c>
      <c r="P71" s="2039"/>
    </row>
    <row r="72" spans="1:17" s="46" customFormat="1" ht="39" customHeight="1">
      <c r="A72" s="2039" t="s">
        <v>525</v>
      </c>
      <c r="B72" s="312" t="s">
        <v>628</v>
      </c>
      <c r="C72" s="242">
        <f>C66+C69</f>
        <v>182</v>
      </c>
      <c r="D72" s="242">
        <f t="shared" ref="D72:N73" si="10">D66+D69</f>
        <v>420</v>
      </c>
      <c r="E72" s="242">
        <f t="shared" si="10"/>
        <v>602</v>
      </c>
      <c r="F72" s="242">
        <f t="shared" si="10"/>
        <v>1263</v>
      </c>
      <c r="G72" s="242">
        <f t="shared" si="10"/>
        <v>922</v>
      </c>
      <c r="H72" s="242">
        <f t="shared" si="10"/>
        <v>2185</v>
      </c>
      <c r="I72" s="242">
        <f t="shared" si="10"/>
        <v>132</v>
      </c>
      <c r="J72" s="242">
        <f t="shared" si="10"/>
        <v>486</v>
      </c>
      <c r="K72" s="242">
        <f t="shared" si="10"/>
        <v>618</v>
      </c>
      <c r="L72" s="242">
        <f t="shared" si="10"/>
        <v>289</v>
      </c>
      <c r="M72" s="242">
        <f t="shared" si="10"/>
        <v>837</v>
      </c>
      <c r="N72" s="242">
        <f t="shared" si="10"/>
        <v>1126</v>
      </c>
      <c r="O72" s="312" t="s">
        <v>76</v>
      </c>
      <c r="P72" s="2039" t="s">
        <v>631</v>
      </c>
    </row>
    <row r="73" spans="1:17" s="46" customFormat="1" ht="39" customHeight="1">
      <c r="A73" s="2039"/>
      <c r="B73" s="312" t="s">
        <v>630</v>
      </c>
      <c r="C73" s="242">
        <f>C67+C70</f>
        <v>53</v>
      </c>
      <c r="D73" s="242">
        <f t="shared" si="10"/>
        <v>202</v>
      </c>
      <c r="E73" s="242">
        <f t="shared" si="10"/>
        <v>255</v>
      </c>
      <c r="F73" s="242">
        <f t="shared" si="10"/>
        <v>399</v>
      </c>
      <c r="G73" s="242">
        <f t="shared" si="10"/>
        <v>417</v>
      </c>
      <c r="H73" s="242">
        <f t="shared" si="10"/>
        <v>816</v>
      </c>
      <c r="I73" s="242">
        <f t="shared" si="10"/>
        <v>43</v>
      </c>
      <c r="J73" s="242">
        <f t="shared" si="10"/>
        <v>236</v>
      </c>
      <c r="K73" s="242">
        <f t="shared" si="10"/>
        <v>279</v>
      </c>
      <c r="L73" s="242">
        <f t="shared" si="10"/>
        <v>258</v>
      </c>
      <c r="M73" s="242">
        <f t="shared" si="10"/>
        <v>456</v>
      </c>
      <c r="N73" s="242">
        <f t="shared" si="10"/>
        <v>714</v>
      </c>
      <c r="O73" s="312" t="s">
        <v>78</v>
      </c>
      <c r="P73" s="2039"/>
    </row>
    <row r="74" spans="1:17" s="46" customFormat="1" ht="39" customHeight="1">
      <c r="A74" s="2039"/>
      <c r="B74" s="312" t="s">
        <v>128</v>
      </c>
      <c r="C74" s="239">
        <f>C72+C73</f>
        <v>235</v>
      </c>
      <c r="D74" s="239">
        <f t="shared" ref="D74:N74" si="11">D72+D73</f>
        <v>622</v>
      </c>
      <c r="E74" s="239">
        <f t="shared" si="11"/>
        <v>857</v>
      </c>
      <c r="F74" s="239">
        <f t="shared" si="11"/>
        <v>1662</v>
      </c>
      <c r="G74" s="239">
        <f t="shared" si="11"/>
        <v>1339</v>
      </c>
      <c r="H74" s="239">
        <f t="shared" si="11"/>
        <v>3001</v>
      </c>
      <c r="I74" s="239">
        <f t="shared" si="11"/>
        <v>175</v>
      </c>
      <c r="J74" s="239">
        <f t="shared" si="11"/>
        <v>722</v>
      </c>
      <c r="K74" s="239">
        <f t="shared" si="11"/>
        <v>897</v>
      </c>
      <c r="L74" s="239">
        <f t="shared" si="11"/>
        <v>547</v>
      </c>
      <c r="M74" s="239">
        <f t="shared" si="11"/>
        <v>1293</v>
      </c>
      <c r="N74" s="239">
        <f t="shared" si="11"/>
        <v>1840</v>
      </c>
      <c r="O74" s="312" t="s">
        <v>129</v>
      </c>
      <c r="P74" s="2039"/>
    </row>
    <row r="75" spans="1:17" ht="39" customHeight="1">
      <c r="A75" s="2039" t="s">
        <v>527</v>
      </c>
      <c r="B75" s="312" t="s">
        <v>628</v>
      </c>
      <c r="C75" s="242">
        <v>883</v>
      </c>
      <c r="D75" s="242">
        <v>15</v>
      </c>
      <c r="E75" s="242">
        <v>898</v>
      </c>
      <c r="F75" s="242">
        <v>1075</v>
      </c>
      <c r="G75" s="242">
        <v>5</v>
      </c>
      <c r="H75" s="242">
        <v>1080</v>
      </c>
      <c r="I75" s="242">
        <v>253</v>
      </c>
      <c r="J75" s="242">
        <v>1</v>
      </c>
      <c r="K75" s="242">
        <v>254</v>
      </c>
      <c r="L75" s="242">
        <v>895</v>
      </c>
      <c r="M75" s="242">
        <v>10</v>
      </c>
      <c r="N75" s="242">
        <v>905</v>
      </c>
      <c r="O75" s="312" t="s">
        <v>76</v>
      </c>
      <c r="P75" s="2039" t="s">
        <v>233</v>
      </c>
    </row>
    <row r="76" spans="1:17" ht="39" customHeight="1">
      <c r="A76" s="2039"/>
      <c r="B76" s="312" t="s">
        <v>630</v>
      </c>
      <c r="C76" s="242">
        <v>870</v>
      </c>
      <c r="D76" s="242">
        <v>547</v>
      </c>
      <c r="E76" s="242">
        <v>1417</v>
      </c>
      <c r="F76" s="242">
        <v>1898</v>
      </c>
      <c r="G76" s="242">
        <v>1288</v>
      </c>
      <c r="H76" s="242">
        <v>3186</v>
      </c>
      <c r="I76" s="242">
        <v>370</v>
      </c>
      <c r="J76" s="242">
        <v>670</v>
      </c>
      <c r="K76" s="242">
        <v>1040</v>
      </c>
      <c r="L76" s="242">
        <v>1291</v>
      </c>
      <c r="M76" s="242">
        <v>898</v>
      </c>
      <c r="N76" s="242">
        <v>2189</v>
      </c>
      <c r="O76" s="312" t="s">
        <v>78</v>
      </c>
      <c r="P76" s="2039"/>
    </row>
    <row r="77" spans="1:17" ht="39" customHeight="1">
      <c r="A77" s="2039"/>
      <c r="B77" s="312" t="s">
        <v>128</v>
      </c>
      <c r="C77" s="239">
        <v>1753</v>
      </c>
      <c r="D77" s="239">
        <v>562</v>
      </c>
      <c r="E77" s="239">
        <v>2315</v>
      </c>
      <c r="F77" s="239">
        <v>2973</v>
      </c>
      <c r="G77" s="239">
        <v>1293</v>
      </c>
      <c r="H77" s="239">
        <v>4266</v>
      </c>
      <c r="I77" s="239">
        <v>623</v>
      </c>
      <c r="J77" s="239">
        <v>671</v>
      </c>
      <c r="K77" s="239">
        <v>1294</v>
      </c>
      <c r="L77" s="239">
        <v>2186</v>
      </c>
      <c r="M77" s="239">
        <v>908</v>
      </c>
      <c r="N77" s="239">
        <v>3094</v>
      </c>
      <c r="O77" s="312" t="s">
        <v>129</v>
      </c>
      <c r="P77" s="2039"/>
    </row>
    <row r="78" spans="1:17" ht="39" customHeight="1">
      <c r="A78" s="2039" t="s">
        <v>528</v>
      </c>
      <c r="B78" s="312" t="s">
        <v>628</v>
      </c>
      <c r="C78" s="242">
        <v>0</v>
      </c>
      <c r="D78" s="242">
        <v>0</v>
      </c>
      <c r="E78" s="242">
        <v>0</v>
      </c>
      <c r="F78" s="242">
        <v>0</v>
      </c>
      <c r="G78" s="242">
        <v>0</v>
      </c>
      <c r="H78" s="242">
        <v>0</v>
      </c>
      <c r="I78" s="242">
        <v>0</v>
      </c>
      <c r="J78" s="242">
        <v>0</v>
      </c>
      <c r="K78" s="242">
        <v>0</v>
      </c>
      <c r="L78" s="242">
        <v>0</v>
      </c>
      <c r="M78" s="242">
        <v>0</v>
      </c>
      <c r="N78" s="242">
        <v>0</v>
      </c>
      <c r="O78" s="312" t="s">
        <v>76</v>
      </c>
      <c r="P78" s="2039" t="s">
        <v>235</v>
      </c>
    </row>
    <row r="79" spans="1:17" ht="39" customHeight="1">
      <c r="A79" s="2039"/>
      <c r="B79" s="312" t="s">
        <v>630</v>
      </c>
      <c r="C79" s="242">
        <v>49</v>
      </c>
      <c r="D79" s="242">
        <v>6</v>
      </c>
      <c r="E79" s="242">
        <v>55</v>
      </c>
      <c r="F79" s="242">
        <v>108</v>
      </c>
      <c r="G79" s="242">
        <v>10</v>
      </c>
      <c r="H79" s="242">
        <v>118</v>
      </c>
      <c r="I79" s="242">
        <v>4</v>
      </c>
      <c r="J79" s="242">
        <v>21</v>
      </c>
      <c r="K79" s="242">
        <v>25</v>
      </c>
      <c r="L79" s="242">
        <v>67</v>
      </c>
      <c r="M79" s="242">
        <v>29</v>
      </c>
      <c r="N79" s="242">
        <v>96</v>
      </c>
      <c r="O79" s="312" t="s">
        <v>78</v>
      </c>
      <c r="P79" s="2039"/>
    </row>
    <row r="80" spans="1:17" ht="39" customHeight="1">
      <c r="A80" s="2039"/>
      <c r="B80" s="312" t="s">
        <v>128</v>
      </c>
      <c r="C80" s="239">
        <f>C78+C79</f>
        <v>49</v>
      </c>
      <c r="D80" s="239">
        <f t="shared" ref="D80:N80" si="12">D78+D79</f>
        <v>6</v>
      </c>
      <c r="E80" s="239">
        <f t="shared" si="12"/>
        <v>55</v>
      </c>
      <c r="F80" s="239">
        <f t="shared" si="12"/>
        <v>108</v>
      </c>
      <c r="G80" s="239">
        <f t="shared" si="12"/>
        <v>10</v>
      </c>
      <c r="H80" s="239">
        <f t="shared" si="12"/>
        <v>118</v>
      </c>
      <c r="I80" s="239">
        <f t="shared" si="12"/>
        <v>4</v>
      </c>
      <c r="J80" s="239">
        <f t="shared" si="12"/>
        <v>21</v>
      </c>
      <c r="K80" s="239">
        <f t="shared" si="12"/>
        <v>25</v>
      </c>
      <c r="L80" s="239">
        <f t="shared" si="12"/>
        <v>67</v>
      </c>
      <c r="M80" s="239">
        <f t="shared" si="12"/>
        <v>29</v>
      </c>
      <c r="N80" s="239">
        <f t="shared" si="12"/>
        <v>96</v>
      </c>
      <c r="O80" s="312" t="s">
        <v>129</v>
      </c>
      <c r="P80" s="2039"/>
    </row>
    <row r="81" spans="1:17" ht="39" customHeight="1">
      <c r="A81" s="2039" t="s">
        <v>529</v>
      </c>
      <c r="B81" s="312" t="s">
        <v>628</v>
      </c>
      <c r="C81" s="242">
        <f>C75+C78</f>
        <v>883</v>
      </c>
      <c r="D81" s="242">
        <f t="shared" ref="D81:N82" si="13">D75+D78</f>
        <v>15</v>
      </c>
      <c r="E81" s="242">
        <f t="shared" si="13"/>
        <v>898</v>
      </c>
      <c r="F81" s="242">
        <f t="shared" si="13"/>
        <v>1075</v>
      </c>
      <c r="G81" s="242">
        <f t="shared" si="13"/>
        <v>5</v>
      </c>
      <c r="H81" s="242">
        <f t="shared" si="13"/>
        <v>1080</v>
      </c>
      <c r="I81" s="242">
        <f t="shared" si="13"/>
        <v>253</v>
      </c>
      <c r="J81" s="242">
        <f t="shared" si="13"/>
        <v>1</v>
      </c>
      <c r="K81" s="242">
        <f t="shared" si="13"/>
        <v>254</v>
      </c>
      <c r="L81" s="242">
        <f t="shared" si="13"/>
        <v>895</v>
      </c>
      <c r="M81" s="242">
        <f t="shared" si="13"/>
        <v>10</v>
      </c>
      <c r="N81" s="242">
        <f t="shared" si="13"/>
        <v>905</v>
      </c>
      <c r="O81" s="312" t="s">
        <v>76</v>
      </c>
      <c r="P81" s="2039" t="s">
        <v>530</v>
      </c>
    </row>
    <row r="82" spans="1:17" ht="39" customHeight="1">
      <c r="A82" s="2039"/>
      <c r="B82" s="312" t="s">
        <v>630</v>
      </c>
      <c r="C82" s="242">
        <f>C76+C79</f>
        <v>919</v>
      </c>
      <c r="D82" s="242">
        <f t="shared" si="13"/>
        <v>553</v>
      </c>
      <c r="E82" s="242">
        <f t="shared" si="13"/>
        <v>1472</v>
      </c>
      <c r="F82" s="242">
        <f t="shared" si="13"/>
        <v>2006</v>
      </c>
      <c r="G82" s="242">
        <f t="shared" si="13"/>
        <v>1298</v>
      </c>
      <c r="H82" s="242">
        <f t="shared" si="13"/>
        <v>3304</v>
      </c>
      <c r="I82" s="242">
        <f t="shared" si="13"/>
        <v>374</v>
      </c>
      <c r="J82" s="242">
        <f t="shared" si="13"/>
        <v>691</v>
      </c>
      <c r="K82" s="242">
        <f t="shared" si="13"/>
        <v>1065</v>
      </c>
      <c r="L82" s="242">
        <f t="shared" si="13"/>
        <v>1358</v>
      </c>
      <c r="M82" s="242">
        <f t="shared" si="13"/>
        <v>927</v>
      </c>
      <c r="N82" s="242">
        <f t="shared" si="13"/>
        <v>2285</v>
      </c>
      <c r="O82" s="312" t="s">
        <v>78</v>
      </c>
      <c r="P82" s="2039"/>
    </row>
    <row r="83" spans="1:17" ht="39" customHeight="1">
      <c r="A83" s="2039"/>
      <c r="B83" s="312" t="s">
        <v>128</v>
      </c>
      <c r="C83" s="239">
        <f>C81+C82</f>
        <v>1802</v>
      </c>
      <c r="D83" s="239">
        <f t="shared" ref="D83:N83" si="14">D81+D82</f>
        <v>568</v>
      </c>
      <c r="E83" s="239">
        <f t="shared" si="14"/>
        <v>2370</v>
      </c>
      <c r="F83" s="239">
        <f t="shared" si="14"/>
        <v>3081</v>
      </c>
      <c r="G83" s="239">
        <f t="shared" si="14"/>
        <v>1303</v>
      </c>
      <c r="H83" s="239">
        <f t="shared" si="14"/>
        <v>4384</v>
      </c>
      <c r="I83" s="239">
        <f t="shared" si="14"/>
        <v>627</v>
      </c>
      <c r="J83" s="239">
        <f t="shared" si="14"/>
        <v>692</v>
      </c>
      <c r="K83" s="239">
        <f t="shared" si="14"/>
        <v>1319</v>
      </c>
      <c r="L83" s="239">
        <f t="shared" si="14"/>
        <v>2253</v>
      </c>
      <c r="M83" s="239">
        <f t="shared" si="14"/>
        <v>937</v>
      </c>
      <c r="N83" s="239">
        <f t="shared" si="14"/>
        <v>3190</v>
      </c>
      <c r="O83" s="312" t="s">
        <v>129</v>
      </c>
      <c r="P83" s="2039"/>
    </row>
    <row r="84" spans="1:17" ht="39" customHeight="1">
      <c r="A84" s="2039" t="s">
        <v>531</v>
      </c>
      <c r="B84" s="312" t="s">
        <v>628</v>
      </c>
      <c r="C84" s="242">
        <v>47</v>
      </c>
      <c r="D84" s="242">
        <v>0</v>
      </c>
      <c r="E84" s="242">
        <v>47</v>
      </c>
      <c r="F84" s="242">
        <v>207</v>
      </c>
      <c r="G84" s="242">
        <v>0</v>
      </c>
      <c r="H84" s="242">
        <v>207</v>
      </c>
      <c r="I84" s="242">
        <v>61</v>
      </c>
      <c r="J84" s="242">
        <v>1</v>
      </c>
      <c r="K84" s="242">
        <v>62</v>
      </c>
      <c r="L84" s="242">
        <v>81</v>
      </c>
      <c r="M84" s="242">
        <v>0</v>
      </c>
      <c r="N84" s="242">
        <v>81</v>
      </c>
      <c r="O84" s="312" t="s">
        <v>76</v>
      </c>
      <c r="P84" s="2039" t="s">
        <v>632</v>
      </c>
    </row>
    <row r="85" spans="1:17" ht="39" customHeight="1">
      <c r="A85" s="2039"/>
      <c r="B85" s="312" t="s">
        <v>630</v>
      </c>
      <c r="C85" s="242">
        <v>17</v>
      </c>
      <c r="D85" s="242">
        <v>0</v>
      </c>
      <c r="E85" s="242">
        <v>17</v>
      </c>
      <c r="F85" s="242">
        <v>83</v>
      </c>
      <c r="G85" s="242">
        <v>0</v>
      </c>
      <c r="H85" s="242">
        <v>83</v>
      </c>
      <c r="I85" s="242">
        <v>24</v>
      </c>
      <c r="J85" s="242">
        <v>0</v>
      </c>
      <c r="K85" s="242">
        <v>24</v>
      </c>
      <c r="L85" s="242">
        <v>39</v>
      </c>
      <c r="M85" s="242">
        <v>0</v>
      </c>
      <c r="N85" s="242">
        <v>39</v>
      </c>
      <c r="O85" s="312" t="s">
        <v>78</v>
      </c>
      <c r="P85" s="2039"/>
    </row>
    <row r="86" spans="1:17" ht="39" customHeight="1">
      <c r="A86" s="2039"/>
      <c r="B86" s="312" t="s">
        <v>128</v>
      </c>
      <c r="C86" s="239">
        <v>64</v>
      </c>
      <c r="D86" s="239">
        <v>0</v>
      </c>
      <c r="E86" s="239">
        <v>64</v>
      </c>
      <c r="F86" s="239">
        <v>290</v>
      </c>
      <c r="G86" s="239">
        <v>0</v>
      </c>
      <c r="H86" s="239">
        <v>290</v>
      </c>
      <c r="I86" s="239">
        <v>85</v>
      </c>
      <c r="J86" s="239">
        <v>1</v>
      </c>
      <c r="K86" s="239">
        <v>86</v>
      </c>
      <c r="L86" s="239">
        <v>120</v>
      </c>
      <c r="M86" s="239">
        <v>0</v>
      </c>
      <c r="N86" s="239">
        <v>120</v>
      </c>
      <c r="O86" s="312" t="s">
        <v>129</v>
      </c>
      <c r="P86" s="2039"/>
    </row>
    <row r="87" spans="1:17" ht="39" customHeight="1">
      <c r="A87" s="2039" t="s">
        <v>532</v>
      </c>
      <c r="B87" s="312" t="s">
        <v>628</v>
      </c>
      <c r="C87" s="242">
        <v>1096</v>
      </c>
      <c r="D87" s="242">
        <v>6</v>
      </c>
      <c r="E87" s="242">
        <v>1102</v>
      </c>
      <c r="F87" s="242">
        <v>3186</v>
      </c>
      <c r="G87" s="242">
        <v>13</v>
      </c>
      <c r="H87" s="242">
        <v>3199</v>
      </c>
      <c r="I87" s="242">
        <v>797</v>
      </c>
      <c r="J87" s="242">
        <v>14</v>
      </c>
      <c r="K87" s="242">
        <v>811</v>
      </c>
      <c r="L87" s="242">
        <v>1566</v>
      </c>
      <c r="M87" s="242">
        <v>3</v>
      </c>
      <c r="N87" s="242">
        <v>1569</v>
      </c>
      <c r="O87" s="312" t="s">
        <v>76</v>
      </c>
      <c r="P87" s="2039" t="s">
        <v>633</v>
      </c>
    </row>
    <row r="88" spans="1:17" ht="39" customHeight="1">
      <c r="A88" s="2039"/>
      <c r="B88" s="312" t="s">
        <v>630</v>
      </c>
      <c r="C88" s="242">
        <v>317</v>
      </c>
      <c r="D88" s="242">
        <v>10</v>
      </c>
      <c r="E88" s="242">
        <v>327</v>
      </c>
      <c r="F88" s="242">
        <v>842</v>
      </c>
      <c r="G88" s="242">
        <v>33</v>
      </c>
      <c r="H88" s="242">
        <v>875</v>
      </c>
      <c r="I88" s="242">
        <v>147</v>
      </c>
      <c r="J88" s="242">
        <v>56</v>
      </c>
      <c r="K88" s="242">
        <v>203</v>
      </c>
      <c r="L88" s="242">
        <v>865</v>
      </c>
      <c r="M88" s="242">
        <v>11</v>
      </c>
      <c r="N88" s="242">
        <v>876</v>
      </c>
      <c r="O88" s="312" t="s">
        <v>78</v>
      </c>
      <c r="P88" s="2039"/>
    </row>
    <row r="89" spans="1:17" ht="39" customHeight="1">
      <c r="A89" s="2039"/>
      <c r="B89" s="312" t="s">
        <v>128</v>
      </c>
      <c r="C89" s="239">
        <v>1413</v>
      </c>
      <c r="D89" s="239">
        <v>16</v>
      </c>
      <c r="E89" s="239">
        <v>1429</v>
      </c>
      <c r="F89" s="239">
        <v>4028</v>
      </c>
      <c r="G89" s="239">
        <v>46</v>
      </c>
      <c r="H89" s="239">
        <v>4074</v>
      </c>
      <c r="I89" s="239">
        <v>944</v>
      </c>
      <c r="J89" s="239">
        <v>70</v>
      </c>
      <c r="K89" s="239">
        <v>1014</v>
      </c>
      <c r="L89" s="239">
        <v>2431</v>
      </c>
      <c r="M89" s="239">
        <v>14</v>
      </c>
      <c r="N89" s="239">
        <v>2445</v>
      </c>
      <c r="O89" s="312" t="s">
        <v>129</v>
      </c>
      <c r="P89" s="2039"/>
    </row>
    <row r="90" spans="1:17" ht="39" customHeight="1">
      <c r="A90" s="2150" t="s">
        <v>867</v>
      </c>
      <c r="B90" s="2151"/>
      <c r="C90" s="2151"/>
      <c r="D90" s="2151"/>
      <c r="E90" s="2151"/>
      <c r="F90" s="2151"/>
      <c r="G90" s="2152"/>
      <c r="H90" s="2153" t="s">
        <v>868</v>
      </c>
      <c r="I90" s="2153"/>
      <c r="J90" s="2153"/>
      <c r="K90" s="2153"/>
      <c r="L90" s="2153"/>
      <c r="M90" s="2153"/>
      <c r="N90" s="2153"/>
      <c r="O90" s="2153"/>
      <c r="P90" s="2154"/>
    </row>
    <row r="91" spans="1:17" ht="39" customHeight="1">
      <c r="A91" s="2047" t="s">
        <v>517</v>
      </c>
      <c r="B91" s="2047" t="s">
        <v>621</v>
      </c>
      <c r="C91" s="2050" t="s">
        <v>112</v>
      </c>
      <c r="D91" s="2050"/>
      <c r="E91" s="2050" t="s">
        <v>260</v>
      </c>
      <c r="F91" s="2050" t="s">
        <v>148</v>
      </c>
      <c r="G91" s="2050"/>
      <c r="H91" s="2050" t="s">
        <v>115</v>
      </c>
      <c r="I91" s="2050" t="s">
        <v>116</v>
      </c>
      <c r="J91" s="2050"/>
      <c r="K91" s="2050" t="s">
        <v>117</v>
      </c>
      <c r="L91" s="2050" t="s">
        <v>118</v>
      </c>
      <c r="M91" s="2050"/>
      <c r="N91" s="2050" t="s">
        <v>119</v>
      </c>
      <c r="O91" s="2050" t="s">
        <v>622</v>
      </c>
      <c r="P91" s="2050" t="s">
        <v>520</v>
      </c>
      <c r="Q91" s="346"/>
    </row>
    <row r="92" spans="1:17" ht="39" customHeight="1">
      <c r="A92" s="2048"/>
      <c r="B92" s="2048"/>
      <c r="C92" s="2050" t="s">
        <v>260</v>
      </c>
      <c r="D92" s="2050"/>
      <c r="E92" s="2050"/>
      <c r="F92" s="2050" t="s">
        <v>261</v>
      </c>
      <c r="G92" s="2050"/>
      <c r="H92" s="2050"/>
      <c r="I92" s="2050" t="s">
        <v>117</v>
      </c>
      <c r="J92" s="2050"/>
      <c r="K92" s="2050"/>
      <c r="L92" s="2050" t="s">
        <v>119</v>
      </c>
      <c r="M92" s="2050"/>
      <c r="N92" s="2050"/>
      <c r="O92" s="2050"/>
      <c r="P92" s="2050"/>
      <c r="Q92" s="346"/>
    </row>
    <row r="93" spans="1:17" ht="39" customHeight="1">
      <c r="A93" s="2048"/>
      <c r="B93" s="2048"/>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050"/>
      <c r="P93" s="2050"/>
      <c r="Q93" s="346"/>
    </row>
    <row r="94" spans="1:17" ht="39" customHeight="1">
      <c r="A94" s="2049"/>
      <c r="B94" s="2049"/>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050"/>
      <c r="P94" s="2050"/>
      <c r="Q94" s="346"/>
    </row>
    <row r="95" spans="1:17" s="46" customFormat="1" ht="39" customHeight="1">
      <c r="A95" s="2039" t="s">
        <v>523</v>
      </c>
      <c r="B95" s="312" t="s">
        <v>628</v>
      </c>
      <c r="C95" s="242">
        <v>287</v>
      </c>
      <c r="D95" s="242">
        <v>714</v>
      </c>
      <c r="E95" s="242">
        <v>1001</v>
      </c>
      <c r="F95" s="242">
        <v>154</v>
      </c>
      <c r="G95" s="242">
        <v>553</v>
      </c>
      <c r="H95" s="242">
        <v>707</v>
      </c>
      <c r="I95" s="242">
        <v>552</v>
      </c>
      <c r="J95" s="242">
        <v>892</v>
      </c>
      <c r="K95" s="242">
        <v>1444</v>
      </c>
      <c r="L95" s="242">
        <v>157</v>
      </c>
      <c r="M95" s="242">
        <v>746</v>
      </c>
      <c r="N95" s="242">
        <v>903</v>
      </c>
      <c r="O95" s="312" t="s">
        <v>76</v>
      </c>
      <c r="P95" s="2039" t="s">
        <v>629</v>
      </c>
    </row>
    <row r="96" spans="1:17" s="46" customFormat="1" ht="39" customHeight="1">
      <c r="A96" s="2039"/>
      <c r="B96" s="312" t="s">
        <v>630</v>
      </c>
      <c r="C96" s="242">
        <v>152</v>
      </c>
      <c r="D96" s="242">
        <v>384</v>
      </c>
      <c r="E96" s="242">
        <v>536</v>
      </c>
      <c r="F96" s="242">
        <v>125</v>
      </c>
      <c r="G96" s="242">
        <v>245</v>
      </c>
      <c r="H96" s="242">
        <v>370</v>
      </c>
      <c r="I96" s="242">
        <v>280</v>
      </c>
      <c r="J96" s="242">
        <v>381</v>
      </c>
      <c r="K96" s="242">
        <v>661</v>
      </c>
      <c r="L96" s="242">
        <v>36</v>
      </c>
      <c r="M96" s="242">
        <v>279</v>
      </c>
      <c r="N96" s="242">
        <v>315</v>
      </c>
      <c r="O96" s="312" t="s">
        <v>78</v>
      </c>
      <c r="P96" s="2039"/>
    </row>
    <row r="97" spans="1:16" s="46" customFormat="1" ht="39" customHeight="1">
      <c r="A97" s="2039"/>
      <c r="B97" s="312" t="s">
        <v>128</v>
      </c>
      <c r="C97" s="239">
        <v>439</v>
      </c>
      <c r="D97" s="239">
        <v>1098</v>
      </c>
      <c r="E97" s="239">
        <v>1537</v>
      </c>
      <c r="F97" s="239">
        <v>279</v>
      </c>
      <c r="G97" s="239">
        <v>798</v>
      </c>
      <c r="H97" s="239">
        <v>1077</v>
      </c>
      <c r="I97" s="239">
        <v>832</v>
      </c>
      <c r="J97" s="239">
        <v>1273</v>
      </c>
      <c r="K97" s="239">
        <v>2105</v>
      </c>
      <c r="L97" s="239">
        <v>193</v>
      </c>
      <c r="M97" s="239">
        <v>1025</v>
      </c>
      <c r="N97" s="239">
        <v>1218</v>
      </c>
      <c r="O97" s="312" t="s">
        <v>129</v>
      </c>
      <c r="P97" s="2039"/>
    </row>
    <row r="98" spans="1:16" s="46" customFormat="1" ht="39" customHeight="1">
      <c r="A98" s="2039" t="s">
        <v>524</v>
      </c>
      <c r="B98" s="312" t="s">
        <v>628</v>
      </c>
      <c r="C98" s="242">
        <v>56</v>
      </c>
      <c r="D98" s="242">
        <v>25</v>
      </c>
      <c r="E98" s="242">
        <v>81</v>
      </c>
      <c r="F98" s="242">
        <v>43</v>
      </c>
      <c r="G98" s="242">
        <v>31</v>
      </c>
      <c r="H98" s="242">
        <v>74</v>
      </c>
      <c r="I98" s="242">
        <v>88</v>
      </c>
      <c r="J98" s="242">
        <v>11</v>
      </c>
      <c r="K98" s="242">
        <v>99</v>
      </c>
      <c r="L98" s="242">
        <v>54</v>
      </c>
      <c r="M98" s="242">
        <v>7</v>
      </c>
      <c r="N98" s="242">
        <v>61</v>
      </c>
      <c r="O98" s="312" t="s">
        <v>76</v>
      </c>
      <c r="P98" s="2039" t="s">
        <v>227</v>
      </c>
    </row>
    <row r="99" spans="1:16" s="46" customFormat="1" ht="39" customHeight="1">
      <c r="A99" s="2039"/>
      <c r="B99" s="312" t="s">
        <v>630</v>
      </c>
      <c r="C99" s="242">
        <v>40</v>
      </c>
      <c r="D99" s="242">
        <v>4</v>
      </c>
      <c r="E99" s="242">
        <v>44</v>
      </c>
      <c r="F99" s="242">
        <v>44</v>
      </c>
      <c r="G99" s="242">
        <v>5</v>
      </c>
      <c r="H99" s="242">
        <v>49</v>
      </c>
      <c r="I99" s="242">
        <v>52</v>
      </c>
      <c r="J99" s="242">
        <v>4</v>
      </c>
      <c r="K99" s="242">
        <v>56</v>
      </c>
      <c r="L99" s="242">
        <v>17</v>
      </c>
      <c r="M99" s="242">
        <v>1</v>
      </c>
      <c r="N99" s="242">
        <v>18</v>
      </c>
      <c r="O99" s="312" t="s">
        <v>78</v>
      </c>
      <c r="P99" s="2039"/>
    </row>
    <row r="100" spans="1:16" s="46" customFormat="1" ht="39" customHeight="1">
      <c r="A100" s="2039"/>
      <c r="B100" s="312" t="s">
        <v>128</v>
      </c>
      <c r="C100" s="239">
        <v>96</v>
      </c>
      <c r="D100" s="239">
        <v>29</v>
      </c>
      <c r="E100" s="239">
        <v>125</v>
      </c>
      <c r="F100" s="239">
        <v>87</v>
      </c>
      <c r="G100" s="239">
        <v>36</v>
      </c>
      <c r="H100" s="239">
        <v>123</v>
      </c>
      <c r="I100" s="239">
        <v>140</v>
      </c>
      <c r="J100" s="239">
        <v>15</v>
      </c>
      <c r="K100" s="239">
        <v>155</v>
      </c>
      <c r="L100" s="239">
        <v>71</v>
      </c>
      <c r="M100" s="239">
        <v>8</v>
      </c>
      <c r="N100" s="239">
        <v>79</v>
      </c>
      <c r="O100" s="312" t="s">
        <v>129</v>
      </c>
      <c r="P100" s="2039"/>
    </row>
    <row r="101" spans="1:16" s="46" customFormat="1" ht="39" customHeight="1">
      <c r="A101" s="2039" t="s">
        <v>525</v>
      </c>
      <c r="B101" s="312" t="s">
        <v>628</v>
      </c>
      <c r="C101" s="242">
        <f>C95+C98</f>
        <v>343</v>
      </c>
      <c r="D101" s="242">
        <f t="shared" ref="D101:N102" si="15">D95+D98</f>
        <v>739</v>
      </c>
      <c r="E101" s="242">
        <f t="shared" si="15"/>
        <v>1082</v>
      </c>
      <c r="F101" s="242">
        <f t="shared" si="15"/>
        <v>197</v>
      </c>
      <c r="G101" s="242">
        <f t="shared" si="15"/>
        <v>584</v>
      </c>
      <c r="H101" s="242">
        <f t="shared" si="15"/>
        <v>781</v>
      </c>
      <c r="I101" s="242">
        <f t="shared" si="15"/>
        <v>640</v>
      </c>
      <c r="J101" s="242">
        <f t="shared" si="15"/>
        <v>903</v>
      </c>
      <c r="K101" s="242">
        <f t="shared" si="15"/>
        <v>1543</v>
      </c>
      <c r="L101" s="242">
        <f t="shared" si="15"/>
        <v>211</v>
      </c>
      <c r="M101" s="242">
        <f t="shared" si="15"/>
        <v>753</v>
      </c>
      <c r="N101" s="242">
        <f t="shared" si="15"/>
        <v>964</v>
      </c>
      <c r="O101" s="312" t="s">
        <v>76</v>
      </c>
      <c r="P101" s="2039" t="s">
        <v>631</v>
      </c>
    </row>
    <row r="102" spans="1:16" s="46" customFormat="1" ht="39" customHeight="1">
      <c r="A102" s="2039"/>
      <c r="B102" s="312" t="s">
        <v>630</v>
      </c>
      <c r="C102" s="242">
        <f>C96+C99</f>
        <v>192</v>
      </c>
      <c r="D102" s="242">
        <f t="shared" si="15"/>
        <v>388</v>
      </c>
      <c r="E102" s="242">
        <f t="shared" si="15"/>
        <v>580</v>
      </c>
      <c r="F102" s="242">
        <f t="shared" si="15"/>
        <v>169</v>
      </c>
      <c r="G102" s="242">
        <f t="shared" si="15"/>
        <v>250</v>
      </c>
      <c r="H102" s="242">
        <f t="shared" si="15"/>
        <v>419</v>
      </c>
      <c r="I102" s="242">
        <f t="shared" si="15"/>
        <v>332</v>
      </c>
      <c r="J102" s="242">
        <f t="shared" si="15"/>
        <v>385</v>
      </c>
      <c r="K102" s="242">
        <f t="shared" si="15"/>
        <v>717</v>
      </c>
      <c r="L102" s="242">
        <f t="shared" si="15"/>
        <v>53</v>
      </c>
      <c r="M102" s="242">
        <f t="shared" si="15"/>
        <v>280</v>
      </c>
      <c r="N102" s="242">
        <f t="shared" si="15"/>
        <v>333</v>
      </c>
      <c r="O102" s="312" t="s">
        <v>78</v>
      </c>
      <c r="P102" s="2039"/>
    </row>
    <row r="103" spans="1:16" s="46" customFormat="1" ht="39" customHeight="1">
      <c r="A103" s="2039"/>
      <c r="B103" s="312" t="s">
        <v>128</v>
      </c>
      <c r="C103" s="239">
        <f>C101+C102</f>
        <v>535</v>
      </c>
      <c r="D103" s="239">
        <f t="shared" ref="D103:N103" si="16">D101+D102</f>
        <v>1127</v>
      </c>
      <c r="E103" s="239">
        <f t="shared" si="16"/>
        <v>1662</v>
      </c>
      <c r="F103" s="239">
        <f t="shared" si="16"/>
        <v>366</v>
      </c>
      <c r="G103" s="239">
        <f t="shared" si="16"/>
        <v>834</v>
      </c>
      <c r="H103" s="239">
        <f t="shared" si="16"/>
        <v>1200</v>
      </c>
      <c r="I103" s="239">
        <f t="shared" si="16"/>
        <v>972</v>
      </c>
      <c r="J103" s="239">
        <f t="shared" si="16"/>
        <v>1288</v>
      </c>
      <c r="K103" s="239">
        <f t="shared" si="16"/>
        <v>2260</v>
      </c>
      <c r="L103" s="239">
        <f t="shared" si="16"/>
        <v>264</v>
      </c>
      <c r="M103" s="239">
        <f t="shared" si="16"/>
        <v>1033</v>
      </c>
      <c r="N103" s="239">
        <f t="shared" si="16"/>
        <v>1297</v>
      </c>
      <c r="O103" s="312" t="s">
        <v>129</v>
      </c>
      <c r="P103" s="2039"/>
    </row>
    <row r="104" spans="1:16" ht="39" customHeight="1">
      <c r="A104" s="2039" t="s">
        <v>527</v>
      </c>
      <c r="B104" s="312" t="s">
        <v>628</v>
      </c>
      <c r="C104" s="242">
        <v>911</v>
      </c>
      <c r="D104" s="242">
        <v>6</v>
      </c>
      <c r="E104" s="242">
        <v>917</v>
      </c>
      <c r="F104" s="242">
        <v>520</v>
      </c>
      <c r="G104" s="242">
        <v>10</v>
      </c>
      <c r="H104" s="242">
        <v>530</v>
      </c>
      <c r="I104" s="242">
        <v>926</v>
      </c>
      <c r="J104" s="242">
        <v>15</v>
      </c>
      <c r="K104" s="242">
        <v>941</v>
      </c>
      <c r="L104" s="242">
        <v>1031</v>
      </c>
      <c r="M104" s="242">
        <v>5</v>
      </c>
      <c r="N104" s="242">
        <v>1036</v>
      </c>
      <c r="O104" s="312" t="s">
        <v>76</v>
      </c>
      <c r="P104" s="2039" t="s">
        <v>233</v>
      </c>
    </row>
    <row r="105" spans="1:16" ht="39" customHeight="1">
      <c r="A105" s="2039"/>
      <c r="B105" s="312" t="s">
        <v>630</v>
      </c>
      <c r="C105" s="242">
        <v>1050</v>
      </c>
      <c r="D105" s="242">
        <v>856</v>
      </c>
      <c r="E105" s="242">
        <v>1906</v>
      </c>
      <c r="F105" s="242">
        <v>1306</v>
      </c>
      <c r="G105" s="242">
        <v>580</v>
      </c>
      <c r="H105" s="242">
        <v>1886</v>
      </c>
      <c r="I105" s="242">
        <v>2746</v>
      </c>
      <c r="J105" s="242">
        <v>784</v>
      </c>
      <c r="K105" s="242">
        <v>3530</v>
      </c>
      <c r="L105" s="242">
        <v>228</v>
      </c>
      <c r="M105" s="242">
        <v>1389</v>
      </c>
      <c r="N105" s="242">
        <v>1617</v>
      </c>
      <c r="O105" s="312" t="s">
        <v>78</v>
      </c>
      <c r="P105" s="2039"/>
    </row>
    <row r="106" spans="1:16" ht="39" customHeight="1">
      <c r="A106" s="2039"/>
      <c r="B106" s="312" t="s">
        <v>128</v>
      </c>
      <c r="C106" s="239">
        <v>1961</v>
      </c>
      <c r="D106" s="239">
        <v>862</v>
      </c>
      <c r="E106" s="239">
        <v>2823</v>
      </c>
      <c r="F106" s="239">
        <v>1826</v>
      </c>
      <c r="G106" s="239">
        <v>590</v>
      </c>
      <c r="H106" s="239">
        <v>2416</v>
      </c>
      <c r="I106" s="239">
        <v>3672</v>
      </c>
      <c r="J106" s="239">
        <v>799</v>
      </c>
      <c r="K106" s="239">
        <v>4471</v>
      </c>
      <c r="L106" s="239">
        <v>1259</v>
      </c>
      <c r="M106" s="239">
        <v>1394</v>
      </c>
      <c r="N106" s="239">
        <v>2653</v>
      </c>
      <c r="O106" s="312" t="s">
        <v>129</v>
      </c>
      <c r="P106" s="2039"/>
    </row>
    <row r="107" spans="1:16" ht="39" customHeight="1">
      <c r="A107" s="2039" t="s">
        <v>528</v>
      </c>
      <c r="B107" s="312" t="s">
        <v>628</v>
      </c>
      <c r="C107" s="242">
        <v>0</v>
      </c>
      <c r="D107" s="242">
        <v>0</v>
      </c>
      <c r="E107" s="242">
        <v>0</v>
      </c>
      <c r="F107" s="242">
        <v>0</v>
      </c>
      <c r="G107" s="242">
        <v>0</v>
      </c>
      <c r="H107" s="242">
        <v>0</v>
      </c>
      <c r="I107" s="242">
        <v>0</v>
      </c>
      <c r="J107" s="242">
        <v>0</v>
      </c>
      <c r="K107" s="242">
        <v>0</v>
      </c>
      <c r="L107" s="242">
        <v>0</v>
      </c>
      <c r="M107" s="242">
        <v>0</v>
      </c>
      <c r="N107" s="242">
        <v>0</v>
      </c>
      <c r="O107" s="312" t="s">
        <v>76</v>
      </c>
      <c r="P107" s="2039" t="s">
        <v>235</v>
      </c>
    </row>
    <row r="108" spans="1:16" ht="39" customHeight="1">
      <c r="A108" s="2039"/>
      <c r="B108" s="312" t="s">
        <v>630</v>
      </c>
      <c r="C108" s="242">
        <v>44</v>
      </c>
      <c r="D108" s="242">
        <v>10</v>
      </c>
      <c r="E108" s="242">
        <v>54</v>
      </c>
      <c r="F108" s="242">
        <v>76</v>
      </c>
      <c r="G108" s="242">
        <v>10</v>
      </c>
      <c r="H108" s="242">
        <v>86</v>
      </c>
      <c r="I108" s="242">
        <v>76</v>
      </c>
      <c r="J108" s="242">
        <v>11</v>
      </c>
      <c r="K108" s="242">
        <v>87</v>
      </c>
      <c r="L108" s="242">
        <v>37</v>
      </c>
      <c r="M108" s="242">
        <v>16</v>
      </c>
      <c r="N108" s="242">
        <v>53</v>
      </c>
      <c r="O108" s="312" t="s">
        <v>78</v>
      </c>
      <c r="P108" s="2039"/>
    </row>
    <row r="109" spans="1:16" ht="39" customHeight="1">
      <c r="A109" s="2039"/>
      <c r="B109" s="312" t="s">
        <v>128</v>
      </c>
      <c r="C109" s="239">
        <f>C107+C108</f>
        <v>44</v>
      </c>
      <c r="D109" s="239">
        <f t="shared" ref="D109:N109" si="17">D107+D108</f>
        <v>10</v>
      </c>
      <c r="E109" s="239">
        <f t="shared" si="17"/>
        <v>54</v>
      </c>
      <c r="F109" s="239">
        <f t="shared" si="17"/>
        <v>76</v>
      </c>
      <c r="G109" s="239">
        <f t="shared" si="17"/>
        <v>10</v>
      </c>
      <c r="H109" s="239">
        <f t="shared" si="17"/>
        <v>86</v>
      </c>
      <c r="I109" s="239">
        <f t="shared" si="17"/>
        <v>76</v>
      </c>
      <c r="J109" s="239">
        <f t="shared" si="17"/>
        <v>11</v>
      </c>
      <c r="K109" s="239">
        <f t="shared" si="17"/>
        <v>87</v>
      </c>
      <c r="L109" s="239">
        <f t="shared" si="17"/>
        <v>37</v>
      </c>
      <c r="M109" s="239">
        <f t="shared" si="17"/>
        <v>16</v>
      </c>
      <c r="N109" s="239">
        <f t="shared" si="17"/>
        <v>53</v>
      </c>
      <c r="O109" s="312" t="s">
        <v>129</v>
      </c>
      <c r="P109" s="2039"/>
    </row>
    <row r="110" spans="1:16" ht="39" customHeight="1">
      <c r="A110" s="2039" t="s">
        <v>529</v>
      </c>
      <c r="B110" s="312" t="s">
        <v>628</v>
      </c>
      <c r="C110" s="242">
        <f>C104+C107</f>
        <v>911</v>
      </c>
      <c r="D110" s="242">
        <f t="shared" ref="D110:N111" si="18">D104+D107</f>
        <v>6</v>
      </c>
      <c r="E110" s="242">
        <f t="shared" si="18"/>
        <v>917</v>
      </c>
      <c r="F110" s="242">
        <f t="shared" si="18"/>
        <v>520</v>
      </c>
      <c r="G110" s="242">
        <f t="shared" si="18"/>
        <v>10</v>
      </c>
      <c r="H110" s="242">
        <f t="shared" si="18"/>
        <v>530</v>
      </c>
      <c r="I110" s="242">
        <f t="shared" si="18"/>
        <v>926</v>
      </c>
      <c r="J110" s="242">
        <f t="shared" si="18"/>
        <v>15</v>
      </c>
      <c r="K110" s="242">
        <f t="shared" si="18"/>
        <v>941</v>
      </c>
      <c r="L110" s="242">
        <f t="shared" si="18"/>
        <v>1031</v>
      </c>
      <c r="M110" s="242">
        <f t="shared" si="18"/>
        <v>5</v>
      </c>
      <c r="N110" s="242">
        <f t="shared" si="18"/>
        <v>1036</v>
      </c>
      <c r="O110" s="312" t="s">
        <v>76</v>
      </c>
      <c r="P110" s="2039" t="s">
        <v>530</v>
      </c>
    </row>
    <row r="111" spans="1:16" ht="39" customHeight="1">
      <c r="A111" s="2039"/>
      <c r="B111" s="312" t="s">
        <v>630</v>
      </c>
      <c r="C111" s="242">
        <f>C105+C108</f>
        <v>1094</v>
      </c>
      <c r="D111" s="242">
        <f t="shared" si="18"/>
        <v>866</v>
      </c>
      <c r="E111" s="242">
        <f t="shared" si="18"/>
        <v>1960</v>
      </c>
      <c r="F111" s="242">
        <f t="shared" si="18"/>
        <v>1382</v>
      </c>
      <c r="G111" s="242">
        <f t="shared" si="18"/>
        <v>590</v>
      </c>
      <c r="H111" s="242">
        <f t="shared" si="18"/>
        <v>1972</v>
      </c>
      <c r="I111" s="242">
        <f t="shared" si="18"/>
        <v>2822</v>
      </c>
      <c r="J111" s="242">
        <f t="shared" si="18"/>
        <v>795</v>
      </c>
      <c r="K111" s="242">
        <f t="shared" si="18"/>
        <v>3617</v>
      </c>
      <c r="L111" s="242">
        <f t="shared" si="18"/>
        <v>265</v>
      </c>
      <c r="M111" s="242">
        <f t="shared" si="18"/>
        <v>1405</v>
      </c>
      <c r="N111" s="242">
        <f t="shared" si="18"/>
        <v>1670</v>
      </c>
      <c r="O111" s="312" t="s">
        <v>78</v>
      </c>
      <c r="P111" s="2039"/>
    </row>
    <row r="112" spans="1:16" ht="39" customHeight="1">
      <c r="A112" s="2039"/>
      <c r="B112" s="312" t="s">
        <v>128</v>
      </c>
      <c r="C112" s="239">
        <f>C110+C111</f>
        <v>2005</v>
      </c>
      <c r="D112" s="239">
        <f t="shared" ref="D112:N112" si="19">D110+D111</f>
        <v>872</v>
      </c>
      <c r="E112" s="239">
        <f t="shared" si="19"/>
        <v>2877</v>
      </c>
      <c r="F112" s="239">
        <f t="shared" si="19"/>
        <v>1902</v>
      </c>
      <c r="G112" s="239">
        <f t="shared" si="19"/>
        <v>600</v>
      </c>
      <c r="H112" s="239">
        <f t="shared" si="19"/>
        <v>2502</v>
      </c>
      <c r="I112" s="239">
        <f t="shared" si="19"/>
        <v>3748</v>
      </c>
      <c r="J112" s="239">
        <f t="shared" si="19"/>
        <v>810</v>
      </c>
      <c r="K112" s="239">
        <f t="shared" si="19"/>
        <v>4558</v>
      </c>
      <c r="L112" s="239">
        <f t="shared" si="19"/>
        <v>1296</v>
      </c>
      <c r="M112" s="239">
        <f t="shared" si="19"/>
        <v>1410</v>
      </c>
      <c r="N112" s="239">
        <f t="shared" si="19"/>
        <v>2706</v>
      </c>
      <c r="O112" s="312" t="s">
        <v>129</v>
      </c>
      <c r="P112" s="2039"/>
    </row>
    <row r="113" spans="1:17" ht="39" customHeight="1">
      <c r="A113" s="2039" t="s">
        <v>531</v>
      </c>
      <c r="B113" s="312" t="s">
        <v>628</v>
      </c>
      <c r="C113" s="242">
        <v>97</v>
      </c>
      <c r="D113" s="242">
        <v>0</v>
      </c>
      <c r="E113" s="242">
        <v>97</v>
      </c>
      <c r="F113" s="242">
        <v>57</v>
      </c>
      <c r="G113" s="242">
        <v>0</v>
      </c>
      <c r="H113" s="242">
        <v>57</v>
      </c>
      <c r="I113" s="242">
        <v>164</v>
      </c>
      <c r="J113" s="242">
        <v>0</v>
      </c>
      <c r="K113" s="242">
        <v>164</v>
      </c>
      <c r="L113" s="242">
        <v>135</v>
      </c>
      <c r="M113" s="242">
        <v>0</v>
      </c>
      <c r="N113" s="242">
        <v>135</v>
      </c>
      <c r="O113" s="312" t="s">
        <v>76</v>
      </c>
      <c r="P113" s="2039" t="s">
        <v>632</v>
      </c>
    </row>
    <row r="114" spans="1:17" ht="39" customHeight="1">
      <c r="A114" s="2039"/>
      <c r="B114" s="312" t="s">
        <v>630</v>
      </c>
      <c r="C114" s="242">
        <v>15</v>
      </c>
      <c r="D114" s="242">
        <v>0</v>
      </c>
      <c r="E114" s="242">
        <v>15</v>
      </c>
      <c r="F114" s="242">
        <v>40</v>
      </c>
      <c r="G114" s="242">
        <v>0</v>
      </c>
      <c r="H114" s="242">
        <v>40</v>
      </c>
      <c r="I114" s="242">
        <v>51</v>
      </c>
      <c r="J114" s="242">
        <v>0</v>
      </c>
      <c r="K114" s="242">
        <v>51</v>
      </c>
      <c r="L114" s="242">
        <v>12</v>
      </c>
      <c r="M114" s="242">
        <v>0</v>
      </c>
      <c r="N114" s="242">
        <v>12</v>
      </c>
      <c r="O114" s="312" t="s">
        <v>78</v>
      </c>
      <c r="P114" s="2039"/>
    </row>
    <row r="115" spans="1:17" ht="39" customHeight="1">
      <c r="A115" s="2039"/>
      <c r="B115" s="312" t="s">
        <v>128</v>
      </c>
      <c r="C115" s="239">
        <v>112</v>
      </c>
      <c r="D115" s="239">
        <v>0</v>
      </c>
      <c r="E115" s="239">
        <v>112</v>
      </c>
      <c r="F115" s="239">
        <v>97</v>
      </c>
      <c r="G115" s="239">
        <v>0</v>
      </c>
      <c r="H115" s="239">
        <v>97</v>
      </c>
      <c r="I115" s="239">
        <v>215</v>
      </c>
      <c r="J115" s="239">
        <v>0</v>
      </c>
      <c r="K115" s="239">
        <v>215</v>
      </c>
      <c r="L115" s="239">
        <v>147</v>
      </c>
      <c r="M115" s="239">
        <v>0</v>
      </c>
      <c r="N115" s="239">
        <v>147</v>
      </c>
      <c r="O115" s="312" t="s">
        <v>129</v>
      </c>
      <c r="P115" s="2039"/>
    </row>
    <row r="116" spans="1:17" ht="39" customHeight="1">
      <c r="A116" s="2039" t="s">
        <v>532</v>
      </c>
      <c r="B116" s="312" t="s">
        <v>628</v>
      </c>
      <c r="C116" s="242">
        <v>1973</v>
      </c>
      <c r="D116" s="242">
        <v>21</v>
      </c>
      <c r="E116" s="242">
        <v>1994</v>
      </c>
      <c r="F116" s="242">
        <v>979</v>
      </c>
      <c r="G116" s="242">
        <v>16</v>
      </c>
      <c r="H116" s="242">
        <v>995</v>
      </c>
      <c r="I116" s="242">
        <v>3077</v>
      </c>
      <c r="J116" s="242">
        <v>8</v>
      </c>
      <c r="K116" s="242">
        <v>3085</v>
      </c>
      <c r="L116" s="242">
        <v>2455</v>
      </c>
      <c r="M116" s="242">
        <v>14</v>
      </c>
      <c r="N116" s="242">
        <v>2469</v>
      </c>
      <c r="O116" s="312" t="s">
        <v>76</v>
      </c>
      <c r="P116" s="2039" t="s">
        <v>633</v>
      </c>
    </row>
    <row r="117" spans="1:17" ht="39" customHeight="1">
      <c r="A117" s="2039"/>
      <c r="B117" s="312" t="s">
        <v>630</v>
      </c>
      <c r="C117" s="242">
        <v>503</v>
      </c>
      <c r="D117" s="242">
        <v>96</v>
      </c>
      <c r="E117" s="242">
        <v>599</v>
      </c>
      <c r="F117" s="242">
        <v>378</v>
      </c>
      <c r="G117" s="242">
        <v>43</v>
      </c>
      <c r="H117" s="242">
        <v>421</v>
      </c>
      <c r="I117" s="242">
        <v>1064</v>
      </c>
      <c r="J117" s="242">
        <v>9</v>
      </c>
      <c r="K117" s="242">
        <v>1073</v>
      </c>
      <c r="L117" s="242">
        <v>161</v>
      </c>
      <c r="M117" s="242">
        <v>47</v>
      </c>
      <c r="N117" s="242">
        <v>208</v>
      </c>
      <c r="O117" s="312" t="s">
        <v>78</v>
      </c>
      <c r="P117" s="2039"/>
    </row>
    <row r="118" spans="1:17" ht="39" customHeight="1">
      <c r="A118" s="2039"/>
      <c r="B118" s="312" t="s">
        <v>128</v>
      </c>
      <c r="C118" s="239">
        <v>2476</v>
      </c>
      <c r="D118" s="239">
        <v>117</v>
      </c>
      <c r="E118" s="239">
        <v>2593</v>
      </c>
      <c r="F118" s="239">
        <v>1357</v>
      </c>
      <c r="G118" s="239">
        <v>59</v>
      </c>
      <c r="H118" s="239">
        <v>1416</v>
      </c>
      <c r="I118" s="239">
        <v>4141</v>
      </c>
      <c r="J118" s="239">
        <v>17</v>
      </c>
      <c r="K118" s="239">
        <v>4158</v>
      </c>
      <c r="L118" s="239">
        <v>2616</v>
      </c>
      <c r="M118" s="239">
        <v>61</v>
      </c>
      <c r="N118" s="239">
        <v>2677</v>
      </c>
      <c r="O118" s="312" t="s">
        <v>129</v>
      </c>
      <c r="P118" s="2039"/>
    </row>
    <row r="119" spans="1:17" ht="39" customHeight="1">
      <c r="A119" s="2150" t="s">
        <v>867</v>
      </c>
      <c r="B119" s="2151"/>
      <c r="C119" s="2151"/>
      <c r="D119" s="2151"/>
      <c r="E119" s="2151"/>
      <c r="F119" s="2151"/>
      <c r="G119" s="2152"/>
      <c r="H119" s="2153" t="s">
        <v>868</v>
      </c>
      <c r="I119" s="2153"/>
      <c r="J119" s="2153"/>
      <c r="K119" s="2153"/>
      <c r="L119" s="2153"/>
      <c r="M119" s="2153"/>
      <c r="N119" s="2153"/>
      <c r="O119" s="2153"/>
      <c r="P119" s="2154"/>
    </row>
    <row r="120" spans="1:17" ht="39" customHeight="1">
      <c r="A120" s="2047" t="s">
        <v>517</v>
      </c>
      <c r="B120" s="2047" t="s">
        <v>621</v>
      </c>
      <c r="C120" s="2050" t="s">
        <v>149</v>
      </c>
      <c r="D120" s="2050"/>
      <c r="E120" s="2050" t="s">
        <v>693</v>
      </c>
      <c r="F120" s="2050" t="s">
        <v>122</v>
      </c>
      <c r="G120" s="2050"/>
      <c r="H120" s="2050" t="s">
        <v>263</v>
      </c>
      <c r="I120" s="2050" t="s">
        <v>124</v>
      </c>
      <c r="J120" s="2050"/>
      <c r="K120" s="2050" t="s">
        <v>125</v>
      </c>
      <c r="L120" s="2050" t="s">
        <v>126</v>
      </c>
      <c r="M120" s="2050"/>
      <c r="N120" s="2050" t="s">
        <v>127</v>
      </c>
      <c r="O120" s="2050" t="s">
        <v>622</v>
      </c>
      <c r="P120" s="2050" t="s">
        <v>520</v>
      </c>
      <c r="Q120" s="346"/>
    </row>
    <row r="121" spans="1:17" ht="39" customHeight="1">
      <c r="A121" s="2048"/>
      <c r="B121" s="2048"/>
      <c r="C121" s="2050" t="s">
        <v>121</v>
      </c>
      <c r="D121" s="2050"/>
      <c r="E121" s="2050"/>
      <c r="F121" s="2050" t="s">
        <v>123</v>
      </c>
      <c r="G121" s="2050"/>
      <c r="H121" s="2050"/>
      <c r="I121" s="2050" t="s">
        <v>125</v>
      </c>
      <c r="J121" s="2050"/>
      <c r="K121" s="2050"/>
      <c r="L121" s="2050" t="s">
        <v>127</v>
      </c>
      <c r="M121" s="2050"/>
      <c r="N121" s="2050"/>
      <c r="O121" s="2050"/>
      <c r="P121" s="2050"/>
      <c r="Q121" s="346"/>
    </row>
    <row r="122" spans="1:17" ht="39" customHeight="1">
      <c r="A122" s="2048"/>
      <c r="B122" s="2048"/>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050"/>
      <c r="P122" s="2050"/>
      <c r="Q122" s="346"/>
    </row>
    <row r="123" spans="1:17" ht="39" customHeight="1">
      <c r="A123" s="2049"/>
      <c r="B123" s="2049"/>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050"/>
      <c r="P123" s="2050"/>
      <c r="Q123" s="346"/>
    </row>
    <row r="124" spans="1:17" s="46" customFormat="1" ht="39" customHeight="1">
      <c r="A124" s="2039" t="s">
        <v>523</v>
      </c>
      <c r="B124" s="312" t="s">
        <v>628</v>
      </c>
      <c r="C124" s="242">
        <v>259</v>
      </c>
      <c r="D124" s="242">
        <v>568</v>
      </c>
      <c r="E124" s="242">
        <v>827</v>
      </c>
      <c r="F124" s="242">
        <v>236</v>
      </c>
      <c r="G124" s="242">
        <v>598</v>
      </c>
      <c r="H124" s="242">
        <v>834</v>
      </c>
      <c r="I124" s="242">
        <v>61</v>
      </c>
      <c r="J124" s="242">
        <v>243</v>
      </c>
      <c r="K124" s="242">
        <v>304</v>
      </c>
      <c r="L124" s="242">
        <v>79</v>
      </c>
      <c r="M124" s="242">
        <v>307</v>
      </c>
      <c r="N124" s="242">
        <v>386</v>
      </c>
      <c r="O124" s="312" t="s">
        <v>76</v>
      </c>
      <c r="P124" s="2039" t="s">
        <v>629</v>
      </c>
    </row>
    <row r="125" spans="1:17" s="46" customFormat="1" ht="39" customHeight="1">
      <c r="A125" s="2039"/>
      <c r="B125" s="312" t="s">
        <v>630</v>
      </c>
      <c r="C125" s="242">
        <v>40</v>
      </c>
      <c r="D125" s="242">
        <v>283</v>
      </c>
      <c r="E125" s="242">
        <v>323</v>
      </c>
      <c r="F125" s="242">
        <v>94</v>
      </c>
      <c r="G125" s="242">
        <v>293</v>
      </c>
      <c r="H125" s="242">
        <v>387</v>
      </c>
      <c r="I125" s="242">
        <v>23</v>
      </c>
      <c r="J125" s="242">
        <v>90</v>
      </c>
      <c r="K125" s="242">
        <v>113</v>
      </c>
      <c r="L125" s="242">
        <v>44</v>
      </c>
      <c r="M125" s="242">
        <v>144</v>
      </c>
      <c r="N125" s="242">
        <v>188</v>
      </c>
      <c r="O125" s="312" t="s">
        <v>78</v>
      </c>
      <c r="P125" s="2039"/>
    </row>
    <row r="126" spans="1:17" s="46" customFormat="1" ht="39" customHeight="1">
      <c r="A126" s="2039"/>
      <c r="B126" s="312" t="s">
        <v>128</v>
      </c>
      <c r="C126" s="239">
        <v>299</v>
      </c>
      <c r="D126" s="239">
        <v>851</v>
      </c>
      <c r="E126" s="239">
        <v>1150</v>
      </c>
      <c r="F126" s="239">
        <v>330</v>
      </c>
      <c r="G126" s="239">
        <v>891</v>
      </c>
      <c r="H126" s="239">
        <v>1221</v>
      </c>
      <c r="I126" s="239">
        <v>84</v>
      </c>
      <c r="J126" s="239">
        <v>333</v>
      </c>
      <c r="K126" s="239">
        <v>417</v>
      </c>
      <c r="L126" s="239">
        <v>123</v>
      </c>
      <c r="M126" s="239">
        <v>451</v>
      </c>
      <c r="N126" s="239">
        <v>574</v>
      </c>
      <c r="O126" s="312" t="s">
        <v>129</v>
      </c>
      <c r="P126" s="2039"/>
    </row>
    <row r="127" spans="1:17" s="46" customFormat="1" ht="39" customHeight="1">
      <c r="A127" s="2039" t="s">
        <v>524</v>
      </c>
      <c r="B127" s="312" t="s">
        <v>628</v>
      </c>
      <c r="C127" s="242">
        <v>26</v>
      </c>
      <c r="D127" s="242">
        <v>19</v>
      </c>
      <c r="E127" s="242">
        <v>45</v>
      </c>
      <c r="F127" s="242">
        <v>22</v>
      </c>
      <c r="G127" s="242">
        <v>34</v>
      </c>
      <c r="H127" s="242">
        <v>56</v>
      </c>
      <c r="I127" s="242">
        <v>26</v>
      </c>
      <c r="J127" s="242">
        <v>11</v>
      </c>
      <c r="K127" s="242">
        <v>37</v>
      </c>
      <c r="L127" s="242">
        <v>18</v>
      </c>
      <c r="M127" s="242">
        <v>10</v>
      </c>
      <c r="N127" s="242">
        <v>28</v>
      </c>
      <c r="O127" s="312" t="s">
        <v>76</v>
      </c>
      <c r="P127" s="2039" t="s">
        <v>227</v>
      </c>
    </row>
    <row r="128" spans="1:17" s="46" customFormat="1" ht="39" customHeight="1">
      <c r="A128" s="2039"/>
      <c r="B128" s="312" t="s">
        <v>630</v>
      </c>
      <c r="C128" s="242">
        <v>19</v>
      </c>
      <c r="D128" s="242">
        <v>4</v>
      </c>
      <c r="E128" s="242">
        <v>23</v>
      </c>
      <c r="F128" s="242">
        <v>13</v>
      </c>
      <c r="G128" s="242">
        <v>8</v>
      </c>
      <c r="H128" s="242">
        <v>21</v>
      </c>
      <c r="I128" s="242">
        <v>6</v>
      </c>
      <c r="J128" s="242">
        <v>4</v>
      </c>
      <c r="K128" s="242">
        <v>10</v>
      </c>
      <c r="L128" s="242">
        <v>10</v>
      </c>
      <c r="M128" s="242">
        <v>4</v>
      </c>
      <c r="N128" s="242">
        <v>14</v>
      </c>
      <c r="O128" s="312" t="s">
        <v>78</v>
      </c>
      <c r="P128" s="2039"/>
    </row>
    <row r="129" spans="1:16" s="46" customFormat="1" ht="39" customHeight="1">
      <c r="A129" s="2039"/>
      <c r="B129" s="312" t="s">
        <v>128</v>
      </c>
      <c r="C129" s="239">
        <v>45</v>
      </c>
      <c r="D129" s="239">
        <v>23</v>
      </c>
      <c r="E129" s="239">
        <v>68</v>
      </c>
      <c r="F129" s="239">
        <v>35</v>
      </c>
      <c r="G129" s="239">
        <v>42</v>
      </c>
      <c r="H129" s="239">
        <v>77</v>
      </c>
      <c r="I129" s="239">
        <v>32</v>
      </c>
      <c r="J129" s="239">
        <v>15</v>
      </c>
      <c r="K129" s="239">
        <v>47</v>
      </c>
      <c r="L129" s="239">
        <v>28</v>
      </c>
      <c r="M129" s="239">
        <v>14</v>
      </c>
      <c r="N129" s="239">
        <v>42</v>
      </c>
      <c r="O129" s="312" t="s">
        <v>129</v>
      </c>
      <c r="P129" s="2039"/>
    </row>
    <row r="130" spans="1:16" s="46" customFormat="1" ht="39" customHeight="1">
      <c r="A130" s="2039" t="s">
        <v>525</v>
      </c>
      <c r="B130" s="312" t="s">
        <v>628</v>
      </c>
      <c r="C130" s="242">
        <f>C124+C127</f>
        <v>285</v>
      </c>
      <c r="D130" s="242">
        <f t="shared" ref="D130:N131" si="20">D124+D127</f>
        <v>587</v>
      </c>
      <c r="E130" s="242">
        <f t="shared" si="20"/>
        <v>872</v>
      </c>
      <c r="F130" s="242">
        <f t="shared" si="20"/>
        <v>258</v>
      </c>
      <c r="G130" s="242">
        <f t="shared" si="20"/>
        <v>632</v>
      </c>
      <c r="H130" s="242">
        <f t="shared" si="20"/>
        <v>890</v>
      </c>
      <c r="I130" s="242">
        <f t="shared" si="20"/>
        <v>87</v>
      </c>
      <c r="J130" s="242">
        <f t="shared" si="20"/>
        <v>254</v>
      </c>
      <c r="K130" s="242">
        <f t="shared" si="20"/>
        <v>341</v>
      </c>
      <c r="L130" s="242">
        <f t="shared" si="20"/>
        <v>97</v>
      </c>
      <c r="M130" s="242">
        <f t="shared" si="20"/>
        <v>317</v>
      </c>
      <c r="N130" s="242">
        <f t="shared" si="20"/>
        <v>414</v>
      </c>
      <c r="O130" s="312" t="s">
        <v>76</v>
      </c>
      <c r="P130" s="2039" t="s">
        <v>631</v>
      </c>
    </row>
    <row r="131" spans="1:16" s="46" customFormat="1" ht="39" customHeight="1">
      <c r="A131" s="2039"/>
      <c r="B131" s="312" t="s">
        <v>630</v>
      </c>
      <c r="C131" s="242">
        <f>C125+C128</f>
        <v>59</v>
      </c>
      <c r="D131" s="242">
        <f t="shared" si="20"/>
        <v>287</v>
      </c>
      <c r="E131" s="242">
        <f t="shared" si="20"/>
        <v>346</v>
      </c>
      <c r="F131" s="242">
        <f t="shared" si="20"/>
        <v>107</v>
      </c>
      <c r="G131" s="242">
        <f t="shared" si="20"/>
        <v>301</v>
      </c>
      <c r="H131" s="242">
        <f t="shared" si="20"/>
        <v>408</v>
      </c>
      <c r="I131" s="242">
        <f t="shared" si="20"/>
        <v>29</v>
      </c>
      <c r="J131" s="242">
        <f t="shared" si="20"/>
        <v>94</v>
      </c>
      <c r="K131" s="242">
        <f t="shared" si="20"/>
        <v>123</v>
      </c>
      <c r="L131" s="242">
        <f t="shared" si="20"/>
        <v>54</v>
      </c>
      <c r="M131" s="242">
        <f t="shared" si="20"/>
        <v>148</v>
      </c>
      <c r="N131" s="242">
        <f t="shared" si="20"/>
        <v>202</v>
      </c>
      <c r="O131" s="312" t="s">
        <v>78</v>
      </c>
      <c r="P131" s="2039"/>
    </row>
    <row r="132" spans="1:16" s="46" customFormat="1" ht="39" customHeight="1">
      <c r="A132" s="2039"/>
      <c r="B132" s="312" t="s">
        <v>128</v>
      </c>
      <c r="C132" s="239">
        <f>C130+C131</f>
        <v>344</v>
      </c>
      <c r="D132" s="239">
        <f t="shared" ref="D132:N132" si="21">D130+D131</f>
        <v>874</v>
      </c>
      <c r="E132" s="239">
        <f t="shared" si="21"/>
        <v>1218</v>
      </c>
      <c r="F132" s="239">
        <f t="shared" si="21"/>
        <v>365</v>
      </c>
      <c r="G132" s="239">
        <f t="shared" si="21"/>
        <v>933</v>
      </c>
      <c r="H132" s="239">
        <f t="shared" si="21"/>
        <v>1298</v>
      </c>
      <c r="I132" s="239">
        <f t="shared" si="21"/>
        <v>116</v>
      </c>
      <c r="J132" s="239">
        <f t="shared" si="21"/>
        <v>348</v>
      </c>
      <c r="K132" s="239">
        <f t="shared" si="21"/>
        <v>464</v>
      </c>
      <c r="L132" s="239">
        <f t="shared" si="21"/>
        <v>151</v>
      </c>
      <c r="M132" s="239">
        <f t="shared" si="21"/>
        <v>465</v>
      </c>
      <c r="N132" s="239">
        <f t="shared" si="21"/>
        <v>616</v>
      </c>
      <c r="O132" s="312" t="s">
        <v>129</v>
      </c>
      <c r="P132" s="2039"/>
    </row>
    <row r="133" spans="1:16" ht="39" customHeight="1">
      <c r="A133" s="2039" t="s">
        <v>527</v>
      </c>
      <c r="B133" s="312" t="s">
        <v>628</v>
      </c>
      <c r="C133" s="242">
        <v>395</v>
      </c>
      <c r="D133" s="242">
        <v>6</v>
      </c>
      <c r="E133" s="242">
        <v>401</v>
      </c>
      <c r="F133" s="242">
        <v>963</v>
      </c>
      <c r="G133" s="242">
        <v>4</v>
      </c>
      <c r="H133" s="242">
        <v>967</v>
      </c>
      <c r="I133" s="242">
        <v>541</v>
      </c>
      <c r="J133" s="242">
        <v>3</v>
      </c>
      <c r="K133" s="242">
        <v>544</v>
      </c>
      <c r="L133" s="242">
        <v>171</v>
      </c>
      <c r="M133" s="242">
        <v>0</v>
      </c>
      <c r="N133" s="242">
        <v>171</v>
      </c>
      <c r="O133" s="312" t="s">
        <v>76</v>
      </c>
      <c r="P133" s="2039" t="s">
        <v>233</v>
      </c>
    </row>
    <row r="134" spans="1:16" ht="39" customHeight="1">
      <c r="A134" s="2039"/>
      <c r="B134" s="312" t="s">
        <v>630</v>
      </c>
      <c r="C134" s="242">
        <v>157</v>
      </c>
      <c r="D134" s="242">
        <v>1018</v>
      </c>
      <c r="E134" s="242">
        <v>1175</v>
      </c>
      <c r="F134" s="242">
        <v>1478</v>
      </c>
      <c r="G134" s="242">
        <v>604</v>
      </c>
      <c r="H134" s="242">
        <v>2082</v>
      </c>
      <c r="I134" s="242">
        <v>346</v>
      </c>
      <c r="J134" s="242">
        <v>221</v>
      </c>
      <c r="K134" s="242">
        <v>567</v>
      </c>
      <c r="L134" s="242">
        <v>146</v>
      </c>
      <c r="M134" s="242">
        <v>397</v>
      </c>
      <c r="N134" s="242">
        <v>543</v>
      </c>
      <c r="O134" s="312" t="s">
        <v>78</v>
      </c>
      <c r="P134" s="2039"/>
    </row>
    <row r="135" spans="1:16" ht="39" customHeight="1">
      <c r="A135" s="2039"/>
      <c r="B135" s="312" t="s">
        <v>128</v>
      </c>
      <c r="C135" s="239">
        <v>552</v>
      </c>
      <c r="D135" s="239">
        <v>1024</v>
      </c>
      <c r="E135" s="239">
        <v>1576</v>
      </c>
      <c r="F135" s="239">
        <v>2441</v>
      </c>
      <c r="G135" s="239">
        <v>608</v>
      </c>
      <c r="H135" s="239">
        <v>3049</v>
      </c>
      <c r="I135" s="239">
        <v>887</v>
      </c>
      <c r="J135" s="239">
        <v>224</v>
      </c>
      <c r="K135" s="239">
        <v>1111</v>
      </c>
      <c r="L135" s="239">
        <v>317</v>
      </c>
      <c r="M135" s="239">
        <v>397</v>
      </c>
      <c r="N135" s="239">
        <v>714</v>
      </c>
      <c r="O135" s="312" t="s">
        <v>129</v>
      </c>
      <c r="P135" s="2039"/>
    </row>
    <row r="136" spans="1:16" ht="39" customHeight="1">
      <c r="A136" s="2039" t="s">
        <v>528</v>
      </c>
      <c r="B136" s="312" t="s">
        <v>628</v>
      </c>
      <c r="C136" s="242">
        <v>0</v>
      </c>
      <c r="D136" s="242">
        <v>0</v>
      </c>
      <c r="E136" s="242">
        <v>0</v>
      </c>
      <c r="F136" s="242">
        <v>0</v>
      </c>
      <c r="G136" s="242">
        <v>0</v>
      </c>
      <c r="H136" s="242">
        <v>0</v>
      </c>
      <c r="I136" s="242">
        <v>0</v>
      </c>
      <c r="J136" s="242">
        <v>0</v>
      </c>
      <c r="K136" s="242">
        <v>0</v>
      </c>
      <c r="L136" s="242">
        <v>0</v>
      </c>
      <c r="M136" s="242">
        <v>0</v>
      </c>
      <c r="N136" s="242">
        <v>0</v>
      </c>
      <c r="O136" s="312" t="s">
        <v>76</v>
      </c>
      <c r="P136" s="2039" t="s">
        <v>235</v>
      </c>
    </row>
    <row r="137" spans="1:16" ht="39" customHeight="1">
      <c r="A137" s="2039"/>
      <c r="B137" s="312" t="s">
        <v>630</v>
      </c>
      <c r="C137" s="242">
        <v>9</v>
      </c>
      <c r="D137" s="242">
        <v>35</v>
      </c>
      <c r="E137" s="242">
        <v>44</v>
      </c>
      <c r="F137" s="242">
        <v>35</v>
      </c>
      <c r="G137" s="242">
        <v>6</v>
      </c>
      <c r="H137" s="242">
        <v>41</v>
      </c>
      <c r="I137" s="242">
        <v>2</v>
      </c>
      <c r="J137" s="242">
        <v>6</v>
      </c>
      <c r="K137" s="242">
        <v>8</v>
      </c>
      <c r="L137" s="242">
        <v>21</v>
      </c>
      <c r="M137" s="242">
        <v>9</v>
      </c>
      <c r="N137" s="242">
        <v>30</v>
      </c>
      <c r="O137" s="312" t="s">
        <v>78</v>
      </c>
      <c r="P137" s="2039"/>
    </row>
    <row r="138" spans="1:16" ht="39" customHeight="1">
      <c r="A138" s="2039"/>
      <c r="B138" s="312" t="s">
        <v>128</v>
      </c>
      <c r="C138" s="239">
        <f>C136+C137</f>
        <v>9</v>
      </c>
      <c r="D138" s="239">
        <f t="shared" ref="D138:N138" si="22">D136+D137</f>
        <v>35</v>
      </c>
      <c r="E138" s="239">
        <f t="shared" si="22"/>
        <v>44</v>
      </c>
      <c r="F138" s="239">
        <f t="shared" si="22"/>
        <v>35</v>
      </c>
      <c r="G138" s="239">
        <f t="shared" si="22"/>
        <v>6</v>
      </c>
      <c r="H138" s="239">
        <f t="shared" si="22"/>
        <v>41</v>
      </c>
      <c r="I138" s="239">
        <f t="shared" si="22"/>
        <v>2</v>
      </c>
      <c r="J138" s="239">
        <f t="shared" si="22"/>
        <v>6</v>
      </c>
      <c r="K138" s="239">
        <f t="shared" si="22"/>
        <v>8</v>
      </c>
      <c r="L138" s="239">
        <f t="shared" si="22"/>
        <v>21</v>
      </c>
      <c r="M138" s="239">
        <f t="shared" si="22"/>
        <v>9</v>
      </c>
      <c r="N138" s="239">
        <f t="shared" si="22"/>
        <v>30</v>
      </c>
      <c r="O138" s="312" t="s">
        <v>129</v>
      </c>
      <c r="P138" s="2039"/>
    </row>
    <row r="139" spans="1:16" ht="39" customHeight="1">
      <c r="A139" s="2039" t="s">
        <v>529</v>
      </c>
      <c r="B139" s="312" t="s">
        <v>628</v>
      </c>
      <c r="C139" s="242">
        <f>C133+C136</f>
        <v>395</v>
      </c>
      <c r="D139" s="242">
        <f t="shared" ref="D139:N140" si="23">D133+D136</f>
        <v>6</v>
      </c>
      <c r="E139" s="242">
        <f t="shared" si="23"/>
        <v>401</v>
      </c>
      <c r="F139" s="242">
        <f t="shared" si="23"/>
        <v>963</v>
      </c>
      <c r="G139" s="242">
        <f t="shared" si="23"/>
        <v>4</v>
      </c>
      <c r="H139" s="242">
        <f t="shared" si="23"/>
        <v>967</v>
      </c>
      <c r="I139" s="242">
        <f t="shared" si="23"/>
        <v>541</v>
      </c>
      <c r="J139" s="242">
        <f t="shared" si="23"/>
        <v>3</v>
      </c>
      <c r="K139" s="242">
        <f t="shared" si="23"/>
        <v>544</v>
      </c>
      <c r="L139" s="242">
        <f t="shared" si="23"/>
        <v>171</v>
      </c>
      <c r="M139" s="242">
        <f t="shared" si="23"/>
        <v>0</v>
      </c>
      <c r="N139" s="242">
        <f t="shared" si="23"/>
        <v>171</v>
      </c>
      <c r="O139" s="312" t="s">
        <v>76</v>
      </c>
      <c r="P139" s="2039" t="s">
        <v>530</v>
      </c>
    </row>
    <row r="140" spans="1:16" ht="39" customHeight="1">
      <c r="A140" s="2039"/>
      <c r="B140" s="312" t="s">
        <v>630</v>
      </c>
      <c r="C140" s="242">
        <f>C134+C137</f>
        <v>166</v>
      </c>
      <c r="D140" s="242">
        <f t="shared" si="23"/>
        <v>1053</v>
      </c>
      <c r="E140" s="242">
        <f t="shared" si="23"/>
        <v>1219</v>
      </c>
      <c r="F140" s="242">
        <f t="shared" si="23"/>
        <v>1513</v>
      </c>
      <c r="G140" s="242">
        <f t="shared" si="23"/>
        <v>610</v>
      </c>
      <c r="H140" s="242">
        <f t="shared" si="23"/>
        <v>2123</v>
      </c>
      <c r="I140" s="242">
        <f t="shared" si="23"/>
        <v>348</v>
      </c>
      <c r="J140" s="242">
        <f t="shared" si="23"/>
        <v>227</v>
      </c>
      <c r="K140" s="242">
        <f t="shared" si="23"/>
        <v>575</v>
      </c>
      <c r="L140" s="242">
        <f t="shared" si="23"/>
        <v>167</v>
      </c>
      <c r="M140" s="242">
        <f t="shared" si="23"/>
        <v>406</v>
      </c>
      <c r="N140" s="242">
        <f t="shared" si="23"/>
        <v>573</v>
      </c>
      <c r="O140" s="312" t="s">
        <v>78</v>
      </c>
      <c r="P140" s="2039"/>
    </row>
    <row r="141" spans="1:16" ht="39" customHeight="1">
      <c r="A141" s="2039"/>
      <c r="B141" s="312" t="s">
        <v>128</v>
      </c>
      <c r="C141" s="239">
        <f>C139+C140</f>
        <v>561</v>
      </c>
      <c r="D141" s="239">
        <f t="shared" ref="D141:N141" si="24">D139+D140</f>
        <v>1059</v>
      </c>
      <c r="E141" s="239">
        <f t="shared" si="24"/>
        <v>1620</v>
      </c>
      <c r="F141" s="239">
        <f t="shared" si="24"/>
        <v>2476</v>
      </c>
      <c r="G141" s="239">
        <f t="shared" si="24"/>
        <v>614</v>
      </c>
      <c r="H141" s="239">
        <f t="shared" si="24"/>
        <v>3090</v>
      </c>
      <c r="I141" s="239">
        <f t="shared" si="24"/>
        <v>889</v>
      </c>
      <c r="J141" s="239">
        <f t="shared" si="24"/>
        <v>230</v>
      </c>
      <c r="K141" s="239">
        <f t="shared" si="24"/>
        <v>1119</v>
      </c>
      <c r="L141" s="239">
        <f t="shared" si="24"/>
        <v>338</v>
      </c>
      <c r="M141" s="239">
        <f t="shared" si="24"/>
        <v>406</v>
      </c>
      <c r="N141" s="239">
        <f t="shared" si="24"/>
        <v>744</v>
      </c>
      <c r="O141" s="312" t="s">
        <v>129</v>
      </c>
      <c r="P141" s="2039"/>
    </row>
    <row r="142" spans="1:16" ht="39" customHeight="1">
      <c r="A142" s="2039" t="s">
        <v>531</v>
      </c>
      <c r="B142" s="312" t="s">
        <v>628</v>
      </c>
      <c r="C142" s="242">
        <v>48</v>
      </c>
      <c r="D142" s="242">
        <v>0</v>
      </c>
      <c r="E142" s="242">
        <v>48</v>
      </c>
      <c r="F142" s="242">
        <v>51</v>
      </c>
      <c r="G142" s="242">
        <v>0</v>
      </c>
      <c r="H142" s="242">
        <v>51</v>
      </c>
      <c r="I142" s="242">
        <v>23</v>
      </c>
      <c r="J142" s="242">
        <v>0</v>
      </c>
      <c r="K142" s="242">
        <v>23</v>
      </c>
      <c r="L142" s="242">
        <v>31</v>
      </c>
      <c r="M142" s="242">
        <v>0</v>
      </c>
      <c r="N142" s="242">
        <v>31</v>
      </c>
      <c r="O142" s="312" t="s">
        <v>76</v>
      </c>
      <c r="P142" s="2039" t="s">
        <v>632</v>
      </c>
    </row>
    <row r="143" spans="1:16" ht="39" customHeight="1">
      <c r="A143" s="2039"/>
      <c r="B143" s="312" t="s">
        <v>630</v>
      </c>
      <c r="C143" s="242">
        <v>25</v>
      </c>
      <c r="D143" s="242">
        <v>0</v>
      </c>
      <c r="E143" s="242">
        <v>25</v>
      </c>
      <c r="F143" s="242">
        <v>32</v>
      </c>
      <c r="G143" s="242">
        <v>0</v>
      </c>
      <c r="H143" s="242">
        <v>32</v>
      </c>
      <c r="I143" s="242">
        <v>8</v>
      </c>
      <c r="J143" s="242">
        <v>0</v>
      </c>
      <c r="K143" s="242">
        <v>8</v>
      </c>
      <c r="L143" s="242">
        <v>13</v>
      </c>
      <c r="M143" s="242">
        <v>0</v>
      </c>
      <c r="N143" s="242">
        <v>13</v>
      </c>
      <c r="O143" s="312" t="s">
        <v>78</v>
      </c>
      <c r="P143" s="2039"/>
    </row>
    <row r="144" spans="1:16" ht="39" customHeight="1">
      <c r="A144" s="2039"/>
      <c r="B144" s="312" t="s">
        <v>128</v>
      </c>
      <c r="C144" s="239">
        <v>73</v>
      </c>
      <c r="D144" s="239">
        <v>0</v>
      </c>
      <c r="E144" s="239">
        <v>73</v>
      </c>
      <c r="F144" s="239">
        <v>83</v>
      </c>
      <c r="G144" s="239">
        <v>0</v>
      </c>
      <c r="H144" s="239">
        <v>83</v>
      </c>
      <c r="I144" s="239">
        <v>31</v>
      </c>
      <c r="J144" s="239">
        <v>0</v>
      </c>
      <c r="K144" s="239">
        <v>31</v>
      </c>
      <c r="L144" s="239">
        <v>44</v>
      </c>
      <c r="M144" s="239">
        <v>0</v>
      </c>
      <c r="N144" s="239">
        <v>44</v>
      </c>
      <c r="O144" s="312" t="s">
        <v>129</v>
      </c>
      <c r="P144" s="2039"/>
    </row>
    <row r="145" spans="1:21" ht="39" customHeight="1">
      <c r="A145" s="2039" t="s">
        <v>532</v>
      </c>
      <c r="B145" s="312" t="s">
        <v>628</v>
      </c>
      <c r="C145" s="242">
        <v>1098</v>
      </c>
      <c r="D145" s="242">
        <v>7</v>
      </c>
      <c r="E145" s="242">
        <v>1105</v>
      </c>
      <c r="F145" s="242">
        <v>1033</v>
      </c>
      <c r="G145" s="242">
        <v>9</v>
      </c>
      <c r="H145" s="242">
        <v>1042</v>
      </c>
      <c r="I145" s="242">
        <v>635</v>
      </c>
      <c r="J145" s="242">
        <v>5</v>
      </c>
      <c r="K145" s="242">
        <v>640</v>
      </c>
      <c r="L145" s="242">
        <v>631</v>
      </c>
      <c r="M145" s="242">
        <v>0</v>
      </c>
      <c r="N145" s="242">
        <v>631</v>
      </c>
      <c r="O145" s="312" t="s">
        <v>76</v>
      </c>
      <c r="P145" s="2039" t="s">
        <v>633</v>
      </c>
    </row>
    <row r="146" spans="1:21" ht="39" customHeight="1">
      <c r="A146" s="2039"/>
      <c r="B146" s="312" t="s">
        <v>630</v>
      </c>
      <c r="C146" s="242">
        <v>240</v>
      </c>
      <c r="D146" s="242">
        <v>68</v>
      </c>
      <c r="E146" s="242">
        <v>308</v>
      </c>
      <c r="F146" s="242">
        <v>351</v>
      </c>
      <c r="G146" s="242">
        <v>38</v>
      </c>
      <c r="H146" s="242">
        <v>389</v>
      </c>
      <c r="I146" s="242">
        <v>92</v>
      </c>
      <c r="J146" s="242">
        <v>8</v>
      </c>
      <c r="K146" s="242">
        <v>100</v>
      </c>
      <c r="L146" s="242">
        <v>158</v>
      </c>
      <c r="M146" s="242">
        <v>5</v>
      </c>
      <c r="N146" s="242">
        <v>163</v>
      </c>
      <c r="O146" s="312" t="s">
        <v>78</v>
      </c>
      <c r="P146" s="2039"/>
    </row>
    <row r="147" spans="1:21" ht="39" customHeight="1">
      <c r="A147" s="2039"/>
      <c r="B147" s="312" t="s">
        <v>128</v>
      </c>
      <c r="C147" s="239">
        <v>1338</v>
      </c>
      <c r="D147" s="239">
        <v>75</v>
      </c>
      <c r="E147" s="239">
        <v>1413</v>
      </c>
      <c r="F147" s="239">
        <v>1384</v>
      </c>
      <c r="G147" s="239">
        <v>47</v>
      </c>
      <c r="H147" s="239">
        <v>1431</v>
      </c>
      <c r="I147" s="239">
        <v>727</v>
      </c>
      <c r="J147" s="239">
        <v>13</v>
      </c>
      <c r="K147" s="239">
        <v>740</v>
      </c>
      <c r="L147" s="239">
        <v>789</v>
      </c>
      <c r="M147" s="239">
        <v>5</v>
      </c>
      <c r="N147" s="239">
        <v>794</v>
      </c>
      <c r="O147" s="312" t="s">
        <v>129</v>
      </c>
      <c r="P147" s="2039"/>
    </row>
    <row r="148" spans="1:21" ht="39" customHeight="1">
      <c r="A148" s="2150" t="s">
        <v>867</v>
      </c>
      <c r="B148" s="2151"/>
      <c r="C148" s="2151"/>
      <c r="D148" s="2151"/>
      <c r="E148" s="2151"/>
      <c r="F148" s="2151"/>
      <c r="G148" s="2152"/>
      <c r="H148" s="2153" t="s">
        <v>868</v>
      </c>
      <c r="I148" s="2153"/>
      <c r="J148" s="2153"/>
      <c r="K148" s="2153"/>
      <c r="L148" s="2153"/>
      <c r="M148" s="2153"/>
      <c r="N148" s="2153"/>
      <c r="O148" s="2153"/>
      <c r="P148" s="2154"/>
    </row>
    <row r="149" spans="1:21" ht="39" customHeight="1">
      <c r="A149" s="2047" t="s">
        <v>517</v>
      </c>
      <c r="B149" s="2047" t="s">
        <v>621</v>
      </c>
      <c r="C149" s="2143" t="s">
        <v>150</v>
      </c>
      <c r="D149" s="2068"/>
      <c r="E149" s="2068"/>
      <c r="F149" s="2068"/>
      <c r="G149" s="2068"/>
      <c r="H149" s="2068"/>
      <c r="I149" s="2068"/>
      <c r="J149" s="2068"/>
      <c r="K149" s="2068"/>
      <c r="L149" s="2068"/>
      <c r="M149" s="2068"/>
      <c r="N149" s="2069"/>
      <c r="O149" s="2144" t="s">
        <v>622</v>
      </c>
      <c r="P149" s="2144" t="s">
        <v>520</v>
      </c>
      <c r="Q149" s="346"/>
    </row>
    <row r="150" spans="1:21" ht="39" customHeight="1">
      <c r="A150" s="2048"/>
      <c r="B150" s="2048"/>
      <c r="C150" s="2143" t="s">
        <v>129</v>
      </c>
      <c r="D150" s="2068"/>
      <c r="E150" s="2068"/>
      <c r="F150" s="2068"/>
      <c r="G150" s="2068"/>
      <c r="H150" s="2068"/>
      <c r="I150" s="2068"/>
      <c r="J150" s="2068"/>
      <c r="K150" s="2068"/>
      <c r="L150" s="2068"/>
      <c r="M150" s="2068"/>
      <c r="N150" s="2069"/>
      <c r="O150" s="2145"/>
      <c r="P150" s="2145"/>
      <c r="Q150" s="346"/>
    </row>
    <row r="151" spans="1:21" ht="39" customHeight="1">
      <c r="A151" s="2048"/>
      <c r="B151" s="2048"/>
      <c r="C151" s="2147" t="s">
        <v>624</v>
      </c>
      <c r="D151" s="2148"/>
      <c r="E151" s="2148"/>
      <c r="F151" s="2149"/>
      <c r="G151" s="2147" t="s">
        <v>625</v>
      </c>
      <c r="H151" s="2148"/>
      <c r="I151" s="2148"/>
      <c r="J151" s="2149"/>
      <c r="K151" s="2147" t="s">
        <v>128</v>
      </c>
      <c r="L151" s="2148"/>
      <c r="M151" s="2148"/>
      <c r="N151" s="2149"/>
      <c r="O151" s="2145"/>
      <c r="P151" s="2145"/>
      <c r="Q151" s="346"/>
      <c r="R151" s="46"/>
      <c r="S151" s="46"/>
      <c r="T151" s="46"/>
      <c r="U151" s="46"/>
    </row>
    <row r="152" spans="1:21" ht="39" customHeight="1">
      <c r="A152" s="2049"/>
      <c r="B152" s="2049"/>
      <c r="C152" s="2147" t="s">
        <v>162</v>
      </c>
      <c r="D152" s="2148"/>
      <c r="E152" s="2148"/>
      <c r="F152" s="2149"/>
      <c r="G152" s="2147" t="s">
        <v>163</v>
      </c>
      <c r="H152" s="2148"/>
      <c r="I152" s="2148"/>
      <c r="J152" s="2149"/>
      <c r="K152" s="2147" t="s">
        <v>129</v>
      </c>
      <c r="L152" s="2148"/>
      <c r="M152" s="2148"/>
      <c r="N152" s="2149"/>
      <c r="O152" s="2146"/>
      <c r="P152" s="2146"/>
      <c r="Q152" s="346"/>
      <c r="R152" s="46"/>
      <c r="S152" s="46"/>
      <c r="T152" s="46"/>
      <c r="U152" s="46"/>
    </row>
    <row r="153" spans="1:21" s="46" customFormat="1" ht="39" customHeight="1">
      <c r="A153" s="2139" t="s">
        <v>523</v>
      </c>
      <c r="B153" s="312" t="s">
        <v>628</v>
      </c>
      <c r="C153" s="2002">
        <f>C8+F8+I8+L8+C37+F37+I37+L37+C66+F66+I66+L66+C95+F95+I95+L95+C124+F124+I124+L124</f>
        <v>14869</v>
      </c>
      <c r="D153" s="2142"/>
      <c r="E153" s="2142"/>
      <c r="F153" s="2003"/>
      <c r="G153" s="2002">
        <f>D8+G8+J8+M8+D37+G37+J37+M37+D66+G66+J66+M66+D95+G95+J95+M95+D124+G124+J124+M124</f>
        <v>15889</v>
      </c>
      <c r="H153" s="2142"/>
      <c r="I153" s="2142"/>
      <c r="J153" s="2003"/>
      <c r="K153" s="2002">
        <f>E8+H8+K8+N8+E37+H37+K37+N37+E66+H66+K66+N66+E95+H95+K95+N95+E124+H124+K124+N124</f>
        <v>30758</v>
      </c>
      <c r="L153" s="2142"/>
      <c r="M153" s="2142"/>
      <c r="N153" s="2003"/>
      <c r="O153" s="312" t="s">
        <v>76</v>
      </c>
      <c r="P153" s="2139" t="s">
        <v>629</v>
      </c>
      <c r="Q153" s="313"/>
    </row>
    <row r="154" spans="1:21" s="46" customFormat="1" ht="39" customHeight="1">
      <c r="A154" s="2140"/>
      <c r="B154" s="312" t="s">
        <v>630</v>
      </c>
      <c r="C154" s="2002">
        <f t="shared" ref="C154:C176" si="25">C9+F9+I9+L9+C38+F38+I38+L38+C67+F67+I67+L67+C96+F96+I96+L96+C125+F125+I125+L125</f>
        <v>10012</v>
      </c>
      <c r="D154" s="2142"/>
      <c r="E154" s="2142"/>
      <c r="F154" s="2003"/>
      <c r="G154" s="2002">
        <f t="shared" ref="G154:G176" si="26">D9+G9+J9+M9+D38+G38+J38+M38+D67+G67+J67+M67+D96+G96+J96+M96+D125+G125+J125+M125</f>
        <v>7515</v>
      </c>
      <c r="H154" s="2142"/>
      <c r="I154" s="2142"/>
      <c r="J154" s="2003"/>
      <c r="K154" s="2002">
        <f t="shared" ref="K154:K176" si="27">E9+H9+K9+N9+E38+H38+K38+N38+E67+H67+K67+N67+E96+H96+K96+N96+E125+H125+K125+N125</f>
        <v>17527</v>
      </c>
      <c r="L154" s="2142"/>
      <c r="M154" s="2142"/>
      <c r="N154" s="2003"/>
      <c r="O154" s="312" t="s">
        <v>78</v>
      </c>
      <c r="P154" s="2140"/>
    </row>
    <row r="155" spans="1:21" s="46" customFormat="1" ht="39" customHeight="1">
      <c r="A155" s="2141"/>
      <c r="B155" s="312" t="s">
        <v>128</v>
      </c>
      <c r="C155" s="2136">
        <f t="shared" si="25"/>
        <v>24881</v>
      </c>
      <c r="D155" s="2137"/>
      <c r="E155" s="2137"/>
      <c r="F155" s="2138"/>
      <c r="G155" s="2136">
        <f t="shared" si="26"/>
        <v>23404</v>
      </c>
      <c r="H155" s="2137"/>
      <c r="I155" s="2137"/>
      <c r="J155" s="2138"/>
      <c r="K155" s="2136">
        <f t="shared" si="27"/>
        <v>48285</v>
      </c>
      <c r="L155" s="2137"/>
      <c r="M155" s="2137"/>
      <c r="N155" s="2138"/>
      <c r="O155" s="312" t="s">
        <v>129</v>
      </c>
      <c r="P155" s="2141"/>
    </row>
    <row r="156" spans="1:21" s="46" customFormat="1" ht="39" customHeight="1">
      <c r="A156" s="2139" t="s">
        <v>524</v>
      </c>
      <c r="B156" s="312" t="s">
        <v>628</v>
      </c>
      <c r="C156" s="2002">
        <f t="shared" si="25"/>
        <v>2472</v>
      </c>
      <c r="D156" s="2142"/>
      <c r="E156" s="2142"/>
      <c r="F156" s="2003"/>
      <c r="G156" s="2002">
        <f t="shared" si="26"/>
        <v>388</v>
      </c>
      <c r="H156" s="2142"/>
      <c r="I156" s="2142"/>
      <c r="J156" s="2003"/>
      <c r="K156" s="2002">
        <f t="shared" si="27"/>
        <v>2860</v>
      </c>
      <c r="L156" s="2142"/>
      <c r="M156" s="2142"/>
      <c r="N156" s="2003"/>
      <c r="O156" s="312" t="s">
        <v>76</v>
      </c>
      <c r="P156" s="2139" t="s">
        <v>227</v>
      </c>
    </row>
    <row r="157" spans="1:21" s="46" customFormat="1" ht="39" customHeight="1">
      <c r="A157" s="2140"/>
      <c r="B157" s="312" t="s">
        <v>630</v>
      </c>
      <c r="C157" s="2002">
        <f t="shared" si="25"/>
        <v>1698</v>
      </c>
      <c r="D157" s="2142"/>
      <c r="E157" s="2142"/>
      <c r="F157" s="2003"/>
      <c r="G157" s="2002">
        <f t="shared" si="26"/>
        <v>108</v>
      </c>
      <c r="H157" s="2142"/>
      <c r="I157" s="2142"/>
      <c r="J157" s="2003"/>
      <c r="K157" s="2002">
        <f t="shared" si="27"/>
        <v>1806</v>
      </c>
      <c r="L157" s="2142"/>
      <c r="M157" s="2142"/>
      <c r="N157" s="2003"/>
      <c r="O157" s="312" t="s">
        <v>78</v>
      </c>
      <c r="P157" s="2140"/>
    </row>
    <row r="158" spans="1:21" s="46" customFormat="1" ht="39" customHeight="1">
      <c r="A158" s="2141"/>
      <c r="B158" s="312" t="s">
        <v>128</v>
      </c>
      <c r="C158" s="2136">
        <f t="shared" si="25"/>
        <v>4170</v>
      </c>
      <c r="D158" s="2137"/>
      <c r="E158" s="2137"/>
      <c r="F158" s="2138"/>
      <c r="G158" s="2136">
        <f t="shared" si="26"/>
        <v>496</v>
      </c>
      <c r="H158" s="2137"/>
      <c r="I158" s="2137"/>
      <c r="J158" s="2138"/>
      <c r="K158" s="2136">
        <f t="shared" si="27"/>
        <v>4666</v>
      </c>
      <c r="L158" s="2137"/>
      <c r="M158" s="2137"/>
      <c r="N158" s="2138"/>
      <c r="O158" s="312" t="s">
        <v>129</v>
      </c>
      <c r="P158" s="2141"/>
    </row>
    <row r="159" spans="1:21" s="46" customFormat="1" ht="39" customHeight="1">
      <c r="A159" s="2139" t="s">
        <v>525</v>
      </c>
      <c r="B159" s="312" t="s">
        <v>628</v>
      </c>
      <c r="C159" s="2002">
        <f t="shared" si="25"/>
        <v>17341</v>
      </c>
      <c r="D159" s="2142"/>
      <c r="E159" s="2142"/>
      <c r="F159" s="2003"/>
      <c r="G159" s="2002">
        <f t="shared" si="26"/>
        <v>16277</v>
      </c>
      <c r="H159" s="2142"/>
      <c r="I159" s="2142"/>
      <c r="J159" s="2003"/>
      <c r="K159" s="2002">
        <f t="shared" si="27"/>
        <v>33618</v>
      </c>
      <c r="L159" s="2142"/>
      <c r="M159" s="2142"/>
      <c r="N159" s="2003"/>
      <c r="O159" s="312" t="s">
        <v>76</v>
      </c>
      <c r="P159" s="2139" t="s">
        <v>631</v>
      </c>
    </row>
    <row r="160" spans="1:21" s="46" customFormat="1" ht="39" customHeight="1">
      <c r="A160" s="2140"/>
      <c r="B160" s="312" t="s">
        <v>630</v>
      </c>
      <c r="C160" s="2002">
        <f t="shared" si="25"/>
        <v>11710</v>
      </c>
      <c r="D160" s="2142"/>
      <c r="E160" s="2142"/>
      <c r="F160" s="2003"/>
      <c r="G160" s="2002">
        <f t="shared" si="26"/>
        <v>7623</v>
      </c>
      <c r="H160" s="2142"/>
      <c r="I160" s="2142"/>
      <c r="J160" s="2003"/>
      <c r="K160" s="2002">
        <f t="shared" si="27"/>
        <v>19333</v>
      </c>
      <c r="L160" s="2142"/>
      <c r="M160" s="2142"/>
      <c r="N160" s="2003"/>
      <c r="O160" s="312" t="s">
        <v>78</v>
      </c>
      <c r="P160" s="2140"/>
    </row>
    <row r="161" spans="1:17" s="46" customFormat="1" ht="39" customHeight="1">
      <c r="A161" s="2141"/>
      <c r="B161" s="312" t="s">
        <v>128</v>
      </c>
      <c r="C161" s="2136">
        <f t="shared" si="25"/>
        <v>29051</v>
      </c>
      <c r="D161" s="2137"/>
      <c r="E161" s="2137"/>
      <c r="F161" s="2138"/>
      <c r="G161" s="2136">
        <f t="shared" si="26"/>
        <v>23900</v>
      </c>
      <c r="H161" s="2137"/>
      <c r="I161" s="2137"/>
      <c r="J161" s="2138"/>
      <c r="K161" s="2136">
        <f t="shared" si="27"/>
        <v>52951</v>
      </c>
      <c r="L161" s="2137"/>
      <c r="M161" s="2137"/>
      <c r="N161" s="2138"/>
      <c r="O161" s="312" t="s">
        <v>129</v>
      </c>
      <c r="P161" s="2141"/>
    </row>
    <row r="162" spans="1:17" ht="39" customHeight="1">
      <c r="A162" s="2139" t="s">
        <v>527</v>
      </c>
      <c r="B162" s="312" t="s">
        <v>628</v>
      </c>
      <c r="C162" s="2002">
        <f t="shared" si="25"/>
        <v>20896</v>
      </c>
      <c r="D162" s="2142"/>
      <c r="E162" s="2142"/>
      <c r="F162" s="2003"/>
      <c r="G162" s="2002">
        <f t="shared" si="26"/>
        <v>1637</v>
      </c>
      <c r="H162" s="2142"/>
      <c r="I162" s="2142"/>
      <c r="J162" s="2003"/>
      <c r="K162" s="2002">
        <f t="shared" si="27"/>
        <v>22533</v>
      </c>
      <c r="L162" s="2142"/>
      <c r="M162" s="2142"/>
      <c r="N162" s="2003"/>
      <c r="O162" s="312" t="s">
        <v>76</v>
      </c>
      <c r="P162" s="2139" t="s">
        <v>233</v>
      </c>
    </row>
    <row r="163" spans="1:17" ht="39" customHeight="1">
      <c r="A163" s="2140"/>
      <c r="B163" s="312" t="s">
        <v>630</v>
      </c>
      <c r="C163" s="2002">
        <f t="shared" si="25"/>
        <v>33355</v>
      </c>
      <c r="D163" s="2142"/>
      <c r="E163" s="2142"/>
      <c r="F163" s="2003"/>
      <c r="G163" s="2002">
        <f t="shared" si="26"/>
        <v>32847</v>
      </c>
      <c r="H163" s="2142"/>
      <c r="I163" s="2142"/>
      <c r="J163" s="2003"/>
      <c r="K163" s="2002">
        <f t="shared" si="27"/>
        <v>66202</v>
      </c>
      <c r="L163" s="2142"/>
      <c r="M163" s="2142"/>
      <c r="N163" s="2003"/>
      <c r="O163" s="312" t="s">
        <v>78</v>
      </c>
      <c r="P163" s="2140"/>
    </row>
    <row r="164" spans="1:17" ht="39" customHeight="1">
      <c r="A164" s="2141"/>
      <c r="B164" s="312" t="s">
        <v>128</v>
      </c>
      <c r="C164" s="2136">
        <f t="shared" si="25"/>
        <v>54251</v>
      </c>
      <c r="D164" s="2137"/>
      <c r="E164" s="2137"/>
      <c r="F164" s="2138"/>
      <c r="G164" s="2136">
        <f t="shared" si="26"/>
        <v>34484</v>
      </c>
      <c r="H164" s="2137"/>
      <c r="I164" s="2137"/>
      <c r="J164" s="2138"/>
      <c r="K164" s="2136">
        <f t="shared" si="27"/>
        <v>88735</v>
      </c>
      <c r="L164" s="2137"/>
      <c r="M164" s="2137"/>
      <c r="N164" s="2138"/>
      <c r="O164" s="312" t="s">
        <v>129</v>
      </c>
      <c r="P164" s="2141"/>
    </row>
    <row r="165" spans="1:17" ht="39" customHeight="1">
      <c r="A165" s="2139" t="s">
        <v>528</v>
      </c>
      <c r="B165" s="312" t="s">
        <v>628</v>
      </c>
      <c r="C165" s="2002">
        <f t="shared" si="25"/>
        <v>0</v>
      </c>
      <c r="D165" s="2142"/>
      <c r="E165" s="2142"/>
      <c r="F165" s="2003"/>
      <c r="G165" s="2002">
        <f t="shared" si="26"/>
        <v>0</v>
      </c>
      <c r="H165" s="2142"/>
      <c r="I165" s="2142"/>
      <c r="J165" s="2003"/>
      <c r="K165" s="2002">
        <f t="shared" si="27"/>
        <v>0</v>
      </c>
      <c r="L165" s="2142"/>
      <c r="M165" s="2142"/>
      <c r="N165" s="2003"/>
      <c r="O165" s="312" t="s">
        <v>76</v>
      </c>
      <c r="P165" s="2139" t="s">
        <v>235</v>
      </c>
      <c r="Q165" s="455"/>
    </row>
    <row r="166" spans="1:17" ht="39" customHeight="1">
      <c r="A166" s="2140"/>
      <c r="B166" s="312" t="s">
        <v>630</v>
      </c>
      <c r="C166" s="2002">
        <f t="shared" si="25"/>
        <v>981</v>
      </c>
      <c r="D166" s="2142"/>
      <c r="E166" s="2142"/>
      <c r="F166" s="2003"/>
      <c r="G166" s="2002">
        <f t="shared" si="26"/>
        <v>466</v>
      </c>
      <c r="H166" s="2142"/>
      <c r="I166" s="2142"/>
      <c r="J166" s="2003"/>
      <c r="K166" s="2002">
        <f t="shared" si="27"/>
        <v>1447</v>
      </c>
      <c r="L166" s="2142"/>
      <c r="M166" s="2142"/>
      <c r="N166" s="2003"/>
      <c r="O166" s="312" t="s">
        <v>78</v>
      </c>
      <c r="P166" s="2140"/>
    </row>
    <row r="167" spans="1:17" ht="39" customHeight="1">
      <c r="A167" s="2141"/>
      <c r="B167" s="312" t="s">
        <v>128</v>
      </c>
      <c r="C167" s="2136">
        <f t="shared" si="25"/>
        <v>981</v>
      </c>
      <c r="D167" s="2137"/>
      <c r="E167" s="2137"/>
      <c r="F167" s="2138"/>
      <c r="G167" s="2136">
        <f t="shared" si="26"/>
        <v>466</v>
      </c>
      <c r="H167" s="2137"/>
      <c r="I167" s="2137"/>
      <c r="J167" s="2138"/>
      <c r="K167" s="2136">
        <f t="shared" si="27"/>
        <v>1447</v>
      </c>
      <c r="L167" s="2137"/>
      <c r="M167" s="2137"/>
      <c r="N167" s="2138"/>
      <c r="O167" s="312" t="s">
        <v>129</v>
      </c>
      <c r="P167" s="2141"/>
    </row>
    <row r="168" spans="1:17" ht="39" customHeight="1">
      <c r="A168" s="2139" t="s">
        <v>529</v>
      </c>
      <c r="B168" s="312" t="s">
        <v>628</v>
      </c>
      <c r="C168" s="2002">
        <f t="shared" si="25"/>
        <v>20896</v>
      </c>
      <c r="D168" s="2142"/>
      <c r="E168" s="2142"/>
      <c r="F168" s="2003"/>
      <c r="G168" s="2002">
        <f t="shared" si="26"/>
        <v>1637</v>
      </c>
      <c r="H168" s="2142"/>
      <c r="I168" s="2142"/>
      <c r="J168" s="2003"/>
      <c r="K168" s="2002">
        <f t="shared" si="27"/>
        <v>22533</v>
      </c>
      <c r="L168" s="2142"/>
      <c r="M168" s="2142"/>
      <c r="N168" s="2003"/>
      <c r="O168" s="312" t="s">
        <v>76</v>
      </c>
      <c r="P168" s="2139" t="s">
        <v>530</v>
      </c>
    </row>
    <row r="169" spans="1:17" ht="39" customHeight="1">
      <c r="A169" s="2140"/>
      <c r="B169" s="312" t="s">
        <v>630</v>
      </c>
      <c r="C169" s="2002">
        <f t="shared" si="25"/>
        <v>34336</v>
      </c>
      <c r="D169" s="2142"/>
      <c r="E169" s="2142"/>
      <c r="F169" s="2003"/>
      <c r="G169" s="2002">
        <f t="shared" si="26"/>
        <v>33313</v>
      </c>
      <c r="H169" s="2142"/>
      <c r="I169" s="2142"/>
      <c r="J169" s="2003"/>
      <c r="K169" s="2002">
        <f t="shared" si="27"/>
        <v>67649</v>
      </c>
      <c r="L169" s="2142"/>
      <c r="M169" s="2142"/>
      <c r="N169" s="2003"/>
      <c r="O169" s="312" t="s">
        <v>78</v>
      </c>
      <c r="P169" s="2140"/>
    </row>
    <row r="170" spans="1:17" ht="39" customHeight="1">
      <c r="A170" s="2141"/>
      <c r="B170" s="312" t="s">
        <v>128</v>
      </c>
      <c r="C170" s="2136">
        <f t="shared" si="25"/>
        <v>55232</v>
      </c>
      <c r="D170" s="2137"/>
      <c r="E170" s="2137"/>
      <c r="F170" s="2138"/>
      <c r="G170" s="2136">
        <f t="shared" si="26"/>
        <v>34950</v>
      </c>
      <c r="H170" s="2137"/>
      <c r="I170" s="2137"/>
      <c r="J170" s="2138"/>
      <c r="K170" s="2136">
        <f t="shared" si="27"/>
        <v>90182</v>
      </c>
      <c r="L170" s="2137"/>
      <c r="M170" s="2137"/>
      <c r="N170" s="2138"/>
      <c r="O170" s="312" t="s">
        <v>129</v>
      </c>
      <c r="P170" s="2141"/>
    </row>
    <row r="171" spans="1:17" ht="39" customHeight="1">
      <c r="A171" s="2139" t="s">
        <v>531</v>
      </c>
      <c r="B171" s="312" t="s">
        <v>628</v>
      </c>
      <c r="C171" s="2002">
        <f t="shared" si="25"/>
        <v>2507</v>
      </c>
      <c r="D171" s="2142"/>
      <c r="E171" s="2142"/>
      <c r="F171" s="2003"/>
      <c r="G171" s="2002">
        <f t="shared" si="26"/>
        <v>47</v>
      </c>
      <c r="H171" s="2142"/>
      <c r="I171" s="2142"/>
      <c r="J171" s="2003"/>
      <c r="K171" s="2002">
        <f t="shared" si="27"/>
        <v>2554</v>
      </c>
      <c r="L171" s="2142"/>
      <c r="M171" s="2142"/>
      <c r="N171" s="2003"/>
      <c r="O171" s="312" t="s">
        <v>76</v>
      </c>
      <c r="P171" s="2139" t="s">
        <v>632</v>
      </c>
    </row>
    <row r="172" spans="1:17" ht="39" customHeight="1">
      <c r="A172" s="2140"/>
      <c r="B172" s="312" t="s">
        <v>630</v>
      </c>
      <c r="C172" s="2002">
        <f t="shared" si="25"/>
        <v>1716</v>
      </c>
      <c r="D172" s="2142"/>
      <c r="E172" s="2142"/>
      <c r="F172" s="2003"/>
      <c r="G172" s="2002">
        <f t="shared" si="26"/>
        <v>45</v>
      </c>
      <c r="H172" s="2142"/>
      <c r="I172" s="2142"/>
      <c r="J172" s="2003"/>
      <c r="K172" s="2002">
        <f t="shared" si="27"/>
        <v>1761</v>
      </c>
      <c r="L172" s="2142"/>
      <c r="M172" s="2142"/>
      <c r="N172" s="2003"/>
      <c r="O172" s="312" t="s">
        <v>78</v>
      </c>
      <c r="P172" s="2140"/>
    </row>
    <row r="173" spans="1:17" ht="39" customHeight="1">
      <c r="A173" s="2141"/>
      <c r="B173" s="312" t="s">
        <v>128</v>
      </c>
      <c r="C173" s="2136">
        <f t="shared" si="25"/>
        <v>4223</v>
      </c>
      <c r="D173" s="2137"/>
      <c r="E173" s="2137"/>
      <c r="F173" s="2138"/>
      <c r="G173" s="2136">
        <f t="shared" si="26"/>
        <v>92</v>
      </c>
      <c r="H173" s="2137"/>
      <c r="I173" s="2137"/>
      <c r="J173" s="2138"/>
      <c r="K173" s="2136">
        <f t="shared" si="27"/>
        <v>4315</v>
      </c>
      <c r="L173" s="2137"/>
      <c r="M173" s="2137"/>
      <c r="N173" s="2138"/>
      <c r="O173" s="312" t="s">
        <v>129</v>
      </c>
      <c r="P173" s="2141"/>
    </row>
    <row r="174" spans="1:17" ht="39" customHeight="1">
      <c r="A174" s="2139" t="s">
        <v>532</v>
      </c>
      <c r="B174" s="312" t="s">
        <v>628</v>
      </c>
      <c r="C174" s="2002">
        <f t="shared" si="25"/>
        <v>48044</v>
      </c>
      <c r="D174" s="2142"/>
      <c r="E174" s="2142"/>
      <c r="F174" s="2003"/>
      <c r="G174" s="2002">
        <f t="shared" si="26"/>
        <v>839</v>
      </c>
      <c r="H174" s="2142"/>
      <c r="I174" s="2142"/>
      <c r="J174" s="2003"/>
      <c r="K174" s="2002">
        <f t="shared" si="27"/>
        <v>48883</v>
      </c>
      <c r="L174" s="2142"/>
      <c r="M174" s="2142"/>
      <c r="N174" s="2003"/>
      <c r="O174" s="312" t="s">
        <v>76</v>
      </c>
      <c r="P174" s="2139" t="s">
        <v>633</v>
      </c>
    </row>
    <row r="175" spans="1:17" ht="39" customHeight="1">
      <c r="A175" s="2140"/>
      <c r="B175" s="312" t="s">
        <v>630</v>
      </c>
      <c r="C175" s="2002">
        <f t="shared" si="25"/>
        <v>21238</v>
      </c>
      <c r="D175" s="2142"/>
      <c r="E175" s="2142"/>
      <c r="F175" s="2003"/>
      <c r="G175" s="2002">
        <f t="shared" si="26"/>
        <v>1674</v>
      </c>
      <c r="H175" s="2142"/>
      <c r="I175" s="2142"/>
      <c r="J175" s="2003"/>
      <c r="K175" s="2002">
        <f t="shared" si="27"/>
        <v>22912</v>
      </c>
      <c r="L175" s="2142"/>
      <c r="M175" s="2142"/>
      <c r="N175" s="2003"/>
      <c r="O175" s="312" t="s">
        <v>78</v>
      </c>
      <c r="P175" s="2140"/>
    </row>
    <row r="176" spans="1:17" ht="39" customHeight="1">
      <c r="A176" s="2141"/>
      <c r="B176" s="312" t="s">
        <v>128</v>
      </c>
      <c r="C176" s="2136">
        <f t="shared" si="25"/>
        <v>69282</v>
      </c>
      <c r="D176" s="2137"/>
      <c r="E176" s="2137"/>
      <c r="F176" s="2138"/>
      <c r="G176" s="2136">
        <f t="shared" si="26"/>
        <v>2513</v>
      </c>
      <c r="H176" s="2137"/>
      <c r="I176" s="2137"/>
      <c r="J176" s="2138"/>
      <c r="K176" s="2136">
        <f t="shared" si="27"/>
        <v>71795</v>
      </c>
      <c r="L176" s="2137"/>
      <c r="M176" s="2137"/>
      <c r="N176" s="2138"/>
      <c r="O176" s="312" t="s">
        <v>129</v>
      </c>
      <c r="P176" s="2141"/>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W131"/>
  <sheetViews>
    <sheetView rightToLeft="1" zoomScale="70" zoomScaleNormal="70" workbookViewId="0">
      <selection activeCell="G13" sqref="G13"/>
    </sheetView>
  </sheetViews>
  <sheetFormatPr defaultColWidth="7.7109375" defaultRowHeight="12.75"/>
  <cols>
    <col min="1" max="1" width="39.85546875" style="297" bestFit="1" customWidth="1"/>
    <col min="2" max="7" width="8.7109375" style="297" bestFit="1" customWidth="1"/>
    <col min="8" max="8" width="8.42578125" style="297" bestFit="1" customWidth="1"/>
    <col min="9" max="10" width="8.7109375" style="297" bestFit="1" customWidth="1"/>
    <col min="11" max="11" width="6.42578125" style="297" bestFit="1" customWidth="1"/>
    <col min="12" max="12" width="8.42578125" style="297" bestFit="1" customWidth="1"/>
    <col min="13" max="13" width="8.7109375" style="297" bestFit="1" customWidth="1"/>
    <col min="14" max="15" width="6.42578125" style="297" bestFit="1" customWidth="1"/>
    <col min="16" max="16" width="8.42578125" style="297" bestFit="1" customWidth="1"/>
    <col min="17" max="18" width="8.7109375" style="297" bestFit="1" customWidth="1"/>
    <col min="19" max="19" width="6.42578125" style="297" bestFit="1" customWidth="1"/>
    <col min="20" max="20" width="8.42578125" style="297" bestFit="1" customWidth="1"/>
    <col min="21" max="23" width="8.7109375" style="297" bestFit="1" customWidth="1"/>
    <col min="24" max="24" width="8.42578125" style="297" bestFit="1" customWidth="1"/>
    <col min="25" max="25" width="8.7109375" style="297" bestFit="1" customWidth="1"/>
    <col min="26" max="27" width="10.28515625" style="297" bestFit="1" customWidth="1"/>
    <col min="28" max="28" width="8.7109375" style="297" bestFit="1" customWidth="1"/>
    <col min="29" max="29" width="10.28515625" style="297" bestFit="1" customWidth="1"/>
    <col min="30" max="30" width="30.28515625" style="297" bestFit="1" customWidth="1"/>
    <col min="31" max="256" width="7.7109375" style="297"/>
    <col min="257" max="257" width="25.85546875" style="297" customWidth="1"/>
    <col min="258" max="258" width="18.28515625" style="297" customWidth="1"/>
    <col min="259" max="286" width="5" style="297" customWidth="1"/>
    <col min="287" max="512" width="7.7109375" style="297"/>
    <col min="513" max="513" width="25.85546875" style="297" customWidth="1"/>
    <col min="514" max="514" width="18.28515625" style="297" customWidth="1"/>
    <col min="515" max="542" width="5" style="297" customWidth="1"/>
    <col min="543" max="768" width="7.7109375" style="297"/>
    <col min="769" max="769" width="25.85546875" style="297" customWidth="1"/>
    <col min="770" max="770" width="18.28515625" style="297" customWidth="1"/>
    <col min="771" max="798" width="5" style="297" customWidth="1"/>
    <col min="799" max="1024" width="7.7109375" style="297"/>
    <col min="1025" max="1025" width="25.85546875" style="297" customWidth="1"/>
    <col min="1026" max="1026" width="18.28515625" style="297" customWidth="1"/>
    <col min="1027" max="1054" width="5" style="297" customWidth="1"/>
    <col min="1055" max="1280" width="7.7109375" style="297"/>
    <col min="1281" max="1281" width="25.85546875" style="297" customWidth="1"/>
    <col min="1282" max="1282" width="18.28515625" style="297" customWidth="1"/>
    <col min="1283" max="1310" width="5" style="297" customWidth="1"/>
    <col min="1311" max="1536" width="7.7109375" style="297"/>
    <col min="1537" max="1537" width="25.85546875" style="297" customWidth="1"/>
    <col min="1538" max="1538" width="18.28515625" style="297" customWidth="1"/>
    <col min="1539" max="1566" width="5" style="297" customWidth="1"/>
    <col min="1567" max="1792" width="7.7109375" style="297"/>
    <col min="1793" max="1793" width="25.85546875" style="297" customWidth="1"/>
    <col min="1794" max="1794" width="18.28515625" style="297" customWidth="1"/>
    <col min="1795" max="1822" width="5" style="297" customWidth="1"/>
    <col min="1823" max="2048" width="7.7109375" style="297"/>
    <col min="2049" max="2049" width="25.85546875" style="297" customWidth="1"/>
    <col min="2050" max="2050" width="18.28515625" style="297" customWidth="1"/>
    <col min="2051" max="2078" width="5" style="297" customWidth="1"/>
    <col min="2079" max="2304" width="7.7109375" style="297"/>
    <col min="2305" max="2305" width="25.85546875" style="297" customWidth="1"/>
    <col min="2306" max="2306" width="18.28515625" style="297" customWidth="1"/>
    <col min="2307" max="2334" width="5" style="297" customWidth="1"/>
    <col min="2335" max="2560" width="7.7109375" style="297"/>
    <col min="2561" max="2561" width="25.85546875" style="297" customWidth="1"/>
    <col min="2562" max="2562" width="18.28515625" style="297" customWidth="1"/>
    <col min="2563" max="2590" width="5" style="297" customWidth="1"/>
    <col min="2591" max="2816" width="7.7109375" style="297"/>
    <col min="2817" max="2817" width="25.85546875" style="297" customWidth="1"/>
    <col min="2818" max="2818" width="18.28515625" style="297" customWidth="1"/>
    <col min="2819" max="2846" width="5" style="297" customWidth="1"/>
    <col min="2847" max="3072" width="7.7109375" style="297"/>
    <col min="3073" max="3073" width="25.85546875" style="297" customWidth="1"/>
    <col min="3074" max="3074" width="18.28515625" style="297" customWidth="1"/>
    <col min="3075" max="3102" width="5" style="297" customWidth="1"/>
    <col min="3103" max="3328" width="7.7109375" style="297"/>
    <col min="3329" max="3329" width="25.85546875" style="297" customWidth="1"/>
    <col min="3330" max="3330" width="18.28515625" style="297" customWidth="1"/>
    <col min="3331" max="3358" width="5" style="297" customWidth="1"/>
    <col min="3359" max="3584" width="7.7109375" style="297"/>
    <col min="3585" max="3585" width="25.85546875" style="297" customWidth="1"/>
    <col min="3586" max="3586" width="18.28515625" style="297" customWidth="1"/>
    <col min="3587" max="3614" width="5" style="297" customWidth="1"/>
    <col min="3615" max="3840" width="7.7109375" style="297"/>
    <col min="3841" max="3841" width="25.85546875" style="297" customWidth="1"/>
    <col min="3842" max="3842" width="18.28515625" style="297" customWidth="1"/>
    <col min="3843" max="3870" width="5" style="297" customWidth="1"/>
    <col min="3871" max="4096" width="7.7109375" style="297"/>
    <col min="4097" max="4097" width="25.85546875" style="297" customWidth="1"/>
    <col min="4098" max="4098" width="18.28515625" style="297" customWidth="1"/>
    <col min="4099" max="4126" width="5" style="297" customWidth="1"/>
    <col min="4127" max="4352" width="7.7109375" style="297"/>
    <col min="4353" max="4353" width="25.85546875" style="297" customWidth="1"/>
    <col min="4354" max="4354" width="18.28515625" style="297" customWidth="1"/>
    <col min="4355" max="4382" width="5" style="297" customWidth="1"/>
    <col min="4383" max="4608" width="7.7109375" style="297"/>
    <col min="4609" max="4609" width="25.85546875" style="297" customWidth="1"/>
    <col min="4610" max="4610" width="18.28515625" style="297" customWidth="1"/>
    <col min="4611" max="4638" width="5" style="297" customWidth="1"/>
    <col min="4639" max="4864" width="7.7109375" style="297"/>
    <col min="4865" max="4865" width="25.85546875" style="297" customWidth="1"/>
    <col min="4866" max="4866" width="18.28515625" style="297" customWidth="1"/>
    <col min="4867" max="4894" width="5" style="297" customWidth="1"/>
    <col min="4895" max="5120" width="7.7109375" style="297"/>
    <col min="5121" max="5121" width="25.85546875" style="297" customWidth="1"/>
    <col min="5122" max="5122" width="18.28515625" style="297" customWidth="1"/>
    <col min="5123" max="5150" width="5" style="297" customWidth="1"/>
    <col min="5151" max="5376" width="7.7109375" style="297"/>
    <col min="5377" max="5377" width="25.85546875" style="297" customWidth="1"/>
    <col min="5378" max="5378" width="18.28515625" style="297" customWidth="1"/>
    <col min="5379" max="5406" width="5" style="297" customWidth="1"/>
    <col min="5407" max="5632" width="7.7109375" style="297"/>
    <col min="5633" max="5633" width="25.85546875" style="297" customWidth="1"/>
    <col min="5634" max="5634" width="18.28515625" style="297" customWidth="1"/>
    <col min="5635" max="5662" width="5" style="297" customWidth="1"/>
    <col min="5663" max="5888" width="7.7109375" style="297"/>
    <col min="5889" max="5889" width="25.85546875" style="297" customWidth="1"/>
    <col min="5890" max="5890" width="18.28515625" style="297" customWidth="1"/>
    <col min="5891" max="5918" width="5" style="297" customWidth="1"/>
    <col min="5919" max="6144" width="7.7109375" style="297"/>
    <col min="6145" max="6145" width="25.85546875" style="297" customWidth="1"/>
    <col min="6146" max="6146" width="18.28515625" style="297" customWidth="1"/>
    <col min="6147" max="6174" width="5" style="297" customWidth="1"/>
    <col min="6175" max="6400" width="7.7109375" style="297"/>
    <col min="6401" max="6401" width="25.85546875" style="297" customWidth="1"/>
    <col min="6402" max="6402" width="18.28515625" style="297" customWidth="1"/>
    <col min="6403" max="6430" width="5" style="297" customWidth="1"/>
    <col min="6431" max="6656" width="7.7109375" style="297"/>
    <col min="6657" max="6657" width="25.85546875" style="297" customWidth="1"/>
    <col min="6658" max="6658" width="18.28515625" style="297" customWidth="1"/>
    <col min="6659" max="6686" width="5" style="297" customWidth="1"/>
    <col min="6687" max="6912" width="7.7109375" style="297"/>
    <col min="6913" max="6913" width="25.85546875" style="297" customWidth="1"/>
    <col min="6914" max="6914" width="18.28515625" style="297" customWidth="1"/>
    <col min="6915" max="6942" width="5" style="297" customWidth="1"/>
    <col min="6943" max="7168" width="7.7109375" style="297"/>
    <col min="7169" max="7169" width="25.85546875" style="297" customWidth="1"/>
    <col min="7170" max="7170" width="18.28515625" style="297" customWidth="1"/>
    <col min="7171" max="7198" width="5" style="297" customWidth="1"/>
    <col min="7199" max="7424" width="7.7109375" style="297"/>
    <col min="7425" max="7425" width="25.85546875" style="297" customWidth="1"/>
    <col min="7426" max="7426" width="18.28515625" style="297" customWidth="1"/>
    <col min="7427" max="7454" width="5" style="297" customWidth="1"/>
    <col min="7455" max="7680" width="7.7109375" style="297"/>
    <col min="7681" max="7681" width="25.85546875" style="297" customWidth="1"/>
    <col min="7682" max="7682" width="18.28515625" style="297" customWidth="1"/>
    <col min="7683" max="7710" width="5" style="297" customWidth="1"/>
    <col min="7711" max="7936" width="7.7109375" style="297"/>
    <col min="7937" max="7937" width="25.85546875" style="297" customWidth="1"/>
    <col min="7938" max="7938" width="18.28515625" style="297" customWidth="1"/>
    <col min="7939" max="7966" width="5" style="297" customWidth="1"/>
    <col min="7967" max="8192" width="7.7109375" style="297"/>
    <col min="8193" max="8193" width="25.85546875" style="297" customWidth="1"/>
    <col min="8194" max="8194" width="18.28515625" style="297" customWidth="1"/>
    <col min="8195" max="8222" width="5" style="297" customWidth="1"/>
    <col min="8223" max="8448" width="7.7109375" style="297"/>
    <col min="8449" max="8449" width="25.85546875" style="297" customWidth="1"/>
    <col min="8450" max="8450" width="18.28515625" style="297" customWidth="1"/>
    <col min="8451" max="8478" width="5" style="297" customWidth="1"/>
    <col min="8479" max="8704" width="7.7109375" style="297"/>
    <col min="8705" max="8705" width="25.85546875" style="297" customWidth="1"/>
    <col min="8706" max="8706" width="18.28515625" style="297" customWidth="1"/>
    <col min="8707" max="8734" width="5" style="297" customWidth="1"/>
    <col min="8735" max="8960" width="7.7109375" style="297"/>
    <col min="8961" max="8961" width="25.85546875" style="297" customWidth="1"/>
    <col min="8962" max="8962" width="18.28515625" style="297" customWidth="1"/>
    <col min="8963" max="8990" width="5" style="297" customWidth="1"/>
    <col min="8991" max="9216" width="7.7109375" style="297"/>
    <col min="9217" max="9217" width="25.85546875" style="297" customWidth="1"/>
    <col min="9218" max="9218" width="18.28515625" style="297" customWidth="1"/>
    <col min="9219" max="9246" width="5" style="297" customWidth="1"/>
    <col min="9247" max="9472" width="7.7109375" style="297"/>
    <col min="9473" max="9473" width="25.85546875" style="297" customWidth="1"/>
    <col min="9474" max="9474" width="18.28515625" style="297" customWidth="1"/>
    <col min="9475" max="9502" width="5" style="297" customWidth="1"/>
    <col min="9503" max="9728" width="7.7109375" style="297"/>
    <col min="9729" max="9729" width="25.85546875" style="297" customWidth="1"/>
    <col min="9730" max="9730" width="18.28515625" style="297" customWidth="1"/>
    <col min="9731" max="9758" width="5" style="297" customWidth="1"/>
    <col min="9759" max="9984" width="7.7109375" style="297"/>
    <col min="9985" max="9985" width="25.85546875" style="297" customWidth="1"/>
    <col min="9986" max="9986" width="18.28515625" style="297" customWidth="1"/>
    <col min="9987" max="10014" width="5" style="297" customWidth="1"/>
    <col min="10015" max="10240" width="7.7109375" style="297"/>
    <col min="10241" max="10241" width="25.85546875" style="297" customWidth="1"/>
    <col min="10242" max="10242" width="18.28515625" style="297" customWidth="1"/>
    <col min="10243" max="10270" width="5" style="297" customWidth="1"/>
    <col min="10271" max="10496" width="7.7109375" style="297"/>
    <col min="10497" max="10497" width="25.85546875" style="297" customWidth="1"/>
    <col min="10498" max="10498" width="18.28515625" style="297" customWidth="1"/>
    <col min="10499" max="10526" width="5" style="297" customWidth="1"/>
    <col min="10527" max="10752" width="7.7109375" style="297"/>
    <col min="10753" max="10753" width="25.85546875" style="297" customWidth="1"/>
    <col min="10754" max="10754" width="18.28515625" style="297" customWidth="1"/>
    <col min="10755" max="10782" width="5" style="297" customWidth="1"/>
    <col min="10783" max="11008" width="7.7109375" style="297"/>
    <col min="11009" max="11009" width="25.85546875" style="297" customWidth="1"/>
    <col min="11010" max="11010" width="18.28515625" style="297" customWidth="1"/>
    <col min="11011" max="11038" width="5" style="297" customWidth="1"/>
    <col min="11039" max="11264" width="7.7109375" style="297"/>
    <col min="11265" max="11265" width="25.85546875" style="297" customWidth="1"/>
    <col min="11266" max="11266" width="18.28515625" style="297" customWidth="1"/>
    <col min="11267" max="11294" width="5" style="297" customWidth="1"/>
    <col min="11295" max="11520" width="7.7109375" style="297"/>
    <col min="11521" max="11521" width="25.85546875" style="297" customWidth="1"/>
    <col min="11522" max="11522" width="18.28515625" style="297" customWidth="1"/>
    <col min="11523" max="11550" width="5" style="297" customWidth="1"/>
    <col min="11551" max="11776" width="7.7109375" style="297"/>
    <col min="11777" max="11777" width="25.85546875" style="297" customWidth="1"/>
    <col min="11778" max="11778" width="18.28515625" style="297" customWidth="1"/>
    <col min="11779" max="11806" width="5" style="297" customWidth="1"/>
    <col min="11807" max="12032" width="7.7109375" style="297"/>
    <col min="12033" max="12033" width="25.85546875" style="297" customWidth="1"/>
    <col min="12034" max="12034" width="18.28515625" style="297" customWidth="1"/>
    <col min="12035" max="12062" width="5" style="297" customWidth="1"/>
    <col min="12063" max="12288" width="7.7109375" style="297"/>
    <col min="12289" max="12289" width="25.85546875" style="297" customWidth="1"/>
    <col min="12290" max="12290" width="18.28515625" style="297" customWidth="1"/>
    <col min="12291" max="12318" width="5" style="297" customWidth="1"/>
    <col min="12319" max="12544" width="7.7109375" style="297"/>
    <col min="12545" max="12545" width="25.85546875" style="297" customWidth="1"/>
    <col min="12546" max="12546" width="18.28515625" style="297" customWidth="1"/>
    <col min="12547" max="12574" width="5" style="297" customWidth="1"/>
    <col min="12575" max="12800" width="7.7109375" style="297"/>
    <col min="12801" max="12801" width="25.85546875" style="297" customWidth="1"/>
    <col min="12802" max="12802" width="18.28515625" style="297" customWidth="1"/>
    <col min="12803" max="12830" width="5" style="297" customWidth="1"/>
    <col min="12831" max="13056" width="7.7109375" style="297"/>
    <col min="13057" max="13057" width="25.85546875" style="297" customWidth="1"/>
    <col min="13058" max="13058" width="18.28515625" style="297" customWidth="1"/>
    <col min="13059" max="13086" width="5" style="297" customWidth="1"/>
    <col min="13087" max="13312" width="7.7109375" style="297"/>
    <col min="13313" max="13313" width="25.85546875" style="297" customWidth="1"/>
    <col min="13314" max="13314" width="18.28515625" style="297" customWidth="1"/>
    <col min="13315" max="13342" width="5" style="297" customWidth="1"/>
    <col min="13343" max="13568" width="7.7109375" style="297"/>
    <col min="13569" max="13569" width="25.85546875" style="297" customWidth="1"/>
    <col min="13570" max="13570" width="18.28515625" style="297" customWidth="1"/>
    <col min="13571" max="13598" width="5" style="297" customWidth="1"/>
    <col min="13599" max="13824" width="7.7109375" style="297"/>
    <col min="13825" max="13825" width="25.85546875" style="297" customWidth="1"/>
    <col min="13826" max="13826" width="18.28515625" style="297" customWidth="1"/>
    <col min="13827" max="13854" width="5" style="297" customWidth="1"/>
    <col min="13855" max="14080" width="7.7109375" style="297"/>
    <col min="14081" max="14081" width="25.85546875" style="297" customWidth="1"/>
    <col min="14082" max="14082" width="18.28515625" style="297" customWidth="1"/>
    <col min="14083" max="14110" width="5" style="297" customWidth="1"/>
    <col min="14111" max="14336" width="7.7109375" style="297"/>
    <col min="14337" max="14337" width="25.85546875" style="297" customWidth="1"/>
    <col min="14338" max="14338" width="18.28515625" style="297" customWidth="1"/>
    <col min="14339" max="14366" width="5" style="297" customWidth="1"/>
    <col min="14367" max="14592" width="7.7109375" style="297"/>
    <col min="14593" max="14593" width="25.85546875" style="297" customWidth="1"/>
    <col min="14594" max="14594" width="18.28515625" style="297" customWidth="1"/>
    <col min="14595" max="14622" width="5" style="297" customWidth="1"/>
    <col min="14623" max="14848" width="7.7109375" style="297"/>
    <col min="14849" max="14849" width="25.85546875" style="297" customWidth="1"/>
    <col min="14850" max="14850" width="18.28515625" style="297" customWidth="1"/>
    <col min="14851" max="14878" width="5" style="297" customWidth="1"/>
    <col min="14879" max="15104" width="7.7109375" style="297"/>
    <col min="15105" max="15105" width="25.85546875" style="297" customWidth="1"/>
    <col min="15106" max="15106" width="18.28515625" style="297" customWidth="1"/>
    <col min="15107" max="15134" width="5" style="297" customWidth="1"/>
    <col min="15135" max="15360" width="7.7109375" style="297"/>
    <col min="15361" max="15361" width="25.85546875" style="297" customWidth="1"/>
    <col min="15362" max="15362" width="18.28515625" style="297" customWidth="1"/>
    <col min="15363" max="15390" width="5" style="297" customWidth="1"/>
    <col min="15391" max="15616" width="7.7109375" style="297"/>
    <col min="15617" max="15617" width="25.85546875" style="297" customWidth="1"/>
    <col min="15618" max="15618" width="18.28515625" style="297" customWidth="1"/>
    <col min="15619" max="15646" width="5" style="297" customWidth="1"/>
    <col min="15647" max="15872" width="7.7109375" style="297"/>
    <col min="15873" max="15873" width="25.85546875" style="297" customWidth="1"/>
    <col min="15874" max="15874" width="18.28515625" style="297" customWidth="1"/>
    <col min="15875" max="15902" width="5" style="297" customWidth="1"/>
    <col min="15903" max="16128" width="7.7109375" style="297"/>
    <col min="16129" max="16129" width="25.85546875" style="297" customWidth="1"/>
    <col min="16130" max="16130" width="18.28515625" style="297" customWidth="1"/>
    <col min="16131" max="16158" width="5" style="297" customWidth="1"/>
    <col min="16159" max="16384" width="7.7109375" style="297"/>
  </cols>
  <sheetData>
    <row r="1" spans="1:75" ht="27.75">
      <c r="A1" s="2079" t="s">
        <v>386</v>
      </c>
      <c r="B1" s="2079"/>
      <c r="C1" s="2079"/>
      <c r="D1" s="2079"/>
      <c r="E1" s="2079"/>
      <c r="F1" s="2079"/>
      <c r="G1" s="2079"/>
      <c r="H1" s="2079"/>
      <c r="I1" s="2079"/>
      <c r="J1" s="2079"/>
      <c r="K1" s="2079"/>
      <c r="L1" s="2079"/>
      <c r="M1" s="2079"/>
      <c r="N1" s="2079"/>
      <c r="O1" s="2079"/>
      <c r="P1" s="2079"/>
      <c r="Q1" s="2079"/>
      <c r="R1" s="2079"/>
      <c r="S1" s="2079"/>
      <c r="T1" s="2079"/>
      <c r="U1" s="2079"/>
      <c r="V1" s="2079"/>
      <c r="W1" s="2079"/>
      <c r="X1" s="2079"/>
      <c r="Y1" s="2079"/>
      <c r="Z1" s="2079"/>
      <c r="AA1" s="2079"/>
      <c r="AB1" s="2079"/>
      <c r="AC1" s="2079"/>
      <c r="AD1" s="2079"/>
      <c r="AE1" s="456"/>
    </row>
    <row r="2" spans="1:75" ht="26.25">
      <c r="A2" s="1902" t="s">
        <v>869</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457"/>
      <c r="AF2" s="2161"/>
      <c r="AG2" s="2161"/>
      <c r="AH2" s="2161"/>
      <c r="AI2" s="2161"/>
      <c r="AJ2" s="2161"/>
      <c r="AK2" s="2161"/>
      <c r="AL2" s="2161"/>
      <c r="AM2" s="2161"/>
      <c r="AN2" s="2161"/>
      <c r="AO2" s="2161"/>
      <c r="AP2" s="2161"/>
      <c r="AQ2" s="2161"/>
      <c r="AR2" s="2161"/>
      <c r="AS2" s="2161"/>
      <c r="AT2" s="2161"/>
      <c r="AU2" s="2161"/>
      <c r="AV2" s="2161"/>
      <c r="AW2" s="2161"/>
      <c r="AX2" s="2161"/>
      <c r="AY2" s="2161"/>
      <c r="AZ2" s="2161"/>
      <c r="BA2" s="2161"/>
      <c r="BB2" s="2161"/>
      <c r="BC2" s="2161"/>
      <c r="BD2" s="2161"/>
      <c r="BE2" s="2161"/>
      <c r="BF2" s="2161"/>
      <c r="BG2" s="2161"/>
      <c r="BH2" s="2161"/>
      <c r="BI2" s="2161"/>
      <c r="BJ2" s="2161"/>
      <c r="BK2" s="2161"/>
      <c r="BL2" s="2161"/>
      <c r="BM2" s="2161"/>
      <c r="BN2" s="2161"/>
      <c r="BO2" s="2161"/>
      <c r="BP2" s="2161"/>
      <c r="BQ2" s="2161"/>
      <c r="BR2" s="2161"/>
      <c r="BS2" s="2161"/>
      <c r="BT2" s="2161"/>
      <c r="BU2" s="2161"/>
      <c r="BV2" s="2161"/>
      <c r="BW2" s="2161"/>
    </row>
    <row r="3" spans="1:75" ht="26.25">
      <c r="A3" s="1903" t="s">
        <v>870</v>
      </c>
      <c r="B3" s="1903"/>
      <c r="C3" s="1903"/>
      <c r="D3" s="1903"/>
      <c r="E3" s="1903"/>
      <c r="F3" s="1903"/>
      <c r="G3" s="1903"/>
      <c r="H3" s="1903"/>
      <c r="I3" s="1903"/>
      <c r="J3" s="1903"/>
      <c r="K3" s="1903"/>
      <c r="L3" s="1903"/>
      <c r="M3" s="1903"/>
      <c r="N3" s="1903"/>
      <c r="O3" s="1903"/>
      <c r="P3" s="1903"/>
      <c r="Q3" s="1903"/>
      <c r="R3" s="1903"/>
      <c r="S3" s="1903"/>
      <c r="T3" s="1903"/>
      <c r="U3" s="1904"/>
      <c r="V3" s="2046" t="s">
        <v>871</v>
      </c>
      <c r="W3" s="2159"/>
      <c r="X3" s="2159"/>
      <c r="Y3" s="2159"/>
      <c r="Z3" s="2159"/>
      <c r="AA3" s="2159"/>
      <c r="AB3" s="2159"/>
      <c r="AC3" s="2159"/>
      <c r="AD3" s="2159"/>
      <c r="AE3" s="456"/>
    </row>
    <row r="4" spans="1:75" ht="23.25">
      <c r="A4" s="2160" t="s">
        <v>537</v>
      </c>
      <c r="B4" s="2050" t="s">
        <v>88</v>
      </c>
      <c r="C4" s="2050"/>
      <c r="D4" s="2050"/>
      <c r="E4" s="2050"/>
      <c r="F4" s="2050" t="s">
        <v>90</v>
      </c>
      <c r="G4" s="2050"/>
      <c r="H4" s="2050" t="s">
        <v>146</v>
      </c>
      <c r="I4" s="2050"/>
      <c r="J4" s="2050" t="s">
        <v>92</v>
      </c>
      <c r="K4" s="2050"/>
      <c r="L4" s="2050" t="s">
        <v>93</v>
      </c>
      <c r="M4" s="2050"/>
      <c r="N4" s="2050" t="s">
        <v>94</v>
      </c>
      <c r="O4" s="2050"/>
      <c r="P4" s="2050" t="s">
        <v>257</v>
      </c>
      <c r="Q4" s="2050"/>
      <c r="R4" s="2050" t="s">
        <v>96</v>
      </c>
      <c r="S4" s="2050"/>
      <c r="T4" s="2050" t="s">
        <v>97</v>
      </c>
      <c r="U4" s="2050"/>
      <c r="V4" s="2050" t="s">
        <v>98</v>
      </c>
      <c r="W4" s="2050"/>
      <c r="X4" s="2050" t="s">
        <v>99</v>
      </c>
      <c r="Y4" s="2050"/>
      <c r="Z4" s="2050" t="s">
        <v>258</v>
      </c>
      <c r="AA4" s="2050"/>
      <c r="AB4" s="2050" t="s">
        <v>101</v>
      </c>
      <c r="AC4" s="2050"/>
      <c r="AD4" s="2160" t="s">
        <v>872</v>
      </c>
      <c r="AE4" s="456"/>
    </row>
    <row r="5" spans="1:75" ht="23.25">
      <c r="A5" s="2160"/>
      <c r="B5" s="2050" t="s">
        <v>89</v>
      </c>
      <c r="C5" s="2050"/>
      <c r="D5" s="2050"/>
      <c r="E5" s="2050"/>
      <c r="F5" s="2050" t="s">
        <v>91</v>
      </c>
      <c r="G5" s="2050"/>
      <c r="H5" s="2050"/>
      <c r="I5" s="2050"/>
      <c r="J5" s="2050" t="s">
        <v>93</v>
      </c>
      <c r="K5" s="2050"/>
      <c r="L5" s="2050"/>
      <c r="M5" s="2050"/>
      <c r="N5" s="2050" t="s">
        <v>257</v>
      </c>
      <c r="O5" s="2050"/>
      <c r="P5" s="2050"/>
      <c r="Q5" s="2050"/>
      <c r="R5" s="2050" t="s">
        <v>97</v>
      </c>
      <c r="S5" s="2050"/>
      <c r="T5" s="2050"/>
      <c r="U5" s="2050"/>
      <c r="V5" s="2050" t="s">
        <v>99</v>
      </c>
      <c r="W5" s="2050"/>
      <c r="X5" s="2050"/>
      <c r="Y5" s="2050"/>
      <c r="Z5" s="2050" t="s">
        <v>101</v>
      </c>
      <c r="AA5" s="2050"/>
      <c r="AB5" s="2050"/>
      <c r="AC5" s="2050"/>
      <c r="AD5" s="2160"/>
      <c r="AE5" s="456"/>
    </row>
    <row r="6" spans="1:75" ht="15.75">
      <c r="A6" s="2160"/>
      <c r="B6" s="458" t="s">
        <v>541</v>
      </c>
      <c r="C6" s="458" t="s">
        <v>542</v>
      </c>
      <c r="D6" s="458" t="s">
        <v>543</v>
      </c>
      <c r="E6" s="458" t="s">
        <v>128</v>
      </c>
      <c r="F6" s="458" t="s">
        <v>541</v>
      </c>
      <c r="G6" s="458" t="s">
        <v>542</v>
      </c>
      <c r="H6" s="458" t="s">
        <v>543</v>
      </c>
      <c r="I6" s="458" t="s">
        <v>128</v>
      </c>
      <c r="J6" s="458" t="s">
        <v>541</v>
      </c>
      <c r="K6" s="458" t="s">
        <v>542</v>
      </c>
      <c r="L6" s="458" t="s">
        <v>543</v>
      </c>
      <c r="M6" s="458" t="s">
        <v>128</v>
      </c>
      <c r="N6" s="458" t="s">
        <v>541</v>
      </c>
      <c r="O6" s="458" t="s">
        <v>542</v>
      </c>
      <c r="P6" s="458" t="s">
        <v>543</v>
      </c>
      <c r="Q6" s="458" t="s">
        <v>128</v>
      </c>
      <c r="R6" s="458" t="s">
        <v>541</v>
      </c>
      <c r="S6" s="458" t="s">
        <v>542</v>
      </c>
      <c r="T6" s="458" t="s">
        <v>543</v>
      </c>
      <c r="U6" s="458" t="s">
        <v>128</v>
      </c>
      <c r="V6" s="458" t="s">
        <v>541</v>
      </c>
      <c r="W6" s="458" t="s">
        <v>542</v>
      </c>
      <c r="X6" s="458" t="s">
        <v>543</v>
      </c>
      <c r="Y6" s="458" t="s">
        <v>128</v>
      </c>
      <c r="Z6" s="458" t="s">
        <v>541</v>
      </c>
      <c r="AA6" s="458" t="s">
        <v>542</v>
      </c>
      <c r="AB6" s="458" t="s">
        <v>543</v>
      </c>
      <c r="AC6" s="458" t="s">
        <v>128</v>
      </c>
      <c r="AD6" s="2160"/>
      <c r="AE6" s="456"/>
    </row>
    <row r="7" spans="1:75" ht="62.25">
      <c r="A7" s="2160"/>
      <c r="B7" s="459" t="s">
        <v>544</v>
      </c>
      <c r="C7" s="459" t="s">
        <v>545</v>
      </c>
      <c r="D7" s="459" t="s">
        <v>546</v>
      </c>
      <c r="E7" s="459" t="s">
        <v>129</v>
      </c>
      <c r="F7" s="459" t="s">
        <v>544</v>
      </c>
      <c r="G7" s="459" t="s">
        <v>545</v>
      </c>
      <c r="H7" s="459" t="s">
        <v>546</v>
      </c>
      <c r="I7" s="459" t="s">
        <v>129</v>
      </c>
      <c r="J7" s="459" t="s">
        <v>544</v>
      </c>
      <c r="K7" s="459" t="s">
        <v>545</v>
      </c>
      <c r="L7" s="459" t="s">
        <v>546</v>
      </c>
      <c r="M7" s="459" t="s">
        <v>129</v>
      </c>
      <c r="N7" s="459" t="s">
        <v>544</v>
      </c>
      <c r="O7" s="459" t="s">
        <v>545</v>
      </c>
      <c r="P7" s="459" t="s">
        <v>546</v>
      </c>
      <c r="Q7" s="459" t="s">
        <v>129</v>
      </c>
      <c r="R7" s="459" t="s">
        <v>544</v>
      </c>
      <c r="S7" s="459" t="s">
        <v>545</v>
      </c>
      <c r="T7" s="459" t="s">
        <v>546</v>
      </c>
      <c r="U7" s="459" t="s">
        <v>129</v>
      </c>
      <c r="V7" s="459" t="s">
        <v>544</v>
      </c>
      <c r="W7" s="459" t="s">
        <v>545</v>
      </c>
      <c r="X7" s="459" t="s">
        <v>546</v>
      </c>
      <c r="Y7" s="459" t="s">
        <v>129</v>
      </c>
      <c r="Z7" s="459" t="s">
        <v>544</v>
      </c>
      <c r="AA7" s="459" t="s">
        <v>545</v>
      </c>
      <c r="AB7" s="459" t="s">
        <v>546</v>
      </c>
      <c r="AC7" s="459" t="s">
        <v>129</v>
      </c>
      <c r="AD7" s="2160"/>
      <c r="AE7" s="456"/>
    </row>
    <row r="8" spans="1:75" ht="20.25">
      <c r="A8" s="255" t="s">
        <v>547</v>
      </c>
      <c r="B8" s="239">
        <v>934</v>
      </c>
      <c r="C8" s="239">
        <v>0</v>
      </c>
      <c r="D8" s="239">
        <v>0</v>
      </c>
      <c r="E8" s="396">
        <f>SUM(B8:D8)</f>
        <v>934</v>
      </c>
      <c r="F8" s="239">
        <v>170</v>
      </c>
      <c r="G8" s="239">
        <v>0</v>
      </c>
      <c r="H8" s="239">
        <v>0</v>
      </c>
      <c r="I8" s="396">
        <f>SUM(F8:H8)</f>
        <v>170</v>
      </c>
      <c r="J8" s="239">
        <v>721</v>
      </c>
      <c r="K8" s="239">
        <v>0</v>
      </c>
      <c r="L8" s="239">
        <v>0</v>
      </c>
      <c r="M8" s="396">
        <f>SUM(J8:L8)</f>
        <v>721</v>
      </c>
      <c r="N8" s="239">
        <v>68</v>
      </c>
      <c r="O8" s="239">
        <v>0</v>
      </c>
      <c r="P8" s="239">
        <v>0</v>
      </c>
      <c r="Q8" s="396">
        <f>SUM(N8:P8)</f>
        <v>68</v>
      </c>
      <c r="R8" s="239">
        <v>409</v>
      </c>
      <c r="S8" s="239">
        <v>0</v>
      </c>
      <c r="T8" s="239">
        <v>0</v>
      </c>
      <c r="U8" s="396">
        <f>SUM(R8:T8)</f>
        <v>409</v>
      </c>
      <c r="V8" s="239">
        <v>181</v>
      </c>
      <c r="W8" s="239">
        <v>0</v>
      </c>
      <c r="X8" s="239">
        <v>0</v>
      </c>
      <c r="Y8" s="396">
        <f>SUM(V8:X8)</f>
        <v>181</v>
      </c>
      <c r="Z8" s="239">
        <v>804</v>
      </c>
      <c r="AA8" s="239">
        <v>0</v>
      </c>
      <c r="AB8" s="239">
        <v>0</v>
      </c>
      <c r="AC8" s="396">
        <f>SUM(Z8:AB8)</f>
        <v>804</v>
      </c>
      <c r="AD8" s="255" t="s">
        <v>548</v>
      </c>
      <c r="AE8" s="456"/>
    </row>
    <row r="9" spans="1:75" ht="20.25">
      <c r="A9" s="255" t="s">
        <v>549</v>
      </c>
      <c r="B9" s="242">
        <v>1075</v>
      </c>
      <c r="C9" s="242">
        <v>192</v>
      </c>
      <c r="D9" s="242">
        <v>176</v>
      </c>
      <c r="E9" s="396">
        <f t="shared" ref="E9:E43" si="0">SUM(B9:D9)</f>
        <v>1443</v>
      </c>
      <c r="F9" s="242">
        <v>142</v>
      </c>
      <c r="G9" s="242">
        <v>75</v>
      </c>
      <c r="H9" s="242">
        <v>55</v>
      </c>
      <c r="I9" s="396">
        <f t="shared" ref="I9:I43" si="1">SUM(F9:H9)</f>
        <v>272</v>
      </c>
      <c r="J9" s="242">
        <v>258</v>
      </c>
      <c r="K9" s="242">
        <v>61</v>
      </c>
      <c r="L9" s="242">
        <v>80</v>
      </c>
      <c r="M9" s="396">
        <f t="shared" ref="M9:M43" si="2">SUM(J9:L9)</f>
        <v>399</v>
      </c>
      <c r="N9" s="242">
        <v>75</v>
      </c>
      <c r="O9" s="242">
        <v>35</v>
      </c>
      <c r="P9" s="242">
        <v>7</v>
      </c>
      <c r="Q9" s="396">
        <f t="shared" ref="Q9:Q43" si="3">SUM(N9:P9)</f>
        <v>117</v>
      </c>
      <c r="R9" s="242">
        <v>126</v>
      </c>
      <c r="S9" s="242">
        <v>53</v>
      </c>
      <c r="T9" s="242">
        <v>41</v>
      </c>
      <c r="U9" s="396">
        <f t="shared" ref="U9:U43" si="4">SUM(R9:T9)</f>
        <v>220</v>
      </c>
      <c r="V9" s="242">
        <v>156</v>
      </c>
      <c r="W9" s="242">
        <v>114</v>
      </c>
      <c r="X9" s="242">
        <v>30</v>
      </c>
      <c r="Y9" s="396">
        <f t="shared" ref="Y9:Y43" si="5">SUM(V9:X9)</f>
        <v>300</v>
      </c>
      <c r="Z9" s="242">
        <v>302</v>
      </c>
      <c r="AA9" s="242">
        <v>83</v>
      </c>
      <c r="AB9" s="242">
        <v>66</v>
      </c>
      <c r="AC9" s="396">
        <f t="shared" ref="AC9:AC43" si="6">SUM(Z9:AB9)</f>
        <v>451</v>
      </c>
      <c r="AD9" s="255" t="s">
        <v>550</v>
      </c>
      <c r="AE9" s="456"/>
    </row>
    <row r="10" spans="1:75" ht="20.25">
      <c r="A10" s="255" t="s">
        <v>551</v>
      </c>
      <c r="B10" s="239">
        <v>358</v>
      </c>
      <c r="C10" s="239">
        <v>244</v>
      </c>
      <c r="D10" s="239">
        <v>110</v>
      </c>
      <c r="E10" s="396">
        <f t="shared" si="0"/>
        <v>712</v>
      </c>
      <c r="F10" s="239">
        <v>290</v>
      </c>
      <c r="G10" s="239">
        <v>155</v>
      </c>
      <c r="H10" s="239">
        <v>56</v>
      </c>
      <c r="I10" s="396">
        <f t="shared" si="1"/>
        <v>501</v>
      </c>
      <c r="J10" s="239">
        <v>177</v>
      </c>
      <c r="K10" s="239">
        <v>94</v>
      </c>
      <c r="L10" s="239">
        <v>48</v>
      </c>
      <c r="M10" s="396">
        <f t="shared" si="2"/>
        <v>319</v>
      </c>
      <c r="N10" s="239">
        <v>181</v>
      </c>
      <c r="O10" s="239">
        <v>97</v>
      </c>
      <c r="P10" s="239">
        <v>24</v>
      </c>
      <c r="Q10" s="396">
        <f t="shared" si="3"/>
        <v>302</v>
      </c>
      <c r="R10" s="239">
        <v>179</v>
      </c>
      <c r="S10" s="239">
        <v>120</v>
      </c>
      <c r="T10" s="239">
        <v>46</v>
      </c>
      <c r="U10" s="396">
        <f t="shared" si="4"/>
        <v>345</v>
      </c>
      <c r="V10" s="239">
        <v>138</v>
      </c>
      <c r="W10" s="239">
        <v>90</v>
      </c>
      <c r="X10" s="239">
        <v>40</v>
      </c>
      <c r="Y10" s="396">
        <f t="shared" si="5"/>
        <v>268</v>
      </c>
      <c r="Z10" s="239">
        <v>202</v>
      </c>
      <c r="AA10" s="239">
        <v>114</v>
      </c>
      <c r="AB10" s="239">
        <v>49</v>
      </c>
      <c r="AC10" s="396">
        <f t="shared" si="6"/>
        <v>365</v>
      </c>
      <c r="AD10" s="255" t="s">
        <v>552</v>
      </c>
      <c r="AE10" s="456"/>
      <c r="AS10" s="460"/>
      <c r="AT10" s="460"/>
      <c r="AU10" s="460"/>
    </row>
    <row r="11" spans="1:75" ht="20.25">
      <c r="A11" s="255" t="s">
        <v>553</v>
      </c>
      <c r="B11" s="242">
        <v>506</v>
      </c>
      <c r="C11" s="242">
        <v>224</v>
      </c>
      <c r="D11" s="242">
        <v>113</v>
      </c>
      <c r="E11" s="396">
        <f t="shared" si="0"/>
        <v>843</v>
      </c>
      <c r="F11" s="242">
        <v>188</v>
      </c>
      <c r="G11" s="242">
        <v>81</v>
      </c>
      <c r="H11" s="242">
        <v>42</v>
      </c>
      <c r="I11" s="396">
        <f t="shared" si="1"/>
        <v>311</v>
      </c>
      <c r="J11" s="242">
        <v>96</v>
      </c>
      <c r="K11" s="242">
        <v>70</v>
      </c>
      <c r="L11" s="242">
        <v>45</v>
      </c>
      <c r="M11" s="396">
        <f t="shared" si="2"/>
        <v>211</v>
      </c>
      <c r="N11" s="242">
        <v>155</v>
      </c>
      <c r="O11" s="242">
        <v>58</v>
      </c>
      <c r="P11" s="242">
        <v>25</v>
      </c>
      <c r="Q11" s="396">
        <f t="shared" si="3"/>
        <v>238</v>
      </c>
      <c r="R11" s="242">
        <v>77</v>
      </c>
      <c r="S11" s="242">
        <v>71</v>
      </c>
      <c r="T11" s="242">
        <v>38</v>
      </c>
      <c r="U11" s="396">
        <f t="shared" si="4"/>
        <v>186</v>
      </c>
      <c r="V11" s="242">
        <v>141</v>
      </c>
      <c r="W11" s="242">
        <v>78</v>
      </c>
      <c r="X11" s="242">
        <v>45</v>
      </c>
      <c r="Y11" s="396">
        <f t="shared" si="5"/>
        <v>264</v>
      </c>
      <c r="Z11" s="242">
        <v>138</v>
      </c>
      <c r="AA11" s="242">
        <v>103</v>
      </c>
      <c r="AB11" s="242">
        <v>66</v>
      </c>
      <c r="AC11" s="396">
        <f t="shared" si="6"/>
        <v>307</v>
      </c>
      <c r="AD11" s="255" t="s">
        <v>554</v>
      </c>
      <c r="AE11" s="456"/>
      <c r="AS11" s="460"/>
      <c r="AT11" s="460"/>
      <c r="AU11" s="460"/>
    </row>
    <row r="12" spans="1:75" ht="20.25">
      <c r="A12" s="255" t="s">
        <v>555</v>
      </c>
      <c r="B12" s="239">
        <v>93</v>
      </c>
      <c r="C12" s="239">
        <v>155</v>
      </c>
      <c r="D12" s="239">
        <v>71</v>
      </c>
      <c r="E12" s="396">
        <f t="shared" si="0"/>
        <v>319</v>
      </c>
      <c r="F12" s="239">
        <v>29</v>
      </c>
      <c r="G12" s="239">
        <v>39</v>
      </c>
      <c r="H12" s="239">
        <v>26</v>
      </c>
      <c r="I12" s="396">
        <f t="shared" si="1"/>
        <v>94</v>
      </c>
      <c r="J12" s="239">
        <v>63</v>
      </c>
      <c r="K12" s="239">
        <v>37</v>
      </c>
      <c r="L12" s="239">
        <v>37</v>
      </c>
      <c r="M12" s="396">
        <f t="shared" si="2"/>
        <v>137</v>
      </c>
      <c r="N12" s="239">
        <v>42</v>
      </c>
      <c r="O12" s="239">
        <v>40</v>
      </c>
      <c r="P12" s="239">
        <v>10</v>
      </c>
      <c r="Q12" s="396">
        <f t="shared" si="3"/>
        <v>92</v>
      </c>
      <c r="R12" s="239">
        <v>22</v>
      </c>
      <c r="S12" s="239">
        <v>55</v>
      </c>
      <c r="T12" s="239">
        <v>32</v>
      </c>
      <c r="U12" s="396">
        <f t="shared" si="4"/>
        <v>109</v>
      </c>
      <c r="V12" s="239">
        <v>29</v>
      </c>
      <c r="W12" s="239">
        <v>65</v>
      </c>
      <c r="X12" s="239">
        <v>16</v>
      </c>
      <c r="Y12" s="396">
        <f t="shared" si="5"/>
        <v>110</v>
      </c>
      <c r="Z12" s="239">
        <v>49</v>
      </c>
      <c r="AA12" s="239">
        <v>61</v>
      </c>
      <c r="AB12" s="239">
        <v>37</v>
      </c>
      <c r="AC12" s="396">
        <f t="shared" si="6"/>
        <v>147</v>
      </c>
      <c r="AD12" s="255" t="s">
        <v>556</v>
      </c>
      <c r="AE12" s="456"/>
      <c r="AS12" s="460"/>
      <c r="AT12" s="460"/>
      <c r="AU12" s="460"/>
    </row>
    <row r="13" spans="1:75" ht="20.25">
      <c r="A13" s="255" t="s">
        <v>557</v>
      </c>
      <c r="B13" s="242">
        <v>35</v>
      </c>
      <c r="C13" s="242">
        <v>78</v>
      </c>
      <c r="D13" s="242">
        <v>36</v>
      </c>
      <c r="E13" s="396">
        <f t="shared" si="0"/>
        <v>149</v>
      </c>
      <c r="F13" s="242">
        <v>8</v>
      </c>
      <c r="G13" s="242">
        <v>18</v>
      </c>
      <c r="H13" s="242">
        <v>8</v>
      </c>
      <c r="I13" s="396">
        <f t="shared" si="1"/>
        <v>34</v>
      </c>
      <c r="J13" s="242">
        <v>20</v>
      </c>
      <c r="K13" s="242">
        <v>22</v>
      </c>
      <c r="L13" s="242">
        <v>16</v>
      </c>
      <c r="M13" s="396">
        <f t="shared" si="2"/>
        <v>58</v>
      </c>
      <c r="N13" s="242">
        <v>24</v>
      </c>
      <c r="O13" s="242">
        <v>17</v>
      </c>
      <c r="P13" s="242">
        <v>10</v>
      </c>
      <c r="Q13" s="396">
        <f t="shared" si="3"/>
        <v>51</v>
      </c>
      <c r="R13" s="242">
        <v>10</v>
      </c>
      <c r="S13" s="242">
        <v>18</v>
      </c>
      <c r="T13" s="242">
        <v>15</v>
      </c>
      <c r="U13" s="396">
        <f t="shared" si="4"/>
        <v>43</v>
      </c>
      <c r="V13" s="242">
        <v>6</v>
      </c>
      <c r="W13" s="242">
        <v>29</v>
      </c>
      <c r="X13" s="242">
        <v>6</v>
      </c>
      <c r="Y13" s="396">
        <f t="shared" si="5"/>
        <v>41</v>
      </c>
      <c r="Z13" s="242">
        <v>30</v>
      </c>
      <c r="AA13" s="242">
        <v>24</v>
      </c>
      <c r="AB13" s="242">
        <v>29</v>
      </c>
      <c r="AC13" s="396">
        <f t="shared" si="6"/>
        <v>83</v>
      </c>
      <c r="AD13" s="255" t="s">
        <v>558</v>
      </c>
      <c r="AE13" s="456"/>
      <c r="AS13" s="460"/>
      <c r="AT13" s="460"/>
      <c r="AU13" s="460"/>
    </row>
    <row r="14" spans="1:75" ht="20.25">
      <c r="A14" s="255" t="s">
        <v>559</v>
      </c>
      <c r="B14" s="239">
        <v>5</v>
      </c>
      <c r="C14" s="239">
        <v>17</v>
      </c>
      <c r="D14" s="239">
        <v>23</v>
      </c>
      <c r="E14" s="396">
        <f t="shared" si="0"/>
        <v>45</v>
      </c>
      <c r="F14" s="239">
        <v>3</v>
      </c>
      <c r="G14" s="239">
        <v>14</v>
      </c>
      <c r="H14" s="239">
        <v>14</v>
      </c>
      <c r="I14" s="396">
        <f t="shared" si="1"/>
        <v>31</v>
      </c>
      <c r="J14" s="239">
        <v>1</v>
      </c>
      <c r="K14" s="239">
        <v>8</v>
      </c>
      <c r="L14" s="239">
        <v>11</v>
      </c>
      <c r="M14" s="396">
        <f t="shared" si="2"/>
        <v>20</v>
      </c>
      <c r="N14" s="239">
        <v>0</v>
      </c>
      <c r="O14" s="239">
        <v>13</v>
      </c>
      <c r="P14" s="239">
        <v>4</v>
      </c>
      <c r="Q14" s="396">
        <f t="shared" si="3"/>
        <v>17</v>
      </c>
      <c r="R14" s="239">
        <v>0</v>
      </c>
      <c r="S14" s="239">
        <v>16</v>
      </c>
      <c r="T14" s="239">
        <v>12</v>
      </c>
      <c r="U14" s="396">
        <f t="shared" si="4"/>
        <v>28</v>
      </c>
      <c r="V14" s="239">
        <v>0</v>
      </c>
      <c r="W14" s="239">
        <v>6</v>
      </c>
      <c r="X14" s="239">
        <v>12</v>
      </c>
      <c r="Y14" s="396">
        <f t="shared" si="5"/>
        <v>18</v>
      </c>
      <c r="Z14" s="239">
        <v>1</v>
      </c>
      <c r="AA14" s="239">
        <v>14</v>
      </c>
      <c r="AB14" s="239">
        <v>18</v>
      </c>
      <c r="AC14" s="396">
        <f t="shared" si="6"/>
        <v>33</v>
      </c>
      <c r="AD14" s="255" t="s">
        <v>560</v>
      </c>
      <c r="AE14" s="456"/>
      <c r="AS14" s="460"/>
      <c r="AT14" s="460"/>
      <c r="AU14" s="460"/>
    </row>
    <row r="15" spans="1:75" ht="20.25">
      <c r="A15" s="255" t="s">
        <v>561</v>
      </c>
      <c r="B15" s="242">
        <v>30</v>
      </c>
      <c r="C15" s="242">
        <v>29</v>
      </c>
      <c r="D15" s="242">
        <v>35</v>
      </c>
      <c r="E15" s="396">
        <f t="shared" si="0"/>
        <v>94</v>
      </c>
      <c r="F15" s="242">
        <v>16</v>
      </c>
      <c r="G15" s="242">
        <v>18</v>
      </c>
      <c r="H15" s="242">
        <v>21</v>
      </c>
      <c r="I15" s="396">
        <f t="shared" si="1"/>
        <v>55</v>
      </c>
      <c r="J15" s="242">
        <v>7</v>
      </c>
      <c r="K15" s="242">
        <v>16</v>
      </c>
      <c r="L15" s="242">
        <v>18</v>
      </c>
      <c r="M15" s="396">
        <f t="shared" si="2"/>
        <v>41</v>
      </c>
      <c r="N15" s="242">
        <v>6</v>
      </c>
      <c r="O15" s="242">
        <v>15</v>
      </c>
      <c r="P15" s="242">
        <v>6</v>
      </c>
      <c r="Q15" s="396">
        <f t="shared" si="3"/>
        <v>27</v>
      </c>
      <c r="R15" s="242">
        <v>5</v>
      </c>
      <c r="S15" s="242">
        <v>12</v>
      </c>
      <c r="T15" s="242">
        <v>13</v>
      </c>
      <c r="U15" s="396">
        <f t="shared" si="4"/>
        <v>30</v>
      </c>
      <c r="V15" s="242">
        <v>9</v>
      </c>
      <c r="W15" s="242">
        <v>15</v>
      </c>
      <c r="X15" s="242">
        <v>8</v>
      </c>
      <c r="Y15" s="396">
        <f t="shared" si="5"/>
        <v>32</v>
      </c>
      <c r="Z15" s="242">
        <v>12</v>
      </c>
      <c r="AA15" s="242">
        <v>16</v>
      </c>
      <c r="AB15" s="242">
        <v>15</v>
      </c>
      <c r="AC15" s="396">
        <f t="shared" si="6"/>
        <v>43</v>
      </c>
      <c r="AD15" s="255" t="s">
        <v>562</v>
      </c>
      <c r="AE15" s="456"/>
      <c r="AS15" s="460"/>
      <c r="AT15" s="460"/>
      <c r="AU15" s="460"/>
    </row>
    <row r="16" spans="1:75" ht="20.25">
      <c r="A16" s="255" t="s">
        <v>563</v>
      </c>
      <c r="B16" s="239">
        <v>19</v>
      </c>
      <c r="C16" s="239">
        <v>24</v>
      </c>
      <c r="D16" s="239">
        <v>19</v>
      </c>
      <c r="E16" s="396">
        <f t="shared" si="0"/>
        <v>62</v>
      </c>
      <c r="F16" s="239">
        <v>12</v>
      </c>
      <c r="G16" s="239">
        <v>12</v>
      </c>
      <c r="H16" s="239">
        <v>8</v>
      </c>
      <c r="I16" s="396">
        <f t="shared" si="1"/>
        <v>32</v>
      </c>
      <c r="J16" s="239">
        <v>3</v>
      </c>
      <c r="K16" s="239">
        <v>4</v>
      </c>
      <c r="L16" s="239">
        <v>3</v>
      </c>
      <c r="M16" s="396">
        <f t="shared" si="2"/>
        <v>10</v>
      </c>
      <c r="N16" s="239">
        <v>9</v>
      </c>
      <c r="O16" s="239">
        <v>9</v>
      </c>
      <c r="P16" s="239">
        <v>1</v>
      </c>
      <c r="Q16" s="396">
        <f t="shared" si="3"/>
        <v>19</v>
      </c>
      <c r="R16" s="239">
        <v>2</v>
      </c>
      <c r="S16" s="239">
        <v>5</v>
      </c>
      <c r="T16" s="239">
        <v>8</v>
      </c>
      <c r="U16" s="396">
        <f t="shared" si="4"/>
        <v>15</v>
      </c>
      <c r="V16" s="239">
        <v>0</v>
      </c>
      <c r="W16" s="239">
        <v>7</v>
      </c>
      <c r="X16" s="239">
        <v>6</v>
      </c>
      <c r="Y16" s="396">
        <f t="shared" si="5"/>
        <v>13</v>
      </c>
      <c r="Z16" s="239">
        <v>1</v>
      </c>
      <c r="AA16" s="239">
        <v>5</v>
      </c>
      <c r="AB16" s="239">
        <v>5</v>
      </c>
      <c r="AC16" s="396">
        <f t="shared" si="6"/>
        <v>11</v>
      </c>
      <c r="AD16" s="255" t="s">
        <v>564</v>
      </c>
      <c r="AE16" s="456"/>
      <c r="AS16" s="460"/>
      <c r="AT16" s="460"/>
      <c r="AU16" s="460"/>
    </row>
    <row r="17" spans="1:47" ht="20.25">
      <c r="A17" s="255" t="s">
        <v>565</v>
      </c>
      <c r="B17" s="242">
        <v>39</v>
      </c>
      <c r="C17" s="242">
        <v>77</v>
      </c>
      <c r="D17" s="242">
        <v>43</v>
      </c>
      <c r="E17" s="396">
        <f t="shared" si="0"/>
        <v>159</v>
      </c>
      <c r="F17" s="242">
        <v>17</v>
      </c>
      <c r="G17" s="242">
        <v>28</v>
      </c>
      <c r="H17" s="242">
        <v>24</v>
      </c>
      <c r="I17" s="396">
        <f t="shared" si="1"/>
        <v>69</v>
      </c>
      <c r="J17" s="242">
        <v>30</v>
      </c>
      <c r="K17" s="242">
        <v>24</v>
      </c>
      <c r="L17" s="242">
        <v>28</v>
      </c>
      <c r="M17" s="396">
        <f t="shared" si="2"/>
        <v>82</v>
      </c>
      <c r="N17" s="242">
        <v>11</v>
      </c>
      <c r="O17" s="242">
        <v>22</v>
      </c>
      <c r="P17" s="242">
        <v>5</v>
      </c>
      <c r="Q17" s="396">
        <f t="shared" si="3"/>
        <v>38</v>
      </c>
      <c r="R17" s="242">
        <v>8</v>
      </c>
      <c r="S17" s="242">
        <v>27</v>
      </c>
      <c r="T17" s="242">
        <v>16</v>
      </c>
      <c r="U17" s="396">
        <f t="shared" si="4"/>
        <v>51</v>
      </c>
      <c r="V17" s="242">
        <v>8</v>
      </c>
      <c r="W17" s="242">
        <v>35</v>
      </c>
      <c r="X17" s="242">
        <v>6</v>
      </c>
      <c r="Y17" s="396">
        <f t="shared" si="5"/>
        <v>49</v>
      </c>
      <c r="Z17" s="242">
        <v>26</v>
      </c>
      <c r="AA17" s="242">
        <v>34</v>
      </c>
      <c r="AB17" s="242">
        <v>28</v>
      </c>
      <c r="AC17" s="396">
        <f t="shared" si="6"/>
        <v>88</v>
      </c>
      <c r="AD17" s="255" t="s">
        <v>566</v>
      </c>
      <c r="AE17" s="456"/>
      <c r="AS17" s="460"/>
      <c r="AT17" s="460"/>
      <c r="AU17" s="460"/>
    </row>
    <row r="18" spans="1:47" ht="20.25">
      <c r="A18" s="255" t="s">
        <v>567</v>
      </c>
      <c r="B18" s="239">
        <v>64</v>
      </c>
      <c r="C18" s="239">
        <v>90</v>
      </c>
      <c r="D18" s="239">
        <v>104</v>
      </c>
      <c r="E18" s="396">
        <f t="shared" si="0"/>
        <v>258</v>
      </c>
      <c r="F18" s="239">
        <v>13</v>
      </c>
      <c r="G18" s="239">
        <v>33</v>
      </c>
      <c r="H18" s="239">
        <v>22</v>
      </c>
      <c r="I18" s="396">
        <f t="shared" si="1"/>
        <v>68</v>
      </c>
      <c r="J18" s="239">
        <v>20</v>
      </c>
      <c r="K18" s="239">
        <v>29</v>
      </c>
      <c r="L18" s="239">
        <v>19</v>
      </c>
      <c r="M18" s="396">
        <f t="shared" si="2"/>
        <v>68</v>
      </c>
      <c r="N18" s="239">
        <v>23</v>
      </c>
      <c r="O18" s="239">
        <v>26</v>
      </c>
      <c r="P18" s="239">
        <v>7</v>
      </c>
      <c r="Q18" s="396">
        <f t="shared" si="3"/>
        <v>56</v>
      </c>
      <c r="R18" s="239">
        <v>11</v>
      </c>
      <c r="S18" s="239">
        <v>15</v>
      </c>
      <c r="T18" s="239">
        <v>15</v>
      </c>
      <c r="U18" s="396">
        <f t="shared" si="4"/>
        <v>41</v>
      </c>
      <c r="V18" s="239">
        <v>15</v>
      </c>
      <c r="W18" s="239">
        <v>31</v>
      </c>
      <c r="X18" s="239">
        <v>8</v>
      </c>
      <c r="Y18" s="396">
        <f t="shared" si="5"/>
        <v>54</v>
      </c>
      <c r="Z18" s="239">
        <v>43</v>
      </c>
      <c r="AA18" s="239">
        <v>21</v>
      </c>
      <c r="AB18" s="239">
        <v>33</v>
      </c>
      <c r="AC18" s="396">
        <f t="shared" si="6"/>
        <v>97</v>
      </c>
      <c r="AD18" s="255" t="s">
        <v>568</v>
      </c>
      <c r="AE18" s="456"/>
      <c r="AS18" s="460"/>
      <c r="AT18" s="460"/>
      <c r="AU18" s="460"/>
    </row>
    <row r="19" spans="1:47" ht="20.25">
      <c r="A19" s="255" t="s">
        <v>569</v>
      </c>
      <c r="B19" s="242">
        <v>225</v>
      </c>
      <c r="C19" s="242">
        <v>196</v>
      </c>
      <c r="D19" s="242">
        <v>111</v>
      </c>
      <c r="E19" s="396">
        <f t="shared" si="0"/>
        <v>532</v>
      </c>
      <c r="F19" s="242">
        <v>99</v>
      </c>
      <c r="G19" s="242">
        <v>56</v>
      </c>
      <c r="H19" s="242">
        <v>30</v>
      </c>
      <c r="I19" s="396">
        <f t="shared" si="1"/>
        <v>185</v>
      </c>
      <c r="J19" s="242">
        <v>89</v>
      </c>
      <c r="K19" s="242">
        <v>87</v>
      </c>
      <c r="L19" s="242">
        <v>57</v>
      </c>
      <c r="M19" s="396">
        <f t="shared" si="2"/>
        <v>233</v>
      </c>
      <c r="N19" s="242">
        <v>78</v>
      </c>
      <c r="O19" s="242">
        <v>58</v>
      </c>
      <c r="P19" s="242">
        <v>23</v>
      </c>
      <c r="Q19" s="396">
        <f t="shared" si="3"/>
        <v>159</v>
      </c>
      <c r="R19" s="242">
        <v>75</v>
      </c>
      <c r="S19" s="242">
        <v>84</v>
      </c>
      <c r="T19" s="242">
        <v>39</v>
      </c>
      <c r="U19" s="396">
        <f t="shared" si="4"/>
        <v>198</v>
      </c>
      <c r="V19" s="242">
        <v>79</v>
      </c>
      <c r="W19" s="242">
        <v>88</v>
      </c>
      <c r="X19" s="242">
        <v>43</v>
      </c>
      <c r="Y19" s="396">
        <f t="shared" si="5"/>
        <v>210</v>
      </c>
      <c r="Z19" s="242">
        <v>105</v>
      </c>
      <c r="AA19" s="242">
        <v>79</v>
      </c>
      <c r="AB19" s="242">
        <v>39</v>
      </c>
      <c r="AC19" s="396">
        <f t="shared" si="6"/>
        <v>223</v>
      </c>
      <c r="AD19" s="255" t="s">
        <v>570</v>
      </c>
      <c r="AE19" s="456"/>
      <c r="AS19" s="460"/>
      <c r="AT19" s="460"/>
      <c r="AU19" s="460"/>
    </row>
    <row r="20" spans="1:47" ht="20.25">
      <c r="A20" s="255" t="s">
        <v>571</v>
      </c>
      <c r="B20" s="239">
        <v>19</v>
      </c>
      <c r="C20" s="239">
        <v>86</v>
      </c>
      <c r="D20" s="239">
        <v>53</v>
      </c>
      <c r="E20" s="396">
        <f t="shared" si="0"/>
        <v>158</v>
      </c>
      <c r="F20" s="239">
        <v>6</v>
      </c>
      <c r="G20" s="239">
        <v>62</v>
      </c>
      <c r="H20" s="239">
        <v>25</v>
      </c>
      <c r="I20" s="396">
        <f t="shared" si="1"/>
        <v>93</v>
      </c>
      <c r="J20" s="239">
        <v>8</v>
      </c>
      <c r="K20" s="239">
        <v>28</v>
      </c>
      <c r="L20" s="239">
        <v>17</v>
      </c>
      <c r="M20" s="396">
        <f t="shared" si="2"/>
        <v>53</v>
      </c>
      <c r="N20" s="239">
        <v>4</v>
      </c>
      <c r="O20" s="239">
        <v>20</v>
      </c>
      <c r="P20" s="239">
        <v>8</v>
      </c>
      <c r="Q20" s="396">
        <f t="shared" si="3"/>
        <v>32</v>
      </c>
      <c r="R20" s="239">
        <v>38</v>
      </c>
      <c r="S20" s="239">
        <v>43</v>
      </c>
      <c r="T20" s="239">
        <v>27</v>
      </c>
      <c r="U20" s="396">
        <f t="shared" si="4"/>
        <v>108</v>
      </c>
      <c r="V20" s="239">
        <v>13</v>
      </c>
      <c r="W20" s="239">
        <v>38</v>
      </c>
      <c r="X20" s="239">
        <v>18</v>
      </c>
      <c r="Y20" s="396">
        <f t="shared" si="5"/>
        <v>69</v>
      </c>
      <c r="Z20" s="239">
        <v>5</v>
      </c>
      <c r="AA20" s="239">
        <v>31</v>
      </c>
      <c r="AB20" s="239">
        <v>26</v>
      </c>
      <c r="AC20" s="396">
        <f t="shared" si="6"/>
        <v>62</v>
      </c>
      <c r="AD20" s="255" t="s">
        <v>572</v>
      </c>
      <c r="AE20" s="456"/>
      <c r="AS20" s="460"/>
      <c r="AT20" s="460"/>
      <c r="AU20" s="460"/>
    </row>
    <row r="21" spans="1:47" ht="20.25">
      <c r="A21" s="255" t="s">
        <v>573</v>
      </c>
      <c r="B21" s="242">
        <v>11</v>
      </c>
      <c r="C21" s="242">
        <v>30</v>
      </c>
      <c r="D21" s="242">
        <v>11</v>
      </c>
      <c r="E21" s="396">
        <f t="shared" si="0"/>
        <v>52</v>
      </c>
      <c r="F21" s="242">
        <v>5</v>
      </c>
      <c r="G21" s="242">
        <v>17</v>
      </c>
      <c r="H21" s="242">
        <v>12</v>
      </c>
      <c r="I21" s="396">
        <f t="shared" si="1"/>
        <v>34</v>
      </c>
      <c r="J21" s="242">
        <v>0</v>
      </c>
      <c r="K21" s="242">
        <v>6</v>
      </c>
      <c r="L21" s="242">
        <v>8</v>
      </c>
      <c r="M21" s="396">
        <f t="shared" si="2"/>
        <v>14</v>
      </c>
      <c r="N21" s="242">
        <v>15</v>
      </c>
      <c r="O21" s="242">
        <v>20</v>
      </c>
      <c r="P21" s="242">
        <v>4</v>
      </c>
      <c r="Q21" s="396">
        <f t="shared" si="3"/>
        <v>39</v>
      </c>
      <c r="R21" s="242">
        <v>0</v>
      </c>
      <c r="S21" s="242">
        <v>14</v>
      </c>
      <c r="T21" s="242">
        <v>7</v>
      </c>
      <c r="U21" s="396">
        <f t="shared" si="4"/>
        <v>21</v>
      </c>
      <c r="V21" s="242">
        <v>1</v>
      </c>
      <c r="W21" s="242">
        <v>16</v>
      </c>
      <c r="X21" s="242">
        <v>8</v>
      </c>
      <c r="Y21" s="396">
        <f t="shared" si="5"/>
        <v>25</v>
      </c>
      <c r="Z21" s="242">
        <v>1</v>
      </c>
      <c r="AA21" s="242">
        <v>7</v>
      </c>
      <c r="AB21" s="242">
        <v>7</v>
      </c>
      <c r="AC21" s="396">
        <f t="shared" si="6"/>
        <v>15</v>
      </c>
      <c r="AD21" s="255" t="s">
        <v>574</v>
      </c>
      <c r="AE21" s="456"/>
      <c r="AS21" s="460"/>
      <c r="AT21" s="460"/>
      <c r="AU21" s="460"/>
    </row>
    <row r="22" spans="1:47" ht="20.25">
      <c r="A22" s="255" t="s">
        <v>575</v>
      </c>
      <c r="B22" s="239">
        <v>23</v>
      </c>
      <c r="C22" s="239">
        <v>45</v>
      </c>
      <c r="D22" s="239">
        <v>33</v>
      </c>
      <c r="E22" s="396">
        <f t="shared" si="0"/>
        <v>101</v>
      </c>
      <c r="F22" s="239">
        <v>10</v>
      </c>
      <c r="G22" s="239">
        <v>21</v>
      </c>
      <c r="H22" s="239">
        <v>15</v>
      </c>
      <c r="I22" s="396">
        <f t="shared" si="1"/>
        <v>46</v>
      </c>
      <c r="J22" s="239">
        <v>12</v>
      </c>
      <c r="K22" s="239">
        <v>20</v>
      </c>
      <c r="L22" s="239">
        <v>13</v>
      </c>
      <c r="M22" s="396">
        <f t="shared" si="2"/>
        <v>45</v>
      </c>
      <c r="N22" s="239">
        <v>6</v>
      </c>
      <c r="O22" s="239">
        <v>15</v>
      </c>
      <c r="P22" s="239">
        <v>3</v>
      </c>
      <c r="Q22" s="396">
        <f t="shared" si="3"/>
        <v>24</v>
      </c>
      <c r="R22" s="239">
        <v>1</v>
      </c>
      <c r="S22" s="239">
        <v>20</v>
      </c>
      <c r="T22" s="239">
        <v>8</v>
      </c>
      <c r="U22" s="396">
        <f t="shared" si="4"/>
        <v>29</v>
      </c>
      <c r="V22" s="239">
        <v>4</v>
      </c>
      <c r="W22" s="239">
        <v>18</v>
      </c>
      <c r="X22" s="239">
        <v>10</v>
      </c>
      <c r="Y22" s="396">
        <f t="shared" si="5"/>
        <v>32</v>
      </c>
      <c r="Z22" s="239">
        <v>17</v>
      </c>
      <c r="AA22" s="239">
        <v>11</v>
      </c>
      <c r="AB22" s="239">
        <v>16</v>
      </c>
      <c r="AC22" s="396">
        <f t="shared" si="6"/>
        <v>44</v>
      </c>
      <c r="AD22" s="255" t="s">
        <v>576</v>
      </c>
      <c r="AE22" s="456"/>
      <c r="AS22" s="460"/>
      <c r="AT22" s="460"/>
      <c r="AU22" s="460"/>
    </row>
    <row r="23" spans="1:47" ht="20.25">
      <c r="A23" s="255" t="s">
        <v>577</v>
      </c>
      <c r="B23" s="242">
        <v>39</v>
      </c>
      <c r="C23" s="242">
        <v>34</v>
      </c>
      <c r="D23" s="242">
        <v>61</v>
      </c>
      <c r="E23" s="396">
        <f t="shared" si="0"/>
        <v>134</v>
      </c>
      <c r="F23" s="242">
        <v>14</v>
      </c>
      <c r="G23" s="242">
        <v>20</v>
      </c>
      <c r="H23" s="242">
        <v>10</v>
      </c>
      <c r="I23" s="396">
        <f t="shared" si="1"/>
        <v>44</v>
      </c>
      <c r="J23" s="242">
        <v>22</v>
      </c>
      <c r="K23" s="242">
        <v>8</v>
      </c>
      <c r="L23" s="242">
        <v>16</v>
      </c>
      <c r="M23" s="396">
        <f t="shared" si="2"/>
        <v>46</v>
      </c>
      <c r="N23" s="242">
        <v>3</v>
      </c>
      <c r="O23" s="242">
        <v>9</v>
      </c>
      <c r="P23" s="242">
        <v>4</v>
      </c>
      <c r="Q23" s="396">
        <f t="shared" si="3"/>
        <v>16</v>
      </c>
      <c r="R23" s="242">
        <v>7</v>
      </c>
      <c r="S23" s="242">
        <v>7</v>
      </c>
      <c r="T23" s="242">
        <v>8</v>
      </c>
      <c r="U23" s="396">
        <f t="shared" si="4"/>
        <v>22</v>
      </c>
      <c r="V23" s="242">
        <v>0</v>
      </c>
      <c r="W23" s="242">
        <v>11</v>
      </c>
      <c r="X23" s="242">
        <v>3</v>
      </c>
      <c r="Y23" s="396">
        <f t="shared" si="5"/>
        <v>14</v>
      </c>
      <c r="Z23" s="242">
        <v>34</v>
      </c>
      <c r="AA23" s="242">
        <v>8</v>
      </c>
      <c r="AB23" s="242">
        <v>17</v>
      </c>
      <c r="AC23" s="396">
        <f t="shared" si="6"/>
        <v>59</v>
      </c>
      <c r="AD23" s="255" t="s">
        <v>578</v>
      </c>
      <c r="AE23" s="456"/>
      <c r="AS23" s="460"/>
      <c r="AT23" s="460"/>
      <c r="AU23" s="460"/>
    </row>
    <row r="24" spans="1:47" ht="25.5">
      <c r="A24" s="255" t="s">
        <v>579</v>
      </c>
      <c r="B24" s="239">
        <v>14</v>
      </c>
      <c r="C24" s="239">
        <v>24</v>
      </c>
      <c r="D24" s="239">
        <v>16</v>
      </c>
      <c r="E24" s="396">
        <f t="shared" si="0"/>
        <v>54</v>
      </c>
      <c r="F24" s="239">
        <v>6</v>
      </c>
      <c r="G24" s="239">
        <v>5</v>
      </c>
      <c r="H24" s="239">
        <v>3</v>
      </c>
      <c r="I24" s="396">
        <f t="shared" si="1"/>
        <v>14</v>
      </c>
      <c r="J24" s="239">
        <v>16</v>
      </c>
      <c r="K24" s="239">
        <v>8</v>
      </c>
      <c r="L24" s="239">
        <v>4</v>
      </c>
      <c r="M24" s="396">
        <f t="shared" si="2"/>
        <v>28</v>
      </c>
      <c r="N24" s="239">
        <v>8</v>
      </c>
      <c r="O24" s="239">
        <v>8</v>
      </c>
      <c r="P24" s="239">
        <v>1</v>
      </c>
      <c r="Q24" s="396">
        <f t="shared" si="3"/>
        <v>17</v>
      </c>
      <c r="R24" s="239">
        <v>21</v>
      </c>
      <c r="S24" s="239">
        <v>10</v>
      </c>
      <c r="T24" s="239">
        <v>6</v>
      </c>
      <c r="U24" s="396">
        <f t="shared" si="4"/>
        <v>37</v>
      </c>
      <c r="V24" s="239">
        <v>2</v>
      </c>
      <c r="W24" s="239">
        <v>11</v>
      </c>
      <c r="X24" s="239">
        <v>2</v>
      </c>
      <c r="Y24" s="396">
        <f t="shared" si="5"/>
        <v>15</v>
      </c>
      <c r="Z24" s="239">
        <v>3</v>
      </c>
      <c r="AA24" s="239">
        <v>31</v>
      </c>
      <c r="AB24" s="239">
        <v>16</v>
      </c>
      <c r="AC24" s="396">
        <f t="shared" si="6"/>
        <v>50</v>
      </c>
      <c r="AD24" s="301" t="s">
        <v>580</v>
      </c>
      <c r="AE24" s="456"/>
      <c r="AS24" s="460"/>
      <c r="AT24" s="460"/>
      <c r="AU24" s="460"/>
    </row>
    <row r="25" spans="1:47" ht="20.25">
      <c r="A25" s="255" t="s">
        <v>581</v>
      </c>
      <c r="B25" s="242">
        <v>0</v>
      </c>
      <c r="C25" s="242">
        <v>11</v>
      </c>
      <c r="D25" s="242">
        <v>29</v>
      </c>
      <c r="E25" s="396">
        <f t="shared" si="0"/>
        <v>40</v>
      </c>
      <c r="F25" s="242">
        <v>0</v>
      </c>
      <c r="G25" s="242">
        <v>6</v>
      </c>
      <c r="H25" s="242">
        <v>8</v>
      </c>
      <c r="I25" s="396">
        <f t="shared" si="1"/>
        <v>14</v>
      </c>
      <c r="J25" s="242">
        <v>0</v>
      </c>
      <c r="K25" s="242">
        <v>1</v>
      </c>
      <c r="L25" s="242">
        <v>8</v>
      </c>
      <c r="M25" s="396">
        <f t="shared" si="2"/>
        <v>9</v>
      </c>
      <c r="N25" s="242">
        <v>0</v>
      </c>
      <c r="O25" s="242">
        <v>5</v>
      </c>
      <c r="P25" s="242">
        <v>4</v>
      </c>
      <c r="Q25" s="396">
        <f t="shared" si="3"/>
        <v>9</v>
      </c>
      <c r="R25" s="242">
        <v>0</v>
      </c>
      <c r="S25" s="242">
        <v>3</v>
      </c>
      <c r="T25" s="242">
        <v>6</v>
      </c>
      <c r="U25" s="396">
        <f t="shared" si="4"/>
        <v>9</v>
      </c>
      <c r="V25" s="242">
        <v>0</v>
      </c>
      <c r="W25" s="242">
        <v>8</v>
      </c>
      <c r="X25" s="242">
        <v>5</v>
      </c>
      <c r="Y25" s="396">
        <f t="shared" si="5"/>
        <v>13</v>
      </c>
      <c r="Z25" s="242">
        <v>0</v>
      </c>
      <c r="AA25" s="242">
        <v>5</v>
      </c>
      <c r="AB25" s="242">
        <v>10</v>
      </c>
      <c r="AC25" s="396">
        <f t="shared" si="6"/>
        <v>15</v>
      </c>
      <c r="AD25" s="302" t="s">
        <v>582</v>
      </c>
      <c r="AE25" s="456"/>
      <c r="AS25" s="460"/>
      <c r="AT25" s="460"/>
      <c r="AU25" s="460"/>
    </row>
    <row r="26" spans="1:47" ht="20.25">
      <c r="A26" s="255" t="s">
        <v>583</v>
      </c>
      <c r="B26" s="239">
        <v>84</v>
      </c>
      <c r="C26" s="239">
        <v>137</v>
      </c>
      <c r="D26" s="239">
        <v>79</v>
      </c>
      <c r="E26" s="396">
        <f t="shared" si="0"/>
        <v>300</v>
      </c>
      <c r="F26" s="239">
        <v>35</v>
      </c>
      <c r="G26" s="239">
        <v>69</v>
      </c>
      <c r="H26" s="239">
        <v>45</v>
      </c>
      <c r="I26" s="396">
        <f t="shared" si="1"/>
        <v>149</v>
      </c>
      <c r="J26" s="239">
        <v>46</v>
      </c>
      <c r="K26" s="239">
        <v>54</v>
      </c>
      <c r="L26" s="239">
        <v>46</v>
      </c>
      <c r="M26" s="396">
        <f t="shared" si="2"/>
        <v>146</v>
      </c>
      <c r="N26" s="239">
        <v>26</v>
      </c>
      <c r="O26" s="239">
        <v>51</v>
      </c>
      <c r="P26" s="239">
        <v>12</v>
      </c>
      <c r="Q26" s="396">
        <f t="shared" si="3"/>
        <v>89</v>
      </c>
      <c r="R26" s="239">
        <v>23</v>
      </c>
      <c r="S26" s="239">
        <v>55</v>
      </c>
      <c r="T26" s="239">
        <v>38</v>
      </c>
      <c r="U26" s="396">
        <f t="shared" si="4"/>
        <v>116</v>
      </c>
      <c r="V26" s="239">
        <v>45</v>
      </c>
      <c r="W26" s="239">
        <v>79</v>
      </c>
      <c r="X26" s="239">
        <v>27</v>
      </c>
      <c r="Y26" s="396">
        <f t="shared" si="5"/>
        <v>151</v>
      </c>
      <c r="Z26" s="239">
        <v>39</v>
      </c>
      <c r="AA26" s="239">
        <v>75</v>
      </c>
      <c r="AB26" s="239">
        <v>101</v>
      </c>
      <c r="AC26" s="396">
        <f t="shared" si="6"/>
        <v>215</v>
      </c>
      <c r="AD26" s="255" t="s">
        <v>584</v>
      </c>
      <c r="AE26" s="456"/>
      <c r="AS26" s="460"/>
      <c r="AT26" s="460"/>
      <c r="AU26" s="460"/>
    </row>
    <row r="27" spans="1:47" ht="20.25">
      <c r="A27" s="255" t="s">
        <v>585</v>
      </c>
      <c r="B27" s="242">
        <v>10</v>
      </c>
      <c r="C27" s="242">
        <v>107</v>
      </c>
      <c r="D27" s="242">
        <v>46</v>
      </c>
      <c r="E27" s="396">
        <f t="shared" si="0"/>
        <v>163</v>
      </c>
      <c r="F27" s="242">
        <v>1</v>
      </c>
      <c r="G27" s="242">
        <v>36</v>
      </c>
      <c r="H27" s="242">
        <v>38</v>
      </c>
      <c r="I27" s="396">
        <f t="shared" si="1"/>
        <v>75</v>
      </c>
      <c r="J27" s="242">
        <v>13</v>
      </c>
      <c r="K27" s="242">
        <v>31</v>
      </c>
      <c r="L27" s="242">
        <v>26</v>
      </c>
      <c r="M27" s="396">
        <f t="shared" si="2"/>
        <v>70</v>
      </c>
      <c r="N27" s="242">
        <v>1</v>
      </c>
      <c r="O27" s="242">
        <v>40</v>
      </c>
      <c r="P27" s="242">
        <v>18</v>
      </c>
      <c r="Q27" s="396">
        <f t="shared" si="3"/>
        <v>59</v>
      </c>
      <c r="R27" s="242">
        <v>2</v>
      </c>
      <c r="S27" s="242">
        <v>48</v>
      </c>
      <c r="T27" s="242">
        <v>22</v>
      </c>
      <c r="U27" s="396">
        <f t="shared" si="4"/>
        <v>72</v>
      </c>
      <c r="V27" s="242">
        <v>4</v>
      </c>
      <c r="W27" s="242">
        <v>62</v>
      </c>
      <c r="X27" s="242">
        <v>19</v>
      </c>
      <c r="Y27" s="396">
        <f t="shared" si="5"/>
        <v>85</v>
      </c>
      <c r="Z27" s="242">
        <v>11</v>
      </c>
      <c r="AA27" s="242">
        <v>53</v>
      </c>
      <c r="AB27" s="242">
        <v>37</v>
      </c>
      <c r="AC27" s="396">
        <f t="shared" si="6"/>
        <v>101</v>
      </c>
      <c r="AD27" s="255" t="s">
        <v>586</v>
      </c>
      <c r="AE27" s="456"/>
      <c r="AS27" s="460"/>
      <c r="AT27" s="460"/>
      <c r="AU27" s="460"/>
    </row>
    <row r="28" spans="1:47" ht="20.25">
      <c r="A28" s="255" t="s">
        <v>587</v>
      </c>
      <c r="B28" s="239">
        <v>70</v>
      </c>
      <c r="C28" s="239">
        <v>228</v>
      </c>
      <c r="D28" s="239">
        <v>152</v>
      </c>
      <c r="E28" s="396">
        <f t="shared" si="0"/>
        <v>450</v>
      </c>
      <c r="F28" s="239">
        <v>21</v>
      </c>
      <c r="G28" s="239">
        <v>89</v>
      </c>
      <c r="H28" s="239">
        <v>53</v>
      </c>
      <c r="I28" s="396">
        <f t="shared" si="1"/>
        <v>163</v>
      </c>
      <c r="J28" s="239">
        <v>44</v>
      </c>
      <c r="K28" s="239">
        <v>75</v>
      </c>
      <c r="L28" s="239">
        <v>43</v>
      </c>
      <c r="M28" s="396">
        <f t="shared" si="2"/>
        <v>162</v>
      </c>
      <c r="N28" s="239">
        <v>29</v>
      </c>
      <c r="O28" s="239">
        <v>61</v>
      </c>
      <c r="P28" s="239">
        <v>28</v>
      </c>
      <c r="Q28" s="396">
        <f t="shared" si="3"/>
        <v>118</v>
      </c>
      <c r="R28" s="239">
        <v>24</v>
      </c>
      <c r="S28" s="239">
        <v>69</v>
      </c>
      <c r="T28" s="239">
        <v>48</v>
      </c>
      <c r="U28" s="396">
        <f t="shared" si="4"/>
        <v>141</v>
      </c>
      <c r="V28" s="239">
        <v>41</v>
      </c>
      <c r="W28" s="239">
        <v>68</v>
      </c>
      <c r="X28" s="239">
        <v>27</v>
      </c>
      <c r="Y28" s="396">
        <f t="shared" si="5"/>
        <v>136</v>
      </c>
      <c r="Z28" s="239">
        <v>57</v>
      </c>
      <c r="AA28" s="239">
        <v>87</v>
      </c>
      <c r="AB28" s="239">
        <v>87</v>
      </c>
      <c r="AC28" s="396">
        <f t="shared" si="6"/>
        <v>231</v>
      </c>
      <c r="AD28" s="255" t="s">
        <v>588</v>
      </c>
      <c r="AE28" s="456"/>
      <c r="AS28" s="460"/>
      <c r="AT28" s="460"/>
      <c r="AU28" s="460"/>
    </row>
    <row r="29" spans="1:47" ht="20.25">
      <c r="A29" s="255" t="s">
        <v>589</v>
      </c>
      <c r="B29" s="242">
        <v>14</v>
      </c>
      <c r="C29" s="242">
        <v>11</v>
      </c>
      <c r="D29" s="242">
        <v>18</v>
      </c>
      <c r="E29" s="396">
        <f t="shared" si="0"/>
        <v>43</v>
      </c>
      <c r="F29" s="242">
        <v>7</v>
      </c>
      <c r="G29" s="242">
        <v>8</v>
      </c>
      <c r="H29" s="242">
        <v>3</v>
      </c>
      <c r="I29" s="396">
        <f t="shared" si="1"/>
        <v>18</v>
      </c>
      <c r="J29" s="242">
        <v>8</v>
      </c>
      <c r="K29" s="242">
        <v>8</v>
      </c>
      <c r="L29" s="242">
        <v>7</v>
      </c>
      <c r="M29" s="396">
        <f t="shared" si="2"/>
        <v>23</v>
      </c>
      <c r="N29" s="242">
        <v>6</v>
      </c>
      <c r="O29" s="242">
        <v>9</v>
      </c>
      <c r="P29" s="242">
        <v>1</v>
      </c>
      <c r="Q29" s="396">
        <f t="shared" si="3"/>
        <v>16</v>
      </c>
      <c r="R29" s="242">
        <v>5</v>
      </c>
      <c r="S29" s="242">
        <v>9</v>
      </c>
      <c r="T29" s="242">
        <v>3</v>
      </c>
      <c r="U29" s="396">
        <f t="shared" si="4"/>
        <v>17</v>
      </c>
      <c r="V29" s="242">
        <v>7</v>
      </c>
      <c r="W29" s="242">
        <v>9</v>
      </c>
      <c r="X29" s="242">
        <v>3</v>
      </c>
      <c r="Y29" s="396">
        <f t="shared" si="5"/>
        <v>19</v>
      </c>
      <c r="Z29" s="242">
        <v>6</v>
      </c>
      <c r="AA29" s="242">
        <v>12</v>
      </c>
      <c r="AB29" s="242">
        <v>2</v>
      </c>
      <c r="AC29" s="396">
        <f t="shared" si="6"/>
        <v>20</v>
      </c>
      <c r="AD29" s="255" t="s">
        <v>590</v>
      </c>
      <c r="AE29" s="456"/>
      <c r="AS29" s="460"/>
      <c r="AT29" s="460"/>
      <c r="AU29" s="460"/>
    </row>
    <row r="30" spans="1:47" ht="20.25">
      <c r="A30" s="255" t="s">
        <v>591</v>
      </c>
      <c r="B30" s="239">
        <v>391</v>
      </c>
      <c r="C30" s="239">
        <v>382</v>
      </c>
      <c r="D30" s="239">
        <v>239</v>
      </c>
      <c r="E30" s="396">
        <f t="shared" si="0"/>
        <v>1012</v>
      </c>
      <c r="F30" s="239">
        <v>135</v>
      </c>
      <c r="G30" s="239">
        <v>142</v>
      </c>
      <c r="H30" s="239">
        <v>80</v>
      </c>
      <c r="I30" s="396">
        <f t="shared" si="1"/>
        <v>357</v>
      </c>
      <c r="J30" s="239">
        <v>204</v>
      </c>
      <c r="K30" s="239">
        <v>132</v>
      </c>
      <c r="L30" s="239">
        <v>110</v>
      </c>
      <c r="M30" s="396">
        <f t="shared" si="2"/>
        <v>446</v>
      </c>
      <c r="N30" s="239">
        <v>101</v>
      </c>
      <c r="O30" s="239">
        <v>109</v>
      </c>
      <c r="P30" s="239">
        <v>43</v>
      </c>
      <c r="Q30" s="396">
        <f t="shared" si="3"/>
        <v>253</v>
      </c>
      <c r="R30" s="239">
        <v>166</v>
      </c>
      <c r="S30" s="239">
        <v>124</v>
      </c>
      <c r="T30" s="239">
        <v>94</v>
      </c>
      <c r="U30" s="396">
        <f t="shared" si="4"/>
        <v>384</v>
      </c>
      <c r="V30" s="239">
        <v>166</v>
      </c>
      <c r="W30" s="239">
        <v>145</v>
      </c>
      <c r="X30" s="239">
        <v>67</v>
      </c>
      <c r="Y30" s="396">
        <f t="shared" si="5"/>
        <v>378</v>
      </c>
      <c r="Z30" s="239">
        <v>233</v>
      </c>
      <c r="AA30" s="239">
        <v>199</v>
      </c>
      <c r="AB30" s="239">
        <v>128</v>
      </c>
      <c r="AC30" s="396">
        <f t="shared" si="6"/>
        <v>560</v>
      </c>
      <c r="AD30" s="255" t="s">
        <v>592</v>
      </c>
      <c r="AE30" s="456"/>
      <c r="AS30" s="460"/>
      <c r="AT30" s="460"/>
      <c r="AU30" s="460"/>
    </row>
    <row r="31" spans="1:47" ht="20.25">
      <c r="A31" s="255" t="s">
        <v>593</v>
      </c>
      <c r="B31" s="242">
        <v>74</v>
      </c>
      <c r="C31" s="242">
        <v>72</v>
      </c>
      <c r="D31" s="242">
        <v>46</v>
      </c>
      <c r="E31" s="396">
        <f t="shared" si="0"/>
        <v>192</v>
      </c>
      <c r="F31" s="242">
        <v>0</v>
      </c>
      <c r="G31" s="242">
        <v>20</v>
      </c>
      <c r="H31" s="242">
        <v>12</v>
      </c>
      <c r="I31" s="396">
        <f t="shared" si="1"/>
        <v>32</v>
      </c>
      <c r="J31" s="242">
        <v>47</v>
      </c>
      <c r="K31" s="242">
        <v>35</v>
      </c>
      <c r="L31" s="242">
        <v>23</v>
      </c>
      <c r="M31" s="396">
        <f t="shared" si="2"/>
        <v>105</v>
      </c>
      <c r="N31" s="242">
        <v>35</v>
      </c>
      <c r="O31" s="242">
        <v>40</v>
      </c>
      <c r="P31" s="242">
        <v>13</v>
      </c>
      <c r="Q31" s="396">
        <f t="shared" si="3"/>
        <v>88</v>
      </c>
      <c r="R31" s="242">
        <v>11</v>
      </c>
      <c r="S31" s="242">
        <v>27</v>
      </c>
      <c r="T31" s="242">
        <v>10</v>
      </c>
      <c r="U31" s="396">
        <f t="shared" si="4"/>
        <v>48</v>
      </c>
      <c r="V31" s="242">
        <v>28</v>
      </c>
      <c r="W31" s="242">
        <v>29</v>
      </c>
      <c r="X31" s="242">
        <v>11</v>
      </c>
      <c r="Y31" s="396">
        <f t="shared" si="5"/>
        <v>68</v>
      </c>
      <c r="Z31" s="242">
        <v>38</v>
      </c>
      <c r="AA31" s="242">
        <v>39</v>
      </c>
      <c r="AB31" s="242">
        <v>25</v>
      </c>
      <c r="AC31" s="396">
        <f t="shared" si="6"/>
        <v>102</v>
      </c>
      <c r="AD31" s="255" t="s">
        <v>594</v>
      </c>
      <c r="AE31" s="456"/>
      <c r="AS31" s="460"/>
      <c r="AT31" s="460"/>
      <c r="AU31" s="460"/>
    </row>
    <row r="32" spans="1:47" ht="20.25">
      <c r="A32" s="255" t="s">
        <v>595</v>
      </c>
      <c r="B32" s="239">
        <v>4</v>
      </c>
      <c r="C32" s="239">
        <v>14</v>
      </c>
      <c r="D32" s="239">
        <v>3</v>
      </c>
      <c r="E32" s="396">
        <f t="shared" si="0"/>
        <v>21</v>
      </c>
      <c r="F32" s="239">
        <v>4</v>
      </c>
      <c r="G32" s="239">
        <v>8</v>
      </c>
      <c r="H32" s="239">
        <v>4</v>
      </c>
      <c r="I32" s="396">
        <f t="shared" si="1"/>
        <v>16</v>
      </c>
      <c r="J32" s="239">
        <v>7</v>
      </c>
      <c r="K32" s="239">
        <v>12</v>
      </c>
      <c r="L32" s="239">
        <v>4</v>
      </c>
      <c r="M32" s="396">
        <f t="shared" si="2"/>
        <v>23</v>
      </c>
      <c r="N32" s="239">
        <v>1</v>
      </c>
      <c r="O32" s="239">
        <v>2</v>
      </c>
      <c r="P32" s="239">
        <v>2</v>
      </c>
      <c r="Q32" s="396">
        <f t="shared" si="3"/>
        <v>5</v>
      </c>
      <c r="R32" s="239">
        <v>2</v>
      </c>
      <c r="S32" s="239">
        <v>8</v>
      </c>
      <c r="T32" s="239">
        <v>2</v>
      </c>
      <c r="U32" s="396">
        <f t="shared" si="4"/>
        <v>12</v>
      </c>
      <c r="V32" s="239">
        <v>2</v>
      </c>
      <c r="W32" s="239">
        <v>3</v>
      </c>
      <c r="X32" s="239">
        <v>1</v>
      </c>
      <c r="Y32" s="396">
        <f t="shared" si="5"/>
        <v>6</v>
      </c>
      <c r="Z32" s="239">
        <v>2</v>
      </c>
      <c r="AA32" s="239">
        <v>8</v>
      </c>
      <c r="AB32" s="239">
        <v>10</v>
      </c>
      <c r="AC32" s="396">
        <f t="shared" si="6"/>
        <v>20</v>
      </c>
      <c r="AD32" s="255" t="s">
        <v>596</v>
      </c>
      <c r="AE32" s="456"/>
      <c r="AS32" s="460"/>
      <c r="AT32" s="460"/>
      <c r="AU32" s="460"/>
    </row>
    <row r="33" spans="1:47" ht="20.25">
      <c r="A33" s="255" t="s">
        <v>597</v>
      </c>
      <c r="B33" s="242">
        <v>432</v>
      </c>
      <c r="C33" s="242">
        <v>131</v>
      </c>
      <c r="D33" s="242">
        <v>81</v>
      </c>
      <c r="E33" s="396">
        <f t="shared" si="0"/>
        <v>644</v>
      </c>
      <c r="F33" s="242">
        <v>154</v>
      </c>
      <c r="G33" s="242">
        <v>32</v>
      </c>
      <c r="H33" s="242">
        <v>41</v>
      </c>
      <c r="I33" s="396">
        <f t="shared" si="1"/>
        <v>227</v>
      </c>
      <c r="J33" s="242">
        <v>298</v>
      </c>
      <c r="K33" s="242">
        <v>63</v>
      </c>
      <c r="L33" s="242">
        <v>41</v>
      </c>
      <c r="M33" s="396">
        <f t="shared" si="2"/>
        <v>402</v>
      </c>
      <c r="N33" s="242">
        <v>64</v>
      </c>
      <c r="O33" s="242">
        <v>15</v>
      </c>
      <c r="P33" s="242">
        <v>9</v>
      </c>
      <c r="Q33" s="396">
        <f t="shared" si="3"/>
        <v>88</v>
      </c>
      <c r="R33" s="242">
        <v>137</v>
      </c>
      <c r="S33" s="242">
        <v>47</v>
      </c>
      <c r="T33" s="242">
        <v>58</v>
      </c>
      <c r="U33" s="396">
        <f t="shared" si="4"/>
        <v>242</v>
      </c>
      <c r="V33" s="242">
        <v>111</v>
      </c>
      <c r="W33" s="242">
        <v>40</v>
      </c>
      <c r="X33" s="242">
        <v>22</v>
      </c>
      <c r="Y33" s="396">
        <f t="shared" si="5"/>
        <v>173</v>
      </c>
      <c r="Z33" s="242">
        <v>197</v>
      </c>
      <c r="AA33" s="242">
        <v>103</v>
      </c>
      <c r="AB33" s="242">
        <v>57</v>
      </c>
      <c r="AC33" s="396">
        <f t="shared" si="6"/>
        <v>357</v>
      </c>
      <c r="AD33" s="255" t="s">
        <v>598</v>
      </c>
      <c r="AE33" s="456"/>
      <c r="AS33" s="460"/>
      <c r="AT33" s="460"/>
      <c r="AU33" s="460"/>
    </row>
    <row r="34" spans="1:47" ht="20.25">
      <c r="A34" s="255" t="s">
        <v>599</v>
      </c>
      <c r="B34" s="239">
        <v>348</v>
      </c>
      <c r="C34" s="239">
        <v>121</v>
      </c>
      <c r="D34" s="239">
        <v>88</v>
      </c>
      <c r="E34" s="396">
        <f t="shared" si="0"/>
        <v>557</v>
      </c>
      <c r="F34" s="239">
        <v>167</v>
      </c>
      <c r="G34" s="239">
        <v>50</v>
      </c>
      <c r="H34" s="239">
        <v>18</v>
      </c>
      <c r="I34" s="396">
        <f t="shared" si="1"/>
        <v>235</v>
      </c>
      <c r="J34" s="239">
        <v>179</v>
      </c>
      <c r="K34" s="239">
        <v>36</v>
      </c>
      <c r="L34" s="239">
        <v>17</v>
      </c>
      <c r="M34" s="396">
        <f t="shared" si="2"/>
        <v>232</v>
      </c>
      <c r="N34" s="239">
        <v>103</v>
      </c>
      <c r="O34" s="239">
        <v>16</v>
      </c>
      <c r="P34" s="239">
        <v>7</v>
      </c>
      <c r="Q34" s="396">
        <f t="shared" si="3"/>
        <v>126</v>
      </c>
      <c r="R34" s="239">
        <v>238</v>
      </c>
      <c r="S34" s="239">
        <v>30</v>
      </c>
      <c r="T34" s="239">
        <v>14</v>
      </c>
      <c r="U34" s="396">
        <f t="shared" si="4"/>
        <v>282</v>
      </c>
      <c r="V34" s="239">
        <v>160</v>
      </c>
      <c r="W34" s="239">
        <v>18</v>
      </c>
      <c r="X34" s="239">
        <v>10</v>
      </c>
      <c r="Y34" s="396">
        <f t="shared" si="5"/>
        <v>188</v>
      </c>
      <c r="Z34" s="239">
        <v>160</v>
      </c>
      <c r="AA34" s="239">
        <v>37</v>
      </c>
      <c r="AB34" s="239">
        <v>38</v>
      </c>
      <c r="AC34" s="396">
        <f t="shared" si="6"/>
        <v>235</v>
      </c>
      <c r="AD34" s="255" t="s">
        <v>600</v>
      </c>
      <c r="AE34" s="456"/>
      <c r="AS34" s="460"/>
      <c r="AT34" s="460"/>
      <c r="AU34" s="460"/>
    </row>
    <row r="35" spans="1:47" ht="20.25">
      <c r="A35" s="255" t="s">
        <v>601</v>
      </c>
      <c r="B35" s="242">
        <v>134</v>
      </c>
      <c r="C35" s="242">
        <v>139</v>
      </c>
      <c r="D35" s="242">
        <v>80</v>
      </c>
      <c r="E35" s="396">
        <f t="shared" si="0"/>
        <v>353</v>
      </c>
      <c r="F35" s="242">
        <v>155</v>
      </c>
      <c r="G35" s="242">
        <v>75</v>
      </c>
      <c r="H35" s="242">
        <v>29</v>
      </c>
      <c r="I35" s="396">
        <f t="shared" si="1"/>
        <v>259</v>
      </c>
      <c r="J35" s="242">
        <v>101</v>
      </c>
      <c r="K35" s="242">
        <v>58</v>
      </c>
      <c r="L35" s="242">
        <v>16</v>
      </c>
      <c r="M35" s="396">
        <f t="shared" si="2"/>
        <v>175</v>
      </c>
      <c r="N35" s="242">
        <v>47</v>
      </c>
      <c r="O35" s="242">
        <v>15</v>
      </c>
      <c r="P35" s="242">
        <v>6</v>
      </c>
      <c r="Q35" s="396">
        <f t="shared" si="3"/>
        <v>68</v>
      </c>
      <c r="R35" s="242">
        <v>107</v>
      </c>
      <c r="S35" s="242">
        <v>59</v>
      </c>
      <c r="T35" s="242">
        <v>23</v>
      </c>
      <c r="U35" s="396">
        <f t="shared" si="4"/>
        <v>189</v>
      </c>
      <c r="V35" s="242">
        <v>69</v>
      </c>
      <c r="W35" s="242">
        <v>45</v>
      </c>
      <c r="X35" s="242">
        <v>6</v>
      </c>
      <c r="Y35" s="396">
        <f t="shared" si="5"/>
        <v>120</v>
      </c>
      <c r="Z35" s="242">
        <v>67</v>
      </c>
      <c r="AA35" s="242">
        <v>51</v>
      </c>
      <c r="AB35" s="242">
        <v>20</v>
      </c>
      <c r="AC35" s="396">
        <f t="shared" si="6"/>
        <v>138</v>
      </c>
      <c r="AD35" s="255" t="s">
        <v>602</v>
      </c>
      <c r="AE35" s="456"/>
      <c r="AS35" s="460"/>
      <c r="AT35" s="460"/>
      <c r="AU35" s="460"/>
    </row>
    <row r="36" spans="1:47" ht="20.25">
      <c r="A36" s="255" t="s">
        <v>603</v>
      </c>
      <c r="B36" s="239">
        <v>49</v>
      </c>
      <c r="C36" s="239">
        <v>65</v>
      </c>
      <c r="D36" s="239">
        <v>37</v>
      </c>
      <c r="E36" s="396">
        <f t="shared" si="0"/>
        <v>151</v>
      </c>
      <c r="F36" s="239">
        <v>12</v>
      </c>
      <c r="G36" s="239">
        <v>19</v>
      </c>
      <c r="H36" s="239">
        <v>10</v>
      </c>
      <c r="I36" s="396">
        <f t="shared" si="1"/>
        <v>41</v>
      </c>
      <c r="J36" s="239">
        <v>15</v>
      </c>
      <c r="K36" s="239">
        <v>14</v>
      </c>
      <c r="L36" s="239">
        <v>14</v>
      </c>
      <c r="M36" s="396">
        <f t="shared" si="2"/>
        <v>43</v>
      </c>
      <c r="N36" s="239">
        <v>14</v>
      </c>
      <c r="O36" s="239">
        <v>16</v>
      </c>
      <c r="P36" s="239">
        <v>10</v>
      </c>
      <c r="Q36" s="396">
        <f t="shared" si="3"/>
        <v>40</v>
      </c>
      <c r="R36" s="239">
        <v>8</v>
      </c>
      <c r="S36" s="239">
        <v>26</v>
      </c>
      <c r="T36" s="239">
        <v>10</v>
      </c>
      <c r="U36" s="396">
        <f t="shared" si="4"/>
        <v>44</v>
      </c>
      <c r="V36" s="239">
        <v>18</v>
      </c>
      <c r="W36" s="239">
        <v>17</v>
      </c>
      <c r="X36" s="239">
        <v>7</v>
      </c>
      <c r="Y36" s="396">
        <f t="shared" si="5"/>
        <v>42</v>
      </c>
      <c r="Z36" s="239">
        <v>30</v>
      </c>
      <c r="AA36" s="239">
        <v>19</v>
      </c>
      <c r="AB36" s="239">
        <v>20</v>
      </c>
      <c r="AC36" s="396">
        <f t="shared" si="6"/>
        <v>69</v>
      </c>
      <c r="AD36" s="255" t="s">
        <v>604</v>
      </c>
      <c r="AE36" s="456"/>
      <c r="AS36" s="460"/>
      <c r="AT36" s="460"/>
      <c r="AU36" s="460"/>
    </row>
    <row r="37" spans="1:47" ht="20.25">
      <c r="A37" s="255" t="s">
        <v>605</v>
      </c>
      <c r="B37" s="242">
        <v>15</v>
      </c>
      <c r="C37" s="242">
        <v>55</v>
      </c>
      <c r="D37" s="242">
        <v>14</v>
      </c>
      <c r="E37" s="396">
        <f t="shared" si="0"/>
        <v>84</v>
      </c>
      <c r="F37" s="242">
        <v>9</v>
      </c>
      <c r="G37" s="242">
        <v>4</v>
      </c>
      <c r="H37" s="242">
        <v>6</v>
      </c>
      <c r="I37" s="396">
        <f t="shared" si="1"/>
        <v>19</v>
      </c>
      <c r="J37" s="242">
        <v>3</v>
      </c>
      <c r="K37" s="242">
        <v>4</v>
      </c>
      <c r="L37" s="242">
        <v>5</v>
      </c>
      <c r="M37" s="396">
        <f t="shared" si="2"/>
        <v>12</v>
      </c>
      <c r="N37" s="242">
        <v>7</v>
      </c>
      <c r="O37" s="242">
        <v>8</v>
      </c>
      <c r="P37" s="242">
        <v>5</v>
      </c>
      <c r="Q37" s="396">
        <f t="shared" si="3"/>
        <v>20</v>
      </c>
      <c r="R37" s="242">
        <v>10</v>
      </c>
      <c r="S37" s="242">
        <v>11</v>
      </c>
      <c r="T37" s="242">
        <v>4</v>
      </c>
      <c r="U37" s="396">
        <f t="shared" si="4"/>
        <v>25</v>
      </c>
      <c r="V37" s="242">
        <v>8</v>
      </c>
      <c r="W37" s="242">
        <v>10</v>
      </c>
      <c r="X37" s="242">
        <v>5</v>
      </c>
      <c r="Y37" s="396">
        <f t="shared" si="5"/>
        <v>23</v>
      </c>
      <c r="Z37" s="242">
        <v>5</v>
      </c>
      <c r="AA37" s="242">
        <v>10</v>
      </c>
      <c r="AB37" s="242">
        <v>12</v>
      </c>
      <c r="AC37" s="396">
        <f t="shared" si="6"/>
        <v>27</v>
      </c>
      <c r="AD37" s="255" t="s">
        <v>606</v>
      </c>
      <c r="AE37" s="456"/>
      <c r="AS37" s="460"/>
      <c r="AT37" s="460"/>
      <c r="AU37" s="460"/>
    </row>
    <row r="38" spans="1:47" ht="20.25">
      <c r="A38" s="255" t="s">
        <v>607</v>
      </c>
      <c r="B38" s="239">
        <v>1</v>
      </c>
      <c r="C38" s="239">
        <v>13</v>
      </c>
      <c r="D38" s="239">
        <v>31</v>
      </c>
      <c r="E38" s="396">
        <f t="shared" si="0"/>
        <v>45</v>
      </c>
      <c r="F38" s="239">
        <v>1</v>
      </c>
      <c r="G38" s="239">
        <v>9</v>
      </c>
      <c r="H38" s="239">
        <v>14</v>
      </c>
      <c r="I38" s="396">
        <f t="shared" si="1"/>
        <v>24</v>
      </c>
      <c r="J38" s="239">
        <v>0</v>
      </c>
      <c r="K38" s="239">
        <v>1</v>
      </c>
      <c r="L38" s="239">
        <v>11</v>
      </c>
      <c r="M38" s="396">
        <f t="shared" si="2"/>
        <v>12</v>
      </c>
      <c r="N38" s="239">
        <v>0</v>
      </c>
      <c r="O38" s="239">
        <v>1</v>
      </c>
      <c r="P38" s="239">
        <v>4</v>
      </c>
      <c r="Q38" s="396">
        <f t="shared" si="3"/>
        <v>5</v>
      </c>
      <c r="R38" s="239">
        <v>1</v>
      </c>
      <c r="S38" s="239">
        <v>1</v>
      </c>
      <c r="T38" s="239">
        <v>2</v>
      </c>
      <c r="U38" s="396">
        <f t="shared" si="4"/>
        <v>4</v>
      </c>
      <c r="V38" s="239">
        <v>0</v>
      </c>
      <c r="W38" s="239">
        <v>2</v>
      </c>
      <c r="X38" s="239">
        <v>7</v>
      </c>
      <c r="Y38" s="396">
        <f t="shared" si="5"/>
        <v>9</v>
      </c>
      <c r="Z38" s="239">
        <v>3</v>
      </c>
      <c r="AA38" s="239">
        <v>9</v>
      </c>
      <c r="AB38" s="239">
        <v>12</v>
      </c>
      <c r="AC38" s="396">
        <f t="shared" si="6"/>
        <v>24</v>
      </c>
      <c r="AD38" s="255" t="s">
        <v>608</v>
      </c>
      <c r="AE38" s="456"/>
      <c r="AS38" s="460"/>
      <c r="AT38" s="460"/>
      <c r="AU38" s="460"/>
    </row>
    <row r="39" spans="1:47" ht="20.25">
      <c r="A39" s="255" t="s">
        <v>609</v>
      </c>
      <c r="B39" s="242">
        <v>1</v>
      </c>
      <c r="C39" s="242">
        <v>25</v>
      </c>
      <c r="D39" s="242">
        <v>33</v>
      </c>
      <c r="E39" s="396">
        <f t="shared" si="0"/>
        <v>59</v>
      </c>
      <c r="F39" s="242">
        <v>3</v>
      </c>
      <c r="G39" s="242">
        <v>15</v>
      </c>
      <c r="H39" s="242">
        <v>17</v>
      </c>
      <c r="I39" s="396">
        <f t="shared" si="1"/>
        <v>35</v>
      </c>
      <c r="J39" s="242">
        <v>1</v>
      </c>
      <c r="K39" s="242">
        <v>7</v>
      </c>
      <c r="L39" s="242">
        <v>12</v>
      </c>
      <c r="M39" s="396">
        <f t="shared" si="2"/>
        <v>20</v>
      </c>
      <c r="N39" s="242">
        <v>0</v>
      </c>
      <c r="O39" s="242">
        <v>9</v>
      </c>
      <c r="P39" s="242">
        <v>8</v>
      </c>
      <c r="Q39" s="396">
        <f t="shared" si="3"/>
        <v>17</v>
      </c>
      <c r="R39" s="242">
        <v>2</v>
      </c>
      <c r="S39" s="242">
        <v>7</v>
      </c>
      <c r="T39" s="242">
        <v>8</v>
      </c>
      <c r="U39" s="396">
        <f t="shared" si="4"/>
        <v>17</v>
      </c>
      <c r="V39" s="242">
        <v>5</v>
      </c>
      <c r="W39" s="242">
        <v>14</v>
      </c>
      <c r="X39" s="242">
        <v>8</v>
      </c>
      <c r="Y39" s="396">
        <f t="shared" si="5"/>
        <v>27</v>
      </c>
      <c r="Z39" s="242">
        <v>0</v>
      </c>
      <c r="AA39" s="242">
        <v>9</v>
      </c>
      <c r="AB39" s="242">
        <v>24</v>
      </c>
      <c r="AC39" s="396">
        <f t="shared" si="6"/>
        <v>33</v>
      </c>
      <c r="AD39" s="255" t="s">
        <v>610</v>
      </c>
      <c r="AE39" s="456"/>
      <c r="AS39" s="460"/>
      <c r="AT39" s="460"/>
      <c r="AU39" s="460"/>
    </row>
    <row r="40" spans="1:47" ht="20.25">
      <c r="A40" s="255" t="s">
        <v>611</v>
      </c>
      <c r="B40" s="239">
        <v>1</v>
      </c>
      <c r="C40" s="239">
        <v>11</v>
      </c>
      <c r="D40" s="239">
        <v>40</v>
      </c>
      <c r="E40" s="396">
        <f t="shared" si="0"/>
        <v>52</v>
      </c>
      <c r="F40" s="239">
        <v>8</v>
      </c>
      <c r="G40" s="239">
        <v>8</v>
      </c>
      <c r="H40" s="239">
        <v>16</v>
      </c>
      <c r="I40" s="396">
        <f t="shared" si="1"/>
        <v>32</v>
      </c>
      <c r="J40" s="239">
        <v>2</v>
      </c>
      <c r="K40" s="239">
        <v>3</v>
      </c>
      <c r="L40" s="239">
        <v>12</v>
      </c>
      <c r="M40" s="396">
        <f t="shared" si="2"/>
        <v>17</v>
      </c>
      <c r="N40" s="239">
        <v>5</v>
      </c>
      <c r="O40" s="239">
        <v>5</v>
      </c>
      <c r="P40" s="239">
        <v>8</v>
      </c>
      <c r="Q40" s="396">
        <f t="shared" si="3"/>
        <v>18</v>
      </c>
      <c r="R40" s="239">
        <v>6</v>
      </c>
      <c r="S40" s="239">
        <v>4</v>
      </c>
      <c r="T40" s="239">
        <v>6</v>
      </c>
      <c r="U40" s="396">
        <f t="shared" si="4"/>
        <v>16</v>
      </c>
      <c r="V40" s="239">
        <v>3</v>
      </c>
      <c r="W40" s="239">
        <v>7</v>
      </c>
      <c r="X40" s="239">
        <v>11</v>
      </c>
      <c r="Y40" s="396">
        <f t="shared" si="5"/>
        <v>21</v>
      </c>
      <c r="Z40" s="239">
        <v>1</v>
      </c>
      <c r="AA40" s="239">
        <v>9</v>
      </c>
      <c r="AB40" s="239">
        <v>23</v>
      </c>
      <c r="AC40" s="396">
        <f t="shared" si="6"/>
        <v>33</v>
      </c>
      <c r="AD40" s="255" t="s">
        <v>612</v>
      </c>
      <c r="AE40" s="456"/>
      <c r="AS40" s="460"/>
      <c r="AT40" s="460"/>
      <c r="AU40" s="460"/>
    </row>
    <row r="41" spans="1:47" ht="20.25">
      <c r="A41" s="255" t="s">
        <v>613</v>
      </c>
      <c r="B41" s="242">
        <v>1</v>
      </c>
      <c r="C41" s="242">
        <v>15</v>
      </c>
      <c r="D41" s="242">
        <v>30</v>
      </c>
      <c r="E41" s="396">
        <f t="shared" si="0"/>
        <v>46</v>
      </c>
      <c r="F41" s="242">
        <v>3</v>
      </c>
      <c r="G41" s="242">
        <v>21</v>
      </c>
      <c r="H41" s="242">
        <v>19</v>
      </c>
      <c r="I41" s="396">
        <f t="shared" si="1"/>
        <v>43</v>
      </c>
      <c r="J41" s="242">
        <v>0</v>
      </c>
      <c r="K41" s="242">
        <v>1</v>
      </c>
      <c r="L41" s="242">
        <v>2</v>
      </c>
      <c r="M41" s="396">
        <f t="shared" si="2"/>
        <v>3</v>
      </c>
      <c r="N41" s="242">
        <v>0</v>
      </c>
      <c r="O41" s="242">
        <v>5</v>
      </c>
      <c r="P41" s="242">
        <v>4</v>
      </c>
      <c r="Q41" s="396">
        <f t="shared" si="3"/>
        <v>9</v>
      </c>
      <c r="R41" s="242">
        <v>0</v>
      </c>
      <c r="S41" s="242">
        <v>5</v>
      </c>
      <c r="T41" s="242">
        <v>4</v>
      </c>
      <c r="U41" s="396">
        <f t="shared" si="4"/>
        <v>9</v>
      </c>
      <c r="V41" s="242">
        <v>13</v>
      </c>
      <c r="W41" s="242">
        <v>17</v>
      </c>
      <c r="X41" s="242">
        <v>7</v>
      </c>
      <c r="Y41" s="396">
        <f t="shared" si="5"/>
        <v>37</v>
      </c>
      <c r="Z41" s="242">
        <v>3</v>
      </c>
      <c r="AA41" s="242">
        <v>43</v>
      </c>
      <c r="AB41" s="242">
        <v>36</v>
      </c>
      <c r="AC41" s="396">
        <f t="shared" si="6"/>
        <v>82</v>
      </c>
      <c r="AD41" s="255" t="s">
        <v>614</v>
      </c>
      <c r="AE41" s="456"/>
      <c r="AS41" s="460"/>
      <c r="AT41" s="460"/>
      <c r="AU41" s="460"/>
    </row>
    <row r="42" spans="1:47" ht="20.25">
      <c r="A42" s="255" t="s">
        <v>615</v>
      </c>
      <c r="B42" s="239">
        <v>6</v>
      </c>
      <c r="C42" s="239">
        <v>17</v>
      </c>
      <c r="D42" s="239">
        <v>11</v>
      </c>
      <c r="E42" s="396">
        <f t="shared" si="0"/>
        <v>34</v>
      </c>
      <c r="F42" s="239">
        <v>2</v>
      </c>
      <c r="G42" s="239">
        <v>11</v>
      </c>
      <c r="H42" s="239">
        <v>6</v>
      </c>
      <c r="I42" s="396">
        <f t="shared" si="1"/>
        <v>19</v>
      </c>
      <c r="J42" s="239">
        <v>1</v>
      </c>
      <c r="K42" s="239">
        <v>7</v>
      </c>
      <c r="L42" s="239">
        <v>8</v>
      </c>
      <c r="M42" s="396">
        <f t="shared" si="2"/>
        <v>16</v>
      </c>
      <c r="N42" s="239">
        <v>5</v>
      </c>
      <c r="O42" s="239">
        <v>5</v>
      </c>
      <c r="P42" s="239">
        <v>0</v>
      </c>
      <c r="Q42" s="396">
        <f t="shared" si="3"/>
        <v>10</v>
      </c>
      <c r="R42" s="239">
        <v>4</v>
      </c>
      <c r="S42" s="239">
        <v>5</v>
      </c>
      <c r="T42" s="239">
        <v>3</v>
      </c>
      <c r="U42" s="396">
        <f t="shared" si="4"/>
        <v>12</v>
      </c>
      <c r="V42" s="239">
        <v>2</v>
      </c>
      <c r="W42" s="239">
        <v>4</v>
      </c>
      <c r="X42" s="239">
        <v>4</v>
      </c>
      <c r="Y42" s="396">
        <f t="shared" si="5"/>
        <v>10</v>
      </c>
      <c r="Z42" s="239">
        <v>1</v>
      </c>
      <c r="AA42" s="239">
        <v>11</v>
      </c>
      <c r="AB42" s="239">
        <v>4</v>
      </c>
      <c r="AC42" s="396">
        <f t="shared" si="6"/>
        <v>16</v>
      </c>
      <c r="AD42" s="255" t="s">
        <v>616</v>
      </c>
      <c r="AE42" s="456"/>
      <c r="AS42" s="460"/>
      <c r="AT42" s="460"/>
      <c r="AU42" s="460"/>
    </row>
    <row r="43" spans="1:47" ht="20.25">
      <c r="A43" s="255" t="s">
        <v>617</v>
      </c>
      <c r="B43" s="242">
        <v>281</v>
      </c>
      <c r="C43" s="242">
        <v>122</v>
      </c>
      <c r="D43" s="242">
        <v>198</v>
      </c>
      <c r="E43" s="396">
        <f t="shared" si="0"/>
        <v>601</v>
      </c>
      <c r="F43" s="242">
        <v>145</v>
      </c>
      <c r="G43" s="242">
        <v>37</v>
      </c>
      <c r="H43" s="242">
        <v>36</v>
      </c>
      <c r="I43" s="396">
        <f t="shared" si="1"/>
        <v>218</v>
      </c>
      <c r="J43" s="242">
        <v>175</v>
      </c>
      <c r="K43" s="242">
        <v>5</v>
      </c>
      <c r="L43" s="242">
        <v>0</v>
      </c>
      <c r="M43" s="396">
        <f t="shared" si="2"/>
        <v>180</v>
      </c>
      <c r="N43" s="242">
        <v>233</v>
      </c>
      <c r="O43" s="242">
        <v>16</v>
      </c>
      <c r="P43" s="242">
        <v>2</v>
      </c>
      <c r="Q43" s="396">
        <f t="shared" si="3"/>
        <v>251</v>
      </c>
      <c r="R43" s="242">
        <v>93</v>
      </c>
      <c r="S43" s="242">
        <v>5</v>
      </c>
      <c r="T43" s="242">
        <v>1</v>
      </c>
      <c r="U43" s="396">
        <f t="shared" si="4"/>
        <v>99</v>
      </c>
      <c r="V43" s="242">
        <v>57</v>
      </c>
      <c r="W43" s="242">
        <v>1</v>
      </c>
      <c r="X43" s="242">
        <v>0</v>
      </c>
      <c r="Y43" s="396">
        <f t="shared" si="5"/>
        <v>58</v>
      </c>
      <c r="Z43" s="242">
        <v>24</v>
      </c>
      <c r="AA43" s="242">
        <v>20</v>
      </c>
      <c r="AB43" s="242">
        <v>45</v>
      </c>
      <c r="AC43" s="396">
        <f t="shared" si="6"/>
        <v>89</v>
      </c>
      <c r="AD43" s="255" t="s">
        <v>618</v>
      </c>
      <c r="AE43" s="456"/>
      <c r="AS43" s="460"/>
      <c r="AT43" s="460"/>
      <c r="AU43" s="460"/>
    </row>
    <row r="44" spans="1:47" ht="20.25">
      <c r="A44" s="461" t="s">
        <v>128</v>
      </c>
      <c r="B44" s="361">
        <f>SUM(B8:B43)</f>
        <v>5405</v>
      </c>
      <c r="C44" s="361">
        <f t="shared" ref="C44:AC44" si="7">SUM(C8:C43)</f>
        <v>3221</v>
      </c>
      <c r="D44" s="361">
        <f t="shared" si="7"/>
        <v>2270</v>
      </c>
      <c r="E44" s="361">
        <f t="shared" si="7"/>
        <v>10896</v>
      </c>
      <c r="F44" s="361">
        <f t="shared" si="7"/>
        <v>1890</v>
      </c>
      <c r="G44" s="361">
        <f t="shared" si="7"/>
        <v>1313</v>
      </c>
      <c r="H44" s="361">
        <f t="shared" si="7"/>
        <v>826</v>
      </c>
      <c r="I44" s="361">
        <f t="shared" si="7"/>
        <v>4029</v>
      </c>
      <c r="J44" s="361">
        <f t="shared" si="7"/>
        <v>2687</v>
      </c>
      <c r="K44" s="361">
        <f t="shared" si="7"/>
        <v>1069</v>
      </c>
      <c r="L44" s="361">
        <f t="shared" si="7"/>
        <v>825</v>
      </c>
      <c r="M44" s="361">
        <f t="shared" si="7"/>
        <v>4581</v>
      </c>
      <c r="N44" s="361">
        <f t="shared" si="7"/>
        <v>1385</v>
      </c>
      <c r="O44" s="361">
        <f t="shared" si="7"/>
        <v>890</v>
      </c>
      <c r="P44" s="361">
        <f t="shared" si="7"/>
        <v>326</v>
      </c>
      <c r="Q44" s="361">
        <f t="shared" si="7"/>
        <v>2601</v>
      </c>
      <c r="R44" s="361">
        <f t="shared" si="7"/>
        <v>1830</v>
      </c>
      <c r="S44" s="361">
        <f t="shared" si="7"/>
        <v>1113</v>
      </c>
      <c r="T44" s="361">
        <f t="shared" si="7"/>
        <v>687</v>
      </c>
      <c r="U44" s="361">
        <f t="shared" si="7"/>
        <v>3630</v>
      </c>
      <c r="V44" s="361">
        <f t="shared" si="7"/>
        <v>1521</v>
      </c>
      <c r="W44" s="361">
        <f t="shared" si="7"/>
        <v>1230</v>
      </c>
      <c r="X44" s="361">
        <f t="shared" si="7"/>
        <v>508</v>
      </c>
      <c r="Y44" s="361">
        <f t="shared" si="7"/>
        <v>3259</v>
      </c>
      <c r="Z44" s="361">
        <f t="shared" si="7"/>
        <v>2650</v>
      </c>
      <c r="AA44" s="361">
        <f t="shared" si="7"/>
        <v>1441</v>
      </c>
      <c r="AB44" s="361">
        <f t="shared" si="7"/>
        <v>1158</v>
      </c>
      <c r="AC44" s="361">
        <f t="shared" si="7"/>
        <v>5249</v>
      </c>
      <c r="AD44" s="461" t="s">
        <v>129</v>
      </c>
      <c r="AE44" s="456"/>
    </row>
    <row r="45" spans="1:47" ht="23.25">
      <c r="A45" s="2158"/>
      <c r="B45" s="2158"/>
      <c r="C45" s="2158"/>
      <c r="D45" s="2158"/>
      <c r="E45" s="2158"/>
      <c r="F45" s="2158"/>
      <c r="G45" s="2158"/>
      <c r="H45" s="2158"/>
      <c r="I45" s="2158"/>
      <c r="J45" s="2158"/>
      <c r="K45" s="2158"/>
      <c r="L45" s="2158"/>
      <c r="M45" s="2158"/>
      <c r="N45" s="2158"/>
      <c r="O45" s="2158"/>
      <c r="P45" s="2158"/>
      <c r="Q45" s="2158"/>
      <c r="R45" s="2158"/>
      <c r="S45" s="2158"/>
      <c r="T45" s="2158"/>
      <c r="U45" s="2158"/>
      <c r="V45" s="2158"/>
      <c r="W45" s="2158"/>
      <c r="X45" s="2158"/>
      <c r="Y45" s="2158"/>
      <c r="Z45" s="2158"/>
      <c r="AA45" s="2158"/>
      <c r="AB45" s="2158"/>
      <c r="AC45" s="2158"/>
      <c r="AD45" s="2158"/>
    </row>
    <row r="46" spans="1:47" ht="26.25" customHeight="1">
      <c r="A46" s="1903" t="s">
        <v>870</v>
      </c>
      <c r="B46" s="1903"/>
      <c r="C46" s="1903"/>
      <c r="D46" s="1903"/>
      <c r="E46" s="1903"/>
      <c r="F46" s="1903"/>
      <c r="G46" s="1903"/>
      <c r="H46" s="1903"/>
      <c r="I46" s="1903"/>
      <c r="J46" s="1903"/>
      <c r="K46" s="1903"/>
      <c r="L46" s="1903"/>
      <c r="M46" s="1903"/>
      <c r="N46" s="1903"/>
      <c r="O46" s="1903"/>
      <c r="P46" s="1903"/>
      <c r="Q46" s="1903"/>
      <c r="R46" s="1903"/>
      <c r="S46" s="1903"/>
      <c r="T46" s="1903"/>
      <c r="U46" s="1904"/>
      <c r="V46" s="2046" t="s">
        <v>871</v>
      </c>
      <c r="W46" s="2159"/>
      <c r="X46" s="2159"/>
      <c r="Y46" s="2159"/>
      <c r="Z46" s="2159"/>
      <c r="AA46" s="2159"/>
      <c r="AB46" s="2159"/>
      <c r="AC46" s="2159"/>
      <c r="AD46" s="2159"/>
      <c r="AE46" s="456"/>
    </row>
    <row r="47" spans="1:47" ht="23.25">
      <c r="A47" s="2160" t="s">
        <v>537</v>
      </c>
      <c r="B47" s="2050" t="s">
        <v>102</v>
      </c>
      <c r="C47" s="2050"/>
      <c r="D47" s="2050" t="s">
        <v>103</v>
      </c>
      <c r="E47" s="2050"/>
      <c r="F47" s="2050" t="s">
        <v>104</v>
      </c>
      <c r="G47" s="2050"/>
      <c r="H47" s="2050" t="s">
        <v>105</v>
      </c>
      <c r="I47" s="2050"/>
      <c r="J47" s="2050" t="s">
        <v>106</v>
      </c>
      <c r="K47" s="2050"/>
      <c r="L47" s="2050" t="s">
        <v>107</v>
      </c>
      <c r="M47" s="2050"/>
      <c r="N47" s="2050" t="s">
        <v>259</v>
      </c>
      <c r="O47" s="2050"/>
      <c r="P47" s="2050" t="s">
        <v>109</v>
      </c>
      <c r="Q47" s="2050"/>
      <c r="R47" s="2050" t="s">
        <v>110</v>
      </c>
      <c r="S47" s="2050"/>
      <c r="T47" s="2050" t="s">
        <v>111</v>
      </c>
      <c r="U47" s="2050"/>
      <c r="V47" s="2050" t="s">
        <v>112</v>
      </c>
      <c r="W47" s="2050"/>
      <c r="X47" s="2050" t="s">
        <v>260</v>
      </c>
      <c r="Y47" s="2050"/>
      <c r="Z47" s="2050" t="s">
        <v>148</v>
      </c>
      <c r="AA47" s="2050"/>
      <c r="AB47" s="2050" t="s">
        <v>115</v>
      </c>
      <c r="AC47" s="2050"/>
      <c r="AD47" s="2160" t="s">
        <v>872</v>
      </c>
      <c r="AE47" s="456"/>
    </row>
    <row r="48" spans="1:47" ht="23.25">
      <c r="A48" s="2160"/>
      <c r="B48" s="2050" t="s">
        <v>103</v>
      </c>
      <c r="C48" s="2050"/>
      <c r="D48" s="2050"/>
      <c r="E48" s="2050"/>
      <c r="F48" s="2050" t="s">
        <v>105</v>
      </c>
      <c r="G48" s="2050"/>
      <c r="H48" s="2050"/>
      <c r="I48" s="2050"/>
      <c r="J48" s="2050" t="s">
        <v>107</v>
      </c>
      <c r="K48" s="2050"/>
      <c r="L48" s="2050"/>
      <c r="M48" s="2050"/>
      <c r="N48" s="2050" t="s">
        <v>109</v>
      </c>
      <c r="O48" s="2050"/>
      <c r="P48" s="2050"/>
      <c r="Q48" s="2050"/>
      <c r="R48" s="2050" t="s">
        <v>111</v>
      </c>
      <c r="S48" s="2050"/>
      <c r="T48" s="2050"/>
      <c r="U48" s="2050"/>
      <c r="V48" s="2050" t="s">
        <v>260</v>
      </c>
      <c r="W48" s="2050"/>
      <c r="X48" s="2050"/>
      <c r="Y48" s="2050"/>
      <c r="Z48" s="2050" t="s">
        <v>261</v>
      </c>
      <c r="AA48" s="2050"/>
      <c r="AB48" s="2050"/>
      <c r="AC48" s="2050"/>
      <c r="AD48" s="2160"/>
      <c r="AE48" s="456"/>
    </row>
    <row r="49" spans="1:31" ht="15.75">
      <c r="A49" s="2160"/>
      <c r="B49" s="458" t="s">
        <v>541</v>
      </c>
      <c r="C49" s="458" t="s">
        <v>542</v>
      </c>
      <c r="D49" s="458" t="s">
        <v>543</v>
      </c>
      <c r="E49" s="458" t="s">
        <v>128</v>
      </c>
      <c r="F49" s="458" t="s">
        <v>541</v>
      </c>
      <c r="G49" s="458" t="s">
        <v>542</v>
      </c>
      <c r="H49" s="458" t="s">
        <v>543</v>
      </c>
      <c r="I49" s="458" t="s">
        <v>128</v>
      </c>
      <c r="J49" s="458" t="s">
        <v>541</v>
      </c>
      <c r="K49" s="458" t="s">
        <v>542</v>
      </c>
      <c r="L49" s="458" t="s">
        <v>543</v>
      </c>
      <c r="M49" s="458" t="s">
        <v>128</v>
      </c>
      <c r="N49" s="458" t="s">
        <v>541</v>
      </c>
      <c r="O49" s="458" t="s">
        <v>542</v>
      </c>
      <c r="P49" s="458" t="s">
        <v>543</v>
      </c>
      <c r="Q49" s="458" t="s">
        <v>128</v>
      </c>
      <c r="R49" s="458" t="s">
        <v>541</v>
      </c>
      <c r="S49" s="458" t="s">
        <v>542</v>
      </c>
      <c r="T49" s="458" t="s">
        <v>543</v>
      </c>
      <c r="U49" s="458" t="s">
        <v>128</v>
      </c>
      <c r="V49" s="458" t="s">
        <v>541</v>
      </c>
      <c r="W49" s="458" t="s">
        <v>542</v>
      </c>
      <c r="X49" s="458" t="s">
        <v>543</v>
      </c>
      <c r="Y49" s="458" t="s">
        <v>128</v>
      </c>
      <c r="Z49" s="458" t="s">
        <v>541</v>
      </c>
      <c r="AA49" s="458" t="s">
        <v>542</v>
      </c>
      <c r="AB49" s="458" t="s">
        <v>543</v>
      </c>
      <c r="AC49" s="458" t="s">
        <v>128</v>
      </c>
      <c r="AD49" s="2160"/>
      <c r="AE49" s="456"/>
    </row>
    <row r="50" spans="1:31" ht="62.25">
      <c r="A50" s="2160"/>
      <c r="B50" s="459" t="s">
        <v>544</v>
      </c>
      <c r="C50" s="459" t="s">
        <v>545</v>
      </c>
      <c r="D50" s="459" t="s">
        <v>546</v>
      </c>
      <c r="E50" s="459" t="s">
        <v>129</v>
      </c>
      <c r="F50" s="459" t="s">
        <v>544</v>
      </c>
      <c r="G50" s="459" t="s">
        <v>545</v>
      </c>
      <c r="H50" s="459" t="s">
        <v>546</v>
      </c>
      <c r="I50" s="459" t="s">
        <v>129</v>
      </c>
      <c r="J50" s="459" t="s">
        <v>544</v>
      </c>
      <c r="K50" s="459" t="s">
        <v>545</v>
      </c>
      <c r="L50" s="459" t="s">
        <v>546</v>
      </c>
      <c r="M50" s="459" t="s">
        <v>129</v>
      </c>
      <c r="N50" s="459" t="s">
        <v>544</v>
      </c>
      <c r="O50" s="459" t="s">
        <v>545</v>
      </c>
      <c r="P50" s="459" t="s">
        <v>546</v>
      </c>
      <c r="Q50" s="459" t="s">
        <v>129</v>
      </c>
      <c r="R50" s="459" t="s">
        <v>544</v>
      </c>
      <c r="S50" s="459" t="s">
        <v>545</v>
      </c>
      <c r="T50" s="459" t="s">
        <v>546</v>
      </c>
      <c r="U50" s="459" t="s">
        <v>129</v>
      </c>
      <c r="V50" s="459" t="s">
        <v>544</v>
      </c>
      <c r="W50" s="459" t="s">
        <v>545</v>
      </c>
      <c r="X50" s="459" t="s">
        <v>546</v>
      </c>
      <c r="Y50" s="459" t="s">
        <v>129</v>
      </c>
      <c r="Z50" s="459" t="s">
        <v>544</v>
      </c>
      <c r="AA50" s="459" t="s">
        <v>545</v>
      </c>
      <c r="AB50" s="459" t="s">
        <v>546</v>
      </c>
      <c r="AC50" s="459" t="s">
        <v>129</v>
      </c>
      <c r="AD50" s="2160"/>
      <c r="AE50" s="456"/>
    </row>
    <row r="51" spans="1:31" ht="20.25">
      <c r="A51" s="255" t="s">
        <v>547</v>
      </c>
      <c r="B51" s="239">
        <v>354</v>
      </c>
      <c r="C51" s="239">
        <v>0</v>
      </c>
      <c r="D51" s="239">
        <v>0</v>
      </c>
      <c r="E51" s="396">
        <f>SUM(B51:D51)</f>
        <v>354</v>
      </c>
      <c r="F51" s="239">
        <v>107</v>
      </c>
      <c r="G51" s="239">
        <v>0</v>
      </c>
      <c r="H51" s="239">
        <v>0</v>
      </c>
      <c r="I51" s="396">
        <f>SUM(F51:H51)</f>
        <v>107</v>
      </c>
      <c r="J51" s="239">
        <v>535</v>
      </c>
      <c r="K51" s="239">
        <v>0</v>
      </c>
      <c r="L51" s="239">
        <v>0</v>
      </c>
      <c r="M51" s="396">
        <f>SUM(J51:L51)</f>
        <v>535</v>
      </c>
      <c r="N51" s="239">
        <v>138</v>
      </c>
      <c r="O51" s="239">
        <v>0</v>
      </c>
      <c r="P51" s="239">
        <v>0</v>
      </c>
      <c r="Q51" s="396">
        <f>SUM(N51:P51)</f>
        <v>138</v>
      </c>
      <c r="R51" s="239">
        <v>219</v>
      </c>
      <c r="S51" s="239">
        <v>0</v>
      </c>
      <c r="T51" s="239">
        <v>0</v>
      </c>
      <c r="U51" s="396">
        <f>SUM(R51:T51)</f>
        <v>219</v>
      </c>
      <c r="V51" s="239">
        <v>280</v>
      </c>
      <c r="W51" s="239">
        <v>0</v>
      </c>
      <c r="X51" s="239">
        <v>0</v>
      </c>
      <c r="Y51" s="396">
        <f>SUM(V51:X51)</f>
        <v>280</v>
      </c>
      <c r="Z51" s="239">
        <v>188</v>
      </c>
      <c r="AA51" s="239">
        <v>0</v>
      </c>
      <c r="AB51" s="239">
        <v>0</v>
      </c>
      <c r="AC51" s="396">
        <f>SUM(Z51:AB51)</f>
        <v>188</v>
      </c>
      <c r="AD51" s="255" t="s">
        <v>548</v>
      </c>
      <c r="AE51" s="456"/>
    </row>
    <row r="52" spans="1:31" ht="20.25">
      <c r="A52" s="255" t="s">
        <v>549</v>
      </c>
      <c r="B52" s="242">
        <v>45</v>
      </c>
      <c r="C52" s="242">
        <v>27</v>
      </c>
      <c r="D52" s="242">
        <v>18</v>
      </c>
      <c r="E52" s="396">
        <f t="shared" ref="E52:E86" si="8">SUM(B52:D52)</f>
        <v>90</v>
      </c>
      <c r="F52" s="242">
        <v>91</v>
      </c>
      <c r="G52" s="242">
        <v>8</v>
      </c>
      <c r="H52" s="242">
        <v>3</v>
      </c>
      <c r="I52" s="396">
        <f t="shared" ref="I52:I86" si="9">SUM(F52:H52)</f>
        <v>102</v>
      </c>
      <c r="J52" s="242">
        <v>248</v>
      </c>
      <c r="K52" s="242">
        <v>62</v>
      </c>
      <c r="L52" s="242">
        <v>26</v>
      </c>
      <c r="M52" s="396">
        <f t="shared" ref="M52:M86" si="10">SUM(J52:L52)</f>
        <v>336</v>
      </c>
      <c r="N52" s="242">
        <v>55</v>
      </c>
      <c r="O52" s="242">
        <v>29</v>
      </c>
      <c r="P52" s="242">
        <v>4</v>
      </c>
      <c r="Q52" s="396">
        <f t="shared" ref="Q52:Q86" si="11">SUM(N52:P52)</f>
        <v>88</v>
      </c>
      <c r="R52" s="242">
        <v>94</v>
      </c>
      <c r="S52" s="242">
        <v>25</v>
      </c>
      <c r="T52" s="242">
        <v>13</v>
      </c>
      <c r="U52" s="396">
        <f t="shared" ref="U52:U86" si="12">SUM(R52:T52)</f>
        <v>132</v>
      </c>
      <c r="V52" s="242">
        <v>75</v>
      </c>
      <c r="W52" s="242">
        <v>37</v>
      </c>
      <c r="X52" s="242">
        <v>13</v>
      </c>
      <c r="Y52" s="396">
        <f t="shared" ref="Y52:Y86" si="13">SUM(V52:X52)</f>
        <v>125</v>
      </c>
      <c r="Z52" s="242">
        <v>79</v>
      </c>
      <c r="AA52" s="242">
        <v>39</v>
      </c>
      <c r="AB52" s="242">
        <v>5</v>
      </c>
      <c r="AC52" s="396">
        <f t="shared" ref="AC52:AC86" si="14">SUM(Z52:AB52)</f>
        <v>123</v>
      </c>
      <c r="AD52" s="255" t="s">
        <v>550</v>
      </c>
      <c r="AE52" s="456"/>
    </row>
    <row r="53" spans="1:31" ht="20.25">
      <c r="A53" s="255" t="s">
        <v>551</v>
      </c>
      <c r="B53" s="239">
        <v>85</v>
      </c>
      <c r="C53" s="239">
        <v>83</v>
      </c>
      <c r="D53" s="239">
        <v>20</v>
      </c>
      <c r="E53" s="396">
        <f t="shared" si="8"/>
        <v>188</v>
      </c>
      <c r="F53" s="239">
        <v>21</v>
      </c>
      <c r="G53" s="239">
        <v>16</v>
      </c>
      <c r="H53" s="239">
        <v>5</v>
      </c>
      <c r="I53" s="396">
        <f t="shared" si="9"/>
        <v>42</v>
      </c>
      <c r="J53" s="239">
        <v>47</v>
      </c>
      <c r="K53" s="239">
        <v>67</v>
      </c>
      <c r="L53" s="239">
        <v>40</v>
      </c>
      <c r="M53" s="396">
        <f t="shared" si="10"/>
        <v>154</v>
      </c>
      <c r="N53" s="239">
        <v>23</v>
      </c>
      <c r="O53" s="239">
        <v>26</v>
      </c>
      <c r="P53" s="239">
        <v>9</v>
      </c>
      <c r="Q53" s="396">
        <f t="shared" si="11"/>
        <v>58</v>
      </c>
      <c r="R53" s="239">
        <v>71</v>
      </c>
      <c r="S53" s="239">
        <v>43</v>
      </c>
      <c r="T53" s="239">
        <v>17</v>
      </c>
      <c r="U53" s="396">
        <f t="shared" si="12"/>
        <v>131</v>
      </c>
      <c r="V53" s="239">
        <v>65</v>
      </c>
      <c r="W53" s="239">
        <v>54</v>
      </c>
      <c r="X53" s="239">
        <v>19</v>
      </c>
      <c r="Y53" s="396">
        <f t="shared" si="13"/>
        <v>138</v>
      </c>
      <c r="Z53" s="239">
        <v>21</v>
      </c>
      <c r="AA53" s="239">
        <v>38</v>
      </c>
      <c r="AB53" s="239">
        <v>7</v>
      </c>
      <c r="AC53" s="396">
        <f t="shared" si="14"/>
        <v>66</v>
      </c>
      <c r="AD53" s="255" t="s">
        <v>552</v>
      </c>
      <c r="AE53" s="456"/>
    </row>
    <row r="54" spans="1:31" ht="20.25">
      <c r="A54" s="255" t="s">
        <v>553</v>
      </c>
      <c r="B54" s="242">
        <v>52</v>
      </c>
      <c r="C54" s="242">
        <v>57</v>
      </c>
      <c r="D54" s="242">
        <v>20</v>
      </c>
      <c r="E54" s="396">
        <f t="shared" si="8"/>
        <v>129</v>
      </c>
      <c r="F54" s="242">
        <v>37</v>
      </c>
      <c r="G54" s="242">
        <v>24</v>
      </c>
      <c r="H54" s="242">
        <v>13</v>
      </c>
      <c r="I54" s="396">
        <f t="shared" si="9"/>
        <v>74</v>
      </c>
      <c r="J54" s="242">
        <v>47</v>
      </c>
      <c r="K54" s="242">
        <v>63</v>
      </c>
      <c r="L54" s="242">
        <v>36</v>
      </c>
      <c r="M54" s="396">
        <f t="shared" si="10"/>
        <v>146</v>
      </c>
      <c r="N54" s="242">
        <v>25</v>
      </c>
      <c r="O54" s="242">
        <v>21</v>
      </c>
      <c r="P54" s="242">
        <v>12</v>
      </c>
      <c r="Q54" s="396">
        <f t="shared" si="11"/>
        <v>58</v>
      </c>
      <c r="R54" s="242">
        <v>67</v>
      </c>
      <c r="S54" s="242">
        <v>48</v>
      </c>
      <c r="T54" s="242">
        <v>21</v>
      </c>
      <c r="U54" s="396">
        <f t="shared" si="12"/>
        <v>136</v>
      </c>
      <c r="V54" s="242">
        <v>27</v>
      </c>
      <c r="W54" s="242">
        <v>42</v>
      </c>
      <c r="X54" s="242">
        <v>14</v>
      </c>
      <c r="Y54" s="396">
        <f t="shared" si="13"/>
        <v>83</v>
      </c>
      <c r="Z54" s="242">
        <v>30</v>
      </c>
      <c r="AA54" s="242">
        <v>23</v>
      </c>
      <c r="AB54" s="242">
        <v>18</v>
      </c>
      <c r="AC54" s="396">
        <f t="shared" si="14"/>
        <v>71</v>
      </c>
      <c r="AD54" s="255" t="s">
        <v>554</v>
      </c>
      <c r="AE54" s="456"/>
    </row>
    <row r="55" spans="1:31" ht="20.25">
      <c r="A55" s="255" t="s">
        <v>555</v>
      </c>
      <c r="B55" s="239">
        <v>26</v>
      </c>
      <c r="C55" s="239">
        <v>25</v>
      </c>
      <c r="D55" s="239">
        <v>13</v>
      </c>
      <c r="E55" s="396">
        <f t="shared" si="8"/>
        <v>64</v>
      </c>
      <c r="F55" s="239">
        <v>11</v>
      </c>
      <c r="G55" s="239">
        <v>20</v>
      </c>
      <c r="H55" s="239">
        <v>12</v>
      </c>
      <c r="I55" s="396">
        <f t="shared" si="9"/>
        <v>43</v>
      </c>
      <c r="J55" s="239">
        <v>21</v>
      </c>
      <c r="K55" s="239">
        <v>52</v>
      </c>
      <c r="L55" s="239">
        <v>29</v>
      </c>
      <c r="M55" s="396">
        <f t="shared" si="10"/>
        <v>102</v>
      </c>
      <c r="N55" s="239">
        <v>7</v>
      </c>
      <c r="O55" s="239">
        <v>19</v>
      </c>
      <c r="P55" s="239">
        <v>10</v>
      </c>
      <c r="Q55" s="396">
        <f t="shared" si="11"/>
        <v>36</v>
      </c>
      <c r="R55" s="239">
        <v>19</v>
      </c>
      <c r="S55" s="239">
        <v>30</v>
      </c>
      <c r="T55" s="239">
        <v>9</v>
      </c>
      <c r="U55" s="396">
        <f t="shared" si="12"/>
        <v>58</v>
      </c>
      <c r="V55" s="239">
        <v>17</v>
      </c>
      <c r="W55" s="239">
        <v>34</v>
      </c>
      <c r="X55" s="239">
        <v>8</v>
      </c>
      <c r="Y55" s="396">
        <f t="shared" si="13"/>
        <v>59</v>
      </c>
      <c r="Z55" s="239">
        <v>10</v>
      </c>
      <c r="AA55" s="239">
        <v>16</v>
      </c>
      <c r="AB55" s="239">
        <v>6</v>
      </c>
      <c r="AC55" s="396">
        <f t="shared" si="14"/>
        <v>32</v>
      </c>
      <c r="AD55" s="255" t="s">
        <v>556</v>
      </c>
      <c r="AE55" s="456"/>
    </row>
    <row r="56" spans="1:31" ht="20.25">
      <c r="A56" s="255" t="s">
        <v>557</v>
      </c>
      <c r="B56" s="242">
        <v>10</v>
      </c>
      <c r="C56" s="242">
        <v>13</v>
      </c>
      <c r="D56" s="242">
        <v>7</v>
      </c>
      <c r="E56" s="396">
        <f t="shared" si="8"/>
        <v>30</v>
      </c>
      <c r="F56" s="242">
        <v>0</v>
      </c>
      <c r="G56" s="242">
        <v>7</v>
      </c>
      <c r="H56" s="242">
        <v>4</v>
      </c>
      <c r="I56" s="396">
        <f t="shared" si="9"/>
        <v>11</v>
      </c>
      <c r="J56" s="242">
        <v>5</v>
      </c>
      <c r="K56" s="242">
        <v>21</v>
      </c>
      <c r="L56" s="242">
        <v>17</v>
      </c>
      <c r="M56" s="396">
        <f t="shared" si="10"/>
        <v>43</v>
      </c>
      <c r="N56" s="242">
        <v>2</v>
      </c>
      <c r="O56" s="242">
        <v>6</v>
      </c>
      <c r="P56" s="242">
        <v>5</v>
      </c>
      <c r="Q56" s="396">
        <f t="shared" si="11"/>
        <v>13</v>
      </c>
      <c r="R56" s="242">
        <v>2</v>
      </c>
      <c r="S56" s="242">
        <v>10</v>
      </c>
      <c r="T56" s="242">
        <v>8</v>
      </c>
      <c r="U56" s="396">
        <f t="shared" si="12"/>
        <v>20</v>
      </c>
      <c r="V56" s="242">
        <v>2</v>
      </c>
      <c r="W56" s="242">
        <v>15</v>
      </c>
      <c r="X56" s="242">
        <v>4</v>
      </c>
      <c r="Y56" s="396">
        <f t="shared" si="13"/>
        <v>21</v>
      </c>
      <c r="Z56" s="242">
        <v>5</v>
      </c>
      <c r="AA56" s="242">
        <v>8</v>
      </c>
      <c r="AB56" s="242">
        <v>3</v>
      </c>
      <c r="AC56" s="396">
        <f t="shared" si="14"/>
        <v>16</v>
      </c>
      <c r="AD56" s="255" t="s">
        <v>558</v>
      </c>
      <c r="AE56" s="456"/>
    </row>
    <row r="57" spans="1:31" ht="20.25">
      <c r="A57" s="255" t="s">
        <v>559</v>
      </c>
      <c r="B57" s="239">
        <v>0</v>
      </c>
      <c r="C57" s="239">
        <v>7</v>
      </c>
      <c r="D57" s="239">
        <v>7</v>
      </c>
      <c r="E57" s="396">
        <f t="shared" si="8"/>
        <v>14</v>
      </c>
      <c r="F57" s="239">
        <v>0</v>
      </c>
      <c r="G57" s="239">
        <v>0</v>
      </c>
      <c r="H57" s="239">
        <v>2</v>
      </c>
      <c r="I57" s="396">
        <f t="shared" si="9"/>
        <v>2</v>
      </c>
      <c r="J57" s="239">
        <v>0</v>
      </c>
      <c r="K57" s="239">
        <v>5</v>
      </c>
      <c r="L57" s="239">
        <v>13</v>
      </c>
      <c r="M57" s="396">
        <f t="shared" si="10"/>
        <v>18</v>
      </c>
      <c r="N57" s="239">
        <v>0</v>
      </c>
      <c r="O57" s="239">
        <v>1</v>
      </c>
      <c r="P57" s="239">
        <v>2</v>
      </c>
      <c r="Q57" s="396">
        <f t="shared" si="11"/>
        <v>3</v>
      </c>
      <c r="R57" s="239">
        <v>0</v>
      </c>
      <c r="S57" s="239">
        <v>1</v>
      </c>
      <c r="T57" s="239">
        <v>6</v>
      </c>
      <c r="U57" s="396">
        <f t="shared" si="12"/>
        <v>7</v>
      </c>
      <c r="V57" s="239">
        <v>0</v>
      </c>
      <c r="W57" s="239">
        <v>3</v>
      </c>
      <c r="X57" s="239">
        <v>8</v>
      </c>
      <c r="Y57" s="396">
        <f t="shared" si="13"/>
        <v>11</v>
      </c>
      <c r="Z57" s="239">
        <v>0</v>
      </c>
      <c r="AA57" s="239">
        <v>5</v>
      </c>
      <c r="AB57" s="239">
        <v>6</v>
      </c>
      <c r="AC57" s="396">
        <f t="shared" si="14"/>
        <v>11</v>
      </c>
      <c r="AD57" s="255" t="s">
        <v>560</v>
      </c>
      <c r="AE57" s="456"/>
    </row>
    <row r="58" spans="1:31" ht="20.25">
      <c r="A58" s="255" t="s">
        <v>561</v>
      </c>
      <c r="B58" s="242">
        <v>3</v>
      </c>
      <c r="C58" s="242">
        <v>6</v>
      </c>
      <c r="D58" s="242">
        <v>10</v>
      </c>
      <c r="E58" s="396">
        <f t="shared" si="8"/>
        <v>19</v>
      </c>
      <c r="F58" s="242">
        <v>0</v>
      </c>
      <c r="G58" s="242">
        <v>5</v>
      </c>
      <c r="H58" s="242">
        <v>3</v>
      </c>
      <c r="I58" s="396">
        <f t="shared" si="9"/>
        <v>8</v>
      </c>
      <c r="J58" s="242">
        <v>9</v>
      </c>
      <c r="K58" s="242">
        <v>13</v>
      </c>
      <c r="L58" s="242">
        <v>15</v>
      </c>
      <c r="M58" s="396">
        <f t="shared" si="10"/>
        <v>37</v>
      </c>
      <c r="N58" s="242">
        <v>1</v>
      </c>
      <c r="O58" s="242">
        <v>3</v>
      </c>
      <c r="P58" s="242">
        <v>3</v>
      </c>
      <c r="Q58" s="396">
        <f t="shared" si="11"/>
        <v>7</v>
      </c>
      <c r="R58" s="242">
        <v>1</v>
      </c>
      <c r="S58" s="242">
        <v>10</v>
      </c>
      <c r="T58" s="242">
        <v>8</v>
      </c>
      <c r="U58" s="396">
        <f t="shared" si="12"/>
        <v>19</v>
      </c>
      <c r="V58" s="242">
        <v>1</v>
      </c>
      <c r="W58" s="242">
        <v>3</v>
      </c>
      <c r="X58" s="242">
        <v>3</v>
      </c>
      <c r="Y58" s="396">
        <f t="shared" si="13"/>
        <v>7</v>
      </c>
      <c r="Z58" s="242">
        <v>2</v>
      </c>
      <c r="AA58" s="242">
        <v>1</v>
      </c>
      <c r="AB58" s="242">
        <v>5</v>
      </c>
      <c r="AC58" s="396">
        <f t="shared" si="14"/>
        <v>8</v>
      </c>
      <c r="AD58" s="255" t="s">
        <v>562</v>
      </c>
      <c r="AE58" s="456"/>
    </row>
    <row r="59" spans="1:31" ht="20.25">
      <c r="A59" s="255" t="s">
        <v>563</v>
      </c>
      <c r="B59" s="239">
        <v>1</v>
      </c>
      <c r="C59" s="239">
        <v>2</v>
      </c>
      <c r="D59" s="239">
        <v>1</v>
      </c>
      <c r="E59" s="396">
        <f t="shared" si="8"/>
        <v>4</v>
      </c>
      <c r="F59" s="239">
        <v>0</v>
      </c>
      <c r="G59" s="239">
        <v>3</v>
      </c>
      <c r="H59" s="239">
        <v>3</v>
      </c>
      <c r="I59" s="396">
        <f t="shared" si="9"/>
        <v>6</v>
      </c>
      <c r="J59" s="239">
        <v>0</v>
      </c>
      <c r="K59" s="239">
        <v>4</v>
      </c>
      <c r="L59" s="239">
        <v>2</v>
      </c>
      <c r="M59" s="396">
        <f t="shared" si="10"/>
        <v>6</v>
      </c>
      <c r="N59" s="239">
        <v>0</v>
      </c>
      <c r="O59" s="239">
        <v>1</v>
      </c>
      <c r="P59" s="239">
        <v>1</v>
      </c>
      <c r="Q59" s="396">
        <f t="shared" si="11"/>
        <v>2</v>
      </c>
      <c r="R59" s="239">
        <v>0</v>
      </c>
      <c r="S59" s="239">
        <v>1</v>
      </c>
      <c r="T59" s="239">
        <v>0</v>
      </c>
      <c r="U59" s="396">
        <f t="shared" si="12"/>
        <v>1</v>
      </c>
      <c r="V59" s="239">
        <v>2</v>
      </c>
      <c r="W59" s="239">
        <v>3</v>
      </c>
      <c r="X59" s="239">
        <v>1</v>
      </c>
      <c r="Y59" s="396">
        <f t="shared" si="13"/>
        <v>6</v>
      </c>
      <c r="Z59" s="239">
        <v>1</v>
      </c>
      <c r="AA59" s="239">
        <v>1</v>
      </c>
      <c r="AB59" s="239">
        <v>1</v>
      </c>
      <c r="AC59" s="396">
        <f t="shared" si="14"/>
        <v>3</v>
      </c>
      <c r="AD59" s="255" t="s">
        <v>564</v>
      </c>
      <c r="AE59" s="456"/>
    </row>
    <row r="60" spans="1:31" ht="20.25">
      <c r="A60" s="255" t="s">
        <v>565</v>
      </c>
      <c r="B60" s="242">
        <v>5</v>
      </c>
      <c r="C60" s="242">
        <v>11</v>
      </c>
      <c r="D60" s="242">
        <v>8</v>
      </c>
      <c r="E60" s="396">
        <f t="shared" si="8"/>
        <v>24</v>
      </c>
      <c r="F60" s="242">
        <v>1</v>
      </c>
      <c r="G60" s="242">
        <v>10</v>
      </c>
      <c r="H60" s="242">
        <v>4</v>
      </c>
      <c r="I60" s="396">
        <f t="shared" si="9"/>
        <v>15</v>
      </c>
      <c r="J60" s="242">
        <v>10</v>
      </c>
      <c r="K60" s="242">
        <v>29</v>
      </c>
      <c r="L60" s="242">
        <v>24</v>
      </c>
      <c r="M60" s="396">
        <f t="shared" si="10"/>
        <v>63</v>
      </c>
      <c r="N60" s="242">
        <v>1</v>
      </c>
      <c r="O60" s="242">
        <v>12</v>
      </c>
      <c r="P60" s="242">
        <v>1</v>
      </c>
      <c r="Q60" s="396">
        <f t="shared" si="11"/>
        <v>14</v>
      </c>
      <c r="R60" s="242">
        <v>3</v>
      </c>
      <c r="S60" s="242">
        <v>21</v>
      </c>
      <c r="T60" s="242">
        <v>7</v>
      </c>
      <c r="U60" s="396">
        <f t="shared" si="12"/>
        <v>31</v>
      </c>
      <c r="V60" s="242">
        <v>3</v>
      </c>
      <c r="W60" s="242">
        <v>9</v>
      </c>
      <c r="X60" s="242">
        <v>3</v>
      </c>
      <c r="Y60" s="396">
        <f t="shared" si="13"/>
        <v>15</v>
      </c>
      <c r="Z60" s="242">
        <v>3</v>
      </c>
      <c r="AA60" s="242">
        <v>9</v>
      </c>
      <c r="AB60" s="242">
        <v>4</v>
      </c>
      <c r="AC60" s="396">
        <f t="shared" si="14"/>
        <v>16</v>
      </c>
      <c r="AD60" s="255" t="s">
        <v>566</v>
      </c>
      <c r="AE60" s="456"/>
    </row>
    <row r="61" spans="1:31" ht="20.25">
      <c r="A61" s="255" t="s">
        <v>567</v>
      </c>
      <c r="B61" s="239">
        <v>5</v>
      </c>
      <c r="C61" s="239">
        <v>14</v>
      </c>
      <c r="D61" s="239">
        <v>5</v>
      </c>
      <c r="E61" s="396">
        <f t="shared" si="8"/>
        <v>24</v>
      </c>
      <c r="F61" s="239">
        <v>0</v>
      </c>
      <c r="G61" s="239">
        <v>1</v>
      </c>
      <c r="H61" s="239">
        <v>1</v>
      </c>
      <c r="I61" s="396">
        <f t="shared" si="9"/>
        <v>2</v>
      </c>
      <c r="J61" s="239">
        <v>7</v>
      </c>
      <c r="K61" s="239">
        <v>25</v>
      </c>
      <c r="L61" s="239">
        <v>10</v>
      </c>
      <c r="M61" s="396">
        <f t="shared" si="10"/>
        <v>42</v>
      </c>
      <c r="N61" s="239">
        <v>3</v>
      </c>
      <c r="O61" s="239">
        <v>9</v>
      </c>
      <c r="P61" s="239">
        <v>4</v>
      </c>
      <c r="Q61" s="396">
        <f t="shared" si="11"/>
        <v>16</v>
      </c>
      <c r="R61" s="239">
        <v>9</v>
      </c>
      <c r="S61" s="239">
        <v>20</v>
      </c>
      <c r="T61" s="239">
        <v>5</v>
      </c>
      <c r="U61" s="396">
        <f t="shared" si="12"/>
        <v>34</v>
      </c>
      <c r="V61" s="239">
        <v>4</v>
      </c>
      <c r="W61" s="239">
        <v>21</v>
      </c>
      <c r="X61" s="239">
        <v>3</v>
      </c>
      <c r="Y61" s="396">
        <f t="shared" si="13"/>
        <v>28</v>
      </c>
      <c r="Z61" s="239">
        <v>2</v>
      </c>
      <c r="AA61" s="239">
        <v>15</v>
      </c>
      <c r="AB61" s="239">
        <v>5</v>
      </c>
      <c r="AC61" s="396">
        <f t="shared" si="14"/>
        <v>22</v>
      </c>
      <c r="AD61" s="255" t="s">
        <v>568</v>
      </c>
      <c r="AE61" s="456"/>
    </row>
    <row r="62" spans="1:31" ht="20.25">
      <c r="A62" s="255" t="s">
        <v>569</v>
      </c>
      <c r="B62" s="242">
        <v>75</v>
      </c>
      <c r="C62" s="242">
        <v>55</v>
      </c>
      <c r="D62" s="242">
        <v>21</v>
      </c>
      <c r="E62" s="396">
        <f t="shared" si="8"/>
        <v>151</v>
      </c>
      <c r="F62" s="242">
        <v>28</v>
      </c>
      <c r="G62" s="242">
        <v>29</v>
      </c>
      <c r="H62" s="242">
        <v>15</v>
      </c>
      <c r="I62" s="396">
        <f t="shared" si="9"/>
        <v>72</v>
      </c>
      <c r="J62" s="242">
        <v>62</v>
      </c>
      <c r="K62" s="242">
        <v>77</v>
      </c>
      <c r="L62" s="242">
        <v>22</v>
      </c>
      <c r="M62" s="396">
        <f t="shared" si="10"/>
        <v>161</v>
      </c>
      <c r="N62" s="242">
        <v>26</v>
      </c>
      <c r="O62" s="242">
        <v>25</v>
      </c>
      <c r="P62" s="242">
        <v>11</v>
      </c>
      <c r="Q62" s="396">
        <f t="shared" si="11"/>
        <v>62</v>
      </c>
      <c r="R62" s="242">
        <v>52</v>
      </c>
      <c r="S62" s="242">
        <v>53</v>
      </c>
      <c r="T62" s="242">
        <v>22</v>
      </c>
      <c r="U62" s="396">
        <f t="shared" si="12"/>
        <v>127</v>
      </c>
      <c r="V62" s="242">
        <v>22</v>
      </c>
      <c r="W62" s="242">
        <v>55</v>
      </c>
      <c r="X62" s="242">
        <v>18</v>
      </c>
      <c r="Y62" s="396">
        <f t="shared" si="13"/>
        <v>95</v>
      </c>
      <c r="Z62" s="242">
        <v>32</v>
      </c>
      <c r="AA62" s="242">
        <v>42</v>
      </c>
      <c r="AB62" s="242">
        <v>18</v>
      </c>
      <c r="AC62" s="396">
        <f t="shared" si="14"/>
        <v>92</v>
      </c>
      <c r="AD62" s="255" t="s">
        <v>570</v>
      </c>
      <c r="AE62" s="456"/>
    </row>
    <row r="63" spans="1:31" ht="20.25">
      <c r="A63" s="255" t="s">
        <v>571</v>
      </c>
      <c r="B63" s="239">
        <v>20</v>
      </c>
      <c r="C63" s="239">
        <v>18</v>
      </c>
      <c r="D63" s="239">
        <v>11</v>
      </c>
      <c r="E63" s="396">
        <f t="shared" si="8"/>
        <v>49</v>
      </c>
      <c r="F63" s="239">
        <v>1</v>
      </c>
      <c r="G63" s="239">
        <v>7</v>
      </c>
      <c r="H63" s="239">
        <v>3</v>
      </c>
      <c r="I63" s="396">
        <f t="shared" si="9"/>
        <v>11</v>
      </c>
      <c r="J63" s="239">
        <v>10</v>
      </c>
      <c r="K63" s="239">
        <v>26</v>
      </c>
      <c r="L63" s="239">
        <v>10</v>
      </c>
      <c r="M63" s="396">
        <f t="shared" si="10"/>
        <v>46</v>
      </c>
      <c r="N63" s="239">
        <v>3</v>
      </c>
      <c r="O63" s="239">
        <v>9</v>
      </c>
      <c r="P63" s="239">
        <v>9</v>
      </c>
      <c r="Q63" s="396">
        <f t="shared" si="11"/>
        <v>21</v>
      </c>
      <c r="R63" s="239">
        <v>1</v>
      </c>
      <c r="S63" s="239">
        <v>16</v>
      </c>
      <c r="T63" s="239">
        <v>7</v>
      </c>
      <c r="U63" s="396">
        <f t="shared" si="12"/>
        <v>24</v>
      </c>
      <c r="V63" s="239">
        <v>19</v>
      </c>
      <c r="W63" s="239">
        <v>25</v>
      </c>
      <c r="X63" s="239">
        <v>6</v>
      </c>
      <c r="Y63" s="396">
        <f t="shared" si="13"/>
        <v>50</v>
      </c>
      <c r="Z63" s="239">
        <v>22</v>
      </c>
      <c r="AA63" s="239">
        <v>16</v>
      </c>
      <c r="AB63" s="239">
        <v>4</v>
      </c>
      <c r="AC63" s="396">
        <f t="shared" si="14"/>
        <v>42</v>
      </c>
      <c r="AD63" s="255" t="s">
        <v>572</v>
      </c>
      <c r="AE63" s="456"/>
    </row>
    <row r="64" spans="1:31" ht="20.25">
      <c r="A64" s="255" t="s">
        <v>573</v>
      </c>
      <c r="B64" s="242">
        <v>0</v>
      </c>
      <c r="C64" s="242">
        <v>6</v>
      </c>
      <c r="D64" s="242">
        <v>2</v>
      </c>
      <c r="E64" s="396">
        <f t="shared" si="8"/>
        <v>8</v>
      </c>
      <c r="F64" s="242">
        <v>0</v>
      </c>
      <c r="G64" s="242">
        <v>3</v>
      </c>
      <c r="H64" s="242">
        <v>2</v>
      </c>
      <c r="I64" s="396">
        <f t="shared" si="9"/>
        <v>5</v>
      </c>
      <c r="J64" s="242">
        <v>0</v>
      </c>
      <c r="K64" s="242">
        <v>12</v>
      </c>
      <c r="L64" s="242">
        <v>4</v>
      </c>
      <c r="M64" s="396">
        <f t="shared" si="10"/>
        <v>16</v>
      </c>
      <c r="N64" s="242">
        <v>0</v>
      </c>
      <c r="O64" s="242">
        <v>2</v>
      </c>
      <c r="P64" s="242">
        <v>2</v>
      </c>
      <c r="Q64" s="396">
        <f t="shared" si="11"/>
        <v>4</v>
      </c>
      <c r="R64" s="242">
        <v>2</v>
      </c>
      <c r="S64" s="242">
        <v>11</v>
      </c>
      <c r="T64" s="242">
        <v>5</v>
      </c>
      <c r="U64" s="396">
        <f t="shared" si="12"/>
        <v>18</v>
      </c>
      <c r="V64" s="242">
        <v>3</v>
      </c>
      <c r="W64" s="242">
        <v>16</v>
      </c>
      <c r="X64" s="242">
        <v>4</v>
      </c>
      <c r="Y64" s="396">
        <f t="shared" si="13"/>
        <v>23</v>
      </c>
      <c r="Z64" s="242">
        <v>2</v>
      </c>
      <c r="AA64" s="242">
        <v>10</v>
      </c>
      <c r="AB64" s="242">
        <v>3</v>
      </c>
      <c r="AC64" s="396">
        <f t="shared" si="14"/>
        <v>15</v>
      </c>
      <c r="AD64" s="255" t="s">
        <v>574</v>
      </c>
      <c r="AE64" s="456"/>
    </row>
    <row r="65" spans="1:31" ht="20.25">
      <c r="A65" s="255" t="s">
        <v>575</v>
      </c>
      <c r="B65" s="239">
        <v>0</v>
      </c>
      <c r="C65" s="239">
        <v>8</v>
      </c>
      <c r="D65" s="239">
        <v>6</v>
      </c>
      <c r="E65" s="396">
        <f t="shared" si="8"/>
        <v>14</v>
      </c>
      <c r="F65" s="239">
        <v>1</v>
      </c>
      <c r="G65" s="239">
        <v>8</v>
      </c>
      <c r="H65" s="239">
        <v>3</v>
      </c>
      <c r="I65" s="396">
        <f t="shared" si="9"/>
        <v>12</v>
      </c>
      <c r="J65" s="239">
        <v>1</v>
      </c>
      <c r="K65" s="239">
        <v>23</v>
      </c>
      <c r="L65" s="239">
        <v>10</v>
      </c>
      <c r="M65" s="396">
        <f t="shared" si="10"/>
        <v>34</v>
      </c>
      <c r="N65" s="239">
        <v>0</v>
      </c>
      <c r="O65" s="239">
        <v>6</v>
      </c>
      <c r="P65" s="239">
        <v>1</v>
      </c>
      <c r="Q65" s="396">
        <f t="shared" si="11"/>
        <v>7</v>
      </c>
      <c r="R65" s="239">
        <v>8</v>
      </c>
      <c r="S65" s="239">
        <v>17</v>
      </c>
      <c r="T65" s="239">
        <v>2</v>
      </c>
      <c r="U65" s="396">
        <f t="shared" si="12"/>
        <v>27</v>
      </c>
      <c r="V65" s="239">
        <v>1</v>
      </c>
      <c r="W65" s="239">
        <v>11</v>
      </c>
      <c r="X65" s="239">
        <v>0</v>
      </c>
      <c r="Y65" s="396">
        <f t="shared" si="13"/>
        <v>12</v>
      </c>
      <c r="Z65" s="239">
        <v>4</v>
      </c>
      <c r="AA65" s="239">
        <v>9</v>
      </c>
      <c r="AB65" s="239">
        <v>2</v>
      </c>
      <c r="AC65" s="396">
        <f t="shared" si="14"/>
        <v>15</v>
      </c>
      <c r="AD65" s="255" t="s">
        <v>576</v>
      </c>
      <c r="AE65" s="456"/>
    </row>
    <row r="66" spans="1:31" ht="20.25">
      <c r="A66" s="255" t="s">
        <v>577</v>
      </c>
      <c r="B66" s="242">
        <v>3</v>
      </c>
      <c r="C66" s="242">
        <v>3</v>
      </c>
      <c r="D66" s="242">
        <v>3</v>
      </c>
      <c r="E66" s="396">
        <f t="shared" si="8"/>
        <v>9</v>
      </c>
      <c r="F66" s="242">
        <v>0</v>
      </c>
      <c r="G66" s="242">
        <v>1</v>
      </c>
      <c r="H66" s="242">
        <v>0</v>
      </c>
      <c r="I66" s="396">
        <f t="shared" si="9"/>
        <v>1</v>
      </c>
      <c r="J66" s="242">
        <v>1</v>
      </c>
      <c r="K66" s="242">
        <v>4</v>
      </c>
      <c r="L66" s="242">
        <v>9</v>
      </c>
      <c r="M66" s="396">
        <f t="shared" si="10"/>
        <v>14</v>
      </c>
      <c r="N66" s="242">
        <v>0</v>
      </c>
      <c r="O66" s="242">
        <v>3</v>
      </c>
      <c r="P66" s="242">
        <v>1</v>
      </c>
      <c r="Q66" s="396">
        <f t="shared" si="11"/>
        <v>4</v>
      </c>
      <c r="R66" s="242">
        <v>2</v>
      </c>
      <c r="S66" s="242">
        <v>5</v>
      </c>
      <c r="T66" s="242">
        <v>2</v>
      </c>
      <c r="U66" s="396">
        <f t="shared" si="12"/>
        <v>9</v>
      </c>
      <c r="V66" s="242">
        <v>0</v>
      </c>
      <c r="W66" s="242">
        <v>3</v>
      </c>
      <c r="X66" s="242">
        <v>2</v>
      </c>
      <c r="Y66" s="396">
        <f t="shared" si="13"/>
        <v>5</v>
      </c>
      <c r="Z66" s="242">
        <v>0</v>
      </c>
      <c r="AA66" s="242">
        <v>4</v>
      </c>
      <c r="AB66" s="242">
        <v>1</v>
      </c>
      <c r="AC66" s="396">
        <f t="shared" si="14"/>
        <v>5</v>
      </c>
      <c r="AD66" s="255" t="s">
        <v>578</v>
      </c>
      <c r="AE66" s="456"/>
    </row>
    <row r="67" spans="1:31" ht="25.5">
      <c r="A67" s="255" t="s">
        <v>579</v>
      </c>
      <c r="B67" s="239">
        <v>7</v>
      </c>
      <c r="C67" s="239">
        <v>8</v>
      </c>
      <c r="D67" s="239">
        <v>1</v>
      </c>
      <c r="E67" s="396">
        <f t="shared" si="8"/>
        <v>16</v>
      </c>
      <c r="F67" s="239">
        <v>0</v>
      </c>
      <c r="G67" s="239">
        <v>2</v>
      </c>
      <c r="H67" s="239">
        <v>0</v>
      </c>
      <c r="I67" s="396">
        <f t="shared" si="9"/>
        <v>2</v>
      </c>
      <c r="J67" s="239">
        <v>5</v>
      </c>
      <c r="K67" s="239">
        <v>11</v>
      </c>
      <c r="L67" s="239">
        <v>7</v>
      </c>
      <c r="M67" s="396">
        <f t="shared" si="10"/>
        <v>23</v>
      </c>
      <c r="N67" s="239">
        <v>0</v>
      </c>
      <c r="O67" s="239">
        <v>2</v>
      </c>
      <c r="P67" s="239">
        <v>0</v>
      </c>
      <c r="Q67" s="396">
        <f t="shared" si="11"/>
        <v>2</v>
      </c>
      <c r="R67" s="239">
        <v>6</v>
      </c>
      <c r="S67" s="239">
        <v>9</v>
      </c>
      <c r="T67" s="239">
        <v>1</v>
      </c>
      <c r="U67" s="396">
        <f t="shared" si="12"/>
        <v>16</v>
      </c>
      <c r="V67" s="239">
        <v>2</v>
      </c>
      <c r="W67" s="239">
        <v>1</v>
      </c>
      <c r="X67" s="239">
        <v>5</v>
      </c>
      <c r="Y67" s="396">
        <f t="shared" si="13"/>
        <v>8</v>
      </c>
      <c r="Z67" s="239">
        <v>0</v>
      </c>
      <c r="AA67" s="239">
        <v>1</v>
      </c>
      <c r="AB67" s="239">
        <v>1</v>
      </c>
      <c r="AC67" s="396">
        <f t="shared" si="14"/>
        <v>2</v>
      </c>
      <c r="AD67" s="301" t="s">
        <v>580</v>
      </c>
      <c r="AE67" s="456"/>
    </row>
    <row r="68" spans="1:31" ht="20.25">
      <c r="A68" s="255" t="s">
        <v>581</v>
      </c>
      <c r="B68" s="242">
        <v>0</v>
      </c>
      <c r="C68" s="242">
        <v>1</v>
      </c>
      <c r="D68" s="242">
        <v>2</v>
      </c>
      <c r="E68" s="396">
        <f t="shared" si="8"/>
        <v>3</v>
      </c>
      <c r="F68" s="242">
        <v>0</v>
      </c>
      <c r="G68" s="242">
        <v>1</v>
      </c>
      <c r="H68" s="242">
        <v>1</v>
      </c>
      <c r="I68" s="396">
        <f t="shared" si="9"/>
        <v>2</v>
      </c>
      <c r="J68" s="242">
        <v>0</v>
      </c>
      <c r="K68" s="242">
        <v>3</v>
      </c>
      <c r="L68" s="242">
        <v>5</v>
      </c>
      <c r="M68" s="396">
        <f t="shared" si="10"/>
        <v>8</v>
      </c>
      <c r="N68" s="242">
        <v>0</v>
      </c>
      <c r="O68" s="242">
        <v>1</v>
      </c>
      <c r="P68" s="242">
        <v>1</v>
      </c>
      <c r="Q68" s="396">
        <f t="shared" si="11"/>
        <v>2</v>
      </c>
      <c r="R68" s="242">
        <v>0</v>
      </c>
      <c r="S68" s="242">
        <v>4</v>
      </c>
      <c r="T68" s="242">
        <v>3</v>
      </c>
      <c r="U68" s="396">
        <f t="shared" si="12"/>
        <v>7</v>
      </c>
      <c r="V68" s="242">
        <v>0</v>
      </c>
      <c r="W68" s="242">
        <v>2</v>
      </c>
      <c r="X68" s="242">
        <v>1</v>
      </c>
      <c r="Y68" s="396">
        <f t="shared" si="13"/>
        <v>3</v>
      </c>
      <c r="Z68" s="242">
        <v>0</v>
      </c>
      <c r="AA68" s="242">
        <v>0</v>
      </c>
      <c r="AB68" s="242">
        <v>0</v>
      </c>
      <c r="AC68" s="396">
        <f t="shared" si="14"/>
        <v>0</v>
      </c>
      <c r="AD68" s="302" t="s">
        <v>582</v>
      </c>
      <c r="AE68" s="456"/>
    </row>
    <row r="69" spans="1:31" ht="20.25">
      <c r="A69" s="255" t="s">
        <v>583</v>
      </c>
      <c r="B69" s="239">
        <v>21</v>
      </c>
      <c r="C69" s="239">
        <v>23</v>
      </c>
      <c r="D69" s="239">
        <v>16</v>
      </c>
      <c r="E69" s="396">
        <f t="shared" si="8"/>
        <v>60</v>
      </c>
      <c r="F69" s="239">
        <v>2</v>
      </c>
      <c r="G69" s="239">
        <v>17</v>
      </c>
      <c r="H69" s="239">
        <v>4</v>
      </c>
      <c r="I69" s="396">
        <f t="shared" si="9"/>
        <v>23</v>
      </c>
      <c r="J69" s="239">
        <v>37</v>
      </c>
      <c r="K69" s="239">
        <v>61</v>
      </c>
      <c r="L69" s="239">
        <v>24</v>
      </c>
      <c r="M69" s="396">
        <f t="shared" si="10"/>
        <v>122</v>
      </c>
      <c r="N69" s="239">
        <v>6</v>
      </c>
      <c r="O69" s="239">
        <v>17</v>
      </c>
      <c r="P69" s="239">
        <v>6</v>
      </c>
      <c r="Q69" s="396">
        <f t="shared" si="11"/>
        <v>29</v>
      </c>
      <c r="R69" s="239">
        <v>15</v>
      </c>
      <c r="S69" s="239">
        <v>27</v>
      </c>
      <c r="T69" s="239">
        <v>16</v>
      </c>
      <c r="U69" s="396">
        <f t="shared" si="12"/>
        <v>58</v>
      </c>
      <c r="V69" s="239">
        <v>7</v>
      </c>
      <c r="W69" s="239">
        <v>39</v>
      </c>
      <c r="X69" s="239">
        <v>12</v>
      </c>
      <c r="Y69" s="396">
        <f t="shared" si="13"/>
        <v>58</v>
      </c>
      <c r="Z69" s="239">
        <v>7</v>
      </c>
      <c r="AA69" s="239">
        <v>28</v>
      </c>
      <c r="AB69" s="239">
        <v>9</v>
      </c>
      <c r="AC69" s="396">
        <f t="shared" si="14"/>
        <v>44</v>
      </c>
      <c r="AD69" s="255" t="s">
        <v>584</v>
      </c>
      <c r="AE69" s="456"/>
    </row>
    <row r="70" spans="1:31" ht="20.25">
      <c r="A70" s="255" t="s">
        <v>585</v>
      </c>
      <c r="B70" s="242">
        <v>0</v>
      </c>
      <c r="C70" s="242">
        <v>26</v>
      </c>
      <c r="D70" s="242">
        <v>16</v>
      </c>
      <c r="E70" s="396">
        <f t="shared" si="8"/>
        <v>42</v>
      </c>
      <c r="F70" s="242">
        <v>0</v>
      </c>
      <c r="G70" s="242">
        <v>13</v>
      </c>
      <c r="H70" s="242">
        <v>6</v>
      </c>
      <c r="I70" s="396">
        <f t="shared" si="9"/>
        <v>19</v>
      </c>
      <c r="J70" s="242">
        <v>0</v>
      </c>
      <c r="K70" s="242">
        <v>59</v>
      </c>
      <c r="L70" s="242">
        <v>11</v>
      </c>
      <c r="M70" s="396">
        <f t="shared" si="10"/>
        <v>70</v>
      </c>
      <c r="N70" s="242">
        <v>0</v>
      </c>
      <c r="O70" s="242">
        <v>17</v>
      </c>
      <c r="P70" s="242">
        <v>3</v>
      </c>
      <c r="Q70" s="396">
        <f t="shared" si="11"/>
        <v>20</v>
      </c>
      <c r="R70" s="242">
        <v>2</v>
      </c>
      <c r="S70" s="242">
        <v>27</v>
      </c>
      <c r="T70" s="242">
        <v>15</v>
      </c>
      <c r="U70" s="396">
        <f t="shared" si="12"/>
        <v>44</v>
      </c>
      <c r="V70" s="242">
        <v>4</v>
      </c>
      <c r="W70" s="242">
        <v>33</v>
      </c>
      <c r="X70" s="242">
        <v>20</v>
      </c>
      <c r="Y70" s="396">
        <f t="shared" si="13"/>
        <v>57</v>
      </c>
      <c r="Z70" s="242">
        <v>0</v>
      </c>
      <c r="AA70" s="242">
        <v>15</v>
      </c>
      <c r="AB70" s="242">
        <v>8</v>
      </c>
      <c r="AC70" s="396">
        <f t="shared" si="14"/>
        <v>23</v>
      </c>
      <c r="AD70" s="255" t="s">
        <v>586</v>
      </c>
      <c r="AE70" s="456"/>
    </row>
    <row r="71" spans="1:31" ht="20.25">
      <c r="A71" s="255" t="s">
        <v>587</v>
      </c>
      <c r="B71" s="239">
        <v>40</v>
      </c>
      <c r="C71" s="239">
        <v>47</v>
      </c>
      <c r="D71" s="239">
        <v>26</v>
      </c>
      <c r="E71" s="396">
        <f t="shared" si="8"/>
        <v>113</v>
      </c>
      <c r="F71" s="239">
        <v>6</v>
      </c>
      <c r="G71" s="239">
        <v>19</v>
      </c>
      <c r="H71" s="239">
        <v>10</v>
      </c>
      <c r="I71" s="396">
        <f t="shared" si="9"/>
        <v>35</v>
      </c>
      <c r="J71" s="239">
        <v>7</v>
      </c>
      <c r="K71" s="239">
        <v>64</v>
      </c>
      <c r="L71" s="239">
        <v>27</v>
      </c>
      <c r="M71" s="396">
        <f t="shared" si="10"/>
        <v>98</v>
      </c>
      <c r="N71" s="239">
        <v>2</v>
      </c>
      <c r="O71" s="239">
        <v>21</v>
      </c>
      <c r="P71" s="239">
        <v>11</v>
      </c>
      <c r="Q71" s="396">
        <f t="shared" si="11"/>
        <v>34</v>
      </c>
      <c r="R71" s="239">
        <v>9</v>
      </c>
      <c r="S71" s="239">
        <v>48</v>
      </c>
      <c r="T71" s="239">
        <v>22</v>
      </c>
      <c r="U71" s="396">
        <f t="shared" si="12"/>
        <v>79</v>
      </c>
      <c r="V71" s="239">
        <v>21</v>
      </c>
      <c r="W71" s="239">
        <v>40</v>
      </c>
      <c r="X71" s="239">
        <v>17</v>
      </c>
      <c r="Y71" s="396">
        <f t="shared" si="13"/>
        <v>78</v>
      </c>
      <c r="Z71" s="239">
        <v>9</v>
      </c>
      <c r="AA71" s="239">
        <v>34</v>
      </c>
      <c r="AB71" s="239">
        <v>16</v>
      </c>
      <c r="AC71" s="396">
        <f t="shared" si="14"/>
        <v>59</v>
      </c>
      <c r="AD71" s="255" t="s">
        <v>588</v>
      </c>
      <c r="AE71" s="456"/>
    </row>
    <row r="72" spans="1:31" ht="20.25">
      <c r="A72" s="255" t="s">
        <v>589</v>
      </c>
      <c r="B72" s="242">
        <v>2</v>
      </c>
      <c r="C72" s="242">
        <v>10</v>
      </c>
      <c r="D72" s="242">
        <v>3</v>
      </c>
      <c r="E72" s="396">
        <f t="shared" si="8"/>
        <v>15</v>
      </c>
      <c r="F72" s="242">
        <v>3</v>
      </c>
      <c r="G72" s="242">
        <v>2</v>
      </c>
      <c r="H72" s="242">
        <v>0</v>
      </c>
      <c r="I72" s="396">
        <f t="shared" si="9"/>
        <v>5</v>
      </c>
      <c r="J72" s="242">
        <v>8</v>
      </c>
      <c r="K72" s="242">
        <v>11</v>
      </c>
      <c r="L72" s="242">
        <v>4</v>
      </c>
      <c r="M72" s="396">
        <f t="shared" si="10"/>
        <v>23</v>
      </c>
      <c r="N72" s="242">
        <v>2</v>
      </c>
      <c r="O72" s="242">
        <v>3</v>
      </c>
      <c r="P72" s="242">
        <v>1</v>
      </c>
      <c r="Q72" s="396">
        <f t="shared" si="11"/>
        <v>6</v>
      </c>
      <c r="R72" s="242">
        <v>2</v>
      </c>
      <c r="S72" s="242">
        <v>4</v>
      </c>
      <c r="T72" s="242">
        <v>1</v>
      </c>
      <c r="U72" s="396">
        <f t="shared" si="12"/>
        <v>7</v>
      </c>
      <c r="V72" s="242">
        <v>2</v>
      </c>
      <c r="W72" s="242">
        <v>5</v>
      </c>
      <c r="X72" s="242">
        <v>4</v>
      </c>
      <c r="Y72" s="396">
        <f t="shared" si="13"/>
        <v>11</v>
      </c>
      <c r="Z72" s="242">
        <v>3</v>
      </c>
      <c r="AA72" s="242">
        <v>3</v>
      </c>
      <c r="AB72" s="242">
        <v>0</v>
      </c>
      <c r="AC72" s="396">
        <f t="shared" si="14"/>
        <v>6</v>
      </c>
      <c r="AD72" s="255" t="s">
        <v>590</v>
      </c>
      <c r="AE72" s="456"/>
    </row>
    <row r="73" spans="1:31" ht="20.25">
      <c r="A73" s="255" t="s">
        <v>591</v>
      </c>
      <c r="B73" s="239">
        <v>116</v>
      </c>
      <c r="C73" s="239">
        <v>84</v>
      </c>
      <c r="D73" s="239">
        <v>64</v>
      </c>
      <c r="E73" s="396">
        <f t="shared" si="8"/>
        <v>264</v>
      </c>
      <c r="F73" s="239">
        <v>41</v>
      </c>
      <c r="G73" s="239">
        <v>40</v>
      </c>
      <c r="H73" s="239">
        <v>15</v>
      </c>
      <c r="I73" s="396">
        <f t="shared" si="9"/>
        <v>96</v>
      </c>
      <c r="J73" s="239">
        <v>113</v>
      </c>
      <c r="K73" s="239">
        <v>126</v>
      </c>
      <c r="L73" s="239">
        <v>62</v>
      </c>
      <c r="M73" s="396">
        <f t="shared" si="10"/>
        <v>301</v>
      </c>
      <c r="N73" s="239">
        <v>55</v>
      </c>
      <c r="O73" s="239">
        <v>42</v>
      </c>
      <c r="P73" s="239">
        <v>14</v>
      </c>
      <c r="Q73" s="396">
        <f t="shared" si="11"/>
        <v>111</v>
      </c>
      <c r="R73" s="239">
        <v>90</v>
      </c>
      <c r="S73" s="239">
        <v>95</v>
      </c>
      <c r="T73" s="239">
        <v>31</v>
      </c>
      <c r="U73" s="396">
        <f t="shared" si="12"/>
        <v>216</v>
      </c>
      <c r="V73" s="239">
        <v>55</v>
      </c>
      <c r="W73" s="239">
        <v>90</v>
      </c>
      <c r="X73" s="239">
        <v>30</v>
      </c>
      <c r="Y73" s="396">
        <f t="shared" si="13"/>
        <v>175</v>
      </c>
      <c r="Z73" s="239">
        <v>54</v>
      </c>
      <c r="AA73" s="239">
        <v>71</v>
      </c>
      <c r="AB73" s="239">
        <v>25</v>
      </c>
      <c r="AC73" s="396">
        <f t="shared" si="14"/>
        <v>150</v>
      </c>
      <c r="AD73" s="255" t="s">
        <v>592</v>
      </c>
      <c r="AE73" s="456"/>
    </row>
    <row r="74" spans="1:31" ht="20.25">
      <c r="A74" s="255" t="s">
        <v>593</v>
      </c>
      <c r="B74" s="242">
        <v>6</v>
      </c>
      <c r="C74" s="242">
        <v>12</v>
      </c>
      <c r="D74" s="242">
        <v>9</v>
      </c>
      <c r="E74" s="396">
        <f t="shared" si="8"/>
        <v>27</v>
      </c>
      <c r="F74" s="242">
        <v>7</v>
      </c>
      <c r="G74" s="242">
        <v>8</v>
      </c>
      <c r="H74" s="242">
        <v>4</v>
      </c>
      <c r="I74" s="396">
        <f t="shared" si="9"/>
        <v>19</v>
      </c>
      <c r="J74" s="242">
        <v>6</v>
      </c>
      <c r="K74" s="242">
        <v>25</v>
      </c>
      <c r="L74" s="242">
        <v>10</v>
      </c>
      <c r="M74" s="396">
        <f t="shared" si="10"/>
        <v>41</v>
      </c>
      <c r="N74" s="242">
        <v>2</v>
      </c>
      <c r="O74" s="242">
        <v>13</v>
      </c>
      <c r="P74" s="242">
        <v>2</v>
      </c>
      <c r="Q74" s="396">
        <f t="shared" si="11"/>
        <v>17</v>
      </c>
      <c r="R74" s="242">
        <v>19</v>
      </c>
      <c r="S74" s="242">
        <v>19</v>
      </c>
      <c r="T74" s="242">
        <v>6</v>
      </c>
      <c r="U74" s="396">
        <f t="shared" si="12"/>
        <v>44</v>
      </c>
      <c r="V74" s="242">
        <v>4</v>
      </c>
      <c r="W74" s="242">
        <v>10</v>
      </c>
      <c r="X74" s="242">
        <v>5</v>
      </c>
      <c r="Y74" s="396">
        <f t="shared" si="13"/>
        <v>19</v>
      </c>
      <c r="Z74" s="242">
        <v>10</v>
      </c>
      <c r="AA74" s="242">
        <v>12</v>
      </c>
      <c r="AB74" s="242">
        <v>6</v>
      </c>
      <c r="AC74" s="396">
        <f t="shared" si="14"/>
        <v>28</v>
      </c>
      <c r="AD74" s="255" t="s">
        <v>594</v>
      </c>
      <c r="AE74" s="456"/>
    </row>
    <row r="75" spans="1:31" ht="20.25">
      <c r="A75" s="255" t="s">
        <v>595</v>
      </c>
      <c r="B75" s="239">
        <v>0</v>
      </c>
      <c r="C75" s="239">
        <v>2</v>
      </c>
      <c r="D75" s="239">
        <v>2</v>
      </c>
      <c r="E75" s="396">
        <f t="shared" si="8"/>
        <v>4</v>
      </c>
      <c r="F75" s="239">
        <v>1</v>
      </c>
      <c r="G75" s="239">
        <v>1</v>
      </c>
      <c r="H75" s="239">
        <v>0</v>
      </c>
      <c r="I75" s="396">
        <f t="shared" si="9"/>
        <v>2</v>
      </c>
      <c r="J75" s="239">
        <v>0</v>
      </c>
      <c r="K75" s="239">
        <v>3</v>
      </c>
      <c r="L75" s="239">
        <v>2</v>
      </c>
      <c r="M75" s="396">
        <f t="shared" si="10"/>
        <v>5</v>
      </c>
      <c r="N75" s="239">
        <v>0</v>
      </c>
      <c r="O75" s="239">
        <v>2</v>
      </c>
      <c r="P75" s="239">
        <v>0</v>
      </c>
      <c r="Q75" s="396">
        <f t="shared" si="11"/>
        <v>2</v>
      </c>
      <c r="R75" s="239">
        <v>0</v>
      </c>
      <c r="S75" s="239">
        <v>4</v>
      </c>
      <c r="T75" s="239">
        <v>0</v>
      </c>
      <c r="U75" s="396">
        <f t="shared" si="12"/>
        <v>4</v>
      </c>
      <c r="V75" s="239">
        <v>1</v>
      </c>
      <c r="W75" s="239">
        <v>3</v>
      </c>
      <c r="X75" s="239">
        <v>1</v>
      </c>
      <c r="Y75" s="396">
        <f t="shared" si="13"/>
        <v>5</v>
      </c>
      <c r="Z75" s="239">
        <v>0</v>
      </c>
      <c r="AA75" s="239">
        <v>2</v>
      </c>
      <c r="AB75" s="239">
        <v>0</v>
      </c>
      <c r="AC75" s="396">
        <f t="shared" si="14"/>
        <v>2</v>
      </c>
      <c r="AD75" s="255" t="s">
        <v>596</v>
      </c>
      <c r="AE75" s="456"/>
    </row>
    <row r="76" spans="1:31" ht="20.25">
      <c r="A76" s="255" t="s">
        <v>597</v>
      </c>
      <c r="B76" s="242">
        <v>81</v>
      </c>
      <c r="C76" s="242">
        <v>15</v>
      </c>
      <c r="D76" s="242">
        <v>5</v>
      </c>
      <c r="E76" s="396">
        <f t="shared" si="8"/>
        <v>101</v>
      </c>
      <c r="F76" s="242">
        <v>15</v>
      </c>
      <c r="G76" s="242">
        <v>2</v>
      </c>
      <c r="H76" s="242">
        <v>5</v>
      </c>
      <c r="I76" s="396">
        <f t="shared" si="9"/>
        <v>22</v>
      </c>
      <c r="J76" s="242">
        <v>90</v>
      </c>
      <c r="K76" s="242">
        <v>32</v>
      </c>
      <c r="L76" s="242">
        <v>17</v>
      </c>
      <c r="M76" s="396">
        <f t="shared" si="10"/>
        <v>139</v>
      </c>
      <c r="N76" s="242">
        <v>10</v>
      </c>
      <c r="O76" s="242">
        <v>8</v>
      </c>
      <c r="P76" s="242">
        <v>0</v>
      </c>
      <c r="Q76" s="396">
        <f t="shared" si="11"/>
        <v>18</v>
      </c>
      <c r="R76" s="242">
        <v>63</v>
      </c>
      <c r="S76" s="242">
        <v>16</v>
      </c>
      <c r="T76" s="242">
        <v>23</v>
      </c>
      <c r="U76" s="396">
        <f t="shared" si="12"/>
        <v>102</v>
      </c>
      <c r="V76" s="242">
        <v>40</v>
      </c>
      <c r="W76" s="242">
        <v>23</v>
      </c>
      <c r="X76" s="242">
        <v>6</v>
      </c>
      <c r="Y76" s="396">
        <f t="shared" si="13"/>
        <v>69</v>
      </c>
      <c r="Z76" s="242">
        <v>9</v>
      </c>
      <c r="AA76" s="242">
        <v>5</v>
      </c>
      <c r="AB76" s="242">
        <v>4</v>
      </c>
      <c r="AC76" s="396">
        <f t="shared" si="14"/>
        <v>18</v>
      </c>
      <c r="AD76" s="255" t="s">
        <v>598</v>
      </c>
      <c r="AE76" s="456"/>
    </row>
    <row r="77" spans="1:31" ht="20.25">
      <c r="A77" s="255" t="s">
        <v>599</v>
      </c>
      <c r="B77" s="239">
        <v>51</v>
      </c>
      <c r="C77" s="239">
        <v>8</v>
      </c>
      <c r="D77" s="239">
        <v>3</v>
      </c>
      <c r="E77" s="396">
        <f t="shared" si="8"/>
        <v>62</v>
      </c>
      <c r="F77" s="239">
        <v>42</v>
      </c>
      <c r="G77" s="239">
        <v>8</v>
      </c>
      <c r="H77" s="239">
        <v>2</v>
      </c>
      <c r="I77" s="396">
        <f t="shared" si="9"/>
        <v>52</v>
      </c>
      <c r="J77" s="239">
        <v>101</v>
      </c>
      <c r="K77" s="239">
        <v>14</v>
      </c>
      <c r="L77" s="239">
        <v>8</v>
      </c>
      <c r="M77" s="396">
        <f t="shared" si="10"/>
        <v>123</v>
      </c>
      <c r="N77" s="239">
        <v>44</v>
      </c>
      <c r="O77" s="239">
        <v>2</v>
      </c>
      <c r="P77" s="239">
        <v>0</v>
      </c>
      <c r="Q77" s="396">
        <f t="shared" si="11"/>
        <v>46</v>
      </c>
      <c r="R77" s="239">
        <v>107</v>
      </c>
      <c r="S77" s="239">
        <v>14</v>
      </c>
      <c r="T77" s="239">
        <v>0</v>
      </c>
      <c r="U77" s="396">
        <f t="shared" si="12"/>
        <v>121</v>
      </c>
      <c r="V77" s="239">
        <v>85</v>
      </c>
      <c r="W77" s="239">
        <v>14</v>
      </c>
      <c r="X77" s="239">
        <v>1</v>
      </c>
      <c r="Y77" s="396">
        <f t="shared" si="13"/>
        <v>100</v>
      </c>
      <c r="Z77" s="239">
        <v>56</v>
      </c>
      <c r="AA77" s="239">
        <v>7</v>
      </c>
      <c r="AB77" s="239">
        <v>3</v>
      </c>
      <c r="AC77" s="396">
        <f t="shared" si="14"/>
        <v>66</v>
      </c>
      <c r="AD77" s="255" t="s">
        <v>600</v>
      </c>
      <c r="AE77" s="456"/>
    </row>
    <row r="78" spans="1:31" ht="20.25">
      <c r="A78" s="255" t="s">
        <v>601</v>
      </c>
      <c r="B78" s="242">
        <v>47</v>
      </c>
      <c r="C78" s="242">
        <v>18</v>
      </c>
      <c r="D78" s="242">
        <v>7</v>
      </c>
      <c r="E78" s="396">
        <f t="shared" si="8"/>
        <v>72</v>
      </c>
      <c r="F78" s="242">
        <v>22</v>
      </c>
      <c r="G78" s="242">
        <v>2</v>
      </c>
      <c r="H78" s="242">
        <v>0</v>
      </c>
      <c r="I78" s="396">
        <f t="shared" si="9"/>
        <v>24</v>
      </c>
      <c r="J78" s="242">
        <v>53</v>
      </c>
      <c r="K78" s="242">
        <v>30</v>
      </c>
      <c r="L78" s="242">
        <v>18</v>
      </c>
      <c r="M78" s="396">
        <f t="shared" si="10"/>
        <v>101</v>
      </c>
      <c r="N78" s="242">
        <v>22</v>
      </c>
      <c r="O78" s="242">
        <v>13</v>
      </c>
      <c r="P78" s="242">
        <v>3</v>
      </c>
      <c r="Q78" s="396">
        <f t="shared" si="11"/>
        <v>38</v>
      </c>
      <c r="R78" s="242">
        <v>44</v>
      </c>
      <c r="S78" s="242">
        <v>32</v>
      </c>
      <c r="T78" s="242">
        <v>5</v>
      </c>
      <c r="U78" s="396">
        <f t="shared" si="12"/>
        <v>81</v>
      </c>
      <c r="V78" s="242">
        <v>20</v>
      </c>
      <c r="W78" s="242">
        <v>10</v>
      </c>
      <c r="X78" s="242">
        <v>2</v>
      </c>
      <c r="Y78" s="396">
        <f t="shared" si="13"/>
        <v>32</v>
      </c>
      <c r="Z78" s="242">
        <v>25</v>
      </c>
      <c r="AA78" s="242">
        <v>5</v>
      </c>
      <c r="AB78" s="242">
        <v>4</v>
      </c>
      <c r="AC78" s="396">
        <f t="shared" si="14"/>
        <v>34</v>
      </c>
      <c r="AD78" s="255" t="s">
        <v>602</v>
      </c>
      <c r="AE78" s="456"/>
    </row>
    <row r="79" spans="1:31" ht="20.25">
      <c r="A79" s="255" t="s">
        <v>603</v>
      </c>
      <c r="B79" s="239">
        <v>6</v>
      </c>
      <c r="C79" s="239">
        <v>9</v>
      </c>
      <c r="D79" s="239">
        <v>3</v>
      </c>
      <c r="E79" s="396">
        <f t="shared" si="8"/>
        <v>18</v>
      </c>
      <c r="F79" s="239">
        <v>9</v>
      </c>
      <c r="G79" s="239">
        <v>5</v>
      </c>
      <c r="H79" s="239">
        <v>1</v>
      </c>
      <c r="I79" s="396">
        <f t="shared" si="9"/>
        <v>15</v>
      </c>
      <c r="J79" s="239">
        <v>16</v>
      </c>
      <c r="K79" s="239">
        <v>24</v>
      </c>
      <c r="L79" s="239">
        <v>7</v>
      </c>
      <c r="M79" s="396">
        <f t="shared" si="10"/>
        <v>47</v>
      </c>
      <c r="N79" s="239">
        <v>1</v>
      </c>
      <c r="O79" s="239">
        <v>6</v>
      </c>
      <c r="P79" s="239">
        <v>1</v>
      </c>
      <c r="Q79" s="396">
        <f t="shared" si="11"/>
        <v>8</v>
      </c>
      <c r="R79" s="239">
        <v>9</v>
      </c>
      <c r="S79" s="239">
        <v>11</v>
      </c>
      <c r="T79" s="239">
        <v>4</v>
      </c>
      <c r="U79" s="396">
        <f t="shared" si="12"/>
        <v>24</v>
      </c>
      <c r="V79" s="239">
        <v>8</v>
      </c>
      <c r="W79" s="239">
        <v>3</v>
      </c>
      <c r="X79" s="239">
        <v>3</v>
      </c>
      <c r="Y79" s="396">
        <f t="shared" si="13"/>
        <v>14</v>
      </c>
      <c r="Z79" s="239">
        <v>4</v>
      </c>
      <c r="AA79" s="239">
        <v>4</v>
      </c>
      <c r="AB79" s="239">
        <v>3</v>
      </c>
      <c r="AC79" s="396">
        <f t="shared" si="14"/>
        <v>11</v>
      </c>
      <c r="AD79" s="255" t="s">
        <v>604</v>
      </c>
      <c r="AE79" s="456"/>
    </row>
    <row r="80" spans="1:31" ht="20.25">
      <c r="A80" s="255" t="s">
        <v>605</v>
      </c>
      <c r="B80" s="242">
        <v>3</v>
      </c>
      <c r="C80" s="242">
        <v>6</v>
      </c>
      <c r="D80" s="242">
        <v>5</v>
      </c>
      <c r="E80" s="396">
        <f t="shared" si="8"/>
        <v>14</v>
      </c>
      <c r="F80" s="242">
        <v>4</v>
      </c>
      <c r="G80" s="242">
        <v>4</v>
      </c>
      <c r="H80" s="242">
        <v>3</v>
      </c>
      <c r="I80" s="396">
        <f t="shared" si="9"/>
        <v>11</v>
      </c>
      <c r="J80" s="242">
        <v>4</v>
      </c>
      <c r="K80" s="242">
        <v>13</v>
      </c>
      <c r="L80" s="242">
        <v>5</v>
      </c>
      <c r="M80" s="396">
        <f t="shared" si="10"/>
        <v>22</v>
      </c>
      <c r="N80" s="242">
        <v>5</v>
      </c>
      <c r="O80" s="242">
        <v>4</v>
      </c>
      <c r="P80" s="242">
        <v>3</v>
      </c>
      <c r="Q80" s="396">
        <f t="shared" si="11"/>
        <v>12</v>
      </c>
      <c r="R80" s="242">
        <v>3</v>
      </c>
      <c r="S80" s="242">
        <v>5</v>
      </c>
      <c r="T80" s="242">
        <v>4</v>
      </c>
      <c r="U80" s="396">
        <f t="shared" si="12"/>
        <v>12</v>
      </c>
      <c r="V80" s="242">
        <v>2</v>
      </c>
      <c r="W80" s="242">
        <v>5</v>
      </c>
      <c r="X80" s="242">
        <v>3</v>
      </c>
      <c r="Y80" s="396">
        <f t="shared" si="13"/>
        <v>10</v>
      </c>
      <c r="Z80" s="242">
        <v>3</v>
      </c>
      <c r="AA80" s="242">
        <v>6</v>
      </c>
      <c r="AB80" s="242">
        <v>4</v>
      </c>
      <c r="AC80" s="396">
        <f t="shared" si="14"/>
        <v>13</v>
      </c>
      <c r="AD80" s="255" t="s">
        <v>606</v>
      </c>
      <c r="AE80" s="456"/>
    </row>
    <row r="81" spans="1:31" ht="20.25">
      <c r="A81" s="255" t="s">
        <v>607</v>
      </c>
      <c r="B81" s="239">
        <v>0</v>
      </c>
      <c r="C81" s="239">
        <v>0</v>
      </c>
      <c r="D81" s="239">
        <v>6</v>
      </c>
      <c r="E81" s="396">
        <f t="shared" si="8"/>
        <v>6</v>
      </c>
      <c r="F81" s="239">
        <v>0</v>
      </c>
      <c r="G81" s="239">
        <v>1</v>
      </c>
      <c r="H81" s="239">
        <v>0</v>
      </c>
      <c r="I81" s="396">
        <f t="shared" si="9"/>
        <v>1</v>
      </c>
      <c r="J81" s="239">
        <v>0</v>
      </c>
      <c r="K81" s="239">
        <v>3</v>
      </c>
      <c r="L81" s="239">
        <v>6</v>
      </c>
      <c r="M81" s="396">
        <f t="shared" si="10"/>
        <v>9</v>
      </c>
      <c r="N81" s="239">
        <v>0</v>
      </c>
      <c r="O81" s="239">
        <v>0</v>
      </c>
      <c r="P81" s="239">
        <v>3</v>
      </c>
      <c r="Q81" s="396">
        <f t="shared" si="11"/>
        <v>3</v>
      </c>
      <c r="R81" s="239">
        <v>0</v>
      </c>
      <c r="S81" s="239">
        <v>0</v>
      </c>
      <c r="T81" s="239">
        <v>3</v>
      </c>
      <c r="U81" s="396">
        <f t="shared" si="12"/>
        <v>3</v>
      </c>
      <c r="V81" s="239">
        <v>0</v>
      </c>
      <c r="W81" s="239">
        <v>2</v>
      </c>
      <c r="X81" s="239">
        <v>2</v>
      </c>
      <c r="Y81" s="396">
        <f t="shared" si="13"/>
        <v>4</v>
      </c>
      <c r="Z81" s="239">
        <v>0</v>
      </c>
      <c r="AA81" s="239">
        <v>0</v>
      </c>
      <c r="AB81" s="239">
        <v>1</v>
      </c>
      <c r="AC81" s="396">
        <f t="shared" si="14"/>
        <v>1</v>
      </c>
      <c r="AD81" s="255" t="s">
        <v>608</v>
      </c>
      <c r="AE81" s="456"/>
    </row>
    <row r="82" spans="1:31" ht="20.25">
      <c r="A82" s="255" t="s">
        <v>609</v>
      </c>
      <c r="B82" s="242">
        <v>0</v>
      </c>
      <c r="C82" s="242">
        <v>3</v>
      </c>
      <c r="D82" s="242">
        <v>4</v>
      </c>
      <c r="E82" s="396">
        <f t="shared" si="8"/>
        <v>7</v>
      </c>
      <c r="F82" s="242">
        <v>0</v>
      </c>
      <c r="G82" s="242">
        <v>1</v>
      </c>
      <c r="H82" s="242">
        <v>3</v>
      </c>
      <c r="I82" s="396">
        <f t="shared" si="9"/>
        <v>4</v>
      </c>
      <c r="J82" s="242">
        <v>0</v>
      </c>
      <c r="K82" s="242">
        <v>0</v>
      </c>
      <c r="L82" s="242">
        <v>3</v>
      </c>
      <c r="M82" s="396">
        <f t="shared" si="10"/>
        <v>3</v>
      </c>
      <c r="N82" s="242">
        <v>1</v>
      </c>
      <c r="O82" s="242">
        <v>5</v>
      </c>
      <c r="P82" s="242">
        <v>0</v>
      </c>
      <c r="Q82" s="396">
        <f t="shared" si="11"/>
        <v>6</v>
      </c>
      <c r="R82" s="242">
        <v>0</v>
      </c>
      <c r="S82" s="242">
        <v>2</v>
      </c>
      <c r="T82" s="242">
        <v>1</v>
      </c>
      <c r="U82" s="396">
        <f t="shared" si="12"/>
        <v>3</v>
      </c>
      <c r="V82" s="242">
        <v>0</v>
      </c>
      <c r="W82" s="242">
        <v>15</v>
      </c>
      <c r="X82" s="242">
        <v>2</v>
      </c>
      <c r="Y82" s="396">
        <f t="shared" si="13"/>
        <v>17</v>
      </c>
      <c r="Z82" s="242">
        <v>0</v>
      </c>
      <c r="AA82" s="242">
        <v>2</v>
      </c>
      <c r="AB82" s="242">
        <v>2</v>
      </c>
      <c r="AC82" s="396">
        <f t="shared" si="14"/>
        <v>4</v>
      </c>
      <c r="AD82" s="255" t="s">
        <v>610</v>
      </c>
      <c r="AE82" s="456"/>
    </row>
    <row r="83" spans="1:31" ht="20.25">
      <c r="A83" s="255" t="s">
        <v>611</v>
      </c>
      <c r="B83" s="239">
        <v>2</v>
      </c>
      <c r="C83" s="239">
        <v>0</v>
      </c>
      <c r="D83" s="239">
        <v>6</v>
      </c>
      <c r="E83" s="396">
        <f t="shared" si="8"/>
        <v>8</v>
      </c>
      <c r="F83" s="239">
        <v>3</v>
      </c>
      <c r="G83" s="239">
        <v>1</v>
      </c>
      <c r="H83" s="239">
        <v>1</v>
      </c>
      <c r="I83" s="396">
        <f t="shared" si="9"/>
        <v>5</v>
      </c>
      <c r="J83" s="239">
        <v>1</v>
      </c>
      <c r="K83" s="239">
        <v>2</v>
      </c>
      <c r="L83" s="239">
        <v>9</v>
      </c>
      <c r="M83" s="396">
        <f t="shared" si="10"/>
        <v>12</v>
      </c>
      <c r="N83" s="239">
        <v>3</v>
      </c>
      <c r="O83" s="239">
        <v>1</v>
      </c>
      <c r="P83" s="239">
        <v>3</v>
      </c>
      <c r="Q83" s="396">
        <f t="shared" si="11"/>
        <v>7</v>
      </c>
      <c r="R83" s="239">
        <v>4</v>
      </c>
      <c r="S83" s="239">
        <v>3</v>
      </c>
      <c r="T83" s="239">
        <v>3</v>
      </c>
      <c r="U83" s="396">
        <f t="shared" si="12"/>
        <v>10</v>
      </c>
      <c r="V83" s="239">
        <v>4</v>
      </c>
      <c r="W83" s="239">
        <v>7</v>
      </c>
      <c r="X83" s="239">
        <v>5</v>
      </c>
      <c r="Y83" s="396">
        <f t="shared" si="13"/>
        <v>16</v>
      </c>
      <c r="Z83" s="239">
        <v>3</v>
      </c>
      <c r="AA83" s="239">
        <v>0</v>
      </c>
      <c r="AB83" s="239">
        <v>3</v>
      </c>
      <c r="AC83" s="396">
        <f t="shared" si="14"/>
        <v>6</v>
      </c>
      <c r="AD83" s="255" t="s">
        <v>612</v>
      </c>
      <c r="AE83" s="456"/>
    </row>
    <row r="84" spans="1:31" ht="20.25">
      <c r="A84" s="255" t="s">
        <v>613</v>
      </c>
      <c r="B84" s="242">
        <v>0</v>
      </c>
      <c r="C84" s="242">
        <v>5</v>
      </c>
      <c r="D84" s="242">
        <v>1</v>
      </c>
      <c r="E84" s="396">
        <f t="shared" si="8"/>
        <v>6</v>
      </c>
      <c r="F84" s="242">
        <v>0</v>
      </c>
      <c r="G84" s="242">
        <v>0</v>
      </c>
      <c r="H84" s="242">
        <v>0</v>
      </c>
      <c r="I84" s="396">
        <f t="shared" si="9"/>
        <v>0</v>
      </c>
      <c r="J84" s="242">
        <v>0</v>
      </c>
      <c r="K84" s="242">
        <v>5</v>
      </c>
      <c r="L84" s="242">
        <v>3</v>
      </c>
      <c r="M84" s="396">
        <f t="shared" si="10"/>
        <v>8</v>
      </c>
      <c r="N84" s="242">
        <v>0</v>
      </c>
      <c r="O84" s="242">
        <v>1</v>
      </c>
      <c r="P84" s="242">
        <v>0</v>
      </c>
      <c r="Q84" s="396">
        <f t="shared" si="11"/>
        <v>1</v>
      </c>
      <c r="R84" s="242">
        <v>0</v>
      </c>
      <c r="S84" s="242">
        <v>1</v>
      </c>
      <c r="T84" s="242">
        <v>1</v>
      </c>
      <c r="U84" s="396">
        <f t="shared" si="12"/>
        <v>2</v>
      </c>
      <c r="V84" s="242">
        <v>4</v>
      </c>
      <c r="W84" s="242">
        <v>8</v>
      </c>
      <c r="X84" s="242">
        <v>2</v>
      </c>
      <c r="Y84" s="396">
        <f t="shared" si="13"/>
        <v>14</v>
      </c>
      <c r="Z84" s="242">
        <v>0</v>
      </c>
      <c r="AA84" s="242">
        <v>3</v>
      </c>
      <c r="AB84" s="242">
        <v>0</v>
      </c>
      <c r="AC84" s="396">
        <f t="shared" si="14"/>
        <v>3</v>
      </c>
      <c r="AD84" s="255" t="s">
        <v>614</v>
      </c>
      <c r="AE84" s="456"/>
    </row>
    <row r="85" spans="1:31" ht="20.25">
      <c r="A85" s="255" t="s">
        <v>615</v>
      </c>
      <c r="B85" s="239">
        <v>0</v>
      </c>
      <c r="C85" s="239">
        <v>3</v>
      </c>
      <c r="D85" s="239">
        <v>3</v>
      </c>
      <c r="E85" s="396">
        <f t="shared" si="8"/>
        <v>6</v>
      </c>
      <c r="F85" s="239">
        <v>0</v>
      </c>
      <c r="G85" s="239">
        <v>3</v>
      </c>
      <c r="H85" s="239">
        <v>0</v>
      </c>
      <c r="I85" s="396">
        <f t="shared" si="9"/>
        <v>3</v>
      </c>
      <c r="J85" s="239">
        <v>1</v>
      </c>
      <c r="K85" s="239">
        <v>4</v>
      </c>
      <c r="L85" s="239">
        <v>2</v>
      </c>
      <c r="M85" s="396">
        <f t="shared" si="10"/>
        <v>7</v>
      </c>
      <c r="N85" s="239">
        <v>0</v>
      </c>
      <c r="O85" s="239">
        <v>0</v>
      </c>
      <c r="P85" s="239">
        <v>0</v>
      </c>
      <c r="Q85" s="396">
        <f t="shared" si="11"/>
        <v>0</v>
      </c>
      <c r="R85" s="239">
        <v>0</v>
      </c>
      <c r="S85" s="239">
        <v>4</v>
      </c>
      <c r="T85" s="239">
        <v>1</v>
      </c>
      <c r="U85" s="396">
        <f t="shared" si="12"/>
        <v>5</v>
      </c>
      <c r="V85" s="239">
        <v>0</v>
      </c>
      <c r="W85" s="239">
        <v>3</v>
      </c>
      <c r="X85" s="239">
        <v>1</v>
      </c>
      <c r="Y85" s="396">
        <f t="shared" si="13"/>
        <v>4</v>
      </c>
      <c r="Z85" s="239">
        <v>0</v>
      </c>
      <c r="AA85" s="239">
        <v>1</v>
      </c>
      <c r="AB85" s="239">
        <v>0</v>
      </c>
      <c r="AC85" s="396">
        <f t="shared" si="14"/>
        <v>1</v>
      </c>
      <c r="AD85" s="255" t="s">
        <v>616</v>
      </c>
      <c r="AE85" s="456"/>
    </row>
    <row r="86" spans="1:31" ht="20.25">
      <c r="A86" s="255" t="s">
        <v>617</v>
      </c>
      <c r="B86" s="242">
        <v>77</v>
      </c>
      <c r="C86" s="242">
        <v>2</v>
      </c>
      <c r="D86" s="242">
        <v>2</v>
      </c>
      <c r="E86" s="396">
        <f t="shared" si="8"/>
        <v>81</v>
      </c>
      <c r="F86" s="242">
        <v>1</v>
      </c>
      <c r="G86" s="242">
        <v>3</v>
      </c>
      <c r="H86" s="242">
        <v>0</v>
      </c>
      <c r="I86" s="396">
        <f t="shared" si="9"/>
        <v>4</v>
      </c>
      <c r="J86" s="242">
        <v>83</v>
      </c>
      <c r="K86" s="242">
        <v>0</v>
      </c>
      <c r="L86" s="242">
        <v>3</v>
      </c>
      <c r="M86" s="396">
        <f t="shared" si="10"/>
        <v>86</v>
      </c>
      <c r="N86" s="242">
        <v>3</v>
      </c>
      <c r="O86" s="242">
        <v>1</v>
      </c>
      <c r="P86" s="242">
        <v>0</v>
      </c>
      <c r="Q86" s="396">
        <f t="shared" si="11"/>
        <v>4</v>
      </c>
      <c r="R86" s="242">
        <v>6</v>
      </c>
      <c r="S86" s="242">
        <v>2</v>
      </c>
      <c r="T86" s="242">
        <v>1</v>
      </c>
      <c r="U86" s="396">
        <f t="shared" si="12"/>
        <v>9</v>
      </c>
      <c r="V86" s="242">
        <v>5</v>
      </c>
      <c r="W86" s="242">
        <v>3</v>
      </c>
      <c r="X86" s="242">
        <v>2</v>
      </c>
      <c r="Y86" s="396">
        <f t="shared" si="13"/>
        <v>10</v>
      </c>
      <c r="Z86" s="242">
        <v>3</v>
      </c>
      <c r="AA86" s="242">
        <v>1</v>
      </c>
      <c r="AB86" s="242">
        <v>0</v>
      </c>
      <c r="AC86" s="396">
        <f t="shared" si="14"/>
        <v>4</v>
      </c>
      <c r="AD86" s="255" t="s">
        <v>618</v>
      </c>
      <c r="AE86" s="456"/>
    </row>
    <row r="87" spans="1:31" ht="20.25">
      <c r="A87" s="462" t="s">
        <v>128</v>
      </c>
      <c r="B87" s="361">
        <f>SUM(B51:B86)</f>
        <v>1143</v>
      </c>
      <c r="C87" s="361">
        <f t="shared" ref="C87:AC87" si="15">SUM(C51:C86)</f>
        <v>617</v>
      </c>
      <c r="D87" s="361">
        <f t="shared" si="15"/>
        <v>336</v>
      </c>
      <c r="E87" s="361">
        <f t="shared" si="15"/>
        <v>2096</v>
      </c>
      <c r="F87" s="361">
        <f t="shared" si="15"/>
        <v>454</v>
      </c>
      <c r="G87" s="361">
        <f t="shared" si="15"/>
        <v>275</v>
      </c>
      <c r="H87" s="361">
        <f t="shared" si="15"/>
        <v>128</v>
      </c>
      <c r="I87" s="361">
        <f t="shared" si="15"/>
        <v>857</v>
      </c>
      <c r="J87" s="361">
        <f t="shared" si="15"/>
        <v>1528</v>
      </c>
      <c r="K87" s="361">
        <f t="shared" si="15"/>
        <v>973</v>
      </c>
      <c r="L87" s="361">
        <f t="shared" si="15"/>
        <v>500</v>
      </c>
      <c r="M87" s="361">
        <f t="shared" si="15"/>
        <v>3001</v>
      </c>
      <c r="N87" s="361">
        <f t="shared" si="15"/>
        <v>440</v>
      </c>
      <c r="O87" s="361">
        <f t="shared" si="15"/>
        <v>331</v>
      </c>
      <c r="P87" s="361">
        <f t="shared" si="15"/>
        <v>126</v>
      </c>
      <c r="Q87" s="361">
        <f t="shared" si="15"/>
        <v>897</v>
      </c>
      <c r="R87" s="361">
        <f t="shared" si="15"/>
        <v>929</v>
      </c>
      <c r="S87" s="361">
        <f t="shared" si="15"/>
        <v>638</v>
      </c>
      <c r="T87" s="361">
        <f t="shared" si="15"/>
        <v>273</v>
      </c>
      <c r="U87" s="361">
        <f t="shared" si="15"/>
        <v>1840</v>
      </c>
      <c r="V87" s="361">
        <f t="shared" si="15"/>
        <v>785</v>
      </c>
      <c r="W87" s="361">
        <f t="shared" si="15"/>
        <v>647</v>
      </c>
      <c r="X87" s="361">
        <f t="shared" si="15"/>
        <v>230</v>
      </c>
      <c r="Y87" s="361">
        <f t="shared" si="15"/>
        <v>1662</v>
      </c>
      <c r="Z87" s="361">
        <f t="shared" si="15"/>
        <v>587</v>
      </c>
      <c r="AA87" s="361">
        <f t="shared" si="15"/>
        <v>436</v>
      </c>
      <c r="AB87" s="361">
        <f t="shared" si="15"/>
        <v>177</v>
      </c>
      <c r="AC87" s="361">
        <f t="shared" si="15"/>
        <v>1200</v>
      </c>
      <c r="AD87" s="461" t="s">
        <v>129</v>
      </c>
      <c r="AE87" s="456"/>
    </row>
    <row r="88" spans="1:31" ht="23.25">
      <c r="A88" s="2158"/>
      <c r="B88" s="2158"/>
      <c r="C88" s="2158"/>
      <c r="D88" s="2158"/>
      <c r="E88" s="2158"/>
      <c r="F88" s="2158"/>
      <c r="G88" s="2158"/>
      <c r="H88" s="2158"/>
      <c r="I88" s="2158"/>
      <c r="J88" s="2158"/>
      <c r="K88" s="2158"/>
      <c r="L88" s="2158"/>
      <c r="M88" s="2158"/>
      <c r="N88" s="2158"/>
      <c r="O88" s="2158"/>
      <c r="P88" s="2158"/>
      <c r="Q88" s="2158"/>
      <c r="R88" s="2158"/>
      <c r="S88" s="2158"/>
      <c r="T88" s="2158"/>
      <c r="U88" s="2158"/>
      <c r="V88" s="2158"/>
      <c r="W88" s="2158"/>
      <c r="X88" s="2158"/>
      <c r="Y88" s="2158"/>
      <c r="Z88" s="2158"/>
      <c r="AA88" s="2158"/>
      <c r="AB88" s="2158"/>
      <c r="AC88" s="2158"/>
      <c r="AD88" s="2158"/>
    </row>
    <row r="89" spans="1:31" ht="26.25" customHeight="1">
      <c r="A89" s="1903" t="s">
        <v>870</v>
      </c>
      <c r="B89" s="1903"/>
      <c r="C89" s="1903"/>
      <c r="D89" s="1903"/>
      <c r="E89" s="1903"/>
      <c r="F89" s="1903"/>
      <c r="G89" s="1903"/>
      <c r="H89" s="1903"/>
      <c r="I89" s="1903"/>
      <c r="J89" s="1903"/>
      <c r="K89" s="1903"/>
      <c r="L89" s="1903"/>
      <c r="M89" s="1903"/>
      <c r="N89" s="1903"/>
      <c r="O89" s="1903"/>
      <c r="P89" s="1903"/>
      <c r="Q89" s="1903"/>
      <c r="R89" s="1903"/>
      <c r="S89" s="1903"/>
      <c r="T89" s="1903"/>
      <c r="U89" s="1904"/>
      <c r="V89" s="2046" t="s">
        <v>871</v>
      </c>
      <c r="W89" s="2159"/>
      <c r="X89" s="2159"/>
      <c r="Y89" s="2159"/>
      <c r="Z89" s="2159"/>
      <c r="AA89" s="2159"/>
      <c r="AB89" s="2159"/>
      <c r="AC89" s="2159"/>
      <c r="AD89" s="2159"/>
      <c r="AE89" s="456"/>
    </row>
    <row r="90" spans="1:31" ht="23.25">
      <c r="A90" s="2160" t="s">
        <v>537</v>
      </c>
      <c r="B90" s="2050" t="s">
        <v>116</v>
      </c>
      <c r="C90" s="2050"/>
      <c r="D90" s="2050" t="s">
        <v>117</v>
      </c>
      <c r="E90" s="2050"/>
      <c r="F90" s="2050" t="s">
        <v>118</v>
      </c>
      <c r="G90" s="2050"/>
      <c r="H90" s="2050" t="s">
        <v>119</v>
      </c>
      <c r="I90" s="2050"/>
      <c r="J90" s="2050" t="s">
        <v>149</v>
      </c>
      <c r="K90" s="2050"/>
      <c r="L90" s="2050" t="s">
        <v>121</v>
      </c>
      <c r="M90" s="2050"/>
      <c r="N90" s="2050" t="s">
        <v>122</v>
      </c>
      <c r="O90" s="2050"/>
      <c r="P90" s="2050" t="s">
        <v>123</v>
      </c>
      <c r="Q90" s="2050"/>
      <c r="R90" s="2050" t="s">
        <v>124</v>
      </c>
      <c r="S90" s="2050"/>
      <c r="T90" s="2050" t="s">
        <v>125</v>
      </c>
      <c r="U90" s="2050"/>
      <c r="V90" s="2050" t="s">
        <v>126</v>
      </c>
      <c r="W90" s="2050"/>
      <c r="X90" s="2050" t="s">
        <v>127</v>
      </c>
      <c r="Y90" s="2050"/>
      <c r="Z90" s="2050" t="s">
        <v>150</v>
      </c>
      <c r="AA90" s="2050"/>
      <c r="AB90" s="2050" t="s">
        <v>129</v>
      </c>
      <c r="AC90" s="2050"/>
      <c r="AD90" s="2160" t="s">
        <v>872</v>
      </c>
      <c r="AE90" s="456"/>
    </row>
    <row r="91" spans="1:31" ht="23.25">
      <c r="A91" s="2160"/>
      <c r="B91" s="2050" t="s">
        <v>117</v>
      </c>
      <c r="C91" s="2050"/>
      <c r="D91" s="2050"/>
      <c r="E91" s="2050"/>
      <c r="F91" s="2050" t="s">
        <v>119</v>
      </c>
      <c r="G91" s="2050"/>
      <c r="H91" s="2050"/>
      <c r="I91" s="2050"/>
      <c r="J91" s="2050" t="s">
        <v>121</v>
      </c>
      <c r="K91" s="2050"/>
      <c r="L91" s="2050"/>
      <c r="M91" s="2050"/>
      <c r="N91" s="2050" t="s">
        <v>123</v>
      </c>
      <c r="O91" s="2050"/>
      <c r="P91" s="2050"/>
      <c r="Q91" s="2050"/>
      <c r="R91" s="2050" t="s">
        <v>125</v>
      </c>
      <c r="S91" s="2050"/>
      <c r="T91" s="2050"/>
      <c r="U91" s="2050"/>
      <c r="V91" s="2050" t="s">
        <v>127</v>
      </c>
      <c r="W91" s="2050"/>
      <c r="X91" s="2050"/>
      <c r="Y91" s="2050"/>
      <c r="Z91" s="463"/>
      <c r="AA91" s="2157" t="s">
        <v>129</v>
      </c>
      <c r="AB91" s="2157"/>
      <c r="AC91" s="2157"/>
      <c r="AD91" s="2160"/>
      <c r="AE91" s="456"/>
    </row>
    <row r="92" spans="1:31" ht="15.75">
      <c r="A92" s="2160"/>
      <c r="B92" s="458" t="s">
        <v>541</v>
      </c>
      <c r="C92" s="458" t="s">
        <v>542</v>
      </c>
      <c r="D92" s="458" t="s">
        <v>543</v>
      </c>
      <c r="E92" s="458" t="s">
        <v>128</v>
      </c>
      <c r="F92" s="458" t="s">
        <v>541</v>
      </c>
      <c r="G92" s="458" t="s">
        <v>542</v>
      </c>
      <c r="H92" s="458" t="s">
        <v>543</v>
      </c>
      <c r="I92" s="458" t="s">
        <v>128</v>
      </c>
      <c r="J92" s="458" t="s">
        <v>541</v>
      </c>
      <c r="K92" s="458" t="s">
        <v>542</v>
      </c>
      <c r="L92" s="458" t="s">
        <v>543</v>
      </c>
      <c r="M92" s="458" t="s">
        <v>128</v>
      </c>
      <c r="N92" s="458" t="s">
        <v>541</v>
      </c>
      <c r="O92" s="458" t="s">
        <v>542</v>
      </c>
      <c r="P92" s="458" t="s">
        <v>543</v>
      </c>
      <c r="Q92" s="458" t="s">
        <v>128</v>
      </c>
      <c r="R92" s="458" t="s">
        <v>541</v>
      </c>
      <c r="S92" s="458" t="s">
        <v>542</v>
      </c>
      <c r="T92" s="458" t="s">
        <v>543</v>
      </c>
      <c r="U92" s="458" t="s">
        <v>128</v>
      </c>
      <c r="V92" s="458" t="s">
        <v>541</v>
      </c>
      <c r="W92" s="458" t="s">
        <v>542</v>
      </c>
      <c r="X92" s="458" t="s">
        <v>543</v>
      </c>
      <c r="Y92" s="458" t="s">
        <v>128</v>
      </c>
      <c r="Z92" s="458" t="s">
        <v>541</v>
      </c>
      <c r="AA92" s="458" t="s">
        <v>542</v>
      </c>
      <c r="AB92" s="458" t="s">
        <v>543</v>
      </c>
      <c r="AC92" s="458" t="s">
        <v>128</v>
      </c>
      <c r="AD92" s="2160"/>
      <c r="AE92" s="456"/>
    </row>
    <row r="93" spans="1:31" ht="62.25">
      <c r="A93" s="2160"/>
      <c r="B93" s="459" t="s">
        <v>544</v>
      </c>
      <c r="C93" s="459" t="s">
        <v>545</v>
      </c>
      <c r="D93" s="459" t="s">
        <v>546</v>
      </c>
      <c r="E93" s="459" t="s">
        <v>129</v>
      </c>
      <c r="F93" s="459" t="s">
        <v>544</v>
      </c>
      <c r="G93" s="459" t="s">
        <v>545</v>
      </c>
      <c r="H93" s="459" t="s">
        <v>546</v>
      </c>
      <c r="I93" s="459" t="s">
        <v>129</v>
      </c>
      <c r="J93" s="459" t="s">
        <v>544</v>
      </c>
      <c r="K93" s="459" t="s">
        <v>545</v>
      </c>
      <c r="L93" s="459" t="s">
        <v>546</v>
      </c>
      <c r="M93" s="459" t="s">
        <v>129</v>
      </c>
      <c r="N93" s="459" t="s">
        <v>544</v>
      </c>
      <c r="O93" s="459" t="s">
        <v>545</v>
      </c>
      <c r="P93" s="459" t="s">
        <v>546</v>
      </c>
      <c r="Q93" s="459" t="s">
        <v>129</v>
      </c>
      <c r="R93" s="459" t="s">
        <v>544</v>
      </c>
      <c r="S93" s="459" t="s">
        <v>545</v>
      </c>
      <c r="T93" s="459" t="s">
        <v>546</v>
      </c>
      <c r="U93" s="459" t="s">
        <v>129</v>
      </c>
      <c r="V93" s="459" t="s">
        <v>544</v>
      </c>
      <c r="W93" s="459" t="s">
        <v>545</v>
      </c>
      <c r="X93" s="459" t="s">
        <v>546</v>
      </c>
      <c r="Y93" s="459" t="s">
        <v>129</v>
      </c>
      <c r="Z93" s="459" t="s">
        <v>544</v>
      </c>
      <c r="AA93" s="459" t="s">
        <v>545</v>
      </c>
      <c r="AB93" s="459" t="s">
        <v>546</v>
      </c>
      <c r="AC93" s="459" t="s">
        <v>129</v>
      </c>
      <c r="AD93" s="2160"/>
      <c r="AE93" s="456"/>
    </row>
    <row r="94" spans="1:31" ht="20.25">
      <c r="A94" s="255" t="s">
        <v>547</v>
      </c>
      <c r="B94" s="239">
        <v>307</v>
      </c>
      <c r="C94" s="239">
        <v>0</v>
      </c>
      <c r="D94" s="239">
        <v>0</v>
      </c>
      <c r="E94" s="396">
        <f>SUM(B94:D94)</f>
        <v>307</v>
      </c>
      <c r="F94" s="239">
        <v>42</v>
      </c>
      <c r="G94" s="239">
        <v>0</v>
      </c>
      <c r="H94" s="239">
        <v>0</v>
      </c>
      <c r="I94" s="396">
        <f>SUM(F94:H94)</f>
        <v>42</v>
      </c>
      <c r="J94" s="239">
        <v>141</v>
      </c>
      <c r="K94" s="239">
        <v>0</v>
      </c>
      <c r="L94" s="239">
        <v>0</v>
      </c>
      <c r="M94" s="396">
        <f>SUM(J94:L94)</f>
        <v>141</v>
      </c>
      <c r="N94" s="239">
        <v>116</v>
      </c>
      <c r="O94" s="239">
        <v>0</v>
      </c>
      <c r="P94" s="239">
        <v>0</v>
      </c>
      <c r="Q94" s="396">
        <f>SUM(N94:P94)</f>
        <v>116</v>
      </c>
      <c r="R94" s="239">
        <v>62</v>
      </c>
      <c r="S94" s="239">
        <v>0</v>
      </c>
      <c r="T94" s="239">
        <v>0</v>
      </c>
      <c r="U94" s="396">
        <f>SUM(R94:T94)</f>
        <v>62</v>
      </c>
      <c r="V94" s="239">
        <v>80</v>
      </c>
      <c r="W94" s="239">
        <v>0</v>
      </c>
      <c r="X94" s="239">
        <v>0</v>
      </c>
      <c r="Y94" s="396">
        <f>SUM(V94:X94)</f>
        <v>80</v>
      </c>
      <c r="Z94" s="239">
        <f>B51+F51+J51+N51+R51+V51+Z51+B94+F94+J94+N94+R94+V94+B8+F8+J8+N8+R8+V8+Z8</f>
        <v>5856</v>
      </c>
      <c r="AA94" s="239">
        <f>C51+G51+K51+O51+S51+W51+AA51+C94+G94+K94+O94+S94+W94+C8+G8+K8+O8+S8+W8+AA8</f>
        <v>0</v>
      </c>
      <c r="AB94" s="239">
        <f>D51+H51+L51+P51+T51+X51+AB51+D94+H94+L94+P94+T94+X94+D8+H8+L8+P8+T8+X8+AB8</f>
        <v>0</v>
      </c>
      <c r="AC94" s="239">
        <f>E51+I51+M51+Q51+U51+Y51+AC51+E94+I94+M94+Q94+U94+Y94+E8+I8+M8+Q8+U8+Y8+AC8</f>
        <v>5856</v>
      </c>
      <c r="AD94" s="255" t="s">
        <v>548</v>
      </c>
      <c r="AE94" s="456"/>
    </row>
    <row r="95" spans="1:31" ht="20.25">
      <c r="A95" s="255" t="s">
        <v>549</v>
      </c>
      <c r="B95" s="242">
        <v>112</v>
      </c>
      <c r="C95" s="242">
        <v>32</v>
      </c>
      <c r="D95" s="242">
        <v>11</v>
      </c>
      <c r="E95" s="396">
        <f t="shared" ref="E95:E129" si="16">SUM(B95:D95)</f>
        <v>155</v>
      </c>
      <c r="F95" s="242">
        <v>63</v>
      </c>
      <c r="G95" s="242">
        <v>11</v>
      </c>
      <c r="H95" s="242">
        <v>5</v>
      </c>
      <c r="I95" s="396">
        <f t="shared" ref="I95:I129" si="17">SUM(F95:H95)</f>
        <v>79</v>
      </c>
      <c r="J95" s="242">
        <v>36</v>
      </c>
      <c r="K95" s="242">
        <v>25</v>
      </c>
      <c r="L95" s="242">
        <v>7</v>
      </c>
      <c r="M95" s="396">
        <f t="shared" ref="M95:M129" si="18">SUM(J95:L95)</f>
        <v>68</v>
      </c>
      <c r="N95" s="242">
        <v>32</v>
      </c>
      <c r="O95" s="242">
        <v>34</v>
      </c>
      <c r="P95" s="242">
        <v>11</v>
      </c>
      <c r="Q95" s="396">
        <f t="shared" ref="Q95:Q129" si="19">SUM(N95:P95)</f>
        <v>77</v>
      </c>
      <c r="R95" s="242">
        <v>26</v>
      </c>
      <c r="S95" s="242">
        <v>17</v>
      </c>
      <c r="T95" s="242">
        <v>4</v>
      </c>
      <c r="U95" s="396">
        <f t="shared" ref="U95:U129" si="20">SUM(R95:T95)</f>
        <v>47</v>
      </c>
      <c r="V95" s="242">
        <v>23</v>
      </c>
      <c r="W95" s="242">
        <v>19</v>
      </c>
      <c r="X95" s="242">
        <v>0</v>
      </c>
      <c r="Y95" s="396">
        <f t="shared" ref="Y95:Y129" si="21">SUM(V95:X95)</f>
        <v>42</v>
      </c>
      <c r="Z95" s="239">
        <f t="shared" ref="Z95:AC110" si="22">B52+F52+J52+N52+R52+V52+Z52+B95+F95+J95+N95+R95+V95+B9+F9+J9+N9+R9+V9+Z9</f>
        <v>3113</v>
      </c>
      <c r="AA95" s="239">
        <f t="shared" si="22"/>
        <v>978</v>
      </c>
      <c r="AB95" s="239">
        <f t="shared" si="22"/>
        <v>575</v>
      </c>
      <c r="AC95" s="239">
        <f t="shared" si="22"/>
        <v>4666</v>
      </c>
      <c r="AD95" s="255" t="s">
        <v>550</v>
      </c>
      <c r="AE95" s="456"/>
    </row>
    <row r="96" spans="1:31" ht="20.25">
      <c r="A96" s="255" t="s">
        <v>551</v>
      </c>
      <c r="B96" s="239">
        <v>99</v>
      </c>
      <c r="C96" s="239">
        <v>74</v>
      </c>
      <c r="D96" s="239">
        <v>34</v>
      </c>
      <c r="E96" s="396">
        <f t="shared" si="16"/>
        <v>207</v>
      </c>
      <c r="F96" s="239">
        <v>60</v>
      </c>
      <c r="G96" s="239">
        <v>45</v>
      </c>
      <c r="H96" s="239">
        <v>10</v>
      </c>
      <c r="I96" s="396">
        <f t="shared" si="17"/>
        <v>115</v>
      </c>
      <c r="J96" s="239">
        <v>32</v>
      </c>
      <c r="K96" s="239">
        <v>45</v>
      </c>
      <c r="L96" s="239">
        <v>15</v>
      </c>
      <c r="M96" s="396">
        <f t="shared" si="18"/>
        <v>92</v>
      </c>
      <c r="N96" s="239">
        <v>67</v>
      </c>
      <c r="O96" s="239">
        <v>49</v>
      </c>
      <c r="P96" s="239">
        <v>15</v>
      </c>
      <c r="Q96" s="396">
        <f t="shared" si="19"/>
        <v>131</v>
      </c>
      <c r="R96" s="239">
        <v>23</v>
      </c>
      <c r="S96" s="239">
        <v>12</v>
      </c>
      <c r="T96" s="239">
        <v>1</v>
      </c>
      <c r="U96" s="396">
        <f t="shared" si="20"/>
        <v>36</v>
      </c>
      <c r="V96" s="239">
        <v>17</v>
      </c>
      <c r="W96" s="239">
        <v>26</v>
      </c>
      <c r="X96" s="239">
        <v>5</v>
      </c>
      <c r="Y96" s="396">
        <f t="shared" si="21"/>
        <v>48</v>
      </c>
      <c r="Z96" s="239">
        <f t="shared" si="22"/>
        <v>2156</v>
      </c>
      <c r="AA96" s="239">
        <f t="shared" si="22"/>
        <v>1492</v>
      </c>
      <c r="AB96" s="239">
        <f t="shared" si="22"/>
        <v>570</v>
      </c>
      <c r="AC96" s="239">
        <f t="shared" si="22"/>
        <v>4218</v>
      </c>
      <c r="AD96" s="255" t="s">
        <v>552</v>
      </c>
      <c r="AE96" s="456"/>
    </row>
    <row r="97" spans="1:31" ht="20.25">
      <c r="A97" s="255" t="s">
        <v>553</v>
      </c>
      <c r="B97" s="242">
        <v>100</v>
      </c>
      <c r="C97" s="242">
        <v>65</v>
      </c>
      <c r="D97" s="242">
        <v>22</v>
      </c>
      <c r="E97" s="396">
        <f t="shared" si="16"/>
        <v>187</v>
      </c>
      <c r="F97" s="242">
        <v>80</v>
      </c>
      <c r="G97" s="242">
        <v>33</v>
      </c>
      <c r="H97" s="242">
        <v>20</v>
      </c>
      <c r="I97" s="396">
        <f t="shared" si="17"/>
        <v>133</v>
      </c>
      <c r="J97" s="242">
        <v>22</v>
      </c>
      <c r="K97" s="242">
        <v>35</v>
      </c>
      <c r="L97" s="242">
        <v>15</v>
      </c>
      <c r="M97" s="396">
        <f t="shared" si="18"/>
        <v>72</v>
      </c>
      <c r="N97" s="242">
        <v>37</v>
      </c>
      <c r="O97" s="242">
        <v>39</v>
      </c>
      <c r="P97" s="242">
        <v>17</v>
      </c>
      <c r="Q97" s="396">
        <f t="shared" si="19"/>
        <v>93</v>
      </c>
      <c r="R97" s="242">
        <v>25</v>
      </c>
      <c r="S97" s="242">
        <v>14</v>
      </c>
      <c r="T97" s="242">
        <v>6</v>
      </c>
      <c r="U97" s="396">
        <f t="shared" si="20"/>
        <v>45</v>
      </c>
      <c r="V97" s="242">
        <v>12</v>
      </c>
      <c r="W97" s="242">
        <v>24</v>
      </c>
      <c r="X97" s="242">
        <v>6</v>
      </c>
      <c r="Y97" s="396">
        <f t="shared" si="21"/>
        <v>42</v>
      </c>
      <c r="Z97" s="239">
        <f t="shared" si="22"/>
        <v>1862</v>
      </c>
      <c r="AA97" s="239">
        <f t="shared" si="22"/>
        <v>1173</v>
      </c>
      <c r="AB97" s="239">
        <f t="shared" si="22"/>
        <v>594</v>
      </c>
      <c r="AC97" s="239">
        <f t="shared" si="22"/>
        <v>3629</v>
      </c>
      <c r="AD97" s="255" t="s">
        <v>554</v>
      </c>
      <c r="AE97" s="456"/>
    </row>
    <row r="98" spans="1:31" ht="20.25">
      <c r="A98" s="255" t="s">
        <v>555</v>
      </c>
      <c r="B98" s="239">
        <v>11</v>
      </c>
      <c r="C98" s="239">
        <v>51</v>
      </c>
      <c r="D98" s="239">
        <v>15</v>
      </c>
      <c r="E98" s="396">
        <f t="shared" si="16"/>
        <v>77</v>
      </c>
      <c r="F98" s="239">
        <v>10</v>
      </c>
      <c r="G98" s="239">
        <v>31</v>
      </c>
      <c r="H98" s="239">
        <v>10</v>
      </c>
      <c r="I98" s="396">
        <f t="shared" si="17"/>
        <v>51</v>
      </c>
      <c r="J98" s="239">
        <v>19</v>
      </c>
      <c r="K98" s="239">
        <v>18</v>
      </c>
      <c r="L98" s="239">
        <v>13</v>
      </c>
      <c r="M98" s="396">
        <f t="shared" si="18"/>
        <v>50</v>
      </c>
      <c r="N98" s="239">
        <v>15</v>
      </c>
      <c r="O98" s="239">
        <v>22</v>
      </c>
      <c r="P98" s="239">
        <v>9</v>
      </c>
      <c r="Q98" s="396">
        <f t="shared" si="19"/>
        <v>46</v>
      </c>
      <c r="R98" s="239">
        <v>3</v>
      </c>
      <c r="S98" s="239">
        <v>8</v>
      </c>
      <c r="T98" s="239">
        <v>4</v>
      </c>
      <c r="U98" s="396">
        <f t="shared" si="20"/>
        <v>15</v>
      </c>
      <c r="V98" s="239">
        <v>4</v>
      </c>
      <c r="W98" s="239">
        <v>14</v>
      </c>
      <c r="X98" s="239">
        <v>4</v>
      </c>
      <c r="Y98" s="396">
        <f t="shared" si="21"/>
        <v>22</v>
      </c>
      <c r="Z98" s="239">
        <f t="shared" si="22"/>
        <v>500</v>
      </c>
      <c r="AA98" s="239">
        <f t="shared" si="22"/>
        <v>792</v>
      </c>
      <c r="AB98" s="239">
        <f t="shared" si="22"/>
        <v>371</v>
      </c>
      <c r="AC98" s="239">
        <f t="shared" si="22"/>
        <v>1663</v>
      </c>
      <c r="AD98" s="255" t="s">
        <v>556</v>
      </c>
      <c r="AE98" s="456"/>
    </row>
    <row r="99" spans="1:31" ht="20.25">
      <c r="A99" s="255" t="s">
        <v>557</v>
      </c>
      <c r="B99" s="242">
        <v>5</v>
      </c>
      <c r="C99" s="242">
        <v>24</v>
      </c>
      <c r="D99" s="242">
        <v>7</v>
      </c>
      <c r="E99" s="396">
        <f t="shared" si="16"/>
        <v>36</v>
      </c>
      <c r="F99" s="242">
        <v>2</v>
      </c>
      <c r="G99" s="242">
        <v>18</v>
      </c>
      <c r="H99" s="242">
        <v>7</v>
      </c>
      <c r="I99" s="396">
        <f t="shared" si="17"/>
        <v>27</v>
      </c>
      <c r="J99" s="242">
        <v>9</v>
      </c>
      <c r="K99" s="242">
        <v>13</v>
      </c>
      <c r="L99" s="242">
        <v>6</v>
      </c>
      <c r="M99" s="396">
        <f t="shared" si="18"/>
        <v>28</v>
      </c>
      <c r="N99" s="242">
        <v>5</v>
      </c>
      <c r="O99" s="242">
        <v>14</v>
      </c>
      <c r="P99" s="242">
        <v>4</v>
      </c>
      <c r="Q99" s="396">
        <f t="shared" si="19"/>
        <v>23</v>
      </c>
      <c r="R99" s="242">
        <v>1</v>
      </c>
      <c r="S99" s="242">
        <v>2</v>
      </c>
      <c r="T99" s="242">
        <v>2</v>
      </c>
      <c r="U99" s="396">
        <f t="shared" si="20"/>
        <v>5</v>
      </c>
      <c r="V99" s="242">
        <v>0</v>
      </c>
      <c r="W99" s="242">
        <v>6</v>
      </c>
      <c r="X99" s="242">
        <v>4</v>
      </c>
      <c r="Y99" s="396">
        <f t="shared" si="21"/>
        <v>10</v>
      </c>
      <c r="Z99" s="239">
        <f t="shared" si="22"/>
        <v>181</v>
      </c>
      <c r="AA99" s="239">
        <f t="shared" si="22"/>
        <v>363</v>
      </c>
      <c r="AB99" s="239">
        <f t="shared" si="22"/>
        <v>198</v>
      </c>
      <c r="AC99" s="239">
        <f t="shared" si="22"/>
        <v>742</v>
      </c>
      <c r="AD99" s="255" t="s">
        <v>558</v>
      </c>
      <c r="AE99" s="456"/>
    </row>
    <row r="100" spans="1:31" ht="20.25">
      <c r="A100" s="255" t="s">
        <v>559</v>
      </c>
      <c r="B100" s="239">
        <v>0</v>
      </c>
      <c r="C100" s="239">
        <v>5</v>
      </c>
      <c r="D100" s="239">
        <v>3</v>
      </c>
      <c r="E100" s="396">
        <f t="shared" si="16"/>
        <v>8</v>
      </c>
      <c r="F100" s="239">
        <v>0</v>
      </c>
      <c r="G100" s="239">
        <v>6</v>
      </c>
      <c r="H100" s="239">
        <v>6</v>
      </c>
      <c r="I100" s="396">
        <f t="shared" si="17"/>
        <v>12</v>
      </c>
      <c r="J100" s="239">
        <v>0</v>
      </c>
      <c r="K100" s="239">
        <v>5</v>
      </c>
      <c r="L100" s="239">
        <v>5</v>
      </c>
      <c r="M100" s="396">
        <f t="shared" si="18"/>
        <v>10</v>
      </c>
      <c r="N100" s="239">
        <v>0</v>
      </c>
      <c r="O100" s="239">
        <v>8</v>
      </c>
      <c r="P100" s="239">
        <v>3</v>
      </c>
      <c r="Q100" s="396">
        <f t="shared" si="19"/>
        <v>11</v>
      </c>
      <c r="R100" s="239">
        <v>0</v>
      </c>
      <c r="S100" s="239">
        <v>2</v>
      </c>
      <c r="T100" s="239">
        <v>3</v>
      </c>
      <c r="U100" s="396">
        <f t="shared" si="20"/>
        <v>5</v>
      </c>
      <c r="V100" s="239">
        <v>0</v>
      </c>
      <c r="W100" s="239">
        <v>0</v>
      </c>
      <c r="X100" s="239">
        <v>0</v>
      </c>
      <c r="Y100" s="396">
        <f t="shared" si="21"/>
        <v>0</v>
      </c>
      <c r="Z100" s="239">
        <f t="shared" si="22"/>
        <v>10</v>
      </c>
      <c r="AA100" s="239">
        <f t="shared" si="22"/>
        <v>136</v>
      </c>
      <c r="AB100" s="239">
        <f t="shared" si="22"/>
        <v>158</v>
      </c>
      <c r="AC100" s="239">
        <f t="shared" si="22"/>
        <v>304</v>
      </c>
      <c r="AD100" s="255" t="s">
        <v>560</v>
      </c>
      <c r="AE100" s="456"/>
    </row>
    <row r="101" spans="1:31" ht="20.25">
      <c r="A101" s="255" t="s">
        <v>561</v>
      </c>
      <c r="B101" s="242">
        <v>4</v>
      </c>
      <c r="C101" s="242">
        <v>6</v>
      </c>
      <c r="D101" s="242">
        <v>4</v>
      </c>
      <c r="E101" s="396">
        <f t="shared" si="16"/>
        <v>14</v>
      </c>
      <c r="F101" s="242">
        <v>3</v>
      </c>
      <c r="G101" s="242">
        <v>5</v>
      </c>
      <c r="H101" s="242">
        <v>8</v>
      </c>
      <c r="I101" s="396">
        <f t="shared" si="17"/>
        <v>16</v>
      </c>
      <c r="J101" s="242">
        <v>5</v>
      </c>
      <c r="K101" s="242">
        <v>6</v>
      </c>
      <c r="L101" s="242">
        <v>3</v>
      </c>
      <c r="M101" s="396">
        <f t="shared" si="18"/>
        <v>14</v>
      </c>
      <c r="N101" s="242">
        <v>1</v>
      </c>
      <c r="O101" s="242">
        <v>3</v>
      </c>
      <c r="P101" s="242">
        <v>4</v>
      </c>
      <c r="Q101" s="396">
        <f t="shared" si="19"/>
        <v>8</v>
      </c>
      <c r="R101" s="242">
        <v>0</v>
      </c>
      <c r="S101" s="242">
        <v>2</v>
      </c>
      <c r="T101" s="242">
        <v>0</v>
      </c>
      <c r="U101" s="396">
        <f t="shared" si="20"/>
        <v>2</v>
      </c>
      <c r="V101" s="242">
        <v>0</v>
      </c>
      <c r="W101" s="242">
        <v>3</v>
      </c>
      <c r="X101" s="242">
        <v>0</v>
      </c>
      <c r="Y101" s="396">
        <f t="shared" si="21"/>
        <v>3</v>
      </c>
      <c r="Z101" s="239">
        <f t="shared" si="22"/>
        <v>115</v>
      </c>
      <c r="AA101" s="239">
        <f t="shared" si="22"/>
        <v>187</v>
      </c>
      <c r="AB101" s="239">
        <f t="shared" si="22"/>
        <v>182</v>
      </c>
      <c r="AC101" s="239">
        <f t="shared" si="22"/>
        <v>484</v>
      </c>
      <c r="AD101" s="255" t="s">
        <v>562</v>
      </c>
      <c r="AE101" s="456"/>
    </row>
    <row r="102" spans="1:31" ht="20.25">
      <c r="A102" s="255" t="s">
        <v>563</v>
      </c>
      <c r="B102" s="239">
        <v>3</v>
      </c>
      <c r="C102" s="239">
        <v>2</v>
      </c>
      <c r="D102" s="239">
        <v>1</v>
      </c>
      <c r="E102" s="396">
        <f t="shared" si="16"/>
        <v>6</v>
      </c>
      <c r="F102" s="239">
        <v>1</v>
      </c>
      <c r="G102" s="239">
        <v>3</v>
      </c>
      <c r="H102" s="239">
        <v>2</v>
      </c>
      <c r="I102" s="396">
        <f t="shared" si="17"/>
        <v>6</v>
      </c>
      <c r="J102" s="239">
        <v>1</v>
      </c>
      <c r="K102" s="239">
        <v>2</v>
      </c>
      <c r="L102" s="239">
        <v>3</v>
      </c>
      <c r="M102" s="396">
        <f t="shared" si="18"/>
        <v>6</v>
      </c>
      <c r="N102" s="239">
        <v>0</v>
      </c>
      <c r="O102" s="239">
        <v>0</v>
      </c>
      <c r="P102" s="239">
        <v>2</v>
      </c>
      <c r="Q102" s="396">
        <f t="shared" si="19"/>
        <v>2</v>
      </c>
      <c r="R102" s="239">
        <v>0</v>
      </c>
      <c r="S102" s="239">
        <v>0</v>
      </c>
      <c r="T102" s="239">
        <v>0</v>
      </c>
      <c r="U102" s="396">
        <f t="shared" si="20"/>
        <v>0</v>
      </c>
      <c r="V102" s="239">
        <v>0</v>
      </c>
      <c r="W102" s="239">
        <v>0</v>
      </c>
      <c r="X102" s="239">
        <v>0</v>
      </c>
      <c r="Y102" s="396">
        <f t="shared" si="21"/>
        <v>0</v>
      </c>
      <c r="Z102" s="239">
        <f t="shared" si="22"/>
        <v>55</v>
      </c>
      <c r="AA102" s="239">
        <f t="shared" si="22"/>
        <v>88</v>
      </c>
      <c r="AB102" s="239">
        <f t="shared" si="22"/>
        <v>67</v>
      </c>
      <c r="AC102" s="239">
        <f t="shared" si="22"/>
        <v>210</v>
      </c>
      <c r="AD102" s="255" t="s">
        <v>564</v>
      </c>
      <c r="AE102" s="456"/>
    </row>
    <row r="103" spans="1:31" ht="20.25">
      <c r="A103" s="255" t="s">
        <v>565</v>
      </c>
      <c r="B103" s="242">
        <v>7</v>
      </c>
      <c r="C103" s="242">
        <v>22</v>
      </c>
      <c r="D103" s="242">
        <v>10</v>
      </c>
      <c r="E103" s="396">
        <f t="shared" si="16"/>
        <v>39</v>
      </c>
      <c r="F103" s="242">
        <v>1</v>
      </c>
      <c r="G103" s="242">
        <v>16</v>
      </c>
      <c r="H103" s="242">
        <v>5</v>
      </c>
      <c r="I103" s="396">
        <f t="shared" si="17"/>
        <v>22</v>
      </c>
      <c r="J103" s="242">
        <v>5</v>
      </c>
      <c r="K103" s="242">
        <v>12</v>
      </c>
      <c r="L103" s="242">
        <v>4</v>
      </c>
      <c r="M103" s="396">
        <f t="shared" si="18"/>
        <v>21</v>
      </c>
      <c r="N103" s="242">
        <v>7</v>
      </c>
      <c r="O103" s="242">
        <v>12</v>
      </c>
      <c r="P103" s="242">
        <v>5</v>
      </c>
      <c r="Q103" s="396">
        <f t="shared" si="19"/>
        <v>24</v>
      </c>
      <c r="R103" s="242">
        <v>0</v>
      </c>
      <c r="S103" s="242">
        <v>4</v>
      </c>
      <c r="T103" s="242">
        <v>3</v>
      </c>
      <c r="U103" s="396">
        <f t="shared" si="20"/>
        <v>7</v>
      </c>
      <c r="V103" s="242">
        <v>0</v>
      </c>
      <c r="W103" s="242">
        <v>8</v>
      </c>
      <c r="X103" s="242">
        <v>1</v>
      </c>
      <c r="Y103" s="396">
        <f t="shared" si="21"/>
        <v>9</v>
      </c>
      <c r="Z103" s="239">
        <f t="shared" si="22"/>
        <v>185</v>
      </c>
      <c r="AA103" s="239">
        <f t="shared" si="22"/>
        <v>422</v>
      </c>
      <c r="AB103" s="239">
        <f t="shared" si="22"/>
        <v>229</v>
      </c>
      <c r="AC103" s="239">
        <f t="shared" si="22"/>
        <v>836</v>
      </c>
      <c r="AD103" s="255" t="s">
        <v>566</v>
      </c>
      <c r="AE103" s="456"/>
    </row>
    <row r="104" spans="1:31" ht="20.25">
      <c r="A104" s="255" t="s">
        <v>567</v>
      </c>
      <c r="B104" s="239">
        <v>4</v>
      </c>
      <c r="C104" s="239">
        <v>27</v>
      </c>
      <c r="D104" s="239">
        <v>5</v>
      </c>
      <c r="E104" s="396">
        <f t="shared" si="16"/>
        <v>36</v>
      </c>
      <c r="F104" s="239">
        <v>2</v>
      </c>
      <c r="G104" s="239">
        <v>22</v>
      </c>
      <c r="H104" s="239">
        <v>5</v>
      </c>
      <c r="I104" s="396">
        <f t="shared" si="17"/>
        <v>29</v>
      </c>
      <c r="J104" s="239">
        <v>5</v>
      </c>
      <c r="K104" s="239">
        <v>16</v>
      </c>
      <c r="L104" s="239">
        <v>6</v>
      </c>
      <c r="M104" s="396">
        <f t="shared" si="18"/>
        <v>27</v>
      </c>
      <c r="N104" s="239">
        <v>4</v>
      </c>
      <c r="O104" s="239">
        <v>18</v>
      </c>
      <c r="P104" s="239">
        <v>7</v>
      </c>
      <c r="Q104" s="396">
        <f t="shared" si="19"/>
        <v>29</v>
      </c>
      <c r="R104" s="239">
        <v>0</v>
      </c>
      <c r="S104" s="239">
        <v>4</v>
      </c>
      <c r="T104" s="239">
        <v>2</v>
      </c>
      <c r="U104" s="396">
        <f t="shared" si="20"/>
        <v>6</v>
      </c>
      <c r="V104" s="239">
        <v>0</v>
      </c>
      <c r="W104" s="239">
        <v>7</v>
      </c>
      <c r="X104" s="239">
        <v>2</v>
      </c>
      <c r="Y104" s="396">
        <f t="shared" si="21"/>
        <v>9</v>
      </c>
      <c r="Z104" s="239">
        <f t="shared" si="22"/>
        <v>234</v>
      </c>
      <c r="AA104" s="239">
        <f t="shared" si="22"/>
        <v>444</v>
      </c>
      <c r="AB104" s="239">
        <f t="shared" si="22"/>
        <v>268</v>
      </c>
      <c r="AC104" s="239">
        <f t="shared" si="22"/>
        <v>946</v>
      </c>
      <c r="AD104" s="255" t="s">
        <v>568</v>
      </c>
      <c r="AE104" s="456"/>
    </row>
    <row r="105" spans="1:31" ht="20.25">
      <c r="A105" s="255" t="s">
        <v>569</v>
      </c>
      <c r="B105" s="242">
        <v>69</v>
      </c>
      <c r="C105" s="242">
        <v>69</v>
      </c>
      <c r="D105" s="242">
        <v>22</v>
      </c>
      <c r="E105" s="396">
        <f t="shared" si="16"/>
        <v>160</v>
      </c>
      <c r="F105" s="242">
        <v>47</v>
      </c>
      <c r="G105" s="242">
        <v>44</v>
      </c>
      <c r="H105" s="242">
        <v>15</v>
      </c>
      <c r="I105" s="396">
        <f t="shared" si="17"/>
        <v>106</v>
      </c>
      <c r="J105" s="242">
        <v>35</v>
      </c>
      <c r="K105" s="242">
        <v>48</v>
      </c>
      <c r="L105" s="242">
        <v>17</v>
      </c>
      <c r="M105" s="396">
        <f t="shared" si="18"/>
        <v>100</v>
      </c>
      <c r="N105" s="242">
        <v>42</v>
      </c>
      <c r="O105" s="242">
        <v>39</v>
      </c>
      <c r="P105" s="242">
        <v>15</v>
      </c>
      <c r="Q105" s="396">
        <f t="shared" si="19"/>
        <v>96</v>
      </c>
      <c r="R105" s="242">
        <v>10</v>
      </c>
      <c r="S105" s="242">
        <v>11</v>
      </c>
      <c r="T105" s="242">
        <v>12</v>
      </c>
      <c r="U105" s="396">
        <f t="shared" si="20"/>
        <v>33</v>
      </c>
      <c r="V105" s="242">
        <v>18</v>
      </c>
      <c r="W105" s="242">
        <v>24</v>
      </c>
      <c r="X105" s="242">
        <v>14</v>
      </c>
      <c r="Y105" s="396">
        <f t="shared" si="21"/>
        <v>56</v>
      </c>
      <c r="Z105" s="239">
        <f t="shared" si="22"/>
        <v>1268</v>
      </c>
      <c r="AA105" s="239">
        <f t="shared" si="22"/>
        <v>1219</v>
      </c>
      <c r="AB105" s="239">
        <f t="shared" si="22"/>
        <v>564</v>
      </c>
      <c r="AC105" s="239">
        <f t="shared" si="22"/>
        <v>3051</v>
      </c>
      <c r="AD105" s="255" t="s">
        <v>570</v>
      </c>
      <c r="AE105" s="456"/>
    </row>
    <row r="106" spans="1:31" ht="20.25">
      <c r="A106" s="255" t="s">
        <v>571</v>
      </c>
      <c r="B106" s="239">
        <v>4</v>
      </c>
      <c r="C106" s="239">
        <v>12</v>
      </c>
      <c r="D106" s="239">
        <v>7</v>
      </c>
      <c r="E106" s="396">
        <f t="shared" si="16"/>
        <v>23</v>
      </c>
      <c r="F106" s="239">
        <v>12</v>
      </c>
      <c r="G106" s="239">
        <v>14</v>
      </c>
      <c r="H106" s="239">
        <v>10</v>
      </c>
      <c r="I106" s="396">
        <f t="shared" si="17"/>
        <v>36</v>
      </c>
      <c r="J106" s="239">
        <v>3</v>
      </c>
      <c r="K106" s="239">
        <v>9</v>
      </c>
      <c r="L106" s="239">
        <v>6</v>
      </c>
      <c r="M106" s="396">
        <f t="shared" si="18"/>
        <v>18</v>
      </c>
      <c r="N106" s="239">
        <v>7</v>
      </c>
      <c r="O106" s="239">
        <v>12</v>
      </c>
      <c r="P106" s="239">
        <v>12</v>
      </c>
      <c r="Q106" s="396">
        <f t="shared" si="19"/>
        <v>31</v>
      </c>
      <c r="R106" s="239">
        <v>2</v>
      </c>
      <c r="S106" s="239">
        <v>2</v>
      </c>
      <c r="T106" s="239">
        <v>1</v>
      </c>
      <c r="U106" s="396">
        <f t="shared" si="20"/>
        <v>5</v>
      </c>
      <c r="V106" s="239">
        <v>0</v>
      </c>
      <c r="W106" s="239">
        <v>6</v>
      </c>
      <c r="X106" s="239">
        <v>2</v>
      </c>
      <c r="Y106" s="396">
        <f t="shared" si="21"/>
        <v>8</v>
      </c>
      <c r="Z106" s="239">
        <f t="shared" si="22"/>
        <v>197</v>
      </c>
      <c r="AA106" s="239">
        <f t="shared" si="22"/>
        <v>480</v>
      </c>
      <c r="AB106" s="239">
        <f t="shared" si="22"/>
        <v>262</v>
      </c>
      <c r="AC106" s="239">
        <f t="shared" si="22"/>
        <v>939</v>
      </c>
      <c r="AD106" s="255" t="s">
        <v>572</v>
      </c>
      <c r="AE106" s="456"/>
    </row>
    <row r="107" spans="1:31" ht="20.25">
      <c r="A107" s="255" t="s">
        <v>573</v>
      </c>
      <c r="B107" s="242">
        <v>6</v>
      </c>
      <c r="C107" s="242">
        <v>6</v>
      </c>
      <c r="D107" s="242">
        <v>1</v>
      </c>
      <c r="E107" s="396">
        <f t="shared" si="16"/>
        <v>13</v>
      </c>
      <c r="F107" s="242">
        <v>2</v>
      </c>
      <c r="G107" s="242">
        <v>5</v>
      </c>
      <c r="H107" s="242">
        <v>1</v>
      </c>
      <c r="I107" s="396">
        <f t="shared" si="17"/>
        <v>8</v>
      </c>
      <c r="J107" s="242">
        <v>0</v>
      </c>
      <c r="K107" s="242">
        <v>6</v>
      </c>
      <c r="L107" s="242">
        <v>4</v>
      </c>
      <c r="M107" s="396">
        <f t="shared" si="18"/>
        <v>10</v>
      </c>
      <c r="N107" s="242">
        <v>1</v>
      </c>
      <c r="O107" s="242">
        <v>7</v>
      </c>
      <c r="P107" s="242">
        <v>2</v>
      </c>
      <c r="Q107" s="396">
        <f t="shared" si="19"/>
        <v>10</v>
      </c>
      <c r="R107" s="242">
        <v>0</v>
      </c>
      <c r="S107" s="242">
        <v>2</v>
      </c>
      <c r="T107" s="242">
        <v>2</v>
      </c>
      <c r="U107" s="396">
        <f t="shared" si="20"/>
        <v>4</v>
      </c>
      <c r="V107" s="242">
        <v>0</v>
      </c>
      <c r="W107" s="242">
        <v>1</v>
      </c>
      <c r="X107" s="242">
        <v>0</v>
      </c>
      <c r="Y107" s="396">
        <f t="shared" si="21"/>
        <v>1</v>
      </c>
      <c r="Z107" s="239">
        <f t="shared" si="22"/>
        <v>49</v>
      </c>
      <c r="AA107" s="239">
        <f t="shared" si="22"/>
        <v>197</v>
      </c>
      <c r="AB107" s="239">
        <f t="shared" si="22"/>
        <v>89</v>
      </c>
      <c r="AC107" s="239">
        <f t="shared" si="22"/>
        <v>335</v>
      </c>
      <c r="AD107" s="255" t="s">
        <v>574</v>
      </c>
      <c r="AE107" s="456"/>
    </row>
    <row r="108" spans="1:31" ht="20.25">
      <c r="A108" s="255" t="s">
        <v>575</v>
      </c>
      <c r="B108" s="239">
        <v>7</v>
      </c>
      <c r="C108" s="239">
        <v>13</v>
      </c>
      <c r="D108" s="239">
        <v>9</v>
      </c>
      <c r="E108" s="396">
        <f t="shared" si="16"/>
        <v>29</v>
      </c>
      <c r="F108" s="239">
        <v>1</v>
      </c>
      <c r="G108" s="239">
        <v>12</v>
      </c>
      <c r="H108" s="239">
        <v>1</v>
      </c>
      <c r="I108" s="396">
        <f t="shared" si="17"/>
        <v>14</v>
      </c>
      <c r="J108" s="239">
        <v>0</v>
      </c>
      <c r="K108" s="239">
        <v>13</v>
      </c>
      <c r="L108" s="239">
        <v>3</v>
      </c>
      <c r="M108" s="396">
        <f t="shared" si="18"/>
        <v>16</v>
      </c>
      <c r="N108" s="239">
        <v>1</v>
      </c>
      <c r="O108" s="239">
        <v>11</v>
      </c>
      <c r="P108" s="239">
        <v>3</v>
      </c>
      <c r="Q108" s="396">
        <f t="shared" si="19"/>
        <v>15</v>
      </c>
      <c r="R108" s="239">
        <v>0</v>
      </c>
      <c r="S108" s="239">
        <v>5</v>
      </c>
      <c r="T108" s="239">
        <v>1</v>
      </c>
      <c r="U108" s="396">
        <f t="shared" si="20"/>
        <v>6</v>
      </c>
      <c r="V108" s="239">
        <v>1</v>
      </c>
      <c r="W108" s="239">
        <v>4</v>
      </c>
      <c r="X108" s="239">
        <v>2</v>
      </c>
      <c r="Y108" s="396">
        <f t="shared" si="21"/>
        <v>7</v>
      </c>
      <c r="Z108" s="239">
        <f t="shared" si="22"/>
        <v>98</v>
      </c>
      <c r="AA108" s="239">
        <f t="shared" si="22"/>
        <v>290</v>
      </c>
      <c r="AB108" s="239">
        <f t="shared" si="22"/>
        <v>141</v>
      </c>
      <c r="AC108" s="239">
        <f t="shared" si="22"/>
        <v>529</v>
      </c>
      <c r="AD108" s="255" t="s">
        <v>576</v>
      </c>
      <c r="AE108" s="456"/>
    </row>
    <row r="109" spans="1:31" ht="20.25">
      <c r="A109" s="255" t="s">
        <v>577</v>
      </c>
      <c r="B109" s="242">
        <v>0</v>
      </c>
      <c r="C109" s="242">
        <v>2</v>
      </c>
      <c r="D109" s="242">
        <v>3</v>
      </c>
      <c r="E109" s="396">
        <f t="shared" si="16"/>
        <v>5</v>
      </c>
      <c r="F109" s="242">
        <v>0</v>
      </c>
      <c r="G109" s="242">
        <v>4</v>
      </c>
      <c r="H109" s="242">
        <v>1</v>
      </c>
      <c r="I109" s="396">
        <f t="shared" si="17"/>
        <v>5</v>
      </c>
      <c r="J109" s="242">
        <v>1</v>
      </c>
      <c r="K109" s="242">
        <v>2</v>
      </c>
      <c r="L109" s="242">
        <v>3</v>
      </c>
      <c r="M109" s="396">
        <f t="shared" si="18"/>
        <v>6</v>
      </c>
      <c r="N109" s="242">
        <v>1</v>
      </c>
      <c r="O109" s="242">
        <v>2</v>
      </c>
      <c r="P109" s="242">
        <v>0</v>
      </c>
      <c r="Q109" s="396">
        <f t="shared" si="19"/>
        <v>3</v>
      </c>
      <c r="R109" s="242">
        <v>0</v>
      </c>
      <c r="S109" s="242">
        <v>3</v>
      </c>
      <c r="T109" s="242">
        <v>0</v>
      </c>
      <c r="U109" s="396">
        <f t="shared" si="20"/>
        <v>3</v>
      </c>
      <c r="V109" s="242">
        <v>0</v>
      </c>
      <c r="W109" s="242">
        <v>1</v>
      </c>
      <c r="X109" s="242">
        <v>0</v>
      </c>
      <c r="Y109" s="396">
        <f t="shared" si="21"/>
        <v>1</v>
      </c>
      <c r="Z109" s="239">
        <f t="shared" si="22"/>
        <v>127</v>
      </c>
      <c r="AA109" s="239">
        <f t="shared" si="22"/>
        <v>134</v>
      </c>
      <c r="AB109" s="239">
        <f t="shared" si="22"/>
        <v>144</v>
      </c>
      <c r="AC109" s="239">
        <f t="shared" si="22"/>
        <v>405</v>
      </c>
      <c r="AD109" s="255" t="s">
        <v>578</v>
      </c>
      <c r="AE109" s="456"/>
    </row>
    <row r="110" spans="1:31" ht="25.5">
      <c r="A110" s="255" t="s">
        <v>579</v>
      </c>
      <c r="B110" s="239">
        <v>1</v>
      </c>
      <c r="C110" s="239">
        <v>3</v>
      </c>
      <c r="D110" s="239">
        <v>1</v>
      </c>
      <c r="E110" s="396">
        <f t="shared" si="16"/>
        <v>5</v>
      </c>
      <c r="F110" s="239">
        <v>2</v>
      </c>
      <c r="G110" s="239">
        <v>6</v>
      </c>
      <c r="H110" s="239">
        <v>2</v>
      </c>
      <c r="I110" s="396">
        <f t="shared" si="17"/>
        <v>10</v>
      </c>
      <c r="J110" s="239">
        <v>0</v>
      </c>
      <c r="K110" s="239">
        <v>4</v>
      </c>
      <c r="L110" s="239">
        <v>1</v>
      </c>
      <c r="M110" s="396">
        <f t="shared" si="18"/>
        <v>5</v>
      </c>
      <c r="N110" s="239">
        <v>1</v>
      </c>
      <c r="O110" s="239">
        <v>0</v>
      </c>
      <c r="P110" s="239">
        <v>2</v>
      </c>
      <c r="Q110" s="396">
        <f t="shared" si="19"/>
        <v>3</v>
      </c>
      <c r="R110" s="239">
        <v>0</v>
      </c>
      <c r="S110" s="239">
        <v>3</v>
      </c>
      <c r="T110" s="239">
        <v>0</v>
      </c>
      <c r="U110" s="396">
        <f t="shared" si="20"/>
        <v>3</v>
      </c>
      <c r="V110" s="239">
        <v>0</v>
      </c>
      <c r="W110" s="239">
        <v>1</v>
      </c>
      <c r="X110" s="239">
        <v>0</v>
      </c>
      <c r="Y110" s="396">
        <f t="shared" si="21"/>
        <v>1</v>
      </c>
      <c r="Z110" s="239">
        <f t="shared" si="22"/>
        <v>94</v>
      </c>
      <c r="AA110" s="239">
        <f t="shared" si="22"/>
        <v>148</v>
      </c>
      <c r="AB110" s="239">
        <f t="shared" si="22"/>
        <v>69</v>
      </c>
      <c r="AC110" s="239">
        <f t="shared" si="22"/>
        <v>311</v>
      </c>
      <c r="AD110" s="301" t="s">
        <v>580</v>
      </c>
      <c r="AE110" s="456"/>
    </row>
    <row r="111" spans="1:31" ht="20.25">
      <c r="A111" s="255" t="s">
        <v>581</v>
      </c>
      <c r="B111" s="242">
        <v>0</v>
      </c>
      <c r="C111" s="242">
        <v>0</v>
      </c>
      <c r="D111" s="242">
        <v>2</v>
      </c>
      <c r="E111" s="396">
        <f t="shared" si="16"/>
        <v>2</v>
      </c>
      <c r="F111" s="242">
        <v>0</v>
      </c>
      <c r="G111" s="242">
        <v>0</v>
      </c>
      <c r="H111" s="242">
        <v>2</v>
      </c>
      <c r="I111" s="396">
        <f t="shared" si="17"/>
        <v>2</v>
      </c>
      <c r="J111" s="242">
        <v>0</v>
      </c>
      <c r="K111" s="242">
        <v>1</v>
      </c>
      <c r="L111" s="242">
        <v>2</v>
      </c>
      <c r="M111" s="396">
        <f t="shared" si="18"/>
        <v>3</v>
      </c>
      <c r="N111" s="242">
        <v>0</v>
      </c>
      <c r="O111" s="242">
        <v>0</v>
      </c>
      <c r="P111" s="242">
        <v>1</v>
      </c>
      <c r="Q111" s="396">
        <f t="shared" si="19"/>
        <v>1</v>
      </c>
      <c r="R111" s="242">
        <v>0</v>
      </c>
      <c r="S111" s="242">
        <v>1</v>
      </c>
      <c r="T111" s="242">
        <v>0</v>
      </c>
      <c r="U111" s="396">
        <f t="shared" si="20"/>
        <v>1</v>
      </c>
      <c r="V111" s="242">
        <v>0</v>
      </c>
      <c r="W111" s="242">
        <v>0</v>
      </c>
      <c r="X111" s="242">
        <v>1</v>
      </c>
      <c r="Y111" s="396">
        <f t="shared" si="21"/>
        <v>1</v>
      </c>
      <c r="Z111" s="239">
        <f t="shared" ref="Z111:AC126" si="23">B68+F68+J68+N68+R68+V68+Z68+B111+F111+J111+N111+R111+V111+B25+F25+J25+N25+R25+V25+Z25</f>
        <v>0</v>
      </c>
      <c r="AA111" s="239">
        <f t="shared" si="23"/>
        <v>53</v>
      </c>
      <c r="AB111" s="239">
        <f t="shared" si="23"/>
        <v>91</v>
      </c>
      <c r="AC111" s="239">
        <f t="shared" si="23"/>
        <v>144</v>
      </c>
      <c r="AD111" s="302" t="s">
        <v>582</v>
      </c>
      <c r="AE111" s="456"/>
    </row>
    <row r="112" spans="1:31" ht="20.25">
      <c r="A112" s="255" t="s">
        <v>583</v>
      </c>
      <c r="B112" s="239">
        <v>12</v>
      </c>
      <c r="C112" s="239">
        <v>49</v>
      </c>
      <c r="D112" s="239">
        <v>22</v>
      </c>
      <c r="E112" s="396">
        <f t="shared" si="16"/>
        <v>83</v>
      </c>
      <c r="F112" s="239">
        <v>13</v>
      </c>
      <c r="G112" s="239">
        <v>32</v>
      </c>
      <c r="H112" s="239">
        <v>15</v>
      </c>
      <c r="I112" s="396">
        <f t="shared" si="17"/>
        <v>60</v>
      </c>
      <c r="J112" s="239">
        <v>14</v>
      </c>
      <c r="K112" s="239">
        <v>21</v>
      </c>
      <c r="L112" s="239">
        <v>9</v>
      </c>
      <c r="M112" s="396">
        <f t="shared" si="18"/>
        <v>44</v>
      </c>
      <c r="N112" s="239">
        <v>8</v>
      </c>
      <c r="O112" s="239">
        <v>26</v>
      </c>
      <c r="P112" s="239">
        <v>12</v>
      </c>
      <c r="Q112" s="396">
        <f t="shared" si="19"/>
        <v>46</v>
      </c>
      <c r="R112" s="239">
        <v>0</v>
      </c>
      <c r="S112" s="239">
        <v>7</v>
      </c>
      <c r="T112" s="239">
        <v>3</v>
      </c>
      <c r="U112" s="396">
        <f t="shared" si="20"/>
        <v>10</v>
      </c>
      <c r="V112" s="239">
        <v>3</v>
      </c>
      <c r="W112" s="239">
        <v>14</v>
      </c>
      <c r="X112" s="239">
        <v>2</v>
      </c>
      <c r="Y112" s="396">
        <f t="shared" si="21"/>
        <v>19</v>
      </c>
      <c r="Z112" s="239">
        <f t="shared" si="23"/>
        <v>443</v>
      </c>
      <c r="AA112" s="239">
        <f t="shared" si="23"/>
        <v>881</v>
      </c>
      <c r="AB112" s="239">
        <f t="shared" si="23"/>
        <v>498</v>
      </c>
      <c r="AC112" s="239">
        <f t="shared" si="23"/>
        <v>1822</v>
      </c>
      <c r="AD112" s="255" t="s">
        <v>584</v>
      </c>
      <c r="AE112" s="456"/>
    </row>
    <row r="113" spans="1:31" ht="20.25">
      <c r="A113" s="255" t="s">
        <v>585</v>
      </c>
      <c r="B113" s="242">
        <v>1</v>
      </c>
      <c r="C113" s="242">
        <v>35</v>
      </c>
      <c r="D113" s="242">
        <v>12</v>
      </c>
      <c r="E113" s="396">
        <f t="shared" si="16"/>
        <v>48</v>
      </c>
      <c r="F113" s="242">
        <v>0</v>
      </c>
      <c r="G113" s="242">
        <v>31</v>
      </c>
      <c r="H113" s="242">
        <v>8</v>
      </c>
      <c r="I113" s="396">
        <f t="shared" si="17"/>
        <v>39</v>
      </c>
      <c r="J113" s="242">
        <v>0</v>
      </c>
      <c r="K113" s="242">
        <v>33</v>
      </c>
      <c r="L113" s="242">
        <v>14</v>
      </c>
      <c r="M113" s="396">
        <f t="shared" si="18"/>
        <v>47</v>
      </c>
      <c r="N113" s="242">
        <v>3</v>
      </c>
      <c r="O113" s="242">
        <v>35</v>
      </c>
      <c r="P113" s="242">
        <v>15</v>
      </c>
      <c r="Q113" s="396">
        <f t="shared" si="19"/>
        <v>53</v>
      </c>
      <c r="R113" s="242">
        <v>0</v>
      </c>
      <c r="S113" s="242">
        <v>7</v>
      </c>
      <c r="T113" s="242">
        <v>4</v>
      </c>
      <c r="U113" s="396">
        <f t="shared" si="20"/>
        <v>11</v>
      </c>
      <c r="V113" s="242">
        <v>0</v>
      </c>
      <c r="W113" s="242">
        <v>15</v>
      </c>
      <c r="X113" s="242">
        <v>3</v>
      </c>
      <c r="Y113" s="396">
        <f t="shared" si="21"/>
        <v>18</v>
      </c>
      <c r="Z113" s="239">
        <f t="shared" si="23"/>
        <v>52</v>
      </c>
      <c r="AA113" s="239">
        <f t="shared" si="23"/>
        <v>723</v>
      </c>
      <c r="AB113" s="239">
        <f t="shared" si="23"/>
        <v>341</v>
      </c>
      <c r="AC113" s="239">
        <f t="shared" si="23"/>
        <v>1116</v>
      </c>
      <c r="AD113" s="255" t="s">
        <v>586</v>
      </c>
      <c r="AE113" s="456"/>
    </row>
    <row r="114" spans="1:31" ht="20.25">
      <c r="A114" s="255" t="s">
        <v>587</v>
      </c>
      <c r="B114" s="239">
        <v>15</v>
      </c>
      <c r="C114" s="239">
        <v>54</v>
      </c>
      <c r="D114" s="239">
        <v>27</v>
      </c>
      <c r="E114" s="396">
        <f t="shared" si="16"/>
        <v>96</v>
      </c>
      <c r="F114" s="239">
        <v>7</v>
      </c>
      <c r="G114" s="239">
        <v>32</v>
      </c>
      <c r="H114" s="239">
        <v>19</v>
      </c>
      <c r="I114" s="396">
        <f t="shared" si="17"/>
        <v>58</v>
      </c>
      <c r="J114" s="239">
        <v>9</v>
      </c>
      <c r="K114" s="239">
        <v>33</v>
      </c>
      <c r="L114" s="239">
        <v>17</v>
      </c>
      <c r="M114" s="396">
        <f t="shared" si="18"/>
        <v>59</v>
      </c>
      <c r="N114" s="239">
        <v>19</v>
      </c>
      <c r="O114" s="239">
        <v>24</v>
      </c>
      <c r="P114" s="239">
        <v>14</v>
      </c>
      <c r="Q114" s="396">
        <f t="shared" si="19"/>
        <v>57</v>
      </c>
      <c r="R114" s="239">
        <v>1</v>
      </c>
      <c r="S114" s="239">
        <v>6</v>
      </c>
      <c r="T114" s="239">
        <v>10</v>
      </c>
      <c r="U114" s="396">
        <f t="shared" si="20"/>
        <v>17</v>
      </c>
      <c r="V114" s="239">
        <v>0</v>
      </c>
      <c r="W114" s="239">
        <v>19</v>
      </c>
      <c r="X114" s="239">
        <v>8</v>
      </c>
      <c r="Y114" s="396">
        <f t="shared" si="21"/>
        <v>27</v>
      </c>
      <c r="Z114" s="239">
        <f t="shared" si="23"/>
        <v>431</v>
      </c>
      <c r="AA114" s="239">
        <f t="shared" si="23"/>
        <v>1118</v>
      </c>
      <c r="AB114" s="239">
        <f t="shared" si="23"/>
        <v>662</v>
      </c>
      <c r="AC114" s="239">
        <f t="shared" si="23"/>
        <v>2211</v>
      </c>
      <c r="AD114" s="255" t="s">
        <v>588</v>
      </c>
      <c r="AE114" s="456"/>
    </row>
    <row r="115" spans="1:31" ht="20.25">
      <c r="A115" s="255" t="s">
        <v>589</v>
      </c>
      <c r="B115" s="242">
        <v>4</v>
      </c>
      <c r="C115" s="242">
        <v>3</v>
      </c>
      <c r="D115" s="242">
        <v>3</v>
      </c>
      <c r="E115" s="396">
        <f t="shared" si="16"/>
        <v>10</v>
      </c>
      <c r="F115" s="242">
        <v>1</v>
      </c>
      <c r="G115" s="242">
        <v>5</v>
      </c>
      <c r="H115" s="242">
        <v>3</v>
      </c>
      <c r="I115" s="396">
        <f t="shared" si="17"/>
        <v>9</v>
      </c>
      <c r="J115" s="242">
        <v>3</v>
      </c>
      <c r="K115" s="242">
        <v>8</v>
      </c>
      <c r="L115" s="242">
        <v>1</v>
      </c>
      <c r="M115" s="396">
        <f t="shared" si="18"/>
        <v>12</v>
      </c>
      <c r="N115" s="242">
        <v>1</v>
      </c>
      <c r="O115" s="242">
        <v>4</v>
      </c>
      <c r="P115" s="242">
        <v>4</v>
      </c>
      <c r="Q115" s="396">
        <f t="shared" si="19"/>
        <v>9</v>
      </c>
      <c r="R115" s="242">
        <v>0</v>
      </c>
      <c r="S115" s="242">
        <v>1</v>
      </c>
      <c r="T115" s="242">
        <v>1</v>
      </c>
      <c r="U115" s="396">
        <f t="shared" si="20"/>
        <v>2</v>
      </c>
      <c r="V115" s="242">
        <v>3</v>
      </c>
      <c r="W115" s="242">
        <v>2</v>
      </c>
      <c r="X115" s="242">
        <v>0</v>
      </c>
      <c r="Y115" s="396">
        <f t="shared" si="21"/>
        <v>5</v>
      </c>
      <c r="Z115" s="239">
        <f t="shared" si="23"/>
        <v>87</v>
      </c>
      <c r="AA115" s="239">
        <f t="shared" si="23"/>
        <v>127</v>
      </c>
      <c r="AB115" s="239">
        <f t="shared" si="23"/>
        <v>62</v>
      </c>
      <c r="AC115" s="239">
        <f t="shared" si="23"/>
        <v>276</v>
      </c>
      <c r="AD115" s="255" t="s">
        <v>590</v>
      </c>
      <c r="AE115" s="456"/>
    </row>
    <row r="116" spans="1:31" ht="20.25">
      <c r="A116" s="255" t="s">
        <v>591</v>
      </c>
      <c r="B116" s="239">
        <v>88</v>
      </c>
      <c r="C116" s="239">
        <v>112</v>
      </c>
      <c r="D116" s="239">
        <v>67</v>
      </c>
      <c r="E116" s="396">
        <f t="shared" si="16"/>
        <v>267</v>
      </c>
      <c r="F116" s="239">
        <v>59</v>
      </c>
      <c r="G116" s="239">
        <v>48</v>
      </c>
      <c r="H116" s="239">
        <v>14</v>
      </c>
      <c r="I116" s="396">
        <f t="shared" si="17"/>
        <v>121</v>
      </c>
      <c r="J116" s="239">
        <v>56</v>
      </c>
      <c r="K116" s="239">
        <v>54</v>
      </c>
      <c r="L116" s="239">
        <v>27</v>
      </c>
      <c r="M116" s="396">
        <f t="shared" si="18"/>
        <v>137</v>
      </c>
      <c r="N116" s="239">
        <v>68</v>
      </c>
      <c r="O116" s="239">
        <v>49</v>
      </c>
      <c r="P116" s="239">
        <v>19</v>
      </c>
      <c r="Q116" s="396">
        <f t="shared" si="19"/>
        <v>136</v>
      </c>
      <c r="R116" s="239">
        <v>21</v>
      </c>
      <c r="S116" s="239">
        <v>19</v>
      </c>
      <c r="T116" s="239">
        <v>10</v>
      </c>
      <c r="U116" s="396">
        <f t="shared" si="20"/>
        <v>50</v>
      </c>
      <c r="V116" s="239">
        <v>26</v>
      </c>
      <c r="W116" s="239">
        <v>36</v>
      </c>
      <c r="X116" s="239">
        <v>11</v>
      </c>
      <c r="Y116" s="396">
        <f t="shared" si="21"/>
        <v>73</v>
      </c>
      <c r="Z116" s="239">
        <f t="shared" si="23"/>
        <v>2238</v>
      </c>
      <c r="AA116" s="239">
        <f t="shared" si="23"/>
        <v>2099</v>
      </c>
      <c r="AB116" s="239">
        <f t="shared" si="23"/>
        <v>1150</v>
      </c>
      <c r="AC116" s="239">
        <f t="shared" si="23"/>
        <v>5487</v>
      </c>
      <c r="AD116" s="255" t="s">
        <v>592</v>
      </c>
      <c r="AE116" s="456"/>
    </row>
    <row r="117" spans="1:31" ht="20.25">
      <c r="A117" s="255" t="s">
        <v>593</v>
      </c>
      <c r="B117" s="242">
        <v>14</v>
      </c>
      <c r="C117" s="242">
        <v>18</v>
      </c>
      <c r="D117" s="242">
        <v>14</v>
      </c>
      <c r="E117" s="396">
        <f t="shared" si="16"/>
        <v>46</v>
      </c>
      <c r="F117" s="242">
        <v>17</v>
      </c>
      <c r="G117" s="242">
        <v>16</v>
      </c>
      <c r="H117" s="242">
        <v>8</v>
      </c>
      <c r="I117" s="396">
        <f t="shared" si="17"/>
        <v>41</v>
      </c>
      <c r="J117" s="242">
        <v>3</v>
      </c>
      <c r="K117" s="242">
        <v>12</v>
      </c>
      <c r="L117" s="242">
        <v>5</v>
      </c>
      <c r="M117" s="396">
        <f t="shared" si="18"/>
        <v>20</v>
      </c>
      <c r="N117" s="242">
        <v>7</v>
      </c>
      <c r="O117" s="242">
        <v>7</v>
      </c>
      <c r="P117" s="242">
        <v>6</v>
      </c>
      <c r="Q117" s="396">
        <f t="shared" si="19"/>
        <v>20</v>
      </c>
      <c r="R117" s="242">
        <v>7</v>
      </c>
      <c r="S117" s="242">
        <v>4</v>
      </c>
      <c r="T117" s="242">
        <v>0</v>
      </c>
      <c r="U117" s="396">
        <f t="shared" si="20"/>
        <v>11</v>
      </c>
      <c r="V117" s="242">
        <v>0</v>
      </c>
      <c r="W117" s="242">
        <v>4</v>
      </c>
      <c r="X117" s="242">
        <v>0</v>
      </c>
      <c r="Y117" s="396">
        <f t="shared" si="21"/>
        <v>4</v>
      </c>
      <c r="Z117" s="239">
        <f t="shared" si="23"/>
        <v>335</v>
      </c>
      <c r="AA117" s="239">
        <f t="shared" si="23"/>
        <v>422</v>
      </c>
      <c r="AB117" s="239">
        <f t="shared" si="23"/>
        <v>215</v>
      </c>
      <c r="AC117" s="239">
        <f t="shared" si="23"/>
        <v>972</v>
      </c>
      <c r="AD117" s="255" t="s">
        <v>594</v>
      </c>
      <c r="AE117" s="456"/>
    </row>
    <row r="118" spans="1:31" ht="20.25">
      <c r="A118" s="255" t="s">
        <v>595</v>
      </c>
      <c r="B118" s="239">
        <v>0</v>
      </c>
      <c r="C118" s="239">
        <v>1</v>
      </c>
      <c r="D118" s="239">
        <v>4</v>
      </c>
      <c r="E118" s="396">
        <f t="shared" si="16"/>
        <v>5</v>
      </c>
      <c r="F118" s="239">
        <v>2</v>
      </c>
      <c r="G118" s="239">
        <v>3</v>
      </c>
      <c r="H118" s="239">
        <v>1</v>
      </c>
      <c r="I118" s="396">
        <f t="shared" si="17"/>
        <v>6</v>
      </c>
      <c r="J118" s="239">
        <v>0</v>
      </c>
      <c r="K118" s="239">
        <v>2</v>
      </c>
      <c r="L118" s="239">
        <v>1</v>
      </c>
      <c r="M118" s="396">
        <f t="shared" si="18"/>
        <v>3</v>
      </c>
      <c r="N118" s="239">
        <v>0</v>
      </c>
      <c r="O118" s="239">
        <v>3</v>
      </c>
      <c r="P118" s="239">
        <v>0</v>
      </c>
      <c r="Q118" s="396">
        <f t="shared" si="19"/>
        <v>3</v>
      </c>
      <c r="R118" s="239">
        <v>0</v>
      </c>
      <c r="S118" s="239">
        <v>1</v>
      </c>
      <c r="T118" s="239">
        <v>0</v>
      </c>
      <c r="U118" s="396">
        <f t="shared" si="20"/>
        <v>1</v>
      </c>
      <c r="V118" s="239">
        <v>0</v>
      </c>
      <c r="W118" s="239">
        <v>2</v>
      </c>
      <c r="X118" s="239">
        <v>0</v>
      </c>
      <c r="Y118" s="396">
        <f t="shared" si="21"/>
        <v>2</v>
      </c>
      <c r="Z118" s="239">
        <f t="shared" si="23"/>
        <v>26</v>
      </c>
      <c r="AA118" s="239">
        <f t="shared" si="23"/>
        <v>84</v>
      </c>
      <c r="AB118" s="239">
        <f t="shared" si="23"/>
        <v>37</v>
      </c>
      <c r="AC118" s="239">
        <f t="shared" si="23"/>
        <v>147</v>
      </c>
      <c r="AD118" s="255" t="s">
        <v>596</v>
      </c>
      <c r="AE118" s="456"/>
    </row>
    <row r="119" spans="1:31" ht="20.25">
      <c r="A119" s="255" t="s">
        <v>597</v>
      </c>
      <c r="B119" s="242">
        <v>51</v>
      </c>
      <c r="C119" s="242">
        <v>5</v>
      </c>
      <c r="D119" s="242">
        <v>12</v>
      </c>
      <c r="E119" s="396">
        <f t="shared" si="16"/>
        <v>68</v>
      </c>
      <c r="F119" s="242">
        <v>50</v>
      </c>
      <c r="G119" s="242">
        <v>16</v>
      </c>
      <c r="H119" s="242">
        <v>4</v>
      </c>
      <c r="I119" s="396">
        <f t="shared" si="17"/>
        <v>70</v>
      </c>
      <c r="J119" s="242">
        <v>16</v>
      </c>
      <c r="K119" s="242">
        <v>5</v>
      </c>
      <c r="L119" s="242">
        <v>2</v>
      </c>
      <c r="M119" s="396">
        <f t="shared" si="18"/>
        <v>23</v>
      </c>
      <c r="N119" s="242">
        <v>13</v>
      </c>
      <c r="O119" s="242">
        <v>7</v>
      </c>
      <c r="P119" s="242">
        <v>5</v>
      </c>
      <c r="Q119" s="396">
        <f t="shared" si="19"/>
        <v>25</v>
      </c>
      <c r="R119" s="242">
        <v>5</v>
      </c>
      <c r="S119" s="242">
        <v>4</v>
      </c>
      <c r="T119" s="242">
        <v>1</v>
      </c>
      <c r="U119" s="396">
        <f t="shared" si="20"/>
        <v>10</v>
      </c>
      <c r="V119" s="242">
        <v>21</v>
      </c>
      <c r="W119" s="242">
        <v>2</v>
      </c>
      <c r="X119" s="242">
        <v>0</v>
      </c>
      <c r="Y119" s="396">
        <f t="shared" si="21"/>
        <v>23</v>
      </c>
      <c r="Z119" s="239">
        <f t="shared" si="23"/>
        <v>1857</v>
      </c>
      <c r="AA119" s="239">
        <f t="shared" si="23"/>
        <v>571</v>
      </c>
      <c r="AB119" s="239">
        <f t="shared" si="23"/>
        <v>393</v>
      </c>
      <c r="AC119" s="239">
        <f t="shared" si="23"/>
        <v>2821</v>
      </c>
      <c r="AD119" s="255" t="s">
        <v>598</v>
      </c>
      <c r="AE119" s="456"/>
    </row>
    <row r="120" spans="1:31" ht="20.25">
      <c r="A120" s="255" t="s">
        <v>599</v>
      </c>
      <c r="B120" s="239">
        <v>128</v>
      </c>
      <c r="C120" s="239">
        <v>8</v>
      </c>
      <c r="D120" s="239">
        <v>4</v>
      </c>
      <c r="E120" s="396">
        <f t="shared" si="16"/>
        <v>140</v>
      </c>
      <c r="F120" s="239">
        <v>68</v>
      </c>
      <c r="G120" s="239">
        <v>2</v>
      </c>
      <c r="H120" s="239">
        <v>0</v>
      </c>
      <c r="I120" s="396">
        <f t="shared" si="17"/>
        <v>70</v>
      </c>
      <c r="J120" s="239">
        <v>48</v>
      </c>
      <c r="K120" s="239">
        <v>11</v>
      </c>
      <c r="L120" s="239">
        <v>2</v>
      </c>
      <c r="M120" s="396">
        <f t="shared" si="18"/>
        <v>61</v>
      </c>
      <c r="N120" s="239">
        <v>90</v>
      </c>
      <c r="O120" s="239">
        <v>4</v>
      </c>
      <c r="P120" s="239">
        <v>1</v>
      </c>
      <c r="Q120" s="396">
        <f t="shared" si="19"/>
        <v>95</v>
      </c>
      <c r="R120" s="239">
        <v>30</v>
      </c>
      <c r="S120" s="239">
        <v>3</v>
      </c>
      <c r="T120" s="239">
        <v>0</v>
      </c>
      <c r="U120" s="396">
        <f t="shared" si="20"/>
        <v>33</v>
      </c>
      <c r="V120" s="239">
        <v>47</v>
      </c>
      <c r="W120" s="239">
        <v>4</v>
      </c>
      <c r="X120" s="239">
        <v>0</v>
      </c>
      <c r="Y120" s="396">
        <f t="shared" si="21"/>
        <v>51</v>
      </c>
      <c r="Z120" s="239">
        <f t="shared" si="23"/>
        <v>2252</v>
      </c>
      <c r="AA120" s="239">
        <f t="shared" si="23"/>
        <v>407</v>
      </c>
      <c r="AB120" s="239">
        <f t="shared" si="23"/>
        <v>216</v>
      </c>
      <c r="AC120" s="239">
        <f t="shared" si="23"/>
        <v>2875</v>
      </c>
      <c r="AD120" s="255" t="s">
        <v>600</v>
      </c>
      <c r="AE120" s="456"/>
    </row>
    <row r="121" spans="1:31" ht="20.25">
      <c r="A121" s="255" t="s">
        <v>601</v>
      </c>
      <c r="B121" s="242">
        <v>56</v>
      </c>
      <c r="C121" s="242">
        <v>20</v>
      </c>
      <c r="D121" s="242">
        <v>6</v>
      </c>
      <c r="E121" s="396">
        <f t="shared" si="16"/>
        <v>82</v>
      </c>
      <c r="F121" s="242">
        <v>34</v>
      </c>
      <c r="G121" s="242">
        <v>7</v>
      </c>
      <c r="H121" s="242">
        <v>4</v>
      </c>
      <c r="I121" s="396">
        <f t="shared" si="17"/>
        <v>45</v>
      </c>
      <c r="J121" s="242">
        <v>24</v>
      </c>
      <c r="K121" s="242">
        <v>13</v>
      </c>
      <c r="L121" s="242">
        <v>5</v>
      </c>
      <c r="M121" s="396">
        <f t="shared" si="18"/>
        <v>42</v>
      </c>
      <c r="N121" s="242">
        <v>41</v>
      </c>
      <c r="O121" s="242">
        <v>6</v>
      </c>
      <c r="P121" s="242">
        <v>3</v>
      </c>
      <c r="Q121" s="396">
        <f t="shared" si="19"/>
        <v>50</v>
      </c>
      <c r="R121" s="242">
        <v>6</v>
      </c>
      <c r="S121" s="242">
        <v>3</v>
      </c>
      <c r="T121" s="242">
        <v>2</v>
      </c>
      <c r="U121" s="396">
        <f t="shared" si="20"/>
        <v>11</v>
      </c>
      <c r="V121" s="242">
        <v>15</v>
      </c>
      <c r="W121" s="242">
        <v>3</v>
      </c>
      <c r="X121" s="242">
        <v>4</v>
      </c>
      <c r="Y121" s="396">
        <f t="shared" si="21"/>
        <v>22</v>
      </c>
      <c r="Z121" s="239">
        <f t="shared" si="23"/>
        <v>1089</v>
      </c>
      <c r="AA121" s="239">
        <f t="shared" si="23"/>
        <v>604</v>
      </c>
      <c r="AB121" s="239">
        <f t="shared" si="23"/>
        <v>243</v>
      </c>
      <c r="AC121" s="239">
        <f t="shared" si="23"/>
        <v>1936</v>
      </c>
      <c r="AD121" s="255" t="s">
        <v>602</v>
      </c>
      <c r="AE121" s="456"/>
    </row>
    <row r="122" spans="1:31" ht="20.25">
      <c r="A122" s="255" t="s">
        <v>603</v>
      </c>
      <c r="B122" s="239">
        <v>17</v>
      </c>
      <c r="C122" s="239">
        <v>16</v>
      </c>
      <c r="D122" s="239">
        <v>5</v>
      </c>
      <c r="E122" s="396">
        <f t="shared" si="16"/>
        <v>38</v>
      </c>
      <c r="F122" s="239">
        <v>12</v>
      </c>
      <c r="G122" s="239">
        <v>3</v>
      </c>
      <c r="H122" s="239">
        <v>5</v>
      </c>
      <c r="I122" s="396">
        <f t="shared" si="17"/>
        <v>20</v>
      </c>
      <c r="J122" s="239">
        <v>8</v>
      </c>
      <c r="K122" s="239">
        <v>9</v>
      </c>
      <c r="L122" s="239">
        <v>7</v>
      </c>
      <c r="M122" s="396">
        <f t="shared" si="18"/>
        <v>24</v>
      </c>
      <c r="N122" s="239">
        <v>8</v>
      </c>
      <c r="O122" s="239">
        <v>5</v>
      </c>
      <c r="P122" s="239">
        <v>2</v>
      </c>
      <c r="Q122" s="396">
        <f t="shared" si="19"/>
        <v>15</v>
      </c>
      <c r="R122" s="239">
        <v>3</v>
      </c>
      <c r="S122" s="239">
        <v>2</v>
      </c>
      <c r="T122" s="239">
        <v>0</v>
      </c>
      <c r="U122" s="396">
        <f t="shared" si="20"/>
        <v>5</v>
      </c>
      <c r="V122" s="239">
        <v>5</v>
      </c>
      <c r="W122" s="239">
        <v>7</v>
      </c>
      <c r="X122" s="239">
        <v>3</v>
      </c>
      <c r="Y122" s="396">
        <f t="shared" si="21"/>
        <v>15</v>
      </c>
      <c r="Z122" s="239">
        <f t="shared" si="23"/>
        <v>252</v>
      </c>
      <c r="AA122" s="239">
        <f t="shared" si="23"/>
        <v>280</v>
      </c>
      <c r="AB122" s="239">
        <f t="shared" si="23"/>
        <v>152</v>
      </c>
      <c r="AC122" s="239">
        <f t="shared" si="23"/>
        <v>684</v>
      </c>
      <c r="AD122" s="255" t="s">
        <v>604</v>
      </c>
      <c r="AE122" s="456"/>
    </row>
    <row r="123" spans="1:31" ht="20.25">
      <c r="A123" s="255" t="s">
        <v>605</v>
      </c>
      <c r="B123" s="242">
        <v>0</v>
      </c>
      <c r="C123" s="242">
        <v>6</v>
      </c>
      <c r="D123" s="242">
        <v>7</v>
      </c>
      <c r="E123" s="396">
        <f t="shared" si="16"/>
        <v>13</v>
      </c>
      <c r="F123" s="242">
        <v>2</v>
      </c>
      <c r="G123" s="242">
        <v>3</v>
      </c>
      <c r="H123" s="242">
        <v>1</v>
      </c>
      <c r="I123" s="396">
        <f t="shared" si="17"/>
        <v>6</v>
      </c>
      <c r="J123" s="242">
        <v>1</v>
      </c>
      <c r="K123" s="242">
        <v>6</v>
      </c>
      <c r="L123" s="242">
        <v>5</v>
      </c>
      <c r="M123" s="396">
        <f t="shared" si="18"/>
        <v>12</v>
      </c>
      <c r="N123" s="242">
        <v>5</v>
      </c>
      <c r="O123" s="242">
        <v>7</v>
      </c>
      <c r="P123" s="242">
        <v>5</v>
      </c>
      <c r="Q123" s="396">
        <f t="shared" si="19"/>
        <v>17</v>
      </c>
      <c r="R123" s="242">
        <v>0</v>
      </c>
      <c r="S123" s="242">
        <v>5</v>
      </c>
      <c r="T123" s="242">
        <v>2</v>
      </c>
      <c r="U123" s="396">
        <f t="shared" si="20"/>
        <v>7</v>
      </c>
      <c r="V123" s="242">
        <v>0</v>
      </c>
      <c r="W123" s="242">
        <v>0</v>
      </c>
      <c r="X123" s="242">
        <v>1</v>
      </c>
      <c r="Y123" s="396">
        <f t="shared" si="21"/>
        <v>1</v>
      </c>
      <c r="Z123" s="239">
        <f t="shared" si="23"/>
        <v>89</v>
      </c>
      <c r="AA123" s="239">
        <f t="shared" si="23"/>
        <v>172</v>
      </c>
      <c r="AB123" s="239">
        <f t="shared" si="23"/>
        <v>99</v>
      </c>
      <c r="AC123" s="239">
        <f t="shared" si="23"/>
        <v>360</v>
      </c>
      <c r="AD123" s="255" t="s">
        <v>606</v>
      </c>
      <c r="AE123" s="456"/>
    </row>
    <row r="124" spans="1:31" ht="20.25">
      <c r="A124" s="255" t="s">
        <v>607</v>
      </c>
      <c r="B124" s="239">
        <v>0</v>
      </c>
      <c r="C124" s="239">
        <v>2</v>
      </c>
      <c r="D124" s="239">
        <v>6</v>
      </c>
      <c r="E124" s="396">
        <f t="shared" si="16"/>
        <v>8</v>
      </c>
      <c r="F124" s="239">
        <v>0</v>
      </c>
      <c r="G124" s="239">
        <v>1</v>
      </c>
      <c r="H124" s="239">
        <v>1</v>
      </c>
      <c r="I124" s="396">
        <f t="shared" si="17"/>
        <v>2</v>
      </c>
      <c r="J124" s="239">
        <v>0</v>
      </c>
      <c r="K124" s="239">
        <v>1</v>
      </c>
      <c r="L124" s="239">
        <v>1</v>
      </c>
      <c r="M124" s="396">
        <f t="shared" si="18"/>
        <v>2</v>
      </c>
      <c r="N124" s="239">
        <v>0</v>
      </c>
      <c r="O124" s="239">
        <v>1</v>
      </c>
      <c r="P124" s="239">
        <v>3</v>
      </c>
      <c r="Q124" s="396">
        <f t="shared" si="19"/>
        <v>4</v>
      </c>
      <c r="R124" s="239">
        <v>0</v>
      </c>
      <c r="S124" s="239">
        <v>0</v>
      </c>
      <c r="T124" s="239">
        <v>0</v>
      </c>
      <c r="U124" s="396">
        <f t="shared" si="20"/>
        <v>0</v>
      </c>
      <c r="V124" s="239">
        <v>0</v>
      </c>
      <c r="W124" s="239">
        <v>0</v>
      </c>
      <c r="X124" s="239">
        <v>1</v>
      </c>
      <c r="Y124" s="396">
        <f t="shared" si="21"/>
        <v>1</v>
      </c>
      <c r="Z124" s="239">
        <f t="shared" si="23"/>
        <v>6</v>
      </c>
      <c r="AA124" s="239">
        <f t="shared" si="23"/>
        <v>47</v>
      </c>
      <c r="AB124" s="239">
        <f t="shared" si="23"/>
        <v>114</v>
      </c>
      <c r="AC124" s="239">
        <f t="shared" si="23"/>
        <v>167</v>
      </c>
      <c r="AD124" s="255" t="s">
        <v>608</v>
      </c>
      <c r="AE124" s="456"/>
    </row>
    <row r="125" spans="1:31" ht="20.25">
      <c r="A125" s="255" t="s">
        <v>609</v>
      </c>
      <c r="B125" s="242">
        <v>1</v>
      </c>
      <c r="C125" s="242">
        <v>3</v>
      </c>
      <c r="D125" s="242">
        <v>1</v>
      </c>
      <c r="E125" s="396">
        <f t="shared" si="16"/>
        <v>5</v>
      </c>
      <c r="F125" s="242">
        <v>0</v>
      </c>
      <c r="G125" s="242">
        <v>7</v>
      </c>
      <c r="H125" s="242">
        <v>2</v>
      </c>
      <c r="I125" s="396">
        <f t="shared" si="17"/>
        <v>9</v>
      </c>
      <c r="J125" s="242">
        <v>1</v>
      </c>
      <c r="K125" s="242">
        <v>6</v>
      </c>
      <c r="L125" s="242">
        <v>2</v>
      </c>
      <c r="M125" s="396">
        <f t="shared" si="18"/>
        <v>9</v>
      </c>
      <c r="N125" s="242">
        <v>0</v>
      </c>
      <c r="O125" s="242">
        <v>9</v>
      </c>
      <c r="P125" s="242">
        <v>3</v>
      </c>
      <c r="Q125" s="396">
        <f t="shared" si="19"/>
        <v>12</v>
      </c>
      <c r="R125" s="242">
        <v>0</v>
      </c>
      <c r="S125" s="242">
        <v>2</v>
      </c>
      <c r="T125" s="242">
        <v>1</v>
      </c>
      <c r="U125" s="396">
        <f t="shared" si="20"/>
        <v>3</v>
      </c>
      <c r="V125" s="242">
        <v>0</v>
      </c>
      <c r="W125" s="242">
        <v>0</v>
      </c>
      <c r="X125" s="242">
        <v>1</v>
      </c>
      <c r="Y125" s="396">
        <f t="shared" si="21"/>
        <v>1</v>
      </c>
      <c r="Z125" s="239">
        <f t="shared" si="23"/>
        <v>15</v>
      </c>
      <c r="AA125" s="239">
        <f t="shared" si="23"/>
        <v>141</v>
      </c>
      <c r="AB125" s="239">
        <f t="shared" si="23"/>
        <v>135</v>
      </c>
      <c r="AC125" s="239">
        <f t="shared" si="23"/>
        <v>291</v>
      </c>
      <c r="AD125" s="255" t="s">
        <v>610</v>
      </c>
      <c r="AE125" s="456"/>
    </row>
    <row r="126" spans="1:31" ht="20.25">
      <c r="A126" s="255" t="s">
        <v>611</v>
      </c>
      <c r="B126" s="239">
        <v>5</v>
      </c>
      <c r="C126" s="239">
        <v>3</v>
      </c>
      <c r="D126" s="239">
        <v>2</v>
      </c>
      <c r="E126" s="396">
        <f t="shared" si="16"/>
        <v>10</v>
      </c>
      <c r="F126" s="239">
        <v>0</v>
      </c>
      <c r="G126" s="239">
        <v>2</v>
      </c>
      <c r="H126" s="239">
        <v>2</v>
      </c>
      <c r="I126" s="396">
        <f t="shared" si="17"/>
        <v>4</v>
      </c>
      <c r="J126" s="239">
        <v>1</v>
      </c>
      <c r="K126" s="239">
        <v>3</v>
      </c>
      <c r="L126" s="239">
        <v>2</v>
      </c>
      <c r="M126" s="396">
        <f t="shared" si="18"/>
        <v>6</v>
      </c>
      <c r="N126" s="239">
        <v>3</v>
      </c>
      <c r="O126" s="239">
        <v>1</v>
      </c>
      <c r="P126" s="239">
        <v>4</v>
      </c>
      <c r="Q126" s="396">
        <f t="shared" si="19"/>
        <v>8</v>
      </c>
      <c r="R126" s="239">
        <v>3</v>
      </c>
      <c r="S126" s="239">
        <v>3</v>
      </c>
      <c r="T126" s="239">
        <v>0</v>
      </c>
      <c r="U126" s="396">
        <f t="shared" si="20"/>
        <v>6</v>
      </c>
      <c r="V126" s="239">
        <v>4</v>
      </c>
      <c r="W126" s="239">
        <v>1</v>
      </c>
      <c r="X126" s="239">
        <v>3</v>
      </c>
      <c r="Y126" s="396">
        <f t="shared" si="21"/>
        <v>8</v>
      </c>
      <c r="Z126" s="239">
        <f t="shared" si="23"/>
        <v>62</v>
      </c>
      <c r="AA126" s="239">
        <f t="shared" si="23"/>
        <v>74</v>
      </c>
      <c r="AB126" s="239">
        <f t="shared" si="23"/>
        <v>159</v>
      </c>
      <c r="AC126" s="239">
        <f t="shared" si="23"/>
        <v>295</v>
      </c>
      <c r="AD126" s="255" t="s">
        <v>612</v>
      </c>
      <c r="AE126" s="456"/>
    </row>
    <row r="127" spans="1:31" ht="20.25">
      <c r="A127" s="255" t="s">
        <v>613</v>
      </c>
      <c r="B127" s="242">
        <v>0</v>
      </c>
      <c r="C127" s="242">
        <v>6</v>
      </c>
      <c r="D127" s="242">
        <v>3</v>
      </c>
      <c r="E127" s="396">
        <f t="shared" si="16"/>
        <v>9</v>
      </c>
      <c r="F127" s="242">
        <v>1</v>
      </c>
      <c r="G127" s="242">
        <v>5</v>
      </c>
      <c r="H127" s="242">
        <v>2</v>
      </c>
      <c r="I127" s="396">
        <f t="shared" si="17"/>
        <v>8</v>
      </c>
      <c r="J127" s="242">
        <v>0</v>
      </c>
      <c r="K127" s="242">
        <v>3</v>
      </c>
      <c r="L127" s="242">
        <v>3</v>
      </c>
      <c r="M127" s="396">
        <f t="shared" si="18"/>
        <v>6</v>
      </c>
      <c r="N127" s="242">
        <v>0</v>
      </c>
      <c r="O127" s="242">
        <v>5</v>
      </c>
      <c r="P127" s="242">
        <v>3</v>
      </c>
      <c r="Q127" s="396">
        <f t="shared" si="19"/>
        <v>8</v>
      </c>
      <c r="R127" s="242">
        <v>0</v>
      </c>
      <c r="S127" s="242">
        <v>0</v>
      </c>
      <c r="T127" s="242">
        <v>0</v>
      </c>
      <c r="U127" s="396">
        <f t="shared" si="20"/>
        <v>0</v>
      </c>
      <c r="V127" s="242">
        <v>0</v>
      </c>
      <c r="W127" s="242">
        <v>0</v>
      </c>
      <c r="X127" s="242">
        <v>1</v>
      </c>
      <c r="Y127" s="396">
        <f t="shared" si="21"/>
        <v>1</v>
      </c>
      <c r="Z127" s="239">
        <f t="shared" ref="Z127:AC130" si="24">B84+F84+J84+N84+R84+V84+Z84+B127+F127+J127+N127+R127+V127+B41+F41+J41+N41+R41+V41+Z41</f>
        <v>25</v>
      </c>
      <c r="AA127" s="239">
        <f t="shared" si="24"/>
        <v>149</v>
      </c>
      <c r="AB127" s="239">
        <f t="shared" si="24"/>
        <v>121</v>
      </c>
      <c r="AC127" s="239">
        <f t="shared" si="24"/>
        <v>295</v>
      </c>
      <c r="AD127" s="255" t="s">
        <v>614</v>
      </c>
      <c r="AE127" s="456"/>
    </row>
    <row r="128" spans="1:31" ht="20.25">
      <c r="A128" s="255" t="s">
        <v>615</v>
      </c>
      <c r="B128" s="239">
        <v>0</v>
      </c>
      <c r="C128" s="239">
        <v>4</v>
      </c>
      <c r="D128" s="239">
        <v>3</v>
      </c>
      <c r="E128" s="396">
        <f t="shared" si="16"/>
        <v>7</v>
      </c>
      <c r="F128" s="239">
        <v>0</v>
      </c>
      <c r="G128" s="239">
        <v>2</v>
      </c>
      <c r="H128" s="239">
        <v>1</v>
      </c>
      <c r="I128" s="396">
        <f t="shared" si="17"/>
        <v>3</v>
      </c>
      <c r="J128" s="239">
        <v>0</v>
      </c>
      <c r="K128" s="239">
        <v>6</v>
      </c>
      <c r="L128" s="239">
        <v>1</v>
      </c>
      <c r="M128" s="396">
        <f t="shared" si="18"/>
        <v>7</v>
      </c>
      <c r="N128" s="239">
        <v>0</v>
      </c>
      <c r="O128" s="239">
        <v>2</v>
      </c>
      <c r="P128" s="239">
        <v>0</v>
      </c>
      <c r="Q128" s="396">
        <f t="shared" si="19"/>
        <v>2</v>
      </c>
      <c r="R128" s="239">
        <v>0</v>
      </c>
      <c r="S128" s="239">
        <v>1</v>
      </c>
      <c r="T128" s="239">
        <v>0</v>
      </c>
      <c r="U128" s="396">
        <f t="shared" si="20"/>
        <v>1</v>
      </c>
      <c r="V128" s="239">
        <v>0</v>
      </c>
      <c r="W128" s="239">
        <v>0</v>
      </c>
      <c r="X128" s="239">
        <v>1</v>
      </c>
      <c r="Y128" s="396">
        <f t="shared" si="21"/>
        <v>1</v>
      </c>
      <c r="Z128" s="239">
        <f t="shared" si="24"/>
        <v>22</v>
      </c>
      <c r="AA128" s="239">
        <f t="shared" si="24"/>
        <v>93</v>
      </c>
      <c r="AB128" s="239">
        <f t="shared" si="24"/>
        <v>49</v>
      </c>
      <c r="AC128" s="239">
        <f t="shared" si="24"/>
        <v>164</v>
      </c>
      <c r="AD128" s="255" t="s">
        <v>616</v>
      </c>
      <c r="AE128" s="456"/>
    </row>
    <row r="129" spans="1:32" ht="20.25">
      <c r="A129" s="255" t="s">
        <v>617</v>
      </c>
      <c r="B129" s="242">
        <v>13</v>
      </c>
      <c r="C129" s="242">
        <v>2</v>
      </c>
      <c r="D129" s="242">
        <v>1</v>
      </c>
      <c r="E129" s="396">
        <f t="shared" si="16"/>
        <v>16</v>
      </c>
      <c r="F129" s="242">
        <v>13</v>
      </c>
      <c r="G129" s="242">
        <v>0</v>
      </c>
      <c r="H129" s="242">
        <v>0</v>
      </c>
      <c r="I129" s="396">
        <f t="shared" si="17"/>
        <v>13</v>
      </c>
      <c r="J129" s="242">
        <v>14</v>
      </c>
      <c r="K129" s="242">
        <v>2</v>
      </c>
      <c r="L129" s="242">
        <v>1</v>
      </c>
      <c r="M129" s="396">
        <f t="shared" si="18"/>
        <v>17</v>
      </c>
      <c r="N129" s="242">
        <v>16</v>
      </c>
      <c r="O129" s="242">
        <v>2</v>
      </c>
      <c r="P129" s="242">
        <v>1</v>
      </c>
      <c r="Q129" s="396">
        <f t="shared" si="19"/>
        <v>19</v>
      </c>
      <c r="R129" s="242">
        <v>0</v>
      </c>
      <c r="S129" s="242">
        <v>1</v>
      </c>
      <c r="T129" s="242">
        <v>0</v>
      </c>
      <c r="U129" s="396">
        <f t="shared" si="20"/>
        <v>1</v>
      </c>
      <c r="V129" s="242">
        <v>4</v>
      </c>
      <c r="W129" s="242">
        <v>0</v>
      </c>
      <c r="X129" s="242">
        <v>0</v>
      </c>
      <c r="Y129" s="396">
        <f t="shared" si="21"/>
        <v>4</v>
      </c>
      <c r="Z129" s="239">
        <f t="shared" si="24"/>
        <v>1246</v>
      </c>
      <c r="AA129" s="239">
        <f t="shared" si="24"/>
        <v>225</v>
      </c>
      <c r="AB129" s="239">
        <f t="shared" si="24"/>
        <v>293</v>
      </c>
      <c r="AC129" s="239">
        <f t="shared" si="24"/>
        <v>1764</v>
      </c>
      <c r="AD129" s="255" t="s">
        <v>618</v>
      </c>
      <c r="AE129" s="456"/>
    </row>
    <row r="130" spans="1:32" ht="20.25">
      <c r="A130" s="462" t="s">
        <v>128</v>
      </c>
      <c r="B130" s="361">
        <f>SUM(B94:B129)</f>
        <v>1144</v>
      </c>
      <c r="C130" s="361">
        <f t="shared" ref="C130:Y130" si="25">SUM(C94:C129)</f>
        <v>760</v>
      </c>
      <c r="D130" s="361">
        <f t="shared" si="25"/>
        <v>356</v>
      </c>
      <c r="E130" s="361">
        <f t="shared" si="25"/>
        <v>2260</v>
      </c>
      <c r="F130" s="361">
        <f t="shared" si="25"/>
        <v>607</v>
      </c>
      <c r="G130" s="361">
        <f t="shared" si="25"/>
        <v>490</v>
      </c>
      <c r="H130" s="361">
        <f t="shared" si="25"/>
        <v>200</v>
      </c>
      <c r="I130" s="361">
        <f t="shared" si="25"/>
        <v>1297</v>
      </c>
      <c r="J130" s="361">
        <f t="shared" si="25"/>
        <v>512</v>
      </c>
      <c r="K130" s="361">
        <f t="shared" si="25"/>
        <v>488</v>
      </c>
      <c r="L130" s="361">
        <f t="shared" si="25"/>
        <v>218</v>
      </c>
      <c r="M130" s="361">
        <f t="shared" si="25"/>
        <v>1218</v>
      </c>
      <c r="N130" s="361">
        <f t="shared" si="25"/>
        <v>619</v>
      </c>
      <c r="O130" s="361">
        <f t="shared" si="25"/>
        <v>467</v>
      </c>
      <c r="P130" s="361">
        <f t="shared" si="25"/>
        <v>212</v>
      </c>
      <c r="Q130" s="361">
        <f t="shared" si="25"/>
        <v>1298</v>
      </c>
      <c r="R130" s="361">
        <f t="shared" si="25"/>
        <v>228</v>
      </c>
      <c r="S130" s="361">
        <f t="shared" si="25"/>
        <v>161</v>
      </c>
      <c r="T130" s="361">
        <f t="shared" si="25"/>
        <v>75</v>
      </c>
      <c r="U130" s="361">
        <f t="shared" si="25"/>
        <v>464</v>
      </c>
      <c r="V130" s="361">
        <f t="shared" si="25"/>
        <v>283</v>
      </c>
      <c r="W130" s="361">
        <f t="shared" si="25"/>
        <v>253</v>
      </c>
      <c r="X130" s="361">
        <f t="shared" si="25"/>
        <v>80</v>
      </c>
      <c r="Y130" s="361">
        <f t="shared" si="25"/>
        <v>616</v>
      </c>
      <c r="Z130" s="361">
        <f t="shared" si="24"/>
        <v>26627</v>
      </c>
      <c r="AA130" s="361">
        <f t="shared" si="24"/>
        <v>16813</v>
      </c>
      <c r="AB130" s="361">
        <f t="shared" si="24"/>
        <v>9511</v>
      </c>
      <c r="AC130" s="361">
        <f t="shared" si="24"/>
        <v>52951</v>
      </c>
      <c r="AD130" s="461" t="s">
        <v>129</v>
      </c>
      <c r="AE130" s="456"/>
      <c r="AF130" s="464"/>
    </row>
    <row r="131" spans="1:32">
      <c r="A131" s="305"/>
      <c r="B131" s="305"/>
      <c r="C131" s="305"/>
      <c r="D131" s="305"/>
      <c r="E131" s="305"/>
      <c r="F131" s="305"/>
      <c r="G131" s="305"/>
      <c r="H131" s="305"/>
      <c r="I131" s="305"/>
      <c r="J131" s="305"/>
      <c r="K131" s="305"/>
      <c r="L131" s="305"/>
      <c r="M131" s="305"/>
      <c r="N131" s="305"/>
      <c r="O131" s="305"/>
      <c r="P131" s="305"/>
      <c r="Q131" s="305"/>
      <c r="R131" s="305"/>
      <c r="S131" s="305"/>
      <c r="T131" s="305"/>
      <c r="U131" s="305"/>
      <c r="V131" s="305"/>
      <c r="W131" s="305"/>
      <c r="X131" s="305"/>
      <c r="Y131" s="305"/>
      <c r="Z131" s="305"/>
      <c r="AA131" s="305"/>
      <c r="AB131" s="305"/>
      <c r="AC131" s="305"/>
      <c r="AD131" s="305"/>
    </row>
  </sheetData>
  <mergeCells count="62">
    <mergeCell ref="BT2:BW2"/>
    <mergeCell ref="A1:AD1"/>
    <mergeCell ref="A2:AD2"/>
    <mergeCell ref="AF2:AI2"/>
    <mergeCell ref="AJ2:BA2"/>
    <mergeCell ref="BB2:BS2"/>
    <mergeCell ref="A3:U3"/>
    <mergeCell ref="V3:AD3"/>
    <mergeCell ref="A4:A7"/>
    <mergeCell ref="B4:E4"/>
    <mergeCell ref="F4:I4"/>
    <mergeCell ref="J4:M4"/>
    <mergeCell ref="N4:Q4"/>
    <mergeCell ref="R4:U4"/>
    <mergeCell ref="V4:Y4"/>
    <mergeCell ref="Z4:AC4"/>
    <mergeCell ref="AD4:AD7"/>
    <mergeCell ref="B5:E5"/>
    <mergeCell ref="F5:I5"/>
    <mergeCell ref="J5:M5"/>
    <mergeCell ref="N5:Q5"/>
    <mergeCell ref="R5:U5"/>
    <mergeCell ref="V5:Y5"/>
    <mergeCell ref="Z5:AC5"/>
    <mergeCell ref="A45:AD45"/>
    <mergeCell ref="A46:U46"/>
    <mergeCell ref="V46:AD46"/>
    <mergeCell ref="A47:A50"/>
    <mergeCell ref="B47:E47"/>
    <mergeCell ref="F47:I47"/>
    <mergeCell ref="J47:M47"/>
    <mergeCell ref="N47:Q47"/>
    <mergeCell ref="Z47:AC47"/>
    <mergeCell ref="AD47:AD50"/>
    <mergeCell ref="B48:E48"/>
    <mergeCell ref="F48:I48"/>
    <mergeCell ref="J48:M48"/>
    <mergeCell ref="N48:Q48"/>
    <mergeCell ref="R48:U48"/>
    <mergeCell ref="V48:Y48"/>
    <mergeCell ref="Z48:AC48"/>
    <mergeCell ref="N91:Q91"/>
    <mergeCell ref="R47:U47"/>
    <mergeCell ref="V47:Y47"/>
    <mergeCell ref="R91:U91"/>
    <mergeCell ref="V91:Y91"/>
    <mergeCell ref="AA91:AC91"/>
    <mergeCell ref="A88:AD88"/>
    <mergeCell ref="A89:U89"/>
    <mergeCell ref="V89:AD89"/>
    <mergeCell ref="A90:A93"/>
    <mergeCell ref="B90:E90"/>
    <mergeCell ref="F90:I90"/>
    <mergeCell ref="J90:M90"/>
    <mergeCell ref="N90:Q90"/>
    <mergeCell ref="R90:U90"/>
    <mergeCell ref="V90:Y90"/>
    <mergeCell ref="Z90:AC90"/>
    <mergeCell ref="AD90:AD93"/>
    <mergeCell ref="B91:E91"/>
    <mergeCell ref="F91:I91"/>
    <mergeCell ref="J91:M91"/>
  </mergeCells>
  <pageMargins left="0.7" right="0.7" top="0.75" bottom="0.75" header="0.3" footer="0.3"/>
  <pageSetup paperSize="9" scale="64" fitToHeight="0" orientation="landscape" r:id="rId1"/>
  <rowBreaks count="2" manualBreakCount="2">
    <brk id="44" max="29" man="1"/>
    <brk id="87" max="16383" man="1"/>
  </rowBreaks>
  <colBreaks count="1" manualBreakCount="1">
    <brk id="30"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50"/>
  <sheetViews>
    <sheetView showGridLines="0" rightToLeft="1" topLeftCell="A4" zoomScaleNormal="100" zoomScaleSheetLayoutView="100" workbookViewId="0">
      <selection activeCell="C21" sqref="C21:D21"/>
    </sheetView>
  </sheetViews>
  <sheetFormatPr defaultRowHeight="15"/>
  <cols>
    <col min="1" max="1" width="28.42578125" customWidth="1"/>
    <col min="2" max="10" width="11.7109375" customWidth="1"/>
  </cols>
  <sheetData>
    <row r="1" spans="1:21" ht="40.5" customHeight="1">
      <c r="A1" s="1923" t="s">
        <v>13</v>
      </c>
      <c r="B1" s="1924"/>
      <c r="C1" s="1924"/>
      <c r="D1" s="1924"/>
      <c r="E1" s="1924"/>
      <c r="F1" s="1924"/>
      <c r="G1" s="1924"/>
      <c r="H1" s="1924"/>
      <c r="I1" s="1924"/>
      <c r="J1" s="1925"/>
    </row>
    <row r="2" spans="1:21" ht="31.5" customHeight="1">
      <c r="A2" s="1926" t="s">
        <v>14</v>
      </c>
      <c r="B2" s="1927"/>
      <c r="C2" s="1927"/>
      <c r="D2" s="1927"/>
      <c r="E2" s="1927"/>
      <c r="F2" s="1927"/>
      <c r="G2" s="1927"/>
      <c r="H2" s="1927"/>
      <c r="I2" s="1927"/>
      <c r="J2" s="1928"/>
    </row>
    <row r="3" spans="1:21" s="81" customFormat="1" ht="19.5" thickBot="1">
      <c r="A3" s="1929" t="s">
        <v>131</v>
      </c>
      <c r="B3" s="1930"/>
      <c r="C3" s="1930"/>
      <c r="D3" s="1930"/>
      <c r="E3" s="1931" t="s">
        <v>132</v>
      </c>
      <c r="F3" s="1931"/>
      <c r="G3" s="1931"/>
      <c r="H3" s="1931"/>
      <c r="I3" s="1931"/>
      <c r="J3" s="1931"/>
    </row>
    <row r="4" spans="1:21" ht="21" customHeight="1">
      <c r="A4" s="1932" t="s">
        <v>133</v>
      </c>
      <c r="B4" s="1934" t="s">
        <v>134</v>
      </c>
      <c r="C4" s="1934"/>
      <c r="D4" s="1935"/>
      <c r="E4" s="1934" t="s">
        <v>135</v>
      </c>
      <c r="F4" s="1934"/>
      <c r="G4" s="1935"/>
      <c r="H4" s="1934" t="s">
        <v>136</v>
      </c>
      <c r="I4" s="1934"/>
      <c r="J4" s="1935"/>
    </row>
    <row r="5" spans="1:21" ht="21" customHeight="1">
      <c r="A5" s="1933"/>
      <c r="B5" s="82" t="s">
        <v>137</v>
      </c>
      <c r="C5" s="82" t="s">
        <v>138</v>
      </c>
      <c r="D5" s="83" t="s">
        <v>139</v>
      </c>
      <c r="E5" s="82" t="s">
        <v>137</v>
      </c>
      <c r="F5" s="82" t="s">
        <v>138</v>
      </c>
      <c r="G5" s="83" t="s">
        <v>139</v>
      </c>
      <c r="H5" s="82" t="s">
        <v>137</v>
      </c>
      <c r="I5" s="82" t="s">
        <v>138</v>
      </c>
      <c r="J5" s="83" t="s">
        <v>139</v>
      </c>
    </row>
    <row r="6" spans="1:21" ht="21" customHeight="1">
      <c r="A6" s="84" t="s">
        <v>3855</v>
      </c>
      <c r="B6" s="85">
        <v>1106938</v>
      </c>
      <c r="C6" s="85">
        <v>1067017</v>
      </c>
      <c r="D6" s="85">
        <v>2173955</v>
      </c>
      <c r="E6" s="85">
        <v>207304</v>
      </c>
      <c r="F6" s="85">
        <v>196900</v>
      </c>
      <c r="G6" s="85">
        <v>404204</v>
      </c>
      <c r="H6" s="85">
        <f>B6+E6</f>
        <v>1314242</v>
      </c>
      <c r="I6" s="85">
        <f>C6+F6</f>
        <v>1263917</v>
      </c>
      <c r="J6" s="85">
        <v>2578159</v>
      </c>
      <c r="K6" s="86"/>
      <c r="L6" s="86"/>
      <c r="M6" s="86"/>
      <c r="N6" s="86"/>
      <c r="O6" s="86"/>
      <c r="P6" s="86"/>
      <c r="Q6" s="86"/>
    </row>
    <row r="7" spans="1:21" ht="21" customHeight="1">
      <c r="A7" s="84" t="s">
        <v>3856</v>
      </c>
      <c r="B7" s="87">
        <v>1148999</v>
      </c>
      <c r="C7" s="87">
        <v>1108681</v>
      </c>
      <c r="D7" s="87">
        <v>2257680</v>
      </c>
      <c r="E7" s="87">
        <v>258552</v>
      </c>
      <c r="F7" s="87">
        <v>246085</v>
      </c>
      <c r="G7" s="87">
        <v>504637</v>
      </c>
      <c r="H7" s="87">
        <f t="shared" ref="H7:I22" si="0">B7+E7</f>
        <v>1407551</v>
      </c>
      <c r="I7" s="87">
        <f t="shared" si="0"/>
        <v>1354766</v>
      </c>
      <c r="J7" s="87">
        <v>2762317</v>
      </c>
      <c r="K7" s="88"/>
      <c r="L7" s="88"/>
      <c r="M7" s="88"/>
      <c r="N7" s="65"/>
      <c r="O7" s="66"/>
      <c r="P7" s="66"/>
      <c r="Q7" s="66"/>
      <c r="R7" s="66"/>
      <c r="S7" s="66"/>
      <c r="T7" s="66"/>
      <c r="U7" s="66"/>
    </row>
    <row r="8" spans="1:21" ht="21" customHeight="1">
      <c r="A8" s="84" t="s">
        <v>3857</v>
      </c>
      <c r="B8" s="85">
        <v>1068186</v>
      </c>
      <c r="C8" s="85">
        <v>1031817</v>
      </c>
      <c r="D8" s="85">
        <v>2100003</v>
      </c>
      <c r="E8" s="85">
        <v>229199</v>
      </c>
      <c r="F8" s="85">
        <v>217212</v>
      </c>
      <c r="G8" s="85">
        <v>446411</v>
      </c>
      <c r="H8" s="85">
        <f t="shared" si="0"/>
        <v>1297385</v>
      </c>
      <c r="I8" s="85">
        <f t="shared" si="0"/>
        <v>1249029</v>
      </c>
      <c r="J8" s="85">
        <v>2546414</v>
      </c>
      <c r="N8" s="65"/>
      <c r="O8" s="66"/>
      <c r="P8" s="66"/>
      <c r="Q8" s="66"/>
      <c r="R8" s="66"/>
      <c r="S8" s="66"/>
      <c r="T8" s="66"/>
      <c r="U8" s="66"/>
    </row>
    <row r="9" spans="1:21" ht="21" customHeight="1">
      <c r="A9" s="84" t="s">
        <v>3858</v>
      </c>
      <c r="B9" s="87">
        <v>941806</v>
      </c>
      <c r="C9" s="87">
        <v>916439</v>
      </c>
      <c r="D9" s="87">
        <v>1858245</v>
      </c>
      <c r="E9" s="87">
        <v>175010</v>
      </c>
      <c r="F9" s="87">
        <v>163445</v>
      </c>
      <c r="G9" s="87">
        <v>338455</v>
      </c>
      <c r="H9" s="87">
        <f t="shared" si="0"/>
        <v>1116816</v>
      </c>
      <c r="I9" s="87">
        <f t="shared" si="0"/>
        <v>1079884</v>
      </c>
      <c r="J9" s="87">
        <v>2196700</v>
      </c>
      <c r="N9" s="65"/>
      <c r="O9" s="66"/>
      <c r="P9" s="66"/>
      <c r="Q9" s="66"/>
      <c r="R9" s="66"/>
      <c r="S9" s="66"/>
      <c r="T9" s="66"/>
      <c r="U9" s="66"/>
    </row>
    <row r="10" spans="1:21" ht="21" customHeight="1">
      <c r="A10" s="84" t="s">
        <v>3859</v>
      </c>
      <c r="B10" s="85">
        <v>868712</v>
      </c>
      <c r="C10" s="85">
        <v>850780</v>
      </c>
      <c r="D10" s="85">
        <v>1719492</v>
      </c>
      <c r="E10" s="85">
        <v>696723</v>
      </c>
      <c r="F10" s="85">
        <v>199767</v>
      </c>
      <c r="G10" s="85">
        <v>896490</v>
      </c>
      <c r="H10" s="85">
        <f t="shared" si="0"/>
        <v>1565435</v>
      </c>
      <c r="I10" s="85">
        <f t="shared" si="0"/>
        <v>1050547</v>
      </c>
      <c r="J10" s="85">
        <v>2615982</v>
      </c>
      <c r="N10" s="65"/>
      <c r="O10" s="66"/>
      <c r="P10" s="66"/>
      <c r="Q10" s="66"/>
      <c r="R10" s="66"/>
      <c r="S10" s="66"/>
      <c r="T10" s="66"/>
      <c r="U10" s="66"/>
    </row>
    <row r="11" spans="1:21" ht="21" customHeight="1">
      <c r="A11" s="84" t="s">
        <v>3860</v>
      </c>
      <c r="B11" s="87">
        <v>859531</v>
      </c>
      <c r="C11" s="87">
        <v>842731</v>
      </c>
      <c r="D11" s="87">
        <v>1702262</v>
      </c>
      <c r="E11" s="87">
        <v>1643796</v>
      </c>
      <c r="F11" s="87">
        <v>399657</v>
      </c>
      <c r="G11" s="87">
        <v>2043453</v>
      </c>
      <c r="H11" s="87">
        <f t="shared" si="0"/>
        <v>2503327</v>
      </c>
      <c r="I11" s="87">
        <f t="shared" si="0"/>
        <v>1242388</v>
      </c>
      <c r="J11" s="87">
        <v>3745715</v>
      </c>
      <c r="N11" s="65"/>
      <c r="O11" s="66"/>
      <c r="P11" s="66"/>
      <c r="Q11" s="66"/>
      <c r="R11" s="66"/>
      <c r="S11" s="66"/>
      <c r="T11" s="66"/>
      <c r="U11" s="66"/>
    </row>
    <row r="12" spans="1:21" ht="21" customHeight="1">
      <c r="A12" s="84" t="s">
        <v>3861</v>
      </c>
      <c r="B12" s="85">
        <v>770595</v>
      </c>
      <c r="C12" s="85">
        <v>758562</v>
      </c>
      <c r="D12" s="85">
        <v>1529157</v>
      </c>
      <c r="E12" s="85">
        <v>1871377</v>
      </c>
      <c r="F12" s="85">
        <v>492298</v>
      </c>
      <c r="G12" s="85">
        <v>2363675</v>
      </c>
      <c r="H12" s="85">
        <f t="shared" si="0"/>
        <v>2641972</v>
      </c>
      <c r="I12" s="85">
        <f t="shared" si="0"/>
        <v>1250860</v>
      </c>
      <c r="J12" s="85">
        <v>3892832</v>
      </c>
      <c r="N12" s="65"/>
      <c r="O12" s="66"/>
      <c r="P12" s="66"/>
      <c r="Q12" s="66"/>
      <c r="R12" s="66"/>
      <c r="S12" s="66"/>
      <c r="T12" s="66"/>
      <c r="U12" s="66"/>
    </row>
    <row r="13" spans="1:21" ht="21" customHeight="1">
      <c r="A13" s="84" t="s">
        <v>3862</v>
      </c>
      <c r="B13" s="87">
        <v>679028</v>
      </c>
      <c r="C13" s="87">
        <v>675023</v>
      </c>
      <c r="D13" s="87">
        <v>1354051</v>
      </c>
      <c r="E13" s="87">
        <v>1672645</v>
      </c>
      <c r="F13" s="87">
        <v>438260</v>
      </c>
      <c r="G13" s="87">
        <v>2110905</v>
      </c>
      <c r="H13" s="87">
        <f t="shared" si="0"/>
        <v>2351673</v>
      </c>
      <c r="I13" s="87">
        <f t="shared" si="0"/>
        <v>1113283</v>
      </c>
      <c r="J13" s="87">
        <v>3464956</v>
      </c>
      <c r="N13" s="65"/>
      <c r="O13" s="66"/>
      <c r="P13" s="66"/>
      <c r="Q13" s="66"/>
      <c r="R13" s="66"/>
      <c r="S13" s="66"/>
      <c r="T13" s="66"/>
      <c r="U13" s="66"/>
    </row>
    <row r="14" spans="1:21" ht="21" customHeight="1">
      <c r="A14" s="84" t="s">
        <v>3863</v>
      </c>
      <c r="B14" s="85">
        <v>534889</v>
      </c>
      <c r="C14" s="85">
        <v>543104</v>
      </c>
      <c r="D14" s="85">
        <v>1077993</v>
      </c>
      <c r="E14" s="85">
        <v>1279957</v>
      </c>
      <c r="F14" s="85">
        <v>295927</v>
      </c>
      <c r="G14" s="85">
        <v>1575884</v>
      </c>
      <c r="H14" s="85">
        <f t="shared" si="0"/>
        <v>1814846</v>
      </c>
      <c r="I14" s="85">
        <f t="shared" si="0"/>
        <v>839031</v>
      </c>
      <c r="J14" s="85">
        <v>2653877</v>
      </c>
      <c r="N14" s="65"/>
      <c r="O14" s="66"/>
      <c r="P14" s="66"/>
      <c r="Q14" s="66"/>
      <c r="R14" s="66"/>
      <c r="S14" s="66"/>
      <c r="T14" s="66"/>
      <c r="U14" s="66"/>
    </row>
    <row r="15" spans="1:21" ht="21" customHeight="1">
      <c r="A15" s="84" t="s">
        <v>3864</v>
      </c>
      <c r="B15" s="87">
        <v>381557</v>
      </c>
      <c r="C15" s="87">
        <v>404356</v>
      </c>
      <c r="D15" s="87">
        <v>785913</v>
      </c>
      <c r="E15" s="87">
        <v>851367</v>
      </c>
      <c r="F15" s="87">
        <v>187900</v>
      </c>
      <c r="G15" s="87">
        <v>1039267</v>
      </c>
      <c r="H15" s="87">
        <f t="shared" si="0"/>
        <v>1232924</v>
      </c>
      <c r="I15" s="87">
        <f t="shared" si="0"/>
        <v>592256</v>
      </c>
      <c r="J15" s="87">
        <v>1825180</v>
      </c>
      <c r="N15" s="65"/>
      <c r="O15" s="66"/>
      <c r="P15" s="66"/>
      <c r="Q15" s="66"/>
      <c r="R15" s="66"/>
      <c r="S15" s="66"/>
      <c r="T15" s="66"/>
      <c r="U15" s="66"/>
    </row>
    <row r="16" spans="1:21" ht="21" customHeight="1">
      <c r="A16" s="84" t="s">
        <v>3865</v>
      </c>
      <c r="B16" s="85">
        <v>310703</v>
      </c>
      <c r="C16" s="85">
        <v>343291</v>
      </c>
      <c r="D16" s="85">
        <v>653994</v>
      </c>
      <c r="E16" s="85">
        <v>613826</v>
      </c>
      <c r="F16" s="85">
        <v>120552</v>
      </c>
      <c r="G16" s="85">
        <v>734378</v>
      </c>
      <c r="H16" s="85">
        <f t="shared" si="0"/>
        <v>924529</v>
      </c>
      <c r="I16" s="85">
        <f t="shared" si="0"/>
        <v>463843</v>
      </c>
      <c r="J16" s="85">
        <v>1388372</v>
      </c>
      <c r="N16" s="65"/>
      <c r="O16" s="66"/>
      <c r="P16" s="66"/>
      <c r="Q16" s="66"/>
      <c r="R16" s="66"/>
      <c r="S16" s="66"/>
      <c r="T16" s="66"/>
      <c r="U16" s="66"/>
    </row>
    <row r="17" spans="1:21" ht="21" customHeight="1">
      <c r="A17" s="84" t="s">
        <v>3866</v>
      </c>
      <c r="B17" s="87">
        <v>252068</v>
      </c>
      <c r="C17" s="87">
        <v>276936</v>
      </c>
      <c r="D17" s="87">
        <v>529004</v>
      </c>
      <c r="E17" s="87">
        <v>391870</v>
      </c>
      <c r="F17" s="87">
        <v>74345</v>
      </c>
      <c r="G17" s="87">
        <v>466215</v>
      </c>
      <c r="H17" s="87">
        <f t="shared" si="0"/>
        <v>643938</v>
      </c>
      <c r="I17" s="87">
        <f t="shared" si="0"/>
        <v>351281</v>
      </c>
      <c r="J17" s="87">
        <v>995219</v>
      </c>
      <c r="N17" s="65"/>
      <c r="O17" s="66"/>
      <c r="P17" s="66"/>
      <c r="Q17" s="66"/>
      <c r="R17" s="66"/>
      <c r="S17" s="66"/>
      <c r="T17" s="66"/>
      <c r="U17" s="66"/>
    </row>
    <row r="18" spans="1:21" ht="21" customHeight="1">
      <c r="A18" s="84" t="s">
        <v>3867</v>
      </c>
      <c r="B18" s="85">
        <v>186840</v>
      </c>
      <c r="C18" s="85">
        <v>203802</v>
      </c>
      <c r="D18" s="85">
        <v>390642</v>
      </c>
      <c r="E18" s="85">
        <v>207766</v>
      </c>
      <c r="F18" s="85">
        <v>49244</v>
      </c>
      <c r="G18" s="85">
        <v>257010</v>
      </c>
      <c r="H18" s="85">
        <f t="shared" si="0"/>
        <v>394606</v>
      </c>
      <c r="I18" s="85">
        <f t="shared" si="0"/>
        <v>253046</v>
      </c>
      <c r="J18" s="85">
        <v>647652</v>
      </c>
      <c r="N18" s="65"/>
      <c r="O18" s="66"/>
      <c r="P18" s="66"/>
      <c r="Q18" s="66"/>
      <c r="R18" s="66"/>
      <c r="S18" s="66"/>
      <c r="T18" s="66"/>
      <c r="U18" s="66"/>
    </row>
    <row r="19" spans="1:21" ht="21" customHeight="1">
      <c r="A19" s="84" t="s">
        <v>3868</v>
      </c>
      <c r="B19" s="87">
        <v>127205</v>
      </c>
      <c r="C19" s="87">
        <v>129931</v>
      </c>
      <c r="D19" s="87">
        <v>257136</v>
      </c>
      <c r="E19" s="87">
        <v>85139</v>
      </c>
      <c r="F19" s="87">
        <v>26184</v>
      </c>
      <c r="G19" s="87">
        <v>111323</v>
      </c>
      <c r="H19" s="87">
        <f t="shared" si="0"/>
        <v>212344</v>
      </c>
      <c r="I19" s="87">
        <f t="shared" si="0"/>
        <v>156115</v>
      </c>
      <c r="J19" s="87">
        <v>368459</v>
      </c>
      <c r="N19" s="65"/>
      <c r="O19" s="66"/>
      <c r="P19" s="66"/>
      <c r="Q19" s="66"/>
      <c r="R19" s="66"/>
      <c r="S19" s="66"/>
      <c r="T19" s="66"/>
      <c r="U19" s="66"/>
    </row>
    <row r="20" spans="1:21" ht="21" customHeight="1">
      <c r="A20" s="84" t="s">
        <v>3869</v>
      </c>
      <c r="B20" s="85">
        <v>75465</v>
      </c>
      <c r="C20" s="85">
        <v>80111</v>
      </c>
      <c r="D20" s="85">
        <v>155576</v>
      </c>
      <c r="E20" s="85">
        <v>35014</v>
      </c>
      <c r="F20" s="85">
        <v>14753</v>
      </c>
      <c r="G20" s="85">
        <v>49767</v>
      </c>
      <c r="H20" s="85">
        <f t="shared" si="0"/>
        <v>110479</v>
      </c>
      <c r="I20" s="85">
        <f t="shared" si="0"/>
        <v>94864</v>
      </c>
      <c r="J20" s="85">
        <v>205343</v>
      </c>
      <c r="N20" s="65"/>
      <c r="O20" s="66"/>
      <c r="P20" s="66"/>
      <c r="Q20" s="66"/>
      <c r="R20" s="66"/>
      <c r="S20" s="66"/>
      <c r="T20" s="66"/>
      <c r="U20" s="66"/>
    </row>
    <row r="21" spans="1:21" ht="21" customHeight="1">
      <c r="A21" s="84" t="s">
        <v>3870</v>
      </c>
      <c r="B21" s="87">
        <v>54159</v>
      </c>
      <c r="C21" s="87">
        <v>56412</v>
      </c>
      <c r="D21" s="87">
        <v>110571</v>
      </c>
      <c r="E21" s="87">
        <v>13233</v>
      </c>
      <c r="F21" s="87">
        <v>7688</v>
      </c>
      <c r="G21" s="87">
        <v>20921</v>
      </c>
      <c r="H21" s="87">
        <f t="shared" si="0"/>
        <v>67392</v>
      </c>
      <c r="I21" s="87">
        <f t="shared" si="0"/>
        <v>64100</v>
      </c>
      <c r="J21" s="87">
        <v>131492</v>
      </c>
      <c r="N21" s="65"/>
      <c r="O21" s="66"/>
      <c r="P21" s="66"/>
      <c r="Q21" s="66"/>
      <c r="R21" s="66"/>
      <c r="S21" s="66"/>
      <c r="T21" s="66"/>
      <c r="U21" s="66"/>
    </row>
    <row r="22" spans="1:21" ht="21" customHeight="1">
      <c r="A22" s="89" t="s">
        <v>3871</v>
      </c>
      <c r="B22" s="85">
        <v>67450</v>
      </c>
      <c r="C22" s="85">
        <v>69138</v>
      </c>
      <c r="D22" s="85">
        <v>136588</v>
      </c>
      <c r="E22" s="85">
        <v>11686</v>
      </c>
      <c r="F22" s="85">
        <v>8281</v>
      </c>
      <c r="G22" s="85">
        <v>19967</v>
      </c>
      <c r="H22" s="85">
        <f t="shared" si="0"/>
        <v>79136</v>
      </c>
      <c r="I22" s="85">
        <f t="shared" si="0"/>
        <v>77419</v>
      </c>
      <c r="J22" s="85">
        <v>156555</v>
      </c>
      <c r="N22" s="65"/>
      <c r="O22" s="66"/>
      <c r="P22" s="66"/>
      <c r="Q22" s="66"/>
      <c r="R22" s="66"/>
      <c r="S22" s="66"/>
      <c r="T22" s="66"/>
      <c r="U22" s="66"/>
    </row>
    <row r="23" spans="1:21" ht="21" customHeight="1" thickBot="1">
      <c r="A23" s="90" t="s">
        <v>140</v>
      </c>
      <c r="B23" s="91">
        <f>SUM(B6:B22)</f>
        <v>9434131</v>
      </c>
      <c r="C23" s="91">
        <f t="shared" ref="C23:J23" si="1">SUM(C6:C22)</f>
        <v>9358131</v>
      </c>
      <c r="D23" s="91">
        <f t="shared" si="1"/>
        <v>18792262</v>
      </c>
      <c r="E23" s="91">
        <f t="shared" si="1"/>
        <v>10244464</v>
      </c>
      <c r="F23" s="91">
        <f t="shared" si="1"/>
        <v>3138498</v>
      </c>
      <c r="G23" s="91">
        <f t="shared" si="1"/>
        <v>13382962</v>
      </c>
      <c r="H23" s="91">
        <f t="shared" si="1"/>
        <v>19678595</v>
      </c>
      <c r="I23" s="91">
        <f t="shared" si="1"/>
        <v>12496629</v>
      </c>
      <c r="J23" s="91">
        <f t="shared" si="1"/>
        <v>32175224</v>
      </c>
      <c r="N23" s="65"/>
      <c r="O23" s="66"/>
      <c r="P23" s="66"/>
      <c r="Q23" s="66"/>
      <c r="R23" s="66"/>
      <c r="S23" s="66"/>
      <c r="T23" s="66"/>
      <c r="U23" s="66"/>
    </row>
    <row r="24" spans="1:21" ht="15" customHeight="1">
      <c r="A24" s="1919" t="s">
        <v>79</v>
      </c>
      <c r="B24" s="1920"/>
      <c r="C24" s="1920"/>
      <c r="D24" s="1920"/>
      <c r="E24" s="1921" t="s">
        <v>80</v>
      </c>
      <c r="F24" s="1921"/>
      <c r="G24" s="1921"/>
      <c r="H24" s="1921"/>
      <c r="I24" s="1921"/>
      <c r="J24" s="1922"/>
      <c r="N24" s="65"/>
      <c r="O24" s="66"/>
      <c r="P24" s="66"/>
      <c r="Q24" s="66"/>
      <c r="R24" s="66"/>
      <c r="S24" s="66"/>
      <c r="T24" s="66"/>
      <c r="U24" s="66"/>
    </row>
    <row r="25" spans="1:21">
      <c r="N25" s="65"/>
      <c r="O25" s="66"/>
      <c r="P25" s="66"/>
      <c r="Q25" s="66"/>
      <c r="R25" s="66"/>
      <c r="S25" s="66"/>
      <c r="T25" s="66"/>
      <c r="U25" s="66"/>
    </row>
    <row r="26" spans="1:21">
      <c r="N26" s="65"/>
      <c r="O26" s="66"/>
      <c r="P26" s="66"/>
      <c r="Q26" s="66"/>
      <c r="R26" s="66"/>
      <c r="S26" s="66"/>
      <c r="T26" s="66"/>
      <c r="U26" s="66"/>
    </row>
    <row r="34" spans="14:21">
      <c r="N34" s="65"/>
      <c r="O34" s="66"/>
      <c r="P34" s="66"/>
      <c r="Q34" s="66"/>
      <c r="R34" s="66"/>
      <c r="S34" s="66"/>
      <c r="T34" s="66"/>
      <c r="U34" s="66"/>
    </row>
    <row r="35" spans="14:21">
      <c r="N35" s="65"/>
      <c r="O35" s="66"/>
      <c r="P35" s="66"/>
      <c r="Q35" s="66"/>
      <c r="R35" s="66"/>
      <c r="S35" s="66"/>
      <c r="T35" s="66"/>
      <c r="U35" s="66"/>
    </row>
    <row r="36" spans="14:21">
      <c r="N36" s="65"/>
      <c r="O36" s="66"/>
      <c r="P36" s="66"/>
      <c r="Q36" s="66"/>
      <c r="R36" s="66"/>
      <c r="S36" s="66"/>
      <c r="T36" s="66"/>
      <c r="U36" s="66"/>
    </row>
    <row r="37" spans="14:21">
      <c r="N37" s="65"/>
      <c r="O37" s="66"/>
      <c r="P37" s="66"/>
      <c r="Q37" s="66"/>
      <c r="R37" s="66"/>
      <c r="S37" s="66"/>
      <c r="T37" s="66"/>
      <c r="U37" s="66"/>
    </row>
    <row r="38" spans="14:21">
      <c r="N38" s="65"/>
      <c r="O38" s="66"/>
      <c r="P38" s="66"/>
      <c r="Q38" s="66"/>
      <c r="R38" s="66"/>
      <c r="S38" s="66"/>
      <c r="T38" s="66"/>
      <c r="U38" s="66"/>
    </row>
    <row r="39" spans="14:21">
      <c r="N39" s="65"/>
      <c r="O39" s="66"/>
      <c r="P39" s="66"/>
      <c r="Q39" s="66"/>
      <c r="R39" s="66"/>
      <c r="S39" s="66"/>
      <c r="T39" s="66"/>
      <c r="U39" s="66"/>
    </row>
    <row r="40" spans="14:21">
      <c r="N40" s="65"/>
      <c r="O40" s="66"/>
      <c r="P40" s="66"/>
      <c r="Q40" s="66"/>
      <c r="R40" s="66"/>
      <c r="S40" s="66"/>
      <c r="T40" s="66"/>
      <c r="U40" s="66"/>
    </row>
    <row r="41" spans="14:21">
      <c r="N41" s="65"/>
      <c r="O41" s="66"/>
      <c r="P41" s="66"/>
      <c r="Q41" s="66"/>
      <c r="R41" s="66"/>
      <c r="S41" s="66"/>
      <c r="T41" s="66"/>
      <c r="U41" s="66"/>
    </row>
    <row r="42" spans="14:21">
      <c r="N42" s="65"/>
      <c r="O42" s="66"/>
      <c r="P42" s="66"/>
      <c r="Q42" s="66"/>
      <c r="R42" s="66"/>
      <c r="S42" s="66"/>
      <c r="T42" s="66"/>
      <c r="U42" s="66"/>
    </row>
    <row r="43" spans="14:21">
      <c r="N43" s="65"/>
      <c r="O43" s="66"/>
      <c r="P43" s="66"/>
      <c r="Q43" s="66"/>
      <c r="R43" s="66"/>
      <c r="S43" s="66"/>
      <c r="T43" s="66"/>
      <c r="U43" s="66"/>
    </row>
    <row r="44" spans="14:21">
      <c r="N44" s="65"/>
      <c r="O44" s="66"/>
      <c r="P44" s="66"/>
      <c r="Q44" s="66"/>
      <c r="R44" s="66"/>
      <c r="S44" s="66"/>
      <c r="T44" s="66"/>
      <c r="U44" s="66"/>
    </row>
    <row r="45" spans="14:21">
      <c r="N45" s="65"/>
      <c r="O45" s="66"/>
      <c r="P45" s="66"/>
      <c r="Q45" s="66"/>
      <c r="R45" s="66"/>
      <c r="S45" s="66"/>
      <c r="T45" s="66"/>
      <c r="U45" s="66"/>
    </row>
    <row r="46" spans="14:21">
      <c r="N46" s="65"/>
      <c r="O46" s="66"/>
      <c r="P46" s="66"/>
      <c r="Q46" s="66"/>
      <c r="R46" s="66"/>
      <c r="S46" s="66"/>
      <c r="T46" s="66"/>
      <c r="U46" s="66"/>
    </row>
    <row r="47" spans="14:21">
      <c r="N47" s="65"/>
      <c r="O47" s="66"/>
      <c r="P47" s="66"/>
      <c r="Q47" s="66"/>
      <c r="R47" s="66"/>
      <c r="S47" s="66"/>
      <c r="T47" s="66"/>
      <c r="U47" s="66"/>
    </row>
    <row r="48" spans="14:21">
      <c r="N48" s="65"/>
      <c r="O48" s="66"/>
      <c r="P48" s="66"/>
      <c r="Q48" s="66"/>
      <c r="R48" s="66"/>
      <c r="S48" s="66"/>
      <c r="T48" s="66"/>
      <c r="U48" s="66"/>
    </row>
    <row r="49" spans="14:21">
      <c r="N49" s="65"/>
      <c r="O49" s="66"/>
      <c r="P49" s="66"/>
      <c r="Q49" s="66"/>
      <c r="R49" s="66"/>
      <c r="S49" s="66"/>
      <c r="T49" s="66"/>
      <c r="U49" s="66"/>
    </row>
    <row r="50" spans="14:21">
      <c r="N50" s="65"/>
      <c r="O50" s="66"/>
      <c r="P50" s="66"/>
      <c r="Q50" s="66"/>
      <c r="R50" s="66"/>
      <c r="S50" s="66"/>
      <c r="T50" s="66"/>
      <c r="U50" s="66"/>
    </row>
  </sheetData>
  <mergeCells count="10">
    <mergeCell ref="A24:D24"/>
    <mergeCell ref="E24:J24"/>
    <mergeCell ref="A1:J1"/>
    <mergeCell ref="A2:J2"/>
    <mergeCell ref="A3:D3"/>
    <mergeCell ref="E3:J3"/>
    <mergeCell ref="A4:A5"/>
    <mergeCell ref="B4:D4"/>
    <mergeCell ref="E4:G4"/>
    <mergeCell ref="H4:J4"/>
  </mergeCells>
  <conditionalFormatting sqref="A1:A2 A23:J23 K6:Q7">
    <cfRule type="cellIs" dxfId="22" priority="11" stopIfTrue="1" operator="lessThan">
      <formula>0</formula>
    </cfRule>
  </conditionalFormatting>
  <conditionalFormatting sqref="B4:D5">
    <cfRule type="cellIs" dxfId="21" priority="13" stopIfTrue="1" operator="lessThan">
      <formula>0</formula>
    </cfRule>
  </conditionalFormatting>
  <conditionalFormatting sqref="A6:A22">
    <cfRule type="cellIs" dxfId="20" priority="12" stopIfTrue="1" operator="lessThan">
      <formula>0</formula>
    </cfRule>
  </conditionalFormatting>
  <conditionalFormatting sqref="A4">
    <cfRule type="cellIs" dxfId="19" priority="10" stopIfTrue="1" operator="lessThan">
      <formula>0</formula>
    </cfRule>
  </conditionalFormatting>
  <conditionalFormatting sqref="E4:G5">
    <cfRule type="cellIs" dxfId="18" priority="9" stopIfTrue="1" operator="lessThan">
      <formula>0</formula>
    </cfRule>
  </conditionalFormatting>
  <conditionalFormatting sqref="H4:J5">
    <cfRule type="cellIs" dxfId="17" priority="8" stopIfTrue="1" operator="lessThan">
      <formula>0</formula>
    </cfRule>
  </conditionalFormatting>
  <conditionalFormatting sqref="B6">
    <cfRule type="cellIs" dxfId="16" priority="7" stopIfTrue="1" operator="lessThan">
      <formula>0</formula>
    </cfRule>
  </conditionalFormatting>
  <conditionalFormatting sqref="B7">
    <cfRule type="cellIs" dxfId="15" priority="6" stopIfTrue="1" operator="lessThan">
      <formula>0</formula>
    </cfRule>
  </conditionalFormatting>
  <conditionalFormatting sqref="N34:Q34">
    <cfRule type="cellIs" dxfId="14" priority="5" stopIfTrue="1" operator="lessThan">
      <formula>0</formula>
    </cfRule>
  </conditionalFormatting>
  <conditionalFormatting sqref="C6:J6 C8:J8 C10:J10 C12:J12 C14:J14 C16:J16 C18:J18 C20:J20 C22:J22">
    <cfRule type="cellIs" dxfId="13" priority="4" stopIfTrue="1" operator="lessThan">
      <formula>0</formula>
    </cfRule>
  </conditionalFormatting>
  <conditionalFormatting sqref="C7:J7 C9:J9 C11:J11 C13:J13 C15:J15 C17:J17 C19:J19 C21:J21">
    <cfRule type="cellIs" dxfId="12" priority="3" stopIfTrue="1" operator="lessThan">
      <formula>0</formula>
    </cfRule>
  </conditionalFormatting>
  <conditionalFormatting sqref="B8 B10 B12 B14 B16 B18 B20 B22">
    <cfRule type="cellIs" dxfId="11" priority="2" stopIfTrue="1" operator="lessThan">
      <formula>0</formula>
    </cfRule>
  </conditionalFormatting>
  <conditionalFormatting sqref="B9 B11 B13 B15 B17 B19 B21">
    <cfRule type="cellIs" dxfId="10" priority="1" stopIfTrue="1" operator="lessThan">
      <formula>0</formula>
    </cfRule>
  </conditionalFormatting>
  <printOptions horizontalCentered="1" verticalCentered="1"/>
  <pageMargins left="0.70866141732283472" right="0.70866141732283472" top="0.74803149606299213" bottom="0.74803149606299213" header="0.31496062992125984" footer="0.31496062992125984"/>
  <pageSetup paperSize="9" scale="90" orientation="landscape" horizontalDpi="4294967295" verticalDpi="4294967295"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K31"/>
  <sheetViews>
    <sheetView showGridLines="0" rightToLeft="1" showRuler="0" zoomScaleNormal="100" workbookViewId="0">
      <selection activeCell="G13" sqref="G13"/>
    </sheetView>
  </sheetViews>
  <sheetFormatPr defaultColWidth="7.7109375" defaultRowHeight="54.95" customHeight="1"/>
  <cols>
    <col min="1" max="1" width="25.7109375" style="316" customWidth="1"/>
    <col min="2" max="4" width="13.7109375" style="373" customWidth="1"/>
    <col min="5" max="6" width="13.7109375" style="476" customWidth="1"/>
    <col min="7" max="7" width="25.7109375" style="316" customWidth="1"/>
    <col min="8" max="247" width="7.7109375" style="373"/>
    <col min="248" max="252" width="9.28515625" style="373" customWidth="1"/>
    <col min="253" max="253" width="11.42578125" style="373" customWidth="1"/>
    <col min="254" max="254" width="17.28515625" style="373" customWidth="1"/>
    <col min="255" max="503" width="7.7109375" style="373"/>
    <col min="504" max="508" width="9.28515625" style="373" customWidth="1"/>
    <col min="509" max="509" width="11.42578125" style="373" customWidth="1"/>
    <col min="510" max="510" width="17.28515625" style="373" customWidth="1"/>
    <col min="511" max="759" width="7.7109375" style="373"/>
    <col min="760" max="764" width="9.28515625" style="373" customWidth="1"/>
    <col min="765" max="765" width="11.42578125" style="373" customWidth="1"/>
    <col min="766" max="766" width="17.28515625" style="373" customWidth="1"/>
    <col min="767" max="1015" width="7.7109375" style="373"/>
    <col min="1016" max="1020" width="9.28515625" style="373" customWidth="1"/>
    <col min="1021" max="1021" width="11.42578125" style="373" customWidth="1"/>
    <col min="1022" max="1022" width="17.28515625" style="373" customWidth="1"/>
    <col min="1023" max="1271" width="7.7109375" style="373"/>
    <col min="1272" max="1276" width="9.28515625" style="373" customWidth="1"/>
    <col min="1277" max="1277" width="11.42578125" style="373" customWidth="1"/>
    <col min="1278" max="1278" width="17.28515625" style="373" customWidth="1"/>
    <col min="1279" max="1527" width="7.7109375" style="373"/>
    <col min="1528" max="1532" width="9.28515625" style="373" customWidth="1"/>
    <col min="1533" max="1533" width="11.42578125" style="373" customWidth="1"/>
    <col min="1534" max="1534" width="17.28515625" style="373" customWidth="1"/>
    <col min="1535" max="1783" width="7.7109375" style="373"/>
    <col min="1784" max="1788" width="9.28515625" style="373" customWidth="1"/>
    <col min="1789" max="1789" width="11.42578125" style="373" customWidth="1"/>
    <col min="1790" max="1790" width="17.28515625" style="373" customWidth="1"/>
    <col min="1791" max="2039" width="7.7109375" style="373"/>
    <col min="2040" max="2044" width="9.28515625" style="373" customWidth="1"/>
    <col min="2045" max="2045" width="11.42578125" style="373" customWidth="1"/>
    <col min="2046" max="2046" width="17.28515625" style="373" customWidth="1"/>
    <col min="2047" max="2295" width="7.7109375" style="373"/>
    <col min="2296" max="2300" width="9.28515625" style="373" customWidth="1"/>
    <col min="2301" max="2301" width="11.42578125" style="373" customWidth="1"/>
    <col min="2302" max="2302" width="17.28515625" style="373" customWidth="1"/>
    <col min="2303" max="2551" width="7.7109375" style="373"/>
    <col min="2552" max="2556" width="9.28515625" style="373" customWidth="1"/>
    <col min="2557" max="2557" width="11.42578125" style="373" customWidth="1"/>
    <col min="2558" max="2558" width="17.28515625" style="373" customWidth="1"/>
    <col min="2559" max="2807" width="7.7109375" style="373"/>
    <col min="2808" max="2812" width="9.28515625" style="373" customWidth="1"/>
    <col min="2813" max="2813" width="11.42578125" style="373" customWidth="1"/>
    <col min="2814" max="2814" width="17.28515625" style="373" customWidth="1"/>
    <col min="2815" max="3063" width="7.7109375" style="373"/>
    <col min="3064" max="3068" width="9.28515625" style="373" customWidth="1"/>
    <col min="3069" max="3069" width="11.42578125" style="373" customWidth="1"/>
    <col min="3070" max="3070" width="17.28515625" style="373" customWidth="1"/>
    <col min="3071" max="3319" width="7.7109375" style="373"/>
    <col min="3320" max="3324" width="9.28515625" style="373" customWidth="1"/>
    <col min="3325" max="3325" width="11.42578125" style="373" customWidth="1"/>
    <col min="3326" max="3326" width="17.28515625" style="373" customWidth="1"/>
    <col min="3327" max="3575" width="7.7109375" style="373"/>
    <col min="3576" max="3580" width="9.28515625" style="373" customWidth="1"/>
    <col min="3581" max="3581" width="11.42578125" style="373" customWidth="1"/>
    <col min="3582" max="3582" width="17.28515625" style="373" customWidth="1"/>
    <col min="3583" max="3831" width="7.7109375" style="373"/>
    <col min="3832" max="3836" width="9.28515625" style="373" customWidth="1"/>
    <col min="3837" max="3837" width="11.42578125" style="373" customWidth="1"/>
    <col min="3838" max="3838" width="17.28515625" style="373" customWidth="1"/>
    <col min="3839" max="4087" width="7.7109375" style="373"/>
    <col min="4088" max="4092" width="9.28515625" style="373" customWidth="1"/>
    <col min="4093" max="4093" width="11.42578125" style="373" customWidth="1"/>
    <col min="4094" max="4094" width="17.28515625" style="373" customWidth="1"/>
    <col min="4095" max="4343" width="7.7109375" style="373"/>
    <col min="4344" max="4348" width="9.28515625" style="373" customWidth="1"/>
    <col min="4349" max="4349" width="11.42578125" style="373" customWidth="1"/>
    <col min="4350" max="4350" width="17.28515625" style="373" customWidth="1"/>
    <col min="4351" max="4599" width="7.7109375" style="373"/>
    <col min="4600" max="4604" width="9.28515625" style="373" customWidth="1"/>
    <col min="4605" max="4605" width="11.42578125" style="373" customWidth="1"/>
    <col min="4606" max="4606" width="17.28515625" style="373" customWidth="1"/>
    <col min="4607" max="4855" width="7.7109375" style="373"/>
    <col min="4856" max="4860" width="9.28515625" style="373" customWidth="1"/>
    <col min="4861" max="4861" width="11.42578125" style="373" customWidth="1"/>
    <col min="4862" max="4862" width="17.28515625" style="373" customWidth="1"/>
    <col min="4863" max="5111" width="7.7109375" style="373"/>
    <col min="5112" max="5116" width="9.28515625" style="373" customWidth="1"/>
    <col min="5117" max="5117" width="11.42578125" style="373" customWidth="1"/>
    <col min="5118" max="5118" width="17.28515625" style="373" customWidth="1"/>
    <col min="5119" max="5367" width="7.7109375" style="373"/>
    <col min="5368" max="5372" width="9.28515625" style="373" customWidth="1"/>
    <col min="5373" max="5373" width="11.42578125" style="373" customWidth="1"/>
    <col min="5374" max="5374" width="17.28515625" style="373" customWidth="1"/>
    <col min="5375" max="5623" width="7.7109375" style="373"/>
    <col min="5624" max="5628" width="9.28515625" style="373" customWidth="1"/>
    <col min="5629" max="5629" width="11.42578125" style="373" customWidth="1"/>
    <col min="5630" max="5630" width="17.28515625" style="373" customWidth="1"/>
    <col min="5631" max="5879" width="7.7109375" style="373"/>
    <col min="5880" max="5884" width="9.28515625" style="373" customWidth="1"/>
    <col min="5885" max="5885" width="11.42578125" style="373" customWidth="1"/>
    <col min="5886" max="5886" width="17.28515625" style="373" customWidth="1"/>
    <col min="5887" max="6135" width="7.7109375" style="373"/>
    <col min="6136" max="6140" width="9.28515625" style="373" customWidth="1"/>
    <col min="6141" max="6141" width="11.42578125" style="373" customWidth="1"/>
    <col min="6142" max="6142" width="17.28515625" style="373" customWidth="1"/>
    <col min="6143" max="6391" width="7.7109375" style="373"/>
    <col min="6392" max="6396" width="9.28515625" style="373" customWidth="1"/>
    <col min="6397" max="6397" width="11.42578125" style="373" customWidth="1"/>
    <col min="6398" max="6398" width="17.28515625" style="373" customWidth="1"/>
    <col min="6399" max="6647" width="7.7109375" style="373"/>
    <col min="6648" max="6652" width="9.28515625" style="373" customWidth="1"/>
    <col min="6653" max="6653" width="11.42578125" style="373" customWidth="1"/>
    <col min="6654" max="6654" width="17.28515625" style="373" customWidth="1"/>
    <col min="6655" max="6903" width="7.7109375" style="373"/>
    <col min="6904" max="6908" width="9.28515625" style="373" customWidth="1"/>
    <col min="6909" max="6909" width="11.42578125" style="373" customWidth="1"/>
    <col min="6910" max="6910" width="17.28515625" style="373" customWidth="1"/>
    <col min="6911" max="7159" width="7.7109375" style="373"/>
    <col min="7160" max="7164" width="9.28515625" style="373" customWidth="1"/>
    <col min="7165" max="7165" width="11.42578125" style="373" customWidth="1"/>
    <col min="7166" max="7166" width="17.28515625" style="373" customWidth="1"/>
    <col min="7167" max="7415" width="7.7109375" style="373"/>
    <col min="7416" max="7420" width="9.28515625" style="373" customWidth="1"/>
    <col min="7421" max="7421" width="11.42578125" style="373" customWidth="1"/>
    <col min="7422" max="7422" width="17.28515625" style="373" customWidth="1"/>
    <col min="7423" max="7671" width="7.7109375" style="373"/>
    <col min="7672" max="7676" width="9.28515625" style="373" customWidth="1"/>
    <col min="7677" max="7677" width="11.42578125" style="373" customWidth="1"/>
    <col min="7678" max="7678" width="17.28515625" style="373" customWidth="1"/>
    <col min="7679" max="7927" width="7.7109375" style="373"/>
    <col min="7928" max="7932" width="9.28515625" style="373" customWidth="1"/>
    <col min="7933" max="7933" width="11.42578125" style="373" customWidth="1"/>
    <col min="7934" max="7934" width="17.28515625" style="373" customWidth="1"/>
    <col min="7935" max="8183" width="7.7109375" style="373"/>
    <col min="8184" max="8188" width="9.28515625" style="373" customWidth="1"/>
    <col min="8189" max="8189" width="11.42578125" style="373" customWidth="1"/>
    <col min="8190" max="8190" width="17.28515625" style="373" customWidth="1"/>
    <col min="8191" max="8439" width="7.7109375" style="373"/>
    <col min="8440" max="8444" width="9.28515625" style="373" customWidth="1"/>
    <col min="8445" max="8445" width="11.42578125" style="373" customWidth="1"/>
    <col min="8446" max="8446" width="17.28515625" style="373" customWidth="1"/>
    <col min="8447" max="8695" width="7.7109375" style="373"/>
    <col min="8696" max="8700" width="9.28515625" style="373" customWidth="1"/>
    <col min="8701" max="8701" width="11.42578125" style="373" customWidth="1"/>
    <col min="8702" max="8702" width="17.28515625" style="373" customWidth="1"/>
    <col min="8703" max="8951" width="7.7109375" style="373"/>
    <col min="8952" max="8956" width="9.28515625" style="373" customWidth="1"/>
    <col min="8957" max="8957" width="11.42578125" style="373" customWidth="1"/>
    <col min="8958" max="8958" width="17.28515625" style="373" customWidth="1"/>
    <col min="8959" max="9207" width="7.7109375" style="373"/>
    <col min="9208" max="9212" width="9.28515625" style="373" customWidth="1"/>
    <col min="9213" max="9213" width="11.42578125" style="373" customWidth="1"/>
    <col min="9214" max="9214" width="17.28515625" style="373" customWidth="1"/>
    <col min="9215" max="9463" width="7.7109375" style="373"/>
    <col min="9464" max="9468" width="9.28515625" style="373" customWidth="1"/>
    <col min="9469" max="9469" width="11.42578125" style="373" customWidth="1"/>
    <col min="9470" max="9470" width="17.28515625" style="373" customWidth="1"/>
    <col min="9471" max="9719" width="7.7109375" style="373"/>
    <col min="9720" max="9724" width="9.28515625" style="373" customWidth="1"/>
    <col min="9725" max="9725" width="11.42578125" style="373" customWidth="1"/>
    <col min="9726" max="9726" width="17.28515625" style="373" customWidth="1"/>
    <col min="9727" max="9975" width="7.7109375" style="373"/>
    <col min="9976" max="9980" width="9.28515625" style="373" customWidth="1"/>
    <col min="9981" max="9981" width="11.42578125" style="373" customWidth="1"/>
    <col min="9982" max="9982" width="17.28515625" style="373" customWidth="1"/>
    <col min="9983" max="10231" width="7.7109375" style="373"/>
    <col min="10232" max="10236" width="9.28515625" style="373" customWidth="1"/>
    <col min="10237" max="10237" width="11.42578125" style="373" customWidth="1"/>
    <col min="10238" max="10238" width="17.28515625" style="373" customWidth="1"/>
    <col min="10239" max="10487" width="7.7109375" style="373"/>
    <col min="10488" max="10492" width="9.28515625" style="373" customWidth="1"/>
    <col min="10493" max="10493" width="11.42578125" style="373" customWidth="1"/>
    <col min="10494" max="10494" width="17.28515625" style="373" customWidth="1"/>
    <col min="10495" max="10743" width="7.7109375" style="373"/>
    <col min="10744" max="10748" width="9.28515625" style="373" customWidth="1"/>
    <col min="10749" max="10749" width="11.42578125" style="373" customWidth="1"/>
    <col min="10750" max="10750" width="17.28515625" style="373" customWidth="1"/>
    <col min="10751" max="10999" width="7.7109375" style="373"/>
    <col min="11000" max="11004" width="9.28515625" style="373" customWidth="1"/>
    <col min="11005" max="11005" width="11.42578125" style="373" customWidth="1"/>
    <col min="11006" max="11006" width="17.28515625" style="373" customWidth="1"/>
    <col min="11007" max="11255" width="7.7109375" style="373"/>
    <col min="11256" max="11260" width="9.28515625" style="373" customWidth="1"/>
    <col min="11261" max="11261" width="11.42578125" style="373" customWidth="1"/>
    <col min="11262" max="11262" width="17.28515625" style="373" customWidth="1"/>
    <col min="11263" max="11511" width="7.7109375" style="373"/>
    <col min="11512" max="11516" width="9.28515625" style="373" customWidth="1"/>
    <col min="11517" max="11517" width="11.42578125" style="373" customWidth="1"/>
    <col min="11518" max="11518" width="17.28515625" style="373" customWidth="1"/>
    <col min="11519" max="11767" width="7.7109375" style="373"/>
    <col min="11768" max="11772" width="9.28515625" style="373" customWidth="1"/>
    <col min="11773" max="11773" width="11.42578125" style="373" customWidth="1"/>
    <col min="11774" max="11774" width="17.28515625" style="373" customWidth="1"/>
    <col min="11775" max="12023" width="7.7109375" style="373"/>
    <col min="12024" max="12028" width="9.28515625" style="373" customWidth="1"/>
    <col min="12029" max="12029" width="11.42578125" style="373" customWidth="1"/>
    <col min="12030" max="12030" width="17.28515625" style="373" customWidth="1"/>
    <col min="12031" max="12279" width="7.7109375" style="373"/>
    <col min="12280" max="12284" width="9.28515625" style="373" customWidth="1"/>
    <col min="12285" max="12285" width="11.42578125" style="373" customWidth="1"/>
    <col min="12286" max="12286" width="17.28515625" style="373" customWidth="1"/>
    <col min="12287" max="12535" width="7.7109375" style="373"/>
    <col min="12536" max="12540" width="9.28515625" style="373" customWidth="1"/>
    <col min="12541" max="12541" width="11.42578125" style="373" customWidth="1"/>
    <col min="12542" max="12542" width="17.28515625" style="373" customWidth="1"/>
    <col min="12543" max="12791" width="7.7109375" style="373"/>
    <col min="12792" max="12796" width="9.28515625" style="373" customWidth="1"/>
    <col min="12797" max="12797" width="11.42578125" style="373" customWidth="1"/>
    <col min="12798" max="12798" width="17.28515625" style="373" customWidth="1"/>
    <col min="12799" max="13047" width="7.7109375" style="373"/>
    <col min="13048" max="13052" width="9.28515625" style="373" customWidth="1"/>
    <col min="13053" max="13053" width="11.42578125" style="373" customWidth="1"/>
    <col min="13054" max="13054" width="17.28515625" style="373" customWidth="1"/>
    <col min="13055" max="13303" width="7.7109375" style="373"/>
    <col min="13304" max="13308" width="9.28515625" style="373" customWidth="1"/>
    <col min="13309" max="13309" width="11.42578125" style="373" customWidth="1"/>
    <col min="13310" max="13310" width="17.28515625" style="373" customWidth="1"/>
    <col min="13311" max="13559" width="7.7109375" style="373"/>
    <col min="13560" max="13564" width="9.28515625" style="373" customWidth="1"/>
    <col min="13565" max="13565" width="11.42578125" style="373" customWidth="1"/>
    <col min="13566" max="13566" width="17.28515625" style="373" customWidth="1"/>
    <col min="13567" max="13815" width="7.7109375" style="373"/>
    <col min="13816" max="13820" width="9.28515625" style="373" customWidth="1"/>
    <col min="13821" max="13821" width="11.42578125" style="373" customWidth="1"/>
    <col min="13822" max="13822" width="17.28515625" style="373" customWidth="1"/>
    <col min="13823" max="14071" width="7.7109375" style="373"/>
    <col min="14072" max="14076" width="9.28515625" style="373" customWidth="1"/>
    <col min="14077" max="14077" width="11.42578125" style="373" customWidth="1"/>
    <col min="14078" max="14078" width="17.28515625" style="373" customWidth="1"/>
    <col min="14079" max="14327" width="7.7109375" style="373"/>
    <col min="14328" max="14332" width="9.28515625" style="373" customWidth="1"/>
    <col min="14333" max="14333" width="11.42578125" style="373" customWidth="1"/>
    <col min="14334" max="14334" width="17.28515625" style="373" customWidth="1"/>
    <col min="14335" max="14583" width="7.7109375" style="373"/>
    <col min="14584" max="14588" width="9.28515625" style="373" customWidth="1"/>
    <col min="14589" max="14589" width="11.42578125" style="373" customWidth="1"/>
    <col min="14590" max="14590" width="17.28515625" style="373" customWidth="1"/>
    <col min="14591" max="14839" width="7.7109375" style="373"/>
    <col min="14840" max="14844" width="9.28515625" style="373" customWidth="1"/>
    <col min="14845" max="14845" width="11.42578125" style="373" customWidth="1"/>
    <col min="14846" max="14846" width="17.28515625" style="373" customWidth="1"/>
    <col min="14847" max="15095" width="7.7109375" style="373"/>
    <col min="15096" max="15100" width="9.28515625" style="373" customWidth="1"/>
    <col min="15101" max="15101" width="11.42578125" style="373" customWidth="1"/>
    <col min="15102" max="15102" width="17.28515625" style="373" customWidth="1"/>
    <col min="15103" max="15351" width="7.7109375" style="373"/>
    <col min="15352" max="15356" width="9.28515625" style="373" customWidth="1"/>
    <col min="15357" max="15357" width="11.42578125" style="373" customWidth="1"/>
    <col min="15358" max="15358" width="17.28515625" style="373" customWidth="1"/>
    <col min="15359" max="15607" width="7.7109375" style="373"/>
    <col min="15608" max="15612" width="9.28515625" style="373" customWidth="1"/>
    <col min="15613" max="15613" width="11.42578125" style="373" customWidth="1"/>
    <col min="15614" max="15614" width="17.28515625" style="373" customWidth="1"/>
    <col min="15615" max="15863" width="7.7109375" style="373"/>
    <col min="15864" max="15868" width="9.28515625" style="373" customWidth="1"/>
    <col min="15869" max="15869" width="11.42578125" style="373" customWidth="1"/>
    <col min="15870" max="15870" width="17.28515625" style="373" customWidth="1"/>
    <col min="15871" max="16119" width="7.7109375" style="373"/>
    <col min="16120" max="16124" width="9.28515625" style="373" customWidth="1"/>
    <col min="16125" max="16125" width="11.42578125" style="373" customWidth="1"/>
    <col min="16126" max="16126" width="17.28515625" style="373" customWidth="1"/>
    <col min="16127" max="16384" width="7.7109375" style="373"/>
  </cols>
  <sheetData>
    <row r="1" spans="1:11" ht="45" customHeight="1">
      <c r="A1" s="1945" t="s">
        <v>389</v>
      </c>
      <c r="B1" s="1946"/>
      <c r="C1" s="1946"/>
      <c r="D1" s="1946"/>
      <c r="E1" s="1946"/>
      <c r="F1" s="1946"/>
      <c r="G1" s="1946"/>
    </row>
    <row r="2" spans="1:11" ht="45" customHeight="1">
      <c r="A2" s="2162" t="s">
        <v>873</v>
      </c>
      <c r="B2" s="2163"/>
      <c r="C2" s="2163"/>
      <c r="D2" s="2163"/>
      <c r="E2" s="2163"/>
      <c r="F2" s="2163"/>
      <c r="G2" s="2163"/>
    </row>
    <row r="3" spans="1:11" ht="33" customHeight="1" thickBot="1">
      <c r="A3" s="2107" t="s">
        <v>874</v>
      </c>
      <c r="B3" s="2108"/>
      <c r="C3" s="2108"/>
      <c r="D3" s="1958" t="s">
        <v>875</v>
      </c>
      <c r="E3" s="1958"/>
      <c r="F3" s="1958"/>
      <c r="G3" s="1958"/>
    </row>
    <row r="4" spans="1:11" ht="45" customHeight="1" thickTop="1">
      <c r="A4" s="465" t="s">
        <v>83</v>
      </c>
      <c r="B4" s="466" t="s">
        <v>219</v>
      </c>
      <c r="C4" s="466" t="s">
        <v>220</v>
      </c>
      <c r="D4" s="466" t="s">
        <v>178</v>
      </c>
      <c r="E4" s="466" t="s">
        <v>179</v>
      </c>
      <c r="F4" s="466" t="s">
        <v>221</v>
      </c>
      <c r="G4" s="467" t="s">
        <v>87</v>
      </c>
    </row>
    <row r="5" spans="1:11" ht="27" customHeight="1">
      <c r="A5" s="255" t="s">
        <v>88</v>
      </c>
      <c r="B5" s="468">
        <v>415</v>
      </c>
      <c r="C5" s="468">
        <v>415</v>
      </c>
      <c r="D5" s="468">
        <v>390</v>
      </c>
      <c r="E5" s="468">
        <v>390</v>
      </c>
      <c r="F5" s="468">
        <v>397</v>
      </c>
      <c r="G5" s="255" t="s">
        <v>89</v>
      </c>
      <c r="H5" s="469"/>
    </row>
    <row r="6" spans="1:11" ht="27" customHeight="1">
      <c r="A6" s="255" t="s">
        <v>90</v>
      </c>
      <c r="B6" s="468">
        <v>80</v>
      </c>
      <c r="C6" s="468">
        <v>79</v>
      </c>
      <c r="D6" s="468">
        <v>77</v>
      </c>
      <c r="E6" s="468">
        <v>80</v>
      </c>
      <c r="F6" s="468">
        <v>80</v>
      </c>
      <c r="G6" s="255" t="s">
        <v>91</v>
      </c>
      <c r="H6" s="469"/>
    </row>
    <row r="7" spans="1:11" ht="27" customHeight="1">
      <c r="A7" s="255" t="s">
        <v>92</v>
      </c>
      <c r="B7" s="468">
        <v>95</v>
      </c>
      <c r="C7" s="468">
        <v>96</v>
      </c>
      <c r="D7" s="468">
        <v>92</v>
      </c>
      <c r="E7" s="468">
        <v>99</v>
      </c>
      <c r="F7" s="468">
        <v>94</v>
      </c>
      <c r="G7" s="255" t="s">
        <v>93</v>
      </c>
      <c r="H7" s="469"/>
    </row>
    <row r="8" spans="1:11" ht="27" customHeight="1">
      <c r="A8" s="255" t="s">
        <v>94</v>
      </c>
      <c r="B8" s="468">
        <v>106</v>
      </c>
      <c r="C8" s="468">
        <v>116</v>
      </c>
      <c r="D8" s="468">
        <v>109</v>
      </c>
      <c r="E8" s="468">
        <v>106</v>
      </c>
      <c r="F8" s="468">
        <v>107</v>
      </c>
      <c r="G8" s="255" t="s">
        <v>257</v>
      </c>
      <c r="H8" s="469"/>
    </row>
    <row r="9" spans="1:11" ht="27" customHeight="1">
      <c r="A9" s="255" t="s">
        <v>96</v>
      </c>
      <c r="B9" s="468">
        <v>149</v>
      </c>
      <c r="C9" s="468">
        <v>156</v>
      </c>
      <c r="D9" s="468">
        <v>144</v>
      </c>
      <c r="E9" s="468">
        <v>146</v>
      </c>
      <c r="F9" s="468">
        <v>144</v>
      </c>
      <c r="G9" s="255" t="s">
        <v>97</v>
      </c>
      <c r="H9" s="469"/>
      <c r="K9" s="470"/>
    </row>
    <row r="10" spans="1:11" ht="27" customHeight="1">
      <c r="A10" s="255" t="s">
        <v>98</v>
      </c>
      <c r="B10" s="468">
        <v>156</v>
      </c>
      <c r="C10" s="468">
        <v>155</v>
      </c>
      <c r="D10" s="468">
        <v>155</v>
      </c>
      <c r="E10" s="468">
        <v>152</v>
      </c>
      <c r="F10" s="468">
        <v>153</v>
      </c>
      <c r="G10" s="255" t="s">
        <v>99</v>
      </c>
      <c r="H10" s="469"/>
    </row>
    <row r="11" spans="1:11" ht="27" customHeight="1">
      <c r="A11" s="255" t="s">
        <v>258</v>
      </c>
      <c r="B11" s="468">
        <v>137</v>
      </c>
      <c r="C11" s="468">
        <v>137</v>
      </c>
      <c r="D11" s="468">
        <v>119</v>
      </c>
      <c r="E11" s="468">
        <v>120</v>
      </c>
      <c r="F11" s="468">
        <v>120</v>
      </c>
      <c r="G11" s="255" t="s">
        <v>101</v>
      </c>
      <c r="H11" s="469"/>
    </row>
    <row r="12" spans="1:11" ht="27" customHeight="1">
      <c r="A12" s="255" t="s">
        <v>102</v>
      </c>
      <c r="B12" s="468">
        <v>70</v>
      </c>
      <c r="C12" s="468">
        <v>66</v>
      </c>
      <c r="D12" s="468">
        <v>63</v>
      </c>
      <c r="E12" s="468">
        <v>61</v>
      </c>
      <c r="F12" s="468">
        <v>63</v>
      </c>
      <c r="G12" s="255" t="s">
        <v>103</v>
      </c>
      <c r="H12" s="469"/>
    </row>
    <row r="13" spans="1:11" ht="27" customHeight="1">
      <c r="A13" s="255" t="s">
        <v>104</v>
      </c>
      <c r="B13" s="468">
        <v>37</v>
      </c>
      <c r="C13" s="468">
        <v>37</v>
      </c>
      <c r="D13" s="468">
        <v>36</v>
      </c>
      <c r="E13" s="468">
        <v>38</v>
      </c>
      <c r="F13" s="468">
        <v>38</v>
      </c>
      <c r="G13" s="255" t="s">
        <v>105</v>
      </c>
      <c r="H13" s="469"/>
    </row>
    <row r="14" spans="1:11" ht="27" customHeight="1">
      <c r="A14" s="255" t="s">
        <v>106</v>
      </c>
      <c r="B14" s="468">
        <v>258</v>
      </c>
      <c r="C14" s="468">
        <v>243</v>
      </c>
      <c r="D14" s="468">
        <v>213</v>
      </c>
      <c r="E14" s="468">
        <v>211</v>
      </c>
      <c r="F14" s="468">
        <v>213</v>
      </c>
      <c r="G14" s="255" t="s">
        <v>107</v>
      </c>
      <c r="H14" s="469"/>
    </row>
    <row r="15" spans="1:11" ht="27" customHeight="1">
      <c r="A15" s="255" t="s">
        <v>514</v>
      </c>
      <c r="B15" s="468">
        <v>76</v>
      </c>
      <c r="C15" s="468">
        <v>73</v>
      </c>
      <c r="D15" s="468">
        <v>64</v>
      </c>
      <c r="E15" s="468">
        <v>63</v>
      </c>
      <c r="F15" s="468">
        <v>63</v>
      </c>
      <c r="G15" s="255" t="s">
        <v>876</v>
      </c>
      <c r="H15" s="469"/>
    </row>
    <row r="16" spans="1:11" ht="27" customHeight="1">
      <c r="A16" s="255" t="s">
        <v>110</v>
      </c>
      <c r="B16" s="468">
        <v>96</v>
      </c>
      <c r="C16" s="468">
        <v>94</v>
      </c>
      <c r="D16" s="468">
        <v>90</v>
      </c>
      <c r="E16" s="468">
        <v>85</v>
      </c>
      <c r="F16" s="468">
        <v>82</v>
      </c>
      <c r="G16" s="255" t="s">
        <v>111</v>
      </c>
      <c r="H16" s="469"/>
    </row>
    <row r="17" spans="1:8" ht="27" customHeight="1">
      <c r="A17" s="255" t="s">
        <v>112</v>
      </c>
      <c r="B17" s="468">
        <v>109</v>
      </c>
      <c r="C17" s="468">
        <v>110</v>
      </c>
      <c r="D17" s="468">
        <v>109</v>
      </c>
      <c r="E17" s="468">
        <v>109</v>
      </c>
      <c r="F17" s="468">
        <v>109</v>
      </c>
      <c r="G17" s="255" t="s">
        <v>260</v>
      </c>
      <c r="H17" s="469"/>
    </row>
    <row r="18" spans="1:8" ht="27" customHeight="1">
      <c r="A18" s="255" t="s">
        <v>148</v>
      </c>
      <c r="B18" s="468">
        <v>43</v>
      </c>
      <c r="C18" s="468">
        <v>42</v>
      </c>
      <c r="D18" s="468">
        <v>41</v>
      </c>
      <c r="E18" s="468">
        <v>41</v>
      </c>
      <c r="F18" s="468">
        <v>42</v>
      </c>
      <c r="G18" s="255" t="s">
        <v>261</v>
      </c>
      <c r="H18" s="469"/>
    </row>
    <row r="19" spans="1:8" ht="27" customHeight="1">
      <c r="A19" s="255" t="s">
        <v>116</v>
      </c>
      <c r="B19" s="468">
        <v>168</v>
      </c>
      <c r="C19" s="468">
        <v>168</v>
      </c>
      <c r="D19" s="468">
        <v>155</v>
      </c>
      <c r="E19" s="468">
        <v>165</v>
      </c>
      <c r="F19" s="468">
        <v>169</v>
      </c>
      <c r="G19" s="255" t="s">
        <v>117</v>
      </c>
      <c r="H19" s="469"/>
    </row>
    <row r="20" spans="1:8" ht="27" customHeight="1">
      <c r="A20" s="255" t="s">
        <v>118</v>
      </c>
      <c r="B20" s="471">
        <v>69</v>
      </c>
      <c r="C20" s="471">
        <v>69</v>
      </c>
      <c r="D20" s="471">
        <v>68</v>
      </c>
      <c r="E20" s="471">
        <v>68</v>
      </c>
      <c r="F20" s="471">
        <v>68</v>
      </c>
      <c r="G20" s="255" t="s">
        <v>119</v>
      </c>
      <c r="H20" s="469"/>
    </row>
    <row r="21" spans="1:8" ht="27" customHeight="1">
      <c r="A21" s="255" t="s">
        <v>149</v>
      </c>
      <c r="B21" s="471">
        <v>94</v>
      </c>
      <c r="C21" s="471">
        <v>94</v>
      </c>
      <c r="D21" s="471">
        <v>94</v>
      </c>
      <c r="E21" s="471">
        <v>93</v>
      </c>
      <c r="F21" s="471">
        <v>92</v>
      </c>
      <c r="G21" s="255" t="s">
        <v>121</v>
      </c>
      <c r="H21" s="469"/>
    </row>
    <row r="22" spans="1:8" ht="27" customHeight="1">
      <c r="A22" s="255" t="s">
        <v>122</v>
      </c>
      <c r="B22" s="468">
        <v>41</v>
      </c>
      <c r="C22" s="468">
        <v>43</v>
      </c>
      <c r="D22" s="468">
        <v>41</v>
      </c>
      <c r="E22" s="468">
        <v>40</v>
      </c>
      <c r="F22" s="468">
        <v>40</v>
      </c>
      <c r="G22" s="255" t="s">
        <v>123</v>
      </c>
      <c r="H22" s="469"/>
    </row>
    <row r="23" spans="1:8" ht="27" customHeight="1">
      <c r="A23" s="255" t="s">
        <v>124</v>
      </c>
      <c r="B23" s="468">
        <v>19</v>
      </c>
      <c r="C23" s="468">
        <v>20</v>
      </c>
      <c r="D23" s="468">
        <v>17</v>
      </c>
      <c r="E23" s="468">
        <v>16</v>
      </c>
      <c r="F23" s="468">
        <v>16</v>
      </c>
      <c r="G23" s="255" t="s">
        <v>125</v>
      </c>
      <c r="H23" s="469"/>
    </row>
    <row r="24" spans="1:8" ht="27" customHeight="1" thickBot="1">
      <c r="A24" s="255" t="s">
        <v>126</v>
      </c>
      <c r="B24" s="471">
        <v>43</v>
      </c>
      <c r="C24" s="471">
        <v>44</v>
      </c>
      <c r="D24" s="471">
        <v>44</v>
      </c>
      <c r="E24" s="471">
        <v>37</v>
      </c>
      <c r="F24" s="471">
        <v>36</v>
      </c>
      <c r="G24" s="255" t="s">
        <v>127</v>
      </c>
      <c r="H24" s="469"/>
    </row>
    <row r="25" spans="1:8" ht="27" customHeight="1">
      <c r="A25" s="383" t="s">
        <v>128</v>
      </c>
      <c r="B25" s="384">
        <f>SUM(B5:B24)</f>
        <v>2261</v>
      </c>
      <c r="C25" s="384">
        <f>SUM(C5:C24)</f>
        <v>2257</v>
      </c>
      <c r="D25" s="384">
        <f>SUM(D5:D24)</f>
        <v>2121</v>
      </c>
      <c r="E25" s="384">
        <f>SUM(E5:E24)</f>
        <v>2120</v>
      </c>
      <c r="F25" s="384">
        <f>SUM(F5:F24)</f>
        <v>2126</v>
      </c>
      <c r="G25" s="472" t="s">
        <v>129</v>
      </c>
    </row>
    <row r="26" spans="1:8" ht="54.95" customHeight="1">
      <c r="A26" s="473"/>
      <c r="B26" s="474"/>
      <c r="C26" s="474"/>
      <c r="D26" s="474"/>
      <c r="E26" s="475"/>
      <c r="F26" s="475"/>
      <c r="G26" s="339"/>
    </row>
    <row r="27" spans="1:8" ht="54.95" customHeight="1">
      <c r="A27" s="339"/>
      <c r="B27" s="474"/>
      <c r="C27" s="474"/>
      <c r="D27" s="474"/>
      <c r="E27" s="475"/>
      <c r="F27" s="475"/>
      <c r="G27" s="339"/>
    </row>
    <row r="28" spans="1:8" ht="54.95" customHeight="1">
      <c r="A28" s="339"/>
      <c r="B28" s="474"/>
      <c r="C28" s="474"/>
      <c r="D28" s="474"/>
      <c r="E28" s="475"/>
      <c r="F28" s="475"/>
      <c r="G28" s="339"/>
    </row>
    <row r="29" spans="1:8" ht="54.95" customHeight="1">
      <c r="A29" s="339"/>
      <c r="B29" s="474"/>
      <c r="C29" s="474"/>
      <c r="D29" s="474"/>
      <c r="E29" s="475"/>
      <c r="F29" s="475"/>
      <c r="G29" s="339"/>
    </row>
    <row r="30" spans="1:8" ht="54.95" customHeight="1">
      <c r="A30" s="339"/>
      <c r="B30" s="474"/>
      <c r="C30" s="474"/>
      <c r="D30" s="474"/>
      <c r="E30" s="475"/>
      <c r="F30" s="475"/>
      <c r="G30" s="339"/>
    </row>
    <row r="31" spans="1:8" ht="54.95" customHeight="1">
      <c r="A31" s="339"/>
      <c r="B31" s="474"/>
      <c r="C31" s="474"/>
      <c r="D31" s="474"/>
      <c r="E31" s="475"/>
      <c r="F31" s="475"/>
      <c r="G31" s="339"/>
    </row>
  </sheetData>
  <mergeCells count="4">
    <mergeCell ref="A1:G1"/>
    <mergeCell ref="A2:G2"/>
    <mergeCell ref="A3:C3"/>
    <mergeCell ref="D3:G3"/>
  </mergeCells>
  <printOptions horizontalCentered="1"/>
  <pageMargins left="0.25" right="0.25" top="0.75" bottom="0.75" header="0.3" footer="0.3"/>
  <pageSetup paperSize="9" scale="82" orientation="portrait" r:id="rId1"/>
  <headerFooter alignWithMargins="0"/>
  <colBreaks count="1" manualBreakCount="1">
    <brk id="7"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29"/>
  <sheetViews>
    <sheetView showGridLines="0" rightToLeft="1" zoomScale="110" zoomScaleNormal="110" workbookViewId="0">
      <selection activeCell="G13" sqref="G13"/>
    </sheetView>
  </sheetViews>
  <sheetFormatPr defaultColWidth="7.7109375" defaultRowHeight="54.95" customHeight="1"/>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6" ht="33" customHeight="1">
      <c r="A1" s="2071" t="s">
        <v>392</v>
      </c>
      <c r="B1" s="2072"/>
      <c r="C1" s="2072"/>
      <c r="D1" s="2072"/>
      <c r="E1" s="2072"/>
      <c r="F1" s="2072"/>
      <c r="G1" s="2072"/>
      <c r="H1" s="2072"/>
      <c r="I1" s="2072"/>
    </row>
    <row r="2" spans="1:16" ht="33" customHeight="1">
      <c r="A2" s="1911" t="s">
        <v>877</v>
      </c>
      <c r="B2" s="1911"/>
      <c r="C2" s="1911"/>
      <c r="D2" s="1911"/>
      <c r="E2" s="1911"/>
      <c r="F2" s="1911"/>
      <c r="G2" s="1911"/>
      <c r="H2" s="1911"/>
      <c r="I2" s="1911"/>
    </row>
    <row r="3" spans="1:16" s="349" customFormat="1" ht="24" customHeight="1">
      <c r="A3" s="2073" t="s">
        <v>878</v>
      </c>
      <c r="B3" s="2073"/>
      <c r="C3" s="2074"/>
      <c r="D3" s="2075" t="s">
        <v>879</v>
      </c>
      <c r="E3" s="2075"/>
      <c r="F3" s="2075"/>
      <c r="G3" s="2075"/>
      <c r="H3" s="2075"/>
      <c r="I3" s="2076"/>
    </row>
    <row r="4" spans="1:16" ht="33" customHeight="1">
      <c r="A4" s="2077" t="s">
        <v>699</v>
      </c>
      <c r="B4" s="2078" t="s">
        <v>700</v>
      </c>
      <c r="C4" s="477" t="s">
        <v>156</v>
      </c>
      <c r="D4" s="350"/>
      <c r="E4" s="350"/>
      <c r="F4" s="350"/>
      <c r="G4" s="478" t="s">
        <v>160</v>
      </c>
      <c r="H4" s="2078" t="s">
        <v>701</v>
      </c>
      <c r="I4" s="2077" t="s">
        <v>520</v>
      </c>
    </row>
    <row r="5" spans="1:16" ht="33" customHeight="1">
      <c r="A5" s="2077"/>
      <c r="B5" s="2078"/>
      <c r="C5" s="351" t="s">
        <v>219</v>
      </c>
      <c r="D5" s="351" t="s">
        <v>220</v>
      </c>
      <c r="E5" s="351" t="s">
        <v>178</v>
      </c>
      <c r="F5" s="351" t="s">
        <v>179</v>
      </c>
      <c r="G5" s="351" t="s">
        <v>221</v>
      </c>
      <c r="H5" s="2078"/>
      <c r="I5" s="2077"/>
    </row>
    <row r="6" spans="1:16" ht="33" customHeight="1">
      <c r="A6" s="2070" t="s">
        <v>523</v>
      </c>
      <c r="B6" s="352" t="s">
        <v>624</v>
      </c>
      <c r="C6" s="242">
        <v>3577</v>
      </c>
      <c r="D6" s="242">
        <v>4307</v>
      </c>
      <c r="E6" s="242">
        <v>3100</v>
      </c>
      <c r="F6" s="242">
        <v>4889</v>
      </c>
      <c r="G6" s="242">
        <v>4746</v>
      </c>
      <c r="H6" s="352" t="s">
        <v>162</v>
      </c>
      <c r="I6" s="2070" t="s">
        <v>629</v>
      </c>
      <c r="J6" s="353"/>
      <c r="K6" s="353"/>
      <c r="L6" s="353"/>
      <c r="M6" s="353"/>
      <c r="N6" s="353"/>
      <c r="O6" s="353"/>
      <c r="P6" s="353"/>
    </row>
    <row r="7" spans="1:16" ht="33" customHeight="1">
      <c r="A7" s="2070"/>
      <c r="B7" s="352" t="s">
        <v>625</v>
      </c>
      <c r="C7" s="242">
        <v>6285</v>
      </c>
      <c r="D7" s="242">
        <v>7044</v>
      </c>
      <c r="E7" s="242">
        <v>5327</v>
      </c>
      <c r="F7" s="242">
        <v>5829</v>
      </c>
      <c r="G7" s="242">
        <v>4685</v>
      </c>
      <c r="H7" s="352" t="s">
        <v>163</v>
      </c>
      <c r="I7" s="2070"/>
      <c r="J7" s="353"/>
      <c r="K7" s="353"/>
      <c r="L7" s="353"/>
      <c r="M7" s="353"/>
      <c r="N7" s="353"/>
      <c r="O7" s="353"/>
      <c r="P7" s="353"/>
    </row>
    <row r="8" spans="1:16" ht="33" customHeight="1">
      <c r="A8" s="2070"/>
      <c r="B8" s="352" t="s">
        <v>128</v>
      </c>
      <c r="C8" s="239">
        <f>C6+C7</f>
        <v>9862</v>
      </c>
      <c r="D8" s="239">
        <f>D6+D7</f>
        <v>11351</v>
      </c>
      <c r="E8" s="239">
        <f>SUM(E6:E7)</f>
        <v>8427</v>
      </c>
      <c r="F8" s="239">
        <f>SUM(F6:F7)</f>
        <v>10718</v>
      </c>
      <c r="G8" s="239">
        <f>SUM(G6:G7)</f>
        <v>9431</v>
      </c>
      <c r="H8" s="352" t="s">
        <v>129</v>
      </c>
      <c r="I8" s="2070"/>
      <c r="J8" s="353"/>
      <c r="K8" s="353"/>
      <c r="L8" s="353"/>
      <c r="M8" s="353"/>
      <c r="N8" s="353"/>
      <c r="O8" s="353"/>
      <c r="P8" s="353"/>
    </row>
    <row r="9" spans="1:16" ht="33" customHeight="1">
      <c r="A9" s="2070" t="s">
        <v>524</v>
      </c>
      <c r="B9" s="352" t="s">
        <v>624</v>
      </c>
      <c r="C9" s="242">
        <v>2131</v>
      </c>
      <c r="D9" s="242">
        <v>2968</v>
      </c>
      <c r="E9" s="242">
        <v>2510</v>
      </c>
      <c r="F9" s="242">
        <v>2723</v>
      </c>
      <c r="G9" s="242">
        <v>2275</v>
      </c>
      <c r="H9" s="352" t="s">
        <v>162</v>
      </c>
      <c r="I9" s="2070" t="s">
        <v>227</v>
      </c>
      <c r="J9" s="353"/>
      <c r="K9" s="353"/>
      <c r="L9" s="353"/>
    </row>
    <row r="10" spans="1:16" ht="33" customHeight="1">
      <c r="A10" s="2070"/>
      <c r="B10" s="352" t="s">
        <v>625</v>
      </c>
      <c r="C10" s="242">
        <v>28</v>
      </c>
      <c r="D10" s="242">
        <v>75</v>
      </c>
      <c r="E10" s="242">
        <v>13</v>
      </c>
      <c r="F10" s="242">
        <v>12</v>
      </c>
      <c r="G10" s="242">
        <v>32</v>
      </c>
      <c r="H10" s="352" t="s">
        <v>163</v>
      </c>
      <c r="I10" s="2070"/>
      <c r="J10" s="353"/>
      <c r="K10" s="353"/>
      <c r="L10" s="353"/>
    </row>
    <row r="11" spans="1:16" ht="33" customHeight="1">
      <c r="A11" s="2070"/>
      <c r="B11" s="352" t="s">
        <v>128</v>
      </c>
      <c r="C11" s="239">
        <f>C9+C10</f>
        <v>2159</v>
      </c>
      <c r="D11" s="239">
        <f>D9+D10</f>
        <v>3043</v>
      </c>
      <c r="E11" s="239">
        <f>SUM(E9:E10)</f>
        <v>2523</v>
      </c>
      <c r="F11" s="239">
        <f>SUM(F9:F10)</f>
        <v>2735</v>
      </c>
      <c r="G11" s="239">
        <f>SUM(G9:G10)</f>
        <v>2307</v>
      </c>
      <c r="H11" s="352" t="s">
        <v>129</v>
      </c>
      <c r="I11" s="2070"/>
      <c r="J11" s="353"/>
      <c r="K11" s="353"/>
      <c r="L11" s="353"/>
    </row>
    <row r="12" spans="1:16" ht="33" customHeight="1">
      <c r="A12" s="2070" t="s">
        <v>525</v>
      </c>
      <c r="B12" s="352" t="s">
        <v>624</v>
      </c>
      <c r="C12" s="242">
        <v>5708</v>
      </c>
      <c r="D12" s="242">
        <v>7275</v>
      </c>
      <c r="E12" s="242">
        <f t="shared" ref="E12:G13" si="0">E6+E9</f>
        <v>5610</v>
      </c>
      <c r="F12" s="242">
        <f t="shared" si="0"/>
        <v>7612</v>
      </c>
      <c r="G12" s="242">
        <f t="shared" si="0"/>
        <v>7021</v>
      </c>
      <c r="H12" s="352" t="s">
        <v>162</v>
      </c>
      <c r="I12" s="2070" t="s">
        <v>631</v>
      </c>
      <c r="J12" s="353"/>
      <c r="K12" s="353"/>
    </row>
    <row r="13" spans="1:16" ht="33" customHeight="1">
      <c r="A13" s="2070"/>
      <c r="B13" s="352" t="s">
        <v>625</v>
      </c>
      <c r="C13" s="242">
        <v>6313</v>
      </c>
      <c r="D13" s="242">
        <v>7119</v>
      </c>
      <c r="E13" s="242">
        <f t="shared" si="0"/>
        <v>5340</v>
      </c>
      <c r="F13" s="242">
        <f t="shared" si="0"/>
        <v>5841</v>
      </c>
      <c r="G13" s="242">
        <f t="shared" si="0"/>
        <v>4717</v>
      </c>
      <c r="H13" s="352" t="s">
        <v>163</v>
      </c>
      <c r="I13" s="2070"/>
      <c r="J13" s="353"/>
      <c r="K13" s="353"/>
    </row>
    <row r="14" spans="1:16" ht="33" customHeight="1">
      <c r="A14" s="2070"/>
      <c r="B14" s="352" t="s">
        <v>128</v>
      </c>
      <c r="C14" s="239">
        <f>C12+C13</f>
        <v>12021</v>
      </c>
      <c r="D14" s="239">
        <f>D12+D13</f>
        <v>14394</v>
      </c>
      <c r="E14" s="239">
        <f>SUM(E12:E13)</f>
        <v>10950</v>
      </c>
      <c r="F14" s="239">
        <f>SUM(F12:F13)</f>
        <v>13453</v>
      </c>
      <c r="G14" s="239">
        <f>SUM(G12:G13)</f>
        <v>11738</v>
      </c>
      <c r="H14" s="352" t="s">
        <v>129</v>
      </c>
      <c r="I14" s="2070"/>
      <c r="J14" s="353"/>
      <c r="K14" s="353"/>
    </row>
    <row r="15" spans="1:16" ht="33" customHeight="1">
      <c r="A15" s="2070" t="s">
        <v>527</v>
      </c>
      <c r="B15" s="352" t="s">
        <v>624</v>
      </c>
      <c r="C15" s="242">
        <v>18016</v>
      </c>
      <c r="D15" s="242">
        <v>15809</v>
      </c>
      <c r="E15" s="242">
        <v>15643</v>
      </c>
      <c r="F15" s="242">
        <v>18266</v>
      </c>
      <c r="G15" s="242">
        <v>17564</v>
      </c>
      <c r="H15" s="352" t="s">
        <v>162</v>
      </c>
      <c r="I15" s="2070" t="s">
        <v>233</v>
      </c>
      <c r="K15" s="353"/>
    </row>
    <row r="16" spans="1:16" ht="33" customHeight="1">
      <c r="A16" s="2070"/>
      <c r="B16" s="352" t="s">
        <v>625</v>
      </c>
      <c r="C16" s="242">
        <v>2586</v>
      </c>
      <c r="D16" s="242">
        <v>2360</v>
      </c>
      <c r="E16" s="242">
        <v>2332</v>
      </c>
      <c r="F16" s="242">
        <v>2184</v>
      </c>
      <c r="G16" s="242">
        <v>1943</v>
      </c>
      <c r="H16" s="352" t="s">
        <v>163</v>
      </c>
      <c r="I16" s="2070"/>
      <c r="K16" s="353"/>
    </row>
    <row r="17" spans="1:19" ht="33" customHeight="1">
      <c r="A17" s="2070"/>
      <c r="B17" s="352" t="s">
        <v>128</v>
      </c>
      <c r="C17" s="239">
        <f>C15+C16</f>
        <v>20602</v>
      </c>
      <c r="D17" s="239">
        <f>D15+D16</f>
        <v>18169</v>
      </c>
      <c r="E17" s="239">
        <f>SUM(E15:E16)</f>
        <v>17975</v>
      </c>
      <c r="F17" s="239">
        <f>SUM(F15:F16)</f>
        <v>20450</v>
      </c>
      <c r="G17" s="239">
        <f>SUM(G15:G16)</f>
        <v>19507</v>
      </c>
      <c r="H17" s="352" t="s">
        <v>129</v>
      </c>
      <c r="I17" s="2070"/>
      <c r="K17" s="353"/>
    </row>
    <row r="18" spans="1:19" ht="33" customHeight="1">
      <c r="A18" s="2070" t="s">
        <v>528</v>
      </c>
      <c r="B18" s="352" t="s">
        <v>624</v>
      </c>
      <c r="C18" s="242">
        <v>198</v>
      </c>
      <c r="D18" s="242">
        <v>204</v>
      </c>
      <c r="E18" s="242">
        <v>234</v>
      </c>
      <c r="F18" s="242">
        <v>219</v>
      </c>
      <c r="G18" s="242">
        <v>221</v>
      </c>
      <c r="H18" s="352" t="s">
        <v>162</v>
      </c>
      <c r="I18" s="2070" t="s">
        <v>235</v>
      </c>
      <c r="K18" s="353"/>
    </row>
    <row r="19" spans="1:19" ht="33" customHeight="1">
      <c r="A19" s="2070"/>
      <c r="B19" s="352" t="s">
        <v>625</v>
      </c>
      <c r="C19" s="242">
        <v>26</v>
      </c>
      <c r="D19" s="242">
        <v>24</v>
      </c>
      <c r="E19" s="242">
        <v>25</v>
      </c>
      <c r="F19" s="242">
        <v>18</v>
      </c>
      <c r="G19" s="242">
        <v>17</v>
      </c>
      <c r="H19" s="352" t="s">
        <v>163</v>
      </c>
      <c r="I19" s="2070"/>
      <c r="K19" s="353"/>
    </row>
    <row r="20" spans="1:19" ht="33" customHeight="1">
      <c r="A20" s="2070"/>
      <c r="B20" s="352" t="s">
        <v>128</v>
      </c>
      <c r="C20" s="239">
        <f>C18+C19</f>
        <v>224</v>
      </c>
      <c r="D20" s="239">
        <f>D18+D19</f>
        <v>228</v>
      </c>
      <c r="E20" s="239">
        <f>SUM(E18:E19)</f>
        <v>259</v>
      </c>
      <c r="F20" s="239">
        <f>SUM(F18:F19)</f>
        <v>237</v>
      </c>
      <c r="G20" s="239">
        <f>SUM(G18:G19)</f>
        <v>238</v>
      </c>
      <c r="H20" s="352" t="s">
        <v>129</v>
      </c>
      <c r="I20" s="2070"/>
      <c r="K20" s="353"/>
    </row>
    <row r="21" spans="1:19" ht="33" customHeight="1">
      <c r="A21" s="2070" t="s">
        <v>529</v>
      </c>
      <c r="B21" s="352" t="s">
        <v>624</v>
      </c>
      <c r="C21" s="242">
        <v>18214</v>
      </c>
      <c r="D21" s="242">
        <v>16013</v>
      </c>
      <c r="E21" s="242">
        <f t="shared" ref="E21:G22" si="1">E15+E18</f>
        <v>15877</v>
      </c>
      <c r="F21" s="242">
        <f t="shared" si="1"/>
        <v>18485</v>
      </c>
      <c r="G21" s="242">
        <f t="shared" si="1"/>
        <v>17785</v>
      </c>
      <c r="H21" s="352" t="s">
        <v>162</v>
      </c>
      <c r="I21" s="2070" t="s">
        <v>530</v>
      </c>
      <c r="K21" s="353"/>
    </row>
    <row r="22" spans="1:19" ht="33" customHeight="1">
      <c r="A22" s="2070"/>
      <c r="B22" s="352" t="s">
        <v>625</v>
      </c>
      <c r="C22" s="242">
        <v>2612</v>
      </c>
      <c r="D22" s="242">
        <v>2384</v>
      </c>
      <c r="E22" s="242">
        <f t="shared" si="1"/>
        <v>2357</v>
      </c>
      <c r="F22" s="242">
        <f t="shared" si="1"/>
        <v>2202</v>
      </c>
      <c r="G22" s="242">
        <f t="shared" si="1"/>
        <v>1960</v>
      </c>
      <c r="H22" s="352" t="s">
        <v>163</v>
      </c>
      <c r="I22" s="2070"/>
      <c r="K22" s="353"/>
    </row>
    <row r="23" spans="1:19" ht="33" customHeight="1">
      <c r="A23" s="2070"/>
      <c r="B23" s="352" t="s">
        <v>128</v>
      </c>
      <c r="C23" s="239">
        <f>C21+C22</f>
        <v>20826</v>
      </c>
      <c r="D23" s="239">
        <f>D21+D22</f>
        <v>18397</v>
      </c>
      <c r="E23" s="239">
        <f>SUM(E21:E22)</f>
        <v>18234</v>
      </c>
      <c r="F23" s="239">
        <f>SUM(F21:F22)</f>
        <v>20687</v>
      </c>
      <c r="G23" s="239">
        <f>SUM(G21:G22)</f>
        <v>19745</v>
      </c>
      <c r="H23" s="352" t="s">
        <v>129</v>
      </c>
      <c r="I23" s="2070"/>
      <c r="K23" s="353"/>
    </row>
    <row r="24" spans="1:19" ht="33" customHeight="1">
      <c r="A24" s="2070" t="s">
        <v>531</v>
      </c>
      <c r="B24" s="352" t="s">
        <v>624</v>
      </c>
      <c r="C24" s="242">
        <v>576</v>
      </c>
      <c r="D24" s="242">
        <v>564</v>
      </c>
      <c r="E24" s="242">
        <v>415</v>
      </c>
      <c r="F24" s="242">
        <v>445</v>
      </c>
      <c r="G24" s="242">
        <v>276</v>
      </c>
      <c r="H24" s="352" t="s">
        <v>162</v>
      </c>
      <c r="I24" s="2070" t="s">
        <v>632</v>
      </c>
      <c r="K24" s="353"/>
      <c r="Q24" s="354"/>
      <c r="R24" s="354"/>
      <c r="S24" s="354"/>
    </row>
    <row r="25" spans="1:19" ht="33" customHeight="1">
      <c r="A25" s="2070"/>
      <c r="B25" s="352" t="s">
        <v>625</v>
      </c>
      <c r="C25" s="242">
        <v>10</v>
      </c>
      <c r="D25" s="242">
        <v>3</v>
      </c>
      <c r="E25" s="242">
        <v>0</v>
      </c>
      <c r="F25" s="242">
        <v>1</v>
      </c>
      <c r="G25" s="242">
        <v>0</v>
      </c>
      <c r="H25" s="352" t="s">
        <v>163</v>
      </c>
      <c r="I25" s="2070"/>
      <c r="K25" s="353"/>
    </row>
    <row r="26" spans="1:19" ht="33" customHeight="1">
      <c r="A26" s="2070"/>
      <c r="B26" s="352" t="s">
        <v>128</v>
      </c>
      <c r="C26" s="239">
        <f>C24+C25</f>
        <v>586</v>
      </c>
      <c r="D26" s="239">
        <f>D24+D25</f>
        <v>567</v>
      </c>
      <c r="E26" s="239">
        <f>SUM(E24:E25)</f>
        <v>415</v>
      </c>
      <c r="F26" s="239">
        <f>SUM(F24:F25)</f>
        <v>446</v>
      </c>
      <c r="G26" s="239">
        <f>SUM(G24:G25)</f>
        <v>276</v>
      </c>
      <c r="H26" s="352" t="s">
        <v>129</v>
      </c>
      <c r="I26" s="2070"/>
      <c r="K26" s="353"/>
    </row>
    <row r="27" spans="1:19" ht="33" customHeight="1">
      <c r="A27" s="2070" t="s">
        <v>532</v>
      </c>
      <c r="B27" s="352" t="s">
        <v>624</v>
      </c>
      <c r="C27" s="242">
        <v>14442</v>
      </c>
      <c r="D27" s="242">
        <v>13914</v>
      </c>
      <c r="E27" s="242">
        <v>11321</v>
      </c>
      <c r="F27" s="242">
        <v>14001</v>
      </c>
      <c r="G27" s="242">
        <v>13226</v>
      </c>
      <c r="H27" s="352" t="s">
        <v>162</v>
      </c>
      <c r="I27" s="2070" t="s">
        <v>633</v>
      </c>
      <c r="K27" s="353"/>
      <c r="Q27" s="354"/>
      <c r="R27" s="354"/>
      <c r="S27" s="354"/>
    </row>
    <row r="28" spans="1:19" ht="33" customHeight="1">
      <c r="A28" s="2070"/>
      <c r="B28" s="352" t="s">
        <v>625</v>
      </c>
      <c r="C28" s="242">
        <v>122</v>
      </c>
      <c r="D28" s="242">
        <v>145</v>
      </c>
      <c r="E28" s="242">
        <v>72</v>
      </c>
      <c r="F28" s="242">
        <v>50</v>
      </c>
      <c r="G28" s="242">
        <v>99</v>
      </c>
      <c r="H28" s="352" t="s">
        <v>163</v>
      </c>
      <c r="I28" s="2070"/>
      <c r="K28" s="353"/>
    </row>
    <row r="29" spans="1:19" ht="33" customHeight="1">
      <c r="A29" s="2070"/>
      <c r="B29" s="352" t="s">
        <v>128</v>
      </c>
      <c r="C29" s="239">
        <f>C27+C28</f>
        <v>14564</v>
      </c>
      <c r="D29" s="239">
        <f>D27+D28</f>
        <v>14059</v>
      </c>
      <c r="E29" s="239">
        <f>SUM(E27:E28)</f>
        <v>11393</v>
      </c>
      <c r="F29" s="239">
        <f>SUM(F27:F28)</f>
        <v>14051</v>
      </c>
      <c r="G29" s="239">
        <f>SUM(G27:G28)</f>
        <v>13325</v>
      </c>
      <c r="H29" s="352" t="s">
        <v>129</v>
      </c>
      <c r="I29" s="2070"/>
      <c r="K29" s="353"/>
    </row>
  </sheetData>
  <mergeCells count="24">
    <mergeCell ref="A1:I1"/>
    <mergeCell ref="A2:I2"/>
    <mergeCell ref="A3:C3"/>
    <mergeCell ref="D3:I3"/>
    <mergeCell ref="A4:A5"/>
    <mergeCell ref="B4:B5"/>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15748000000000001" right="0.15748031496063" top="0.57480314960629997" bottom="0.57480315000000004" header="0.5" footer="0.5"/>
  <pageSetup paperSize="9" scale="77" orientation="portrait" horizontalDpi="300" verticalDpi="300"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I34"/>
  <sheetViews>
    <sheetView showGridLines="0" rightToLeft="1" zoomScale="85" zoomScaleNormal="100" workbookViewId="0">
      <selection activeCell="G13" sqref="G13"/>
    </sheetView>
  </sheetViews>
  <sheetFormatPr defaultColWidth="8.85546875" defaultRowHeight="12.75"/>
  <cols>
    <col min="1" max="1" width="21.7109375" style="249" customWidth="1"/>
    <col min="2" max="2" width="22.140625" style="249" customWidth="1"/>
    <col min="3" max="7" width="11.7109375" style="249" customWidth="1"/>
    <col min="8" max="8" width="16.7109375" style="249" bestFit="1" customWidth="1"/>
    <col min="9" max="9" width="21.7109375" style="249" customWidth="1"/>
    <col min="10" max="253" width="8.85546875" style="249"/>
    <col min="254" max="254" width="12.85546875" style="249" customWidth="1"/>
    <col min="255" max="255" width="11.7109375" style="249" customWidth="1"/>
    <col min="256" max="260" width="9.28515625" style="249" customWidth="1"/>
    <col min="261" max="509" width="8.85546875" style="249"/>
    <col min="510" max="510" width="12.85546875" style="249" customWidth="1"/>
    <col min="511" max="511" width="11.7109375" style="249" customWidth="1"/>
    <col min="512" max="516" width="9.28515625" style="249" customWidth="1"/>
    <col min="517" max="765" width="8.85546875" style="249"/>
    <col min="766" max="766" width="12.85546875" style="249" customWidth="1"/>
    <col min="767" max="767" width="11.7109375" style="249" customWidth="1"/>
    <col min="768" max="772" width="9.28515625" style="249" customWidth="1"/>
    <col min="773" max="1021" width="8.85546875" style="249"/>
    <col min="1022" max="1022" width="12.85546875" style="249" customWidth="1"/>
    <col min="1023" max="1023" width="11.7109375" style="249" customWidth="1"/>
    <col min="1024" max="1028" width="9.28515625" style="249" customWidth="1"/>
    <col min="1029" max="1277" width="8.85546875" style="249"/>
    <col min="1278" max="1278" width="12.85546875" style="249" customWidth="1"/>
    <col min="1279" max="1279" width="11.7109375" style="249" customWidth="1"/>
    <col min="1280" max="1284" width="9.28515625" style="249" customWidth="1"/>
    <col min="1285" max="1533" width="8.85546875" style="249"/>
    <col min="1534" max="1534" width="12.85546875" style="249" customWidth="1"/>
    <col min="1535" max="1535" width="11.7109375" style="249" customWidth="1"/>
    <col min="1536" max="1540" width="9.28515625" style="249" customWidth="1"/>
    <col min="1541" max="1789" width="8.85546875" style="249"/>
    <col min="1790" max="1790" width="12.85546875" style="249" customWidth="1"/>
    <col min="1791" max="1791" width="11.7109375" style="249" customWidth="1"/>
    <col min="1792" max="1796" width="9.28515625" style="249" customWidth="1"/>
    <col min="1797" max="2045" width="8.85546875" style="249"/>
    <col min="2046" max="2046" width="12.85546875" style="249" customWidth="1"/>
    <col min="2047" max="2047" width="11.7109375" style="249" customWidth="1"/>
    <col min="2048" max="2052" width="9.28515625" style="249" customWidth="1"/>
    <col min="2053" max="2301" width="8.85546875" style="249"/>
    <col min="2302" max="2302" width="12.85546875" style="249" customWidth="1"/>
    <col min="2303" max="2303" width="11.7109375" style="249" customWidth="1"/>
    <col min="2304" max="2308" width="9.28515625" style="249" customWidth="1"/>
    <col min="2309" max="2557" width="8.85546875" style="249"/>
    <col min="2558" max="2558" width="12.85546875" style="249" customWidth="1"/>
    <col min="2559" max="2559" width="11.7109375" style="249" customWidth="1"/>
    <col min="2560" max="2564" width="9.28515625" style="249" customWidth="1"/>
    <col min="2565" max="2813" width="8.85546875" style="249"/>
    <col min="2814" max="2814" width="12.85546875" style="249" customWidth="1"/>
    <col min="2815" max="2815" width="11.7109375" style="249" customWidth="1"/>
    <col min="2816" max="2820" width="9.28515625" style="249" customWidth="1"/>
    <col min="2821" max="3069" width="8.85546875" style="249"/>
    <col min="3070" max="3070" width="12.85546875" style="249" customWidth="1"/>
    <col min="3071" max="3071" width="11.7109375" style="249" customWidth="1"/>
    <col min="3072" max="3076" width="9.28515625" style="249" customWidth="1"/>
    <col min="3077" max="3325" width="8.85546875" style="249"/>
    <col min="3326" max="3326" width="12.85546875" style="249" customWidth="1"/>
    <col min="3327" max="3327" width="11.7109375" style="249" customWidth="1"/>
    <col min="3328" max="3332" width="9.28515625" style="249" customWidth="1"/>
    <col min="3333" max="3581" width="8.85546875" style="249"/>
    <col min="3582" max="3582" width="12.85546875" style="249" customWidth="1"/>
    <col min="3583" max="3583" width="11.7109375" style="249" customWidth="1"/>
    <col min="3584" max="3588" width="9.28515625" style="249" customWidth="1"/>
    <col min="3589" max="3837" width="8.85546875" style="249"/>
    <col min="3838" max="3838" width="12.85546875" style="249" customWidth="1"/>
    <col min="3839" max="3839" width="11.7109375" style="249" customWidth="1"/>
    <col min="3840" max="3844" width="9.28515625" style="249" customWidth="1"/>
    <col min="3845" max="4093" width="8.85546875" style="249"/>
    <col min="4094" max="4094" width="12.85546875" style="249" customWidth="1"/>
    <col min="4095" max="4095" width="11.7109375" style="249" customWidth="1"/>
    <col min="4096" max="4100" width="9.28515625" style="249" customWidth="1"/>
    <col min="4101" max="4349" width="8.85546875" style="249"/>
    <col min="4350" max="4350" width="12.85546875" style="249" customWidth="1"/>
    <col min="4351" max="4351" width="11.7109375" style="249" customWidth="1"/>
    <col min="4352" max="4356" width="9.28515625" style="249" customWidth="1"/>
    <col min="4357" max="4605" width="8.85546875" style="249"/>
    <col min="4606" max="4606" width="12.85546875" style="249" customWidth="1"/>
    <col min="4607" max="4607" width="11.7109375" style="249" customWidth="1"/>
    <col min="4608" max="4612" width="9.28515625" style="249" customWidth="1"/>
    <col min="4613" max="4861" width="8.85546875" style="249"/>
    <col min="4862" max="4862" width="12.85546875" style="249" customWidth="1"/>
    <col min="4863" max="4863" width="11.7109375" style="249" customWidth="1"/>
    <col min="4864" max="4868" width="9.28515625" style="249" customWidth="1"/>
    <col min="4869" max="5117" width="8.85546875" style="249"/>
    <col min="5118" max="5118" width="12.85546875" style="249" customWidth="1"/>
    <col min="5119" max="5119" width="11.7109375" style="249" customWidth="1"/>
    <col min="5120" max="5124" width="9.28515625" style="249" customWidth="1"/>
    <col min="5125" max="5373" width="8.85546875" style="249"/>
    <col min="5374" max="5374" width="12.85546875" style="249" customWidth="1"/>
    <col min="5375" max="5375" width="11.7109375" style="249" customWidth="1"/>
    <col min="5376" max="5380" width="9.28515625" style="249" customWidth="1"/>
    <col min="5381" max="5629" width="8.85546875" style="249"/>
    <col min="5630" max="5630" width="12.85546875" style="249" customWidth="1"/>
    <col min="5631" max="5631" width="11.7109375" style="249" customWidth="1"/>
    <col min="5632" max="5636" width="9.28515625" style="249" customWidth="1"/>
    <col min="5637" max="5885" width="8.85546875" style="249"/>
    <col min="5886" max="5886" width="12.85546875" style="249" customWidth="1"/>
    <col min="5887" max="5887" width="11.7109375" style="249" customWidth="1"/>
    <col min="5888" max="5892" width="9.28515625" style="249" customWidth="1"/>
    <col min="5893" max="6141" width="8.85546875" style="249"/>
    <col min="6142" max="6142" width="12.85546875" style="249" customWidth="1"/>
    <col min="6143" max="6143" width="11.7109375" style="249" customWidth="1"/>
    <col min="6144" max="6148" width="9.28515625" style="249" customWidth="1"/>
    <col min="6149" max="6397" width="8.85546875" style="249"/>
    <col min="6398" max="6398" width="12.85546875" style="249" customWidth="1"/>
    <col min="6399" max="6399" width="11.7109375" style="249" customWidth="1"/>
    <col min="6400" max="6404" width="9.28515625" style="249" customWidth="1"/>
    <col min="6405" max="6653" width="8.85546875" style="249"/>
    <col min="6654" max="6654" width="12.85546875" style="249" customWidth="1"/>
    <col min="6655" max="6655" width="11.7109375" style="249" customWidth="1"/>
    <col min="6656" max="6660" width="9.28515625" style="249" customWidth="1"/>
    <col min="6661" max="6909" width="8.85546875" style="249"/>
    <col min="6910" max="6910" width="12.85546875" style="249" customWidth="1"/>
    <col min="6911" max="6911" width="11.7109375" style="249" customWidth="1"/>
    <col min="6912" max="6916" width="9.28515625" style="249" customWidth="1"/>
    <col min="6917" max="7165" width="8.85546875" style="249"/>
    <col min="7166" max="7166" width="12.85546875" style="249" customWidth="1"/>
    <col min="7167" max="7167" width="11.7109375" style="249" customWidth="1"/>
    <col min="7168" max="7172" width="9.28515625" style="249" customWidth="1"/>
    <col min="7173" max="7421" width="8.85546875" style="249"/>
    <col min="7422" max="7422" width="12.85546875" style="249" customWidth="1"/>
    <col min="7423" max="7423" width="11.7109375" style="249" customWidth="1"/>
    <col min="7424" max="7428" width="9.28515625" style="249" customWidth="1"/>
    <col min="7429" max="7677" width="8.85546875" style="249"/>
    <col min="7678" max="7678" width="12.85546875" style="249" customWidth="1"/>
    <col min="7679" max="7679" width="11.7109375" style="249" customWidth="1"/>
    <col min="7680" max="7684" width="9.28515625" style="249" customWidth="1"/>
    <col min="7685" max="7933" width="8.85546875" style="249"/>
    <col min="7934" max="7934" width="12.85546875" style="249" customWidth="1"/>
    <col min="7935" max="7935" width="11.7109375" style="249" customWidth="1"/>
    <col min="7936" max="7940" width="9.28515625" style="249" customWidth="1"/>
    <col min="7941" max="8189" width="8.85546875" style="249"/>
    <col min="8190" max="8190" width="12.85546875" style="249" customWidth="1"/>
    <col min="8191" max="8191" width="11.7109375" style="249" customWidth="1"/>
    <col min="8192" max="8196" width="9.28515625" style="249" customWidth="1"/>
    <col min="8197" max="8445" width="8.85546875" style="249"/>
    <col min="8446" max="8446" width="12.85546875" style="249" customWidth="1"/>
    <col min="8447" max="8447" width="11.7109375" style="249" customWidth="1"/>
    <col min="8448" max="8452" width="9.28515625" style="249" customWidth="1"/>
    <col min="8453" max="8701" width="8.85546875" style="249"/>
    <col min="8702" max="8702" width="12.85546875" style="249" customWidth="1"/>
    <col min="8703" max="8703" width="11.7109375" style="249" customWidth="1"/>
    <col min="8704" max="8708" width="9.28515625" style="249" customWidth="1"/>
    <col min="8709" max="8957" width="8.85546875" style="249"/>
    <col min="8958" max="8958" width="12.85546875" style="249" customWidth="1"/>
    <col min="8959" max="8959" width="11.7109375" style="249" customWidth="1"/>
    <col min="8960" max="8964" width="9.28515625" style="249" customWidth="1"/>
    <col min="8965" max="9213" width="8.85546875" style="249"/>
    <col min="9214" max="9214" width="12.85546875" style="249" customWidth="1"/>
    <col min="9215" max="9215" width="11.7109375" style="249" customWidth="1"/>
    <col min="9216" max="9220" width="9.28515625" style="249" customWidth="1"/>
    <col min="9221" max="9469" width="8.85546875" style="249"/>
    <col min="9470" max="9470" width="12.85546875" style="249" customWidth="1"/>
    <col min="9471" max="9471" width="11.7109375" style="249" customWidth="1"/>
    <col min="9472" max="9476" width="9.28515625" style="249" customWidth="1"/>
    <col min="9477" max="9725" width="8.85546875" style="249"/>
    <col min="9726" max="9726" width="12.85546875" style="249" customWidth="1"/>
    <col min="9727" max="9727" width="11.7109375" style="249" customWidth="1"/>
    <col min="9728" max="9732" width="9.28515625" style="249" customWidth="1"/>
    <col min="9733" max="9981" width="8.85546875" style="249"/>
    <col min="9982" max="9982" width="12.85546875" style="249" customWidth="1"/>
    <col min="9983" max="9983" width="11.7109375" style="249" customWidth="1"/>
    <col min="9984" max="9988" width="9.28515625" style="249" customWidth="1"/>
    <col min="9989" max="10237" width="8.85546875" style="249"/>
    <col min="10238" max="10238" width="12.85546875" style="249" customWidth="1"/>
    <col min="10239" max="10239" width="11.7109375" style="249" customWidth="1"/>
    <col min="10240" max="10244" width="9.28515625" style="249" customWidth="1"/>
    <col min="10245" max="10493" width="8.85546875" style="249"/>
    <col min="10494" max="10494" width="12.85546875" style="249" customWidth="1"/>
    <col min="10495" max="10495" width="11.7109375" style="249" customWidth="1"/>
    <col min="10496" max="10500" width="9.28515625" style="249" customWidth="1"/>
    <col min="10501" max="10749" width="8.85546875" style="249"/>
    <col min="10750" max="10750" width="12.85546875" style="249" customWidth="1"/>
    <col min="10751" max="10751" width="11.7109375" style="249" customWidth="1"/>
    <col min="10752" max="10756" width="9.28515625" style="249" customWidth="1"/>
    <col min="10757" max="11005" width="8.85546875" style="249"/>
    <col min="11006" max="11006" width="12.85546875" style="249" customWidth="1"/>
    <col min="11007" max="11007" width="11.7109375" style="249" customWidth="1"/>
    <col min="11008" max="11012" width="9.28515625" style="249" customWidth="1"/>
    <col min="11013" max="11261" width="8.85546875" style="249"/>
    <col min="11262" max="11262" width="12.85546875" style="249" customWidth="1"/>
    <col min="11263" max="11263" width="11.7109375" style="249" customWidth="1"/>
    <col min="11264" max="11268" width="9.28515625" style="249" customWidth="1"/>
    <col min="11269" max="11517" width="8.85546875" style="249"/>
    <col min="11518" max="11518" width="12.85546875" style="249" customWidth="1"/>
    <col min="11519" max="11519" width="11.7109375" style="249" customWidth="1"/>
    <col min="11520" max="11524" width="9.28515625" style="249" customWidth="1"/>
    <col min="11525" max="11773" width="8.85546875" style="249"/>
    <col min="11774" max="11774" width="12.85546875" style="249" customWidth="1"/>
    <col min="11775" max="11775" width="11.7109375" style="249" customWidth="1"/>
    <col min="11776" max="11780" width="9.28515625" style="249" customWidth="1"/>
    <col min="11781" max="12029" width="8.85546875" style="249"/>
    <col min="12030" max="12030" width="12.85546875" style="249" customWidth="1"/>
    <col min="12031" max="12031" width="11.7109375" style="249" customWidth="1"/>
    <col min="12032" max="12036" width="9.28515625" style="249" customWidth="1"/>
    <col min="12037" max="12285" width="8.85546875" style="249"/>
    <col min="12286" max="12286" width="12.85546875" style="249" customWidth="1"/>
    <col min="12287" max="12287" width="11.7109375" style="249" customWidth="1"/>
    <col min="12288" max="12292" width="9.28515625" style="249" customWidth="1"/>
    <col min="12293" max="12541" width="8.85546875" style="249"/>
    <col min="12542" max="12542" width="12.85546875" style="249" customWidth="1"/>
    <col min="12543" max="12543" width="11.7109375" style="249" customWidth="1"/>
    <col min="12544" max="12548" width="9.28515625" style="249" customWidth="1"/>
    <col min="12549" max="12797" width="8.85546875" style="249"/>
    <col min="12798" max="12798" width="12.85546875" style="249" customWidth="1"/>
    <col min="12799" max="12799" width="11.7109375" style="249" customWidth="1"/>
    <col min="12800" max="12804" width="9.28515625" style="249" customWidth="1"/>
    <col min="12805" max="13053" width="8.85546875" style="249"/>
    <col min="13054" max="13054" width="12.85546875" style="249" customWidth="1"/>
    <col min="13055" max="13055" width="11.7109375" style="249" customWidth="1"/>
    <col min="13056" max="13060" width="9.28515625" style="249" customWidth="1"/>
    <col min="13061" max="13309" width="8.85546875" style="249"/>
    <col min="13310" max="13310" width="12.85546875" style="249" customWidth="1"/>
    <col min="13311" max="13311" width="11.7109375" style="249" customWidth="1"/>
    <col min="13312" max="13316" width="9.28515625" style="249" customWidth="1"/>
    <col min="13317" max="13565" width="8.85546875" style="249"/>
    <col min="13566" max="13566" width="12.85546875" style="249" customWidth="1"/>
    <col min="13567" max="13567" width="11.7109375" style="249" customWidth="1"/>
    <col min="13568" max="13572" width="9.28515625" style="249" customWidth="1"/>
    <col min="13573" max="13821" width="8.85546875" style="249"/>
    <col min="13822" max="13822" width="12.85546875" style="249" customWidth="1"/>
    <col min="13823" max="13823" width="11.7109375" style="249" customWidth="1"/>
    <col min="13824" max="13828" width="9.28515625" style="249" customWidth="1"/>
    <col min="13829" max="14077" width="8.85546875" style="249"/>
    <col min="14078" max="14078" width="12.85546875" style="249" customWidth="1"/>
    <col min="14079" max="14079" width="11.7109375" style="249" customWidth="1"/>
    <col min="14080" max="14084" width="9.28515625" style="249" customWidth="1"/>
    <col min="14085" max="14333" width="8.85546875" style="249"/>
    <col min="14334" max="14334" width="12.85546875" style="249" customWidth="1"/>
    <col min="14335" max="14335" width="11.7109375" style="249" customWidth="1"/>
    <col min="14336" max="14340" width="9.28515625" style="249" customWidth="1"/>
    <col min="14341" max="14589" width="8.85546875" style="249"/>
    <col min="14590" max="14590" width="12.85546875" style="249" customWidth="1"/>
    <col min="14591" max="14591" width="11.7109375" style="249" customWidth="1"/>
    <col min="14592" max="14596" width="9.28515625" style="249" customWidth="1"/>
    <col min="14597" max="14845" width="8.85546875" style="249"/>
    <col min="14846" max="14846" width="12.85546875" style="249" customWidth="1"/>
    <col min="14847" max="14847" width="11.7109375" style="249" customWidth="1"/>
    <col min="14848" max="14852" width="9.28515625" style="249" customWidth="1"/>
    <col min="14853" max="15101" width="8.85546875" style="249"/>
    <col min="15102" max="15102" width="12.85546875" style="249" customWidth="1"/>
    <col min="15103" max="15103" width="11.7109375" style="249" customWidth="1"/>
    <col min="15104" max="15108" width="9.28515625" style="249" customWidth="1"/>
    <col min="15109" max="15357" width="8.85546875" style="249"/>
    <col min="15358" max="15358" width="12.85546875" style="249" customWidth="1"/>
    <col min="15359" max="15359" width="11.7109375" style="249" customWidth="1"/>
    <col min="15360" max="15364" width="9.28515625" style="249" customWidth="1"/>
    <col min="15365" max="15613" width="8.85546875" style="249"/>
    <col min="15614" max="15614" width="12.85546875" style="249" customWidth="1"/>
    <col min="15615" max="15615" width="11.7109375" style="249" customWidth="1"/>
    <col min="15616" max="15620" width="9.28515625" style="249" customWidth="1"/>
    <col min="15621" max="15869" width="8.85546875" style="249"/>
    <col min="15870" max="15870" width="12.85546875" style="249" customWidth="1"/>
    <col min="15871" max="15871" width="11.7109375" style="249" customWidth="1"/>
    <col min="15872" max="15876" width="9.28515625" style="249" customWidth="1"/>
    <col min="15877" max="16125" width="8.85546875" style="249"/>
    <col min="16126" max="16126" width="12.85546875" style="249" customWidth="1"/>
    <col min="16127" max="16127" width="11.7109375" style="249" customWidth="1"/>
    <col min="16128" max="16132" width="9.28515625" style="249" customWidth="1"/>
    <col min="16133" max="16384" width="8.85546875" style="249"/>
  </cols>
  <sheetData>
    <row r="1" spans="1:9" ht="48" customHeight="1">
      <c r="A1" s="2170" t="s">
        <v>395</v>
      </c>
      <c r="B1" s="2170"/>
      <c r="C1" s="2170"/>
      <c r="D1" s="2170"/>
      <c r="E1" s="2170"/>
      <c r="F1" s="2170"/>
      <c r="G1" s="2170"/>
      <c r="H1" s="2170"/>
      <c r="I1" s="2170"/>
    </row>
    <row r="2" spans="1:9" ht="72" customHeight="1">
      <c r="A2" s="1911" t="s">
        <v>880</v>
      </c>
      <c r="B2" s="1911"/>
      <c r="C2" s="1911"/>
      <c r="D2" s="1911"/>
      <c r="E2" s="1911"/>
      <c r="F2" s="1911"/>
      <c r="G2" s="1911"/>
      <c r="H2" s="1911"/>
      <c r="I2" s="1911"/>
    </row>
    <row r="3" spans="1:9" ht="23.25">
      <c r="A3" s="1903" t="s">
        <v>881</v>
      </c>
      <c r="B3" s="1903"/>
      <c r="C3" s="1903"/>
      <c r="D3" s="1904"/>
      <c r="E3" s="1905" t="s">
        <v>882</v>
      </c>
      <c r="F3" s="1906"/>
      <c r="G3" s="1906"/>
      <c r="H3" s="1906"/>
      <c r="I3" s="1906"/>
    </row>
    <row r="4" spans="1:9" ht="35.25" customHeight="1">
      <c r="A4" s="2080" t="s">
        <v>537</v>
      </c>
      <c r="B4" s="2080" t="s">
        <v>700</v>
      </c>
      <c r="C4" s="479" t="s">
        <v>156</v>
      </c>
      <c r="D4" s="479"/>
      <c r="E4" s="479"/>
      <c r="F4" s="479"/>
      <c r="G4" s="479" t="s">
        <v>160</v>
      </c>
      <c r="H4" s="2171" t="s">
        <v>701</v>
      </c>
      <c r="I4" s="2080" t="s">
        <v>539</v>
      </c>
    </row>
    <row r="5" spans="1:9" ht="39.75" customHeight="1">
      <c r="A5" s="2081"/>
      <c r="B5" s="2081"/>
      <c r="C5" s="480" t="s">
        <v>219</v>
      </c>
      <c r="D5" s="480" t="s">
        <v>220</v>
      </c>
      <c r="E5" s="481" t="s">
        <v>178</v>
      </c>
      <c r="F5" s="481" t="s">
        <v>179</v>
      </c>
      <c r="G5" s="481" t="s">
        <v>221</v>
      </c>
      <c r="H5" s="2171"/>
      <c r="I5" s="2081"/>
    </row>
    <row r="6" spans="1:9" ht="30" customHeight="1">
      <c r="A6" s="2164" t="s">
        <v>883</v>
      </c>
      <c r="B6" s="482" t="s">
        <v>624</v>
      </c>
      <c r="C6" s="242">
        <v>1014</v>
      </c>
      <c r="D6" s="242">
        <v>1181</v>
      </c>
      <c r="E6" s="242">
        <v>736</v>
      </c>
      <c r="F6" s="242">
        <v>1270</v>
      </c>
      <c r="G6" s="242">
        <v>1259</v>
      </c>
      <c r="H6" s="482" t="s">
        <v>162</v>
      </c>
      <c r="I6" s="2164" t="s">
        <v>884</v>
      </c>
    </row>
    <row r="7" spans="1:9" ht="30" customHeight="1">
      <c r="A7" s="2165"/>
      <c r="B7" s="482" t="s">
        <v>625</v>
      </c>
      <c r="C7" s="242">
        <v>1762</v>
      </c>
      <c r="D7" s="242">
        <v>2039</v>
      </c>
      <c r="E7" s="242">
        <v>1580</v>
      </c>
      <c r="F7" s="242">
        <v>1668</v>
      </c>
      <c r="G7" s="242">
        <v>1367</v>
      </c>
      <c r="H7" s="482" t="s">
        <v>163</v>
      </c>
      <c r="I7" s="2165"/>
    </row>
    <row r="8" spans="1:9" ht="30" customHeight="1">
      <c r="A8" s="2166"/>
      <c r="B8" s="482" t="s">
        <v>128</v>
      </c>
      <c r="C8" s="239">
        <v>2776</v>
      </c>
      <c r="D8" s="239">
        <v>3220</v>
      </c>
      <c r="E8" s="239">
        <f>SUM(E6:E7)</f>
        <v>2316</v>
      </c>
      <c r="F8" s="239">
        <f>SUM(F6:F7)</f>
        <v>2938</v>
      </c>
      <c r="G8" s="239">
        <f>SUM(G6:G7)</f>
        <v>2626</v>
      </c>
      <c r="H8" s="482" t="s">
        <v>129</v>
      </c>
      <c r="I8" s="2166"/>
    </row>
    <row r="9" spans="1:9" ht="30" customHeight="1">
      <c r="A9" s="2164" t="s">
        <v>885</v>
      </c>
      <c r="B9" s="482" t="s">
        <v>624</v>
      </c>
      <c r="C9" s="242">
        <v>2131</v>
      </c>
      <c r="D9" s="242">
        <v>2968</v>
      </c>
      <c r="E9" s="242">
        <v>2510</v>
      </c>
      <c r="F9" s="242">
        <v>2723</v>
      </c>
      <c r="G9" s="242">
        <v>2275</v>
      </c>
      <c r="H9" s="482" t="s">
        <v>162</v>
      </c>
      <c r="I9" s="2167" t="s">
        <v>550</v>
      </c>
    </row>
    <row r="10" spans="1:9" ht="30" customHeight="1">
      <c r="A10" s="2165"/>
      <c r="B10" s="482" t="s">
        <v>625</v>
      </c>
      <c r="C10" s="242">
        <v>28</v>
      </c>
      <c r="D10" s="242">
        <v>75</v>
      </c>
      <c r="E10" s="242">
        <v>13</v>
      </c>
      <c r="F10" s="242">
        <v>12</v>
      </c>
      <c r="G10" s="242">
        <v>32</v>
      </c>
      <c r="H10" s="482" t="s">
        <v>163</v>
      </c>
      <c r="I10" s="2168"/>
    </row>
    <row r="11" spans="1:9" ht="30" customHeight="1">
      <c r="A11" s="2166"/>
      <c r="B11" s="482" t="s">
        <v>128</v>
      </c>
      <c r="C11" s="239">
        <v>2159</v>
      </c>
      <c r="D11" s="239">
        <v>3043</v>
      </c>
      <c r="E11" s="239">
        <f>SUM(E9:E10)</f>
        <v>2523</v>
      </c>
      <c r="F11" s="239">
        <f>SUM(F9:F10)</f>
        <v>2735</v>
      </c>
      <c r="G11" s="239">
        <f>SUM(G9:G10)</f>
        <v>2307</v>
      </c>
      <c r="H11" s="482" t="s">
        <v>129</v>
      </c>
      <c r="I11" s="2169"/>
    </row>
    <row r="12" spans="1:9" ht="30" customHeight="1">
      <c r="A12" s="2164" t="s">
        <v>569</v>
      </c>
      <c r="B12" s="482" t="s">
        <v>624</v>
      </c>
      <c r="C12" s="242">
        <v>42</v>
      </c>
      <c r="D12" s="242">
        <v>40</v>
      </c>
      <c r="E12" s="242">
        <v>44</v>
      </c>
      <c r="F12" s="242">
        <v>65</v>
      </c>
      <c r="G12" s="242">
        <v>72</v>
      </c>
      <c r="H12" s="482" t="s">
        <v>162</v>
      </c>
      <c r="I12" s="2167" t="s">
        <v>570</v>
      </c>
    </row>
    <row r="13" spans="1:9" ht="30" customHeight="1">
      <c r="A13" s="2165"/>
      <c r="B13" s="482" t="s">
        <v>625</v>
      </c>
      <c r="C13" s="242">
        <v>158</v>
      </c>
      <c r="D13" s="242">
        <v>195</v>
      </c>
      <c r="E13" s="242">
        <v>129</v>
      </c>
      <c r="F13" s="242">
        <v>137</v>
      </c>
      <c r="G13" s="242">
        <v>101</v>
      </c>
      <c r="H13" s="482" t="s">
        <v>163</v>
      </c>
      <c r="I13" s="2168"/>
    </row>
    <row r="14" spans="1:9" ht="30" customHeight="1">
      <c r="A14" s="2166"/>
      <c r="B14" s="482" t="s">
        <v>128</v>
      </c>
      <c r="C14" s="239">
        <v>200</v>
      </c>
      <c r="D14" s="239">
        <v>235</v>
      </c>
      <c r="E14" s="239">
        <f>SUM(E12:E13)</f>
        <v>173</v>
      </c>
      <c r="F14" s="239">
        <f>SUM(F12:F13)</f>
        <v>202</v>
      </c>
      <c r="G14" s="239">
        <f>SUM(G12:G13)</f>
        <v>173</v>
      </c>
      <c r="H14" s="482" t="s">
        <v>129</v>
      </c>
      <c r="I14" s="2169"/>
    </row>
    <row r="15" spans="1:9" ht="30" customHeight="1">
      <c r="A15" s="2164" t="s">
        <v>886</v>
      </c>
      <c r="B15" s="482" t="s">
        <v>624</v>
      </c>
      <c r="C15" s="242">
        <v>70</v>
      </c>
      <c r="D15" s="242">
        <v>82</v>
      </c>
      <c r="E15" s="242">
        <v>65</v>
      </c>
      <c r="F15" s="242">
        <v>98</v>
      </c>
      <c r="G15" s="242">
        <v>98</v>
      </c>
      <c r="H15" s="482" t="s">
        <v>162</v>
      </c>
      <c r="I15" s="2167" t="s">
        <v>806</v>
      </c>
    </row>
    <row r="16" spans="1:9" ht="30" customHeight="1">
      <c r="A16" s="2165"/>
      <c r="B16" s="482" t="s">
        <v>625</v>
      </c>
      <c r="C16" s="242">
        <v>181</v>
      </c>
      <c r="D16" s="242">
        <v>205</v>
      </c>
      <c r="E16" s="242">
        <v>188</v>
      </c>
      <c r="F16" s="242">
        <v>220</v>
      </c>
      <c r="G16" s="242">
        <v>220</v>
      </c>
      <c r="H16" s="482" t="s">
        <v>163</v>
      </c>
      <c r="I16" s="2168"/>
    </row>
    <row r="17" spans="1:9" ht="30" customHeight="1">
      <c r="A17" s="2166"/>
      <c r="B17" s="482" t="s">
        <v>128</v>
      </c>
      <c r="C17" s="239">
        <v>251</v>
      </c>
      <c r="D17" s="239">
        <v>287</v>
      </c>
      <c r="E17" s="239">
        <f>SUM(E15:E16)</f>
        <v>253</v>
      </c>
      <c r="F17" s="239">
        <f>SUM(F15:F16)</f>
        <v>318</v>
      </c>
      <c r="G17" s="239">
        <f>SUM(G15:G16)</f>
        <v>318</v>
      </c>
      <c r="H17" s="482" t="s">
        <v>129</v>
      </c>
      <c r="I17" s="2169"/>
    </row>
    <row r="18" spans="1:9" ht="30" customHeight="1">
      <c r="A18" s="2164" t="s">
        <v>597</v>
      </c>
      <c r="B18" s="482" t="s">
        <v>624</v>
      </c>
      <c r="C18" s="242">
        <v>1896</v>
      </c>
      <c r="D18" s="242">
        <v>2556</v>
      </c>
      <c r="E18" s="242">
        <v>1580</v>
      </c>
      <c r="F18" s="242">
        <v>2624</v>
      </c>
      <c r="G18" s="242">
        <v>2476</v>
      </c>
      <c r="H18" s="482" t="s">
        <v>162</v>
      </c>
      <c r="I18" s="2167" t="s">
        <v>887</v>
      </c>
    </row>
    <row r="19" spans="1:9" ht="30" customHeight="1">
      <c r="A19" s="2165"/>
      <c r="B19" s="482" t="s">
        <v>625</v>
      </c>
      <c r="C19" s="242">
        <v>2712</v>
      </c>
      <c r="D19" s="242">
        <v>3194</v>
      </c>
      <c r="E19" s="242">
        <v>2165</v>
      </c>
      <c r="F19" s="242">
        <v>2442</v>
      </c>
      <c r="G19" s="242">
        <v>2022</v>
      </c>
      <c r="H19" s="482" t="s">
        <v>163</v>
      </c>
      <c r="I19" s="2168"/>
    </row>
    <row r="20" spans="1:9" ht="30" customHeight="1">
      <c r="A20" s="2166"/>
      <c r="B20" s="482" t="s">
        <v>128</v>
      </c>
      <c r="C20" s="239">
        <v>4608</v>
      </c>
      <c r="D20" s="239">
        <v>5750</v>
      </c>
      <c r="E20" s="239">
        <f>SUM(E18:E19)</f>
        <v>3745</v>
      </c>
      <c r="F20" s="239">
        <f>SUM(F18:F19)</f>
        <v>5066</v>
      </c>
      <c r="G20" s="239">
        <f>SUM(G18:G19)</f>
        <v>4498</v>
      </c>
      <c r="H20" s="482" t="s">
        <v>129</v>
      </c>
      <c r="I20" s="2169"/>
    </row>
    <row r="21" spans="1:9" ht="30" customHeight="1">
      <c r="A21" s="2164" t="s">
        <v>654</v>
      </c>
      <c r="B21" s="482" t="s">
        <v>624</v>
      </c>
      <c r="C21" s="242">
        <v>555</v>
      </c>
      <c r="D21" s="242">
        <v>448</v>
      </c>
      <c r="E21" s="242">
        <v>675</v>
      </c>
      <c r="F21" s="242">
        <v>832</v>
      </c>
      <c r="G21" s="242">
        <v>841</v>
      </c>
      <c r="H21" s="482" t="s">
        <v>162</v>
      </c>
      <c r="I21" s="2167" t="s">
        <v>618</v>
      </c>
    </row>
    <row r="22" spans="1:9" ht="30" customHeight="1">
      <c r="A22" s="2165"/>
      <c r="B22" s="482" t="s">
        <v>625</v>
      </c>
      <c r="C22" s="242">
        <v>1472</v>
      </c>
      <c r="D22" s="242">
        <v>1411</v>
      </c>
      <c r="E22" s="242">
        <v>1265</v>
      </c>
      <c r="F22" s="242">
        <v>1362</v>
      </c>
      <c r="G22" s="242">
        <v>975</v>
      </c>
      <c r="H22" s="482" t="s">
        <v>163</v>
      </c>
      <c r="I22" s="2168"/>
    </row>
    <row r="23" spans="1:9" ht="30" customHeight="1">
      <c r="A23" s="2166"/>
      <c r="B23" s="482" t="s">
        <v>128</v>
      </c>
      <c r="C23" s="239">
        <v>2027</v>
      </c>
      <c r="D23" s="239">
        <v>1859</v>
      </c>
      <c r="E23" s="239">
        <f>SUM(E21:E22)</f>
        <v>1940</v>
      </c>
      <c r="F23" s="239">
        <f>SUM(F21:F22)</f>
        <v>2194</v>
      </c>
      <c r="G23" s="239">
        <f>SUM(G21:G22)</f>
        <v>1816</v>
      </c>
      <c r="H23" s="482" t="s">
        <v>129</v>
      </c>
      <c r="I23" s="2169"/>
    </row>
    <row r="24" spans="1:9" ht="30" customHeight="1">
      <c r="A24" s="2164" t="s">
        <v>888</v>
      </c>
      <c r="B24" s="482" t="s">
        <v>624</v>
      </c>
      <c r="C24" s="242">
        <v>5708</v>
      </c>
      <c r="D24" s="242">
        <v>7275</v>
      </c>
      <c r="E24" s="242">
        <f t="shared" ref="E24:G25" si="0">SUM(E21+E18+E15+E12+E9+E6)</f>
        <v>5610</v>
      </c>
      <c r="F24" s="242">
        <f t="shared" si="0"/>
        <v>7612</v>
      </c>
      <c r="G24" s="242">
        <f t="shared" si="0"/>
        <v>7021</v>
      </c>
      <c r="H24" s="482" t="s">
        <v>162</v>
      </c>
      <c r="I24" s="2167" t="s">
        <v>889</v>
      </c>
    </row>
    <row r="25" spans="1:9" ht="30" customHeight="1">
      <c r="A25" s="2165"/>
      <c r="B25" s="482" t="s">
        <v>625</v>
      </c>
      <c r="C25" s="242">
        <v>6313</v>
      </c>
      <c r="D25" s="242">
        <v>7119</v>
      </c>
      <c r="E25" s="242">
        <f t="shared" si="0"/>
        <v>5340</v>
      </c>
      <c r="F25" s="242">
        <f t="shared" si="0"/>
        <v>5841</v>
      </c>
      <c r="G25" s="242">
        <f t="shared" si="0"/>
        <v>4717</v>
      </c>
      <c r="H25" s="482" t="s">
        <v>163</v>
      </c>
      <c r="I25" s="2168"/>
    </row>
    <row r="26" spans="1:9" ht="30" customHeight="1">
      <c r="A26" s="2166"/>
      <c r="B26" s="482" t="s">
        <v>128</v>
      </c>
      <c r="C26" s="239">
        <v>12021</v>
      </c>
      <c r="D26" s="239">
        <v>14394</v>
      </c>
      <c r="E26" s="239">
        <f>SUM(E24:E25)</f>
        <v>10950</v>
      </c>
      <c r="F26" s="239">
        <f>SUM(F24:F25)</f>
        <v>13453</v>
      </c>
      <c r="G26" s="239">
        <f>SUM(G24:G25)</f>
        <v>11738</v>
      </c>
      <c r="H26" s="482" t="s">
        <v>129</v>
      </c>
      <c r="I26" s="2169"/>
    </row>
    <row r="27" spans="1:9" ht="15">
      <c r="A27" s="483"/>
      <c r="B27" s="483"/>
    </row>
    <row r="28" spans="1:9" ht="15">
      <c r="A28" s="483"/>
      <c r="B28" s="483"/>
    </row>
    <row r="29" spans="1:9" ht="15">
      <c r="A29" s="483"/>
      <c r="B29" s="483"/>
    </row>
    <row r="30" spans="1:9" ht="15">
      <c r="A30" s="483"/>
      <c r="B30" s="483"/>
    </row>
    <row r="31" spans="1:9" ht="15">
      <c r="A31" s="483"/>
      <c r="B31" s="483"/>
    </row>
    <row r="32" spans="1:9" ht="15">
      <c r="A32" s="483"/>
      <c r="B32" s="483"/>
    </row>
    <row r="33" spans="1:2" ht="15">
      <c r="A33" s="483"/>
      <c r="B33" s="483"/>
    </row>
    <row r="34" spans="1:2" ht="15">
      <c r="A34" s="483"/>
      <c r="B34" s="483"/>
    </row>
  </sheetData>
  <mergeCells count="22">
    <mergeCell ref="A1:I1"/>
    <mergeCell ref="A2:I2"/>
    <mergeCell ref="A3:D3"/>
    <mergeCell ref="E3:I3"/>
    <mergeCell ref="A4:A5"/>
    <mergeCell ref="B4:B5"/>
    <mergeCell ref="H4:H5"/>
    <mergeCell ref="I4:I5"/>
    <mergeCell ref="A6:A8"/>
    <mergeCell ref="I6:I8"/>
    <mergeCell ref="A9:A11"/>
    <mergeCell ref="I9:I11"/>
    <mergeCell ref="A12:A14"/>
    <mergeCell ref="I12:I14"/>
    <mergeCell ref="A24:A26"/>
    <mergeCell ref="I24:I26"/>
    <mergeCell ref="A15:A17"/>
    <mergeCell ref="I15:I17"/>
    <mergeCell ref="A18:A20"/>
    <mergeCell ref="I18:I20"/>
    <mergeCell ref="A21:A23"/>
    <mergeCell ref="I21:I23"/>
  </mergeCells>
  <printOptions horizontalCentered="1" verticalCentered="1"/>
  <pageMargins left="0.15748031496063" right="0.15748031496063" top="0.57480314960629997" bottom="0.57480315000000004" header="0.5" footer="0.5"/>
  <pageSetup paperSize="9" scale="92"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76"/>
  <sheetViews>
    <sheetView rightToLeft="1" topLeftCell="A166"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8" t="s">
        <v>398</v>
      </c>
      <c r="B1" s="2180"/>
      <c r="C1" s="2180"/>
      <c r="D1" s="2180"/>
      <c r="E1" s="2180"/>
      <c r="F1" s="2180"/>
      <c r="G1" s="2180"/>
      <c r="H1" s="2180"/>
      <c r="I1" s="2180"/>
      <c r="J1" s="2180"/>
      <c r="K1" s="2180"/>
      <c r="L1" s="2180"/>
      <c r="M1" s="2180"/>
      <c r="N1" s="2180"/>
      <c r="O1" s="2180"/>
      <c r="P1" s="2181"/>
    </row>
    <row r="2" spans="1:17" ht="47.25" customHeight="1">
      <c r="A2" s="1940" t="s">
        <v>399</v>
      </c>
      <c r="B2" s="2043"/>
      <c r="C2" s="2043"/>
      <c r="D2" s="2043"/>
      <c r="E2" s="2043"/>
      <c r="F2" s="2043"/>
      <c r="G2" s="2043"/>
      <c r="H2" s="2043"/>
      <c r="I2" s="2043"/>
      <c r="J2" s="2043"/>
      <c r="K2" s="2043"/>
      <c r="L2" s="2043"/>
      <c r="M2" s="2043"/>
      <c r="N2" s="2043"/>
      <c r="O2" s="2043"/>
      <c r="P2" s="2044"/>
    </row>
    <row r="3" spans="1:17" ht="39" customHeight="1">
      <c r="A3" s="2150" t="s">
        <v>890</v>
      </c>
      <c r="B3" s="2151"/>
      <c r="C3" s="2151"/>
      <c r="D3" s="2151"/>
      <c r="E3" s="2151"/>
      <c r="F3" s="2151"/>
      <c r="G3" s="2152"/>
      <c r="H3" s="2153" t="s">
        <v>891</v>
      </c>
      <c r="I3" s="2153"/>
      <c r="J3" s="2153"/>
      <c r="K3" s="2153"/>
      <c r="L3" s="2153"/>
      <c r="M3" s="2153"/>
      <c r="N3" s="2153"/>
      <c r="O3" s="2153"/>
      <c r="P3" s="2154"/>
    </row>
    <row r="4" spans="1:17" ht="39" customHeight="1">
      <c r="A4" s="2173" t="s">
        <v>517</v>
      </c>
      <c r="B4" s="2173" t="s">
        <v>621</v>
      </c>
      <c r="C4" s="2179" t="s">
        <v>88</v>
      </c>
      <c r="D4" s="2179"/>
      <c r="E4" s="2179" t="s">
        <v>89</v>
      </c>
      <c r="F4" s="2179" t="s">
        <v>90</v>
      </c>
      <c r="G4" s="2179"/>
      <c r="H4" s="2179" t="s">
        <v>146</v>
      </c>
      <c r="I4" s="2179" t="s">
        <v>92</v>
      </c>
      <c r="J4" s="2179"/>
      <c r="K4" s="2179" t="s">
        <v>93</v>
      </c>
      <c r="L4" s="2179" t="s">
        <v>94</v>
      </c>
      <c r="M4" s="2179"/>
      <c r="N4" s="2179" t="s">
        <v>257</v>
      </c>
      <c r="O4" s="2179" t="s">
        <v>622</v>
      </c>
      <c r="P4" s="2179" t="s">
        <v>520</v>
      </c>
      <c r="Q4" s="346"/>
    </row>
    <row r="5" spans="1:17" ht="39" customHeight="1">
      <c r="A5" s="2174"/>
      <c r="B5" s="2174"/>
      <c r="C5" s="2179" t="s">
        <v>89</v>
      </c>
      <c r="D5" s="2179"/>
      <c r="E5" s="2179"/>
      <c r="F5" s="2179" t="s">
        <v>146</v>
      </c>
      <c r="G5" s="2179"/>
      <c r="H5" s="2179"/>
      <c r="I5" s="2179" t="s">
        <v>93</v>
      </c>
      <c r="J5" s="2179"/>
      <c r="K5" s="2179"/>
      <c r="L5" s="2179" t="s">
        <v>257</v>
      </c>
      <c r="M5" s="2179"/>
      <c r="N5" s="2179"/>
      <c r="O5" s="2179"/>
      <c r="P5" s="2179"/>
      <c r="Q5" s="346"/>
    </row>
    <row r="6" spans="1:17" ht="39" customHeight="1">
      <c r="A6" s="2174"/>
      <c r="B6" s="2174"/>
      <c r="C6" s="312" t="s">
        <v>624</v>
      </c>
      <c r="D6" s="312" t="s">
        <v>625</v>
      </c>
      <c r="E6" s="312" t="s">
        <v>128</v>
      </c>
      <c r="F6" s="312" t="s">
        <v>624</v>
      </c>
      <c r="G6" s="312" t="s">
        <v>625</v>
      </c>
      <c r="H6" s="312" t="s">
        <v>128</v>
      </c>
      <c r="I6" s="312" t="s">
        <v>624</v>
      </c>
      <c r="J6" s="312" t="s">
        <v>625</v>
      </c>
      <c r="K6" s="312" t="s">
        <v>128</v>
      </c>
      <c r="L6" s="312" t="s">
        <v>624</v>
      </c>
      <c r="M6" s="312" t="s">
        <v>625</v>
      </c>
      <c r="N6" s="312" t="s">
        <v>128</v>
      </c>
      <c r="O6" s="2179"/>
      <c r="P6" s="2179"/>
      <c r="Q6" s="346"/>
    </row>
    <row r="7" spans="1:17" ht="39" customHeight="1">
      <c r="A7" s="2175"/>
      <c r="B7" s="2175"/>
      <c r="C7" s="312" t="s">
        <v>626</v>
      </c>
      <c r="D7" s="312" t="s">
        <v>627</v>
      </c>
      <c r="E7" s="312" t="s">
        <v>129</v>
      </c>
      <c r="F7" s="312" t="s">
        <v>626</v>
      </c>
      <c r="G7" s="312" t="s">
        <v>627</v>
      </c>
      <c r="H7" s="312" t="s">
        <v>129</v>
      </c>
      <c r="I7" s="312" t="s">
        <v>626</v>
      </c>
      <c r="J7" s="312" t="s">
        <v>627</v>
      </c>
      <c r="K7" s="312" t="s">
        <v>129</v>
      </c>
      <c r="L7" s="312" t="s">
        <v>626</v>
      </c>
      <c r="M7" s="312" t="s">
        <v>627</v>
      </c>
      <c r="N7" s="312" t="s">
        <v>129</v>
      </c>
      <c r="O7" s="2179"/>
      <c r="P7" s="2179"/>
      <c r="Q7" s="346"/>
    </row>
    <row r="8" spans="1:17" s="46" customFormat="1" ht="39" customHeight="1">
      <c r="A8" s="2172" t="s">
        <v>523</v>
      </c>
      <c r="B8" s="312" t="s">
        <v>628</v>
      </c>
      <c r="C8" s="242">
        <v>429</v>
      </c>
      <c r="D8" s="242">
        <v>384</v>
      </c>
      <c r="E8" s="242">
        <f>C8+D8</f>
        <v>813</v>
      </c>
      <c r="F8" s="242">
        <v>287</v>
      </c>
      <c r="G8" s="242">
        <v>29</v>
      </c>
      <c r="H8" s="242">
        <f>F8+G8</f>
        <v>316</v>
      </c>
      <c r="I8" s="242">
        <v>271</v>
      </c>
      <c r="J8" s="242">
        <v>6</v>
      </c>
      <c r="K8" s="242">
        <f>I8+J8</f>
        <v>277</v>
      </c>
      <c r="L8" s="242">
        <v>130</v>
      </c>
      <c r="M8" s="242">
        <v>125</v>
      </c>
      <c r="N8" s="242">
        <f>L8+M8</f>
        <v>255</v>
      </c>
      <c r="O8" s="312" t="s">
        <v>76</v>
      </c>
      <c r="P8" s="2172" t="s">
        <v>629</v>
      </c>
    </row>
    <row r="9" spans="1:17" s="46" customFormat="1" ht="39" customHeight="1">
      <c r="A9" s="2172"/>
      <c r="B9" s="312" t="s">
        <v>630</v>
      </c>
      <c r="C9" s="242">
        <v>291</v>
      </c>
      <c r="D9" s="242">
        <v>449</v>
      </c>
      <c r="E9" s="242">
        <f>C9+D9</f>
        <v>740</v>
      </c>
      <c r="F9" s="242">
        <v>235</v>
      </c>
      <c r="G9" s="242">
        <v>29</v>
      </c>
      <c r="H9" s="242">
        <f>F9+G9</f>
        <v>264</v>
      </c>
      <c r="I9" s="242">
        <v>341</v>
      </c>
      <c r="J9" s="242">
        <v>11</v>
      </c>
      <c r="K9" s="242">
        <f>I9+J9</f>
        <v>352</v>
      </c>
      <c r="L9" s="242">
        <v>60</v>
      </c>
      <c r="M9" s="242">
        <v>106</v>
      </c>
      <c r="N9" s="242">
        <f>L9+M9</f>
        <v>166</v>
      </c>
      <c r="O9" s="312" t="s">
        <v>78</v>
      </c>
      <c r="P9" s="2172"/>
    </row>
    <row r="10" spans="1:17" s="46" customFormat="1" ht="39" customHeight="1">
      <c r="A10" s="2172"/>
      <c r="B10" s="312" t="s">
        <v>128</v>
      </c>
      <c r="C10" s="239">
        <f>C8+C9</f>
        <v>720</v>
      </c>
      <c r="D10" s="239">
        <f t="shared" ref="D10:N10" si="0">D8+D9</f>
        <v>833</v>
      </c>
      <c r="E10" s="239">
        <f t="shared" si="0"/>
        <v>1553</v>
      </c>
      <c r="F10" s="239">
        <f t="shared" si="0"/>
        <v>522</v>
      </c>
      <c r="G10" s="239">
        <f t="shared" si="0"/>
        <v>58</v>
      </c>
      <c r="H10" s="239">
        <f t="shared" si="0"/>
        <v>580</v>
      </c>
      <c r="I10" s="239">
        <f t="shared" si="0"/>
        <v>612</v>
      </c>
      <c r="J10" s="239">
        <f t="shared" si="0"/>
        <v>17</v>
      </c>
      <c r="K10" s="239">
        <f t="shared" si="0"/>
        <v>629</v>
      </c>
      <c r="L10" s="239">
        <f t="shared" si="0"/>
        <v>190</v>
      </c>
      <c r="M10" s="239">
        <f t="shared" si="0"/>
        <v>231</v>
      </c>
      <c r="N10" s="239">
        <f t="shared" si="0"/>
        <v>421</v>
      </c>
      <c r="O10" s="312" t="s">
        <v>129</v>
      </c>
      <c r="P10" s="2172"/>
    </row>
    <row r="11" spans="1:17" s="46" customFormat="1" ht="39" customHeight="1">
      <c r="A11" s="2172" t="s">
        <v>524</v>
      </c>
      <c r="B11" s="312" t="s">
        <v>628</v>
      </c>
      <c r="C11" s="242">
        <v>155</v>
      </c>
      <c r="D11" s="242">
        <v>0</v>
      </c>
      <c r="E11" s="242">
        <f>C11+D11</f>
        <v>155</v>
      </c>
      <c r="F11" s="242">
        <v>134</v>
      </c>
      <c r="G11" s="242">
        <v>0</v>
      </c>
      <c r="H11" s="242">
        <f>F11+G11</f>
        <v>134</v>
      </c>
      <c r="I11" s="242">
        <v>106</v>
      </c>
      <c r="J11" s="242">
        <v>0</v>
      </c>
      <c r="K11" s="242">
        <f>I11+J11</f>
        <v>106</v>
      </c>
      <c r="L11" s="242">
        <v>66</v>
      </c>
      <c r="M11" s="242">
        <v>1</v>
      </c>
      <c r="N11" s="242">
        <f>L11+M11</f>
        <v>67</v>
      </c>
      <c r="O11" s="312" t="s">
        <v>76</v>
      </c>
      <c r="P11" s="2172" t="s">
        <v>227</v>
      </c>
    </row>
    <row r="12" spans="1:17" s="46" customFormat="1" ht="39" customHeight="1">
      <c r="A12" s="2172"/>
      <c r="B12" s="312" t="s">
        <v>630</v>
      </c>
      <c r="C12" s="242">
        <v>76</v>
      </c>
      <c r="D12" s="242">
        <v>0</v>
      </c>
      <c r="E12" s="242">
        <f>C12+D12</f>
        <v>76</v>
      </c>
      <c r="F12" s="242">
        <v>54</v>
      </c>
      <c r="G12" s="242">
        <v>0</v>
      </c>
      <c r="H12" s="242">
        <f>F12+G12</f>
        <v>54</v>
      </c>
      <c r="I12" s="242">
        <v>66</v>
      </c>
      <c r="J12" s="242">
        <v>0</v>
      </c>
      <c r="K12" s="242">
        <f>I12+J12</f>
        <v>66</v>
      </c>
      <c r="L12" s="242">
        <v>27</v>
      </c>
      <c r="M12" s="242">
        <v>0</v>
      </c>
      <c r="N12" s="242">
        <f>L12+M12</f>
        <v>27</v>
      </c>
      <c r="O12" s="312" t="s">
        <v>78</v>
      </c>
      <c r="P12" s="2172"/>
    </row>
    <row r="13" spans="1:17" s="46" customFormat="1" ht="39" customHeight="1">
      <c r="A13" s="2172"/>
      <c r="B13" s="312" t="s">
        <v>128</v>
      </c>
      <c r="C13" s="239">
        <f>C11+C12</f>
        <v>231</v>
      </c>
      <c r="D13" s="239">
        <f t="shared" ref="D13:N13" si="1">D11+D12</f>
        <v>0</v>
      </c>
      <c r="E13" s="239">
        <f t="shared" si="1"/>
        <v>231</v>
      </c>
      <c r="F13" s="239">
        <f t="shared" si="1"/>
        <v>188</v>
      </c>
      <c r="G13" s="239">
        <f t="shared" si="1"/>
        <v>0</v>
      </c>
      <c r="H13" s="239">
        <f t="shared" si="1"/>
        <v>188</v>
      </c>
      <c r="I13" s="239">
        <f t="shared" si="1"/>
        <v>172</v>
      </c>
      <c r="J13" s="239">
        <f t="shared" si="1"/>
        <v>0</v>
      </c>
      <c r="K13" s="239">
        <f t="shared" si="1"/>
        <v>172</v>
      </c>
      <c r="L13" s="239">
        <f t="shared" si="1"/>
        <v>93</v>
      </c>
      <c r="M13" s="239">
        <f t="shared" si="1"/>
        <v>1</v>
      </c>
      <c r="N13" s="239">
        <f t="shared" si="1"/>
        <v>94</v>
      </c>
      <c r="O13" s="312" t="s">
        <v>129</v>
      </c>
      <c r="P13" s="2172"/>
    </row>
    <row r="14" spans="1:17" s="46" customFormat="1" ht="39" customHeight="1">
      <c r="A14" s="2172" t="s">
        <v>525</v>
      </c>
      <c r="B14" s="312" t="s">
        <v>628</v>
      </c>
      <c r="C14" s="242">
        <f>C8+C11</f>
        <v>584</v>
      </c>
      <c r="D14" s="242">
        <f t="shared" ref="D14:N15" si="2">D8+D11</f>
        <v>384</v>
      </c>
      <c r="E14" s="242">
        <f t="shared" si="2"/>
        <v>968</v>
      </c>
      <c r="F14" s="242">
        <f t="shared" si="2"/>
        <v>421</v>
      </c>
      <c r="G14" s="242">
        <f t="shared" si="2"/>
        <v>29</v>
      </c>
      <c r="H14" s="242">
        <f t="shared" si="2"/>
        <v>450</v>
      </c>
      <c r="I14" s="242">
        <f t="shared" si="2"/>
        <v>377</v>
      </c>
      <c r="J14" s="242">
        <f t="shared" si="2"/>
        <v>6</v>
      </c>
      <c r="K14" s="242">
        <f t="shared" si="2"/>
        <v>383</v>
      </c>
      <c r="L14" s="242">
        <f t="shared" si="2"/>
        <v>196</v>
      </c>
      <c r="M14" s="242">
        <f t="shared" si="2"/>
        <v>126</v>
      </c>
      <c r="N14" s="242">
        <f t="shared" si="2"/>
        <v>322</v>
      </c>
      <c r="O14" s="312" t="s">
        <v>76</v>
      </c>
      <c r="P14" s="2172" t="s">
        <v>631</v>
      </c>
    </row>
    <row r="15" spans="1:17" s="46" customFormat="1" ht="39" customHeight="1">
      <c r="A15" s="2172"/>
      <c r="B15" s="312" t="s">
        <v>630</v>
      </c>
      <c r="C15" s="242">
        <f>C9+C12</f>
        <v>367</v>
      </c>
      <c r="D15" s="242">
        <f t="shared" si="2"/>
        <v>449</v>
      </c>
      <c r="E15" s="242">
        <f t="shared" si="2"/>
        <v>816</v>
      </c>
      <c r="F15" s="242">
        <f t="shared" si="2"/>
        <v>289</v>
      </c>
      <c r="G15" s="242">
        <f t="shared" si="2"/>
        <v>29</v>
      </c>
      <c r="H15" s="242">
        <f t="shared" si="2"/>
        <v>318</v>
      </c>
      <c r="I15" s="242">
        <f t="shared" si="2"/>
        <v>407</v>
      </c>
      <c r="J15" s="242">
        <f t="shared" si="2"/>
        <v>11</v>
      </c>
      <c r="K15" s="242">
        <f t="shared" si="2"/>
        <v>418</v>
      </c>
      <c r="L15" s="242">
        <f t="shared" si="2"/>
        <v>87</v>
      </c>
      <c r="M15" s="242">
        <f t="shared" si="2"/>
        <v>106</v>
      </c>
      <c r="N15" s="242">
        <f t="shared" si="2"/>
        <v>193</v>
      </c>
      <c r="O15" s="312" t="s">
        <v>78</v>
      </c>
      <c r="P15" s="2172"/>
    </row>
    <row r="16" spans="1:17" s="46" customFormat="1" ht="39" customHeight="1">
      <c r="A16" s="2172"/>
      <c r="B16" s="312" t="s">
        <v>128</v>
      </c>
      <c r="C16" s="239">
        <f>C14+C15</f>
        <v>951</v>
      </c>
      <c r="D16" s="239">
        <f t="shared" ref="D16:N16" si="3">D14+D15</f>
        <v>833</v>
      </c>
      <c r="E16" s="239">
        <f t="shared" si="3"/>
        <v>1784</v>
      </c>
      <c r="F16" s="239">
        <f t="shared" si="3"/>
        <v>710</v>
      </c>
      <c r="G16" s="239">
        <f t="shared" si="3"/>
        <v>58</v>
      </c>
      <c r="H16" s="239">
        <f t="shared" si="3"/>
        <v>768</v>
      </c>
      <c r="I16" s="239">
        <f t="shared" si="3"/>
        <v>784</v>
      </c>
      <c r="J16" s="239">
        <f t="shared" si="3"/>
        <v>17</v>
      </c>
      <c r="K16" s="239">
        <f t="shared" si="3"/>
        <v>801</v>
      </c>
      <c r="L16" s="239">
        <f t="shared" si="3"/>
        <v>283</v>
      </c>
      <c r="M16" s="239">
        <f t="shared" si="3"/>
        <v>232</v>
      </c>
      <c r="N16" s="239">
        <f t="shared" si="3"/>
        <v>515</v>
      </c>
      <c r="O16" s="312" t="s">
        <v>129</v>
      </c>
      <c r="P16" s="2172"/>
    </row>
    <row r="17" spans="1:16" ht="39" customHeight="1">
      <c r="A17" s="2172" t="s">
        <v>527</v>
      </c>
      <c r="B17" s="312" t="s">
        <v>628</v>
      </c>
      <c r="C17" s="242">
        <v>882</v>
      </c>
      <c r="D17" s="242">
        <v>3</v>
      </c>
      <c r="E17" s="242">
        <f>C17+D17</f>
        <v>885</v>
      </c>
      <c r="F17" s="242">
        <v>547</v>
      </c>
      <c r="G17" s="242">
        <v>0</v>
      </c>
      <c r="H17" s="242">
        <f>F17+G17</f>
        <v>547</v>
      </c>
      <c r="I17" s="242">
        <v>284</v>
      </c>
      <c r="J17" s="242">
        <v>0</v>
      </c>
      <c r="K17" s="242">
        <f>I17+J17</f>
        <v>284</v>
      </c>
      <c r="L17" s="242">
        <v>396</v>
      </c>
      <c r="M17" s="242">
        <v>0</v>
      </c>
      <c r="N17" s="242">
        <f>L17+M17</f>
        <v>396</v>
      </c>
      <c r="O17" s="312" t="s">
        <v>76</v>
      </c>
      <c r="P17" s="2172" t="s">
        <v>233</v>
      </c>
    </row>
    <row r="18" spans="1:16" ht="39" customHeight="1">
      <c r="A18" s="2172"/>
      <c r="B18" s="312" t="s">
        <v>630</v>
      </c>
      <c r="C18" s="242">
        <v>2056</v>
      </c>
      <c r="D18" s="242">
        <v>213</v>
      </c>
      <c r="E18" s="242">
        <f>C18+D18</f>
        <v>2269</v>
      </c>
      <c r="F18" s="242">
        <v>529</v>
      </c>
      <c r="G18" s="242">
        <v>38</v>
      </c>
      <c r="H18" s="242">
        <f>F18+G18</f>
        <v>567</v>
      </c>
      <c r="I18" s="242">
        <v>639</v>
      </c>
      <c r="J18" s="242">
        <v>21</v>
      </c>
      <c r="K18" s="242">
        <f>I18+J18</f>
        <v>660</v>
      </c>
      <c r="L18" s="242">
        <v>411</v>
      </c>
      <c r="M18" s="242">
        <v>235</v>
      </c>
      <c r="N18" s="242">
        <f>L18+M18</f>
        <v>646</v>
      </c>
      <c r="O18" s="312" t="s">
        <v>78</v>
      </c>
      <c r="P18" s="2172"/>
    </row>
    <row r="19" spans="1:16" ht="39" customHeight="1">
      <c r="A19" s="2172"/>
      <c r="B19" s="312" t="s">
        <v>128</v>
      </c>
      <c r="C19" s="239">
        <f>C17+C18</f>
        <v>2938</v>
      </c>
      <c r="D19" s="239">
        <f t="shared" ref="D19:N19" si="4">D17+D18</f>
        <v>216</v>
      </c>
      <c r="E19" s="239">
        <f t="shared" si="4"/>
        <v>3154</v>
      </c>
      <c r="F19" s="239">
        <f t="shared" si="4"/>
        <v>1076</v>
      </c>
      <c r="G19" s="239">
        <f t="shared" si="4"/>
        <v>38</v>
      </c>
      <c r="H19" s="239">
        <f t="shared" si="4"/>
        <v>1114</v>
      </c>
      <c r="I19" s="239">
        <f t="shared" si="4"/>
        <v>923</v>
      </c>
      <c r="J19" s="239">
        <f t="shared" si="4"/>
        <v>21</v>
      </c>
      <c r="K19" s="239">
        <f t="shared" si="4"/>
        <v>944</v>
      </c>
      <c r="L19" s="239">
        <f t="shared" si="4"/>
        <v>807</v>
      </c>
      <c r="M19" s="239">
        <f t="shared" si="4"/>
        <v>235</v>
      </c>
      <c r="N19" s="239">
        <f t="shared" si="4"/>
        <v>1042</v>
      </c>
      <c r="O19" s="312" t="s">
        <v>129</v>
      </c>
      <c r="P19" s="2172"/>
    </row>
    <row r="20" spans="1:16" ht="39" customHeight="1">
      <c r="A20" s="2172" t="s">
        <v>528</v>
      </c>
      <c r="B20" s="312" t="s">
        <v>628</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2" t="s">
        <v>235</v>
      </c>
    </row>
    <row r="21" spans="1:16" ht="39" customHeight="1">
      <c r="A21" s="2172"/>
      <c r="B21" s="312" t="s">
        <v>630</v>
      </c>
      <c r="C21" s="242">
        <v>18</v>
      </c>
      <c r="D21" s="242">
        <v>1</v>
      </c>
      <c r="E21" s="242">
        <f>C21+D21</f>
        <v>19</v>
      </c>
      <c r="F21" s="242">
        <v>23</v>
      </c>
      <c r="G21" s="242">
        <v>0</v>
      </c>
      <c r="H21" s="242">
        <f>F21+G21</f>
        <v>23</v>
      </c>
      <c r="I21" s="242">
        <v>6</v>
      </c>
      <c r="J21" s="242">
        <v>1</v>
      </c>
      <c r="K21" s="242">
        <f>I21+J21</f>
        <v>7</v>
      </c>
      <c r="L21" s="242">
        <v>12</v>
      </c>
      <c r="M21" s="242">
        <v>0</v>
      </c>
      <c r="N21" s="242">
        <f>L21+M21</f>
        <v>12</v>
      </c>
      <c r="O21" s="312" t="s">
        <v>78</v>
      </c>
      <c r="P21" s="2172"/>
    </row>
    <row r="22" spans="1:16" ht="39" customHeight="1">
      <c r="A22" s="2172"/>
      <c r="B22" s="312" t="s">
        <v>128</v>
      </c>
      <c r="C22" s="239">
        <f>C20+C21</f>
        <v>18</v>
      </c>
      <c r="D22" s="239">
        <f t="shared" ref="D22:N22" si="5">D20+D21</f>
        <v>1</v>
      </c>
      <c r="E22" s="239">
        <f t="shared" si="5"/>
        <v>19</v>
      </c>
      <c r="F22" s="239">
        <f t="shared" si="5"/>
        <v>23</v>
      </c>
      <c r="G22" s="239">
        <f t="shared" si="5"/>
        <v>0</v>
      </c>
      <c r="H22" s="239">
        <f t="shared" si="5"/>
        <v>23</v>
      </c>
      <c r="I22" s="239">
        <f t="shared" si="5"/>
        <v>6</v>
      </c>
      <c r="J22" s="239">
        <f t="shared" si="5"/>
        <v>1</v>
      </c>
      <c r="K22" s="239">
        <f t="shared" si="5"/>
        <v>7</v>
      </c>
      <c r="L22" s="239">
        <f t="shared" si="5"/>
        <v>12</v>
      </c>
      <c r="M22" s="239">
        <f t="shared" si="5"/>
        <v>0</v>
      </c>
      <c r="N22" s="239">
        <f t="shared" si="5"/>
        <v>12</v>
      </c>
      <c r="O22" s="312" t="s">
        <v>129</v>
      </c>
      <c r="P22" s="2172"/>
    </row>
    <row r="23" spans="1:16" ht="39" customHeight="1">
      <c r="A23" s="2172" t="s">
        <v>529</v>
      </c>
      <c r="B23" s="312" t="s">
        <v>628</v>
      </c>
      <c r="C23" s="242">
        <f>C17+C20</f>
        <v>882</v>
      </c>
      <c r="D23" s="242">
        <f t="shared" ref="D23:N24" si="6">D17+D20</f>
        <v>3</v>
      </c>
      <c r="E23" s="242">
        <f t="shared" si="6"/>
        <v>885</v>
      </c>
      <c r="F23" s="242">
        <f t="shared" si="6"/>
        <v>547</v>
      </c>
      <c r="G23" s="242">
        <f t="shared" si="6"/>
        <v>0</v>
      </c>
      <c r="H23" s="242">
        <f t="shared" si="6"/>
        <v>547</v>
      </c>
      <c r="I23" s="242">
        <f t="shared" si="6"/>
        <v>284</v>
      </c>
      <c r="J23" s="242">
        <f t="shared" si="6"/>
        <v>0</v>
      </c>
      <c r="K23" s="242">
        <f t="shared" si="6"/>
        <v>284</v>
      </c>
      <c r="L23" s="242">
        <f t="shared" si="6"/>
        <v>396</v>
      </c>
      <c r="M23" s="242">
        <f t="shared" si="6"/>
        <v>0</v>
      </c>
      <c r="N23" s="242">
        <f t="shared" si="6"/>
        <v>396</v>
      </c>
      <c r="O23" s="312" t="s">
        <v>76</v>
      </c>
      <c r="P23" s="2172" t="s">
        <v>530</v>
      </c>
    </row>
    <row r="24" spans="1:16" ht="39" customHeight="1">
      <c r="A24" s="2172"/>
      <c r="B24" s="312" t="s">
        <v>630</v>
      </c>
      <c r="C24" s="242">
        <f>C18+C21</f>
        <v>2074</v>
      </c>
      <c r="D24" s="242">
        <f t="shared" si="6"/>
        <v>214</v>
      </c>
      <c r="E24" s="242">
        <f t="shared" si="6"/>
        <v>2288</v>
      </c>
      <c r="F24" s="242">
        <f t="shared" si="6"/>
        <v>552</v>
      </c>
      <c r="G24" s="242">
        <f t="shared" si="6"/>
        <v>38</v>
      </c>
      <c r="H24" s="242">
        <f t="shared" si="6"/>
        <v>590</v>
      </c>
      <c r="I24" s="242">
        <f t="shared" si="6"/>
        <v>645</v>
      </c>
      <c r="J24" s="242">
        <f t="shared" si="6"/>
        <v>22</v>
      </c>
      <c r="K24" s="242">
        <f t="shared" si="6"/>
        <v>667</v>
      </c>
      <c r="L24" s="242">
        <f t="shared" si="6"/>
        <v>423</v>
      </c>
      <c r="M24" s="242">
        <f t="shared" si="6"/>
        <v>235</v>
      </c>
      <c r="N24" s="242">
        <f t="shared" si="6"/>
        <v>658</v>
      </c>
      <c r="O24" s="312" t="s">
        <v>78</v>
      </c>
      <c r="P24" s="2172"/>
    </row>
    <row r="25" spans="1:16" ht="39" customHeight="1">
      <c r="A25" s="2172"/>
      <c r="B25" s="312" t="s">
        <v>128</v>
      </c>
      <c r="C25" s="239">
        <f>C23+C24</f>
        <v>2956</v>
      </c>
      <c r="D25" s="239">
        <f t="shared" ref="D25:N25" si="7">D23+D24</f>
        <v>217</v>
      </c>
      <c r="E25" s="239">
        <f t="shared" si="7"/>
        <v>3173</v>
      </c>
      <c r="F25" s="239">
        <f t="shared" si="7"/>
        <v>1099</v>
      </c>
      <c r="G25" s="239">
        <f t="shared" si="7"/>
        <v>38</v>
      </c>
      <c r="H25" s="239">
        <f t="shared" si="7"/>
        <v>1137</v>
      </c>
      <c r="I25" s="239">
        <f t="shared" si="7"/>
        <v>929</v>
      </c>
      <c r="J25" s="239">
        <f t="shared" si="7"/>
        <v>22</v>
      </c>
      <c r="K25" s="239">
        <f t="shared" si="7"/>
        <v>951</v>
      </c>
      <c r="L25" s="239">
        <f t="shared" si="7"/>
        <v>819</v>
      </c>
      <c r="M25" s="239">
        <f t="shared" si="7"/>
        <v>235</v>
      </c>
      <c r="N25" s="239">
        <f t="shared" si="7"/>
        <v>1054</v>
      </c>
      <c r="O25" s="312" t="s">
        <v>129</v>
      </c>
      <c r="P25" s="2172"/>
    </row>
    <row r="26" spans="1:16" ht="39" customHeight="1">
      <c r="A26" s="2172" t="s">
        <v>531</v>
      </c>
      <c r="B26" s="312" t="s">
        <v>628</v>
      </c>
      <c r="C26" s="242">
        <v>6</v>
      </c>
      <c r="D26" s="242">
        <v>0</v>
      </c>
      <c r="E26" s="242">
        <f>C26+D26</f>
        <v>6</v>
      </c>
      <c r="F26" s="242">
        <v>13</v>
      </c>
      <c r="G26" s="242">
        <v>0</v>
      </c>
      <c r="H26" s="242">
        <f>F26+G26</f>
        <v>13</v>
      </c>
      <c r="I26" s="242">
        <v>11</v>
      </c>
      <c r="J26" s="242">
        <v>0</v>
      </c>
      <c r="K26" s="242">
        <f>I26+J26</f>
        <v>11</v>
      </c>
      <c r="L26" s="242">
        <v>6</v>
      </c>
      <c r="M26" s="242">
        <v>0</v>
      </c>
      <c r="N26" s="242">
        <f>L26+M26</f>
        <v>6</v>
      </c>
      <c r="O26" s="312" t="s">
        <v>76</v>
      </c>
      <c r="P26" s="2172" t="s">
        <v>632</v>
      </c>
    </row>
    <row r="27" spans="1:16" ht="39" customHeight="1">
      <c r="A27" s="2172"/>
      <c r="B27" s="312" t="s">
        <v>630</v>
      </c>
      <c r="C27" s="242">
        <v>46</v>
      </c>
      <c r="D27" s="242">
        <v>0</v>
      </c>
      <c r="E27" s="242">
        <f>C27+D27</f>
        <v>46</v>
      </c>
      <c r="F27" s="242">
        <v>12</v>
      </c>
      <c r="G27" s="242">
        <v>0</v>
      </c>
      <c r="H27" s="242">
        <f>F27+G27</f>
        <v>12</v>
      </c>
      <c r="I27" s="242">
        <v>1</v>
      </c>
      <c r="J27" s="242">
        <v>0</v>
      </c>
      <c r="K27" s="242">
        <f>I27+J27</f>
        <v>1</v>
      </c>
      <c r="L27" s="242">
        <v>3</v>
      </c>
      <c r="M27" s="242">
        <v>0</v>
      </c>
      <c r="N27" s="242">
        <f>L27+M27</f>
        <v>3</v>
      </c>
      <c r="O27" s="312" t="s">
        <v>78</v>
      </c>
      <c r="P27" s="2172"/>
    </row>
    <row r="28" spans="1:16" ht="39" customHeight="1">
      <c r="A28" s="2172"/>
      <c r="B28" s="312" t="s">
        <v>128</v>
      </c>
      <c r="C28" s="239">
        <f>C26+C27</f>
        <v>52</v>
      </c>
      <c r="D28" s="239">
        <f t="shared" ref="D28:N28" si="8">D26+D27</f>
        <v>0</v>
      </c>
      <c r="E28" s="239">
        <f t="shared" si="8"/>
        <v>52</v>
      </c>
      <c r="F28" s="239">
        <f t="shared" si="8"/>
        <v>25</v>
      </c>
      <c r="G28" s="239">
        <f t="shared" si="8"/>
        <v>0</v>
      </c>
      <c r="H28" s="239">
        <f t="shared" si="8"/>
        <v>25</v>
      </c>
      <c r="I28" s="239">
        <f t="shared" si="8"/>
        <v>12</v>
      </c>
      <c r="J28" s="239">
        <f t="shared" si="8"/>
        <v>0</v>
      </c>
      <c r="K28" s="239">
        <f t="shared" si="8"/>
        <v>12</v>
      </c>
      <c r="L28" s="239">
        <f t="shared" si="8"/>
        <v>9</v>
      </c>
      <c r="M28" s="239">
        <f t="shared" si="8"/>
        <v>0</v>
      </c>
      <c r="N28" s="239">
        <f t="shared" si="8"/>
        <v>9</v>
      </c>
      <c r="O28" s="312" t="s">
        <v>129</v>
      </c>
      <c r="P28" s="2172"/>
    </row>
    <row r="29" spans="1:16" ht="39" customHeight="1">
      <c r="A29" s="2172" t="s">
        <v>532</v>
      </c>
      <c r="B29" s="312" t="s">
        <v>628</v>
      </c>
      <c r="C29" s="242">
        <v>1131</v>
      </c>
      <c r="D29" s="242">
        <v>6</v>
      </c>
      <c r="E29" s="242">
        <f>C29+D29</f>
        <v>1137</v>
      </c>
      <c r="F29" s="242">
        <v>628</v>
      </c>
      <c r="G29" s="242">
        <v>0</v>
      </c>
      <c r="H29" s="242">
        <f>F29+G29</f>
        <v>628</v>
      </c>
      <c r="I29" s="242">
        <v>628</v>
      </c>
      <c r="J29" s="242">
        <v>0</v>
      </c>
      <c r="K29" s="242">
        <f>I29+J29</f>
        <v>628</v>
      </c>
      <c r="L29" s="242">
        <v>490</v>
      </c>
      <c r="M29" s="242">
        <v>0</v>
      </c>
      <c r="N29" s="242">
        <f>L29+M29</f>
        <v>490</v>
      </c>
      <c r="O29" s="312" t="s">
        <v>76</v>
      </c>
      <c r="P29" s="2172" t="s">
        <v>633</v>
      </c>
    </row>
    <row r="30" spans="1:16" ht="39" customHeight="1">
      <c r="A30" s="2172"/>
      <c r="B30" s="312" t="s">
        <v>630</v>
      </c>
      <c r="C30" s="242">
        <v>614</v>
      </c>
      <c r="D30" s="242">
        <v>11</v>
      </c>
      <c r="E30" s="242">
        <f>C30+D30</f>
        <v>625</v>
      </c>
      <c r="F30" s="242">
        <v>366</v>
      </c>
      <c r="G30" s="242">
        <v>1</v>
      </c>
      <c r="H30" s="242">
        <f>F30+G30</f>
        <v>367</v>
      </c>
      <c r="I30" s="242">
        <v>365</v>
      </c>
      <c r="J30" s="242">
        <v>1</v>
      </c>
      <c r="K30" s="242">
        <f>I30+J30</f>
        <v>366</v>
      </c>
      <c r="L30" s="242">
        <v>120</v>
      </c>
      <c r="M30" s="242">
        <v>19</v>
      </c>
      <c r="N30" s="242">
        <f>L30+M30</f>
        <v>139</v>
      </c>
      <c r="O30" s="312" t="s">
        <v>78</v>
      </c>
      <c r="P30" s="2172"/>
    </row>
    <row r="31" spans="1:16" ht="39" customHeight="1">
      <c r="A31" s="2172"/>
      <c r="B31" s="312" t="s">
        <v>128</v>
      </c>
      <c r="C31" s="239">
        <f>C29+C30</f>
        <v>1745</v>
      </c>
      <c r="D31" s="239">
        <f t="shared" ref="D31:N31" si="9">D29+D30</f>
        <v>17</v>
      </c>
      <c r="E31" s="239">
        <f t="shared" si="9"/>
        <v>1762</v>
      </c>
      <c r="F31" s="239">
        <f t="shared" si="9"/>
        <v>994</v>
      </c>
      <c r="G31" s="239">
        <f t="shared" si="9"/>
        <v>1</v>
      </c>
      <c r="H31" s="239">
        <f t="shared" si="9"/>
        <v>995</v>
      </c>
      <c r="I31" s="239">
        <f t="shared" si="9"/>
        <v>993</v>
      </c>
      <c r="J31" s="239">
        <f t="shared" si="9"/>
        <v>1</v>
      </c>
      <c r="K31" s="239">
        <f t="shared" si="9"/>
        <v>994</v>
      </c>
      <c r="L31" s="239">
        <f t="shared" si="9"/>
        <v>610</v>
      </c>
      <c r="M31" s="239">
        <f t="shared" si="9"/>
        <v>19</v>
      </c>
      <c r="N31" s="239">
        <f t="shared" si="9"/>
        <v>629</v>
      </c>
      <c r="O31" s="312" t="s">
        <v>129</v>
      </c>
      <c r="P31" s="2172"/>
    </row>
    <row r="32" spans="1:16" ht="39" customHeight="1">
      <c r="A32" s="2150" t="s">
        <v>890</v>
      </c>
      <c r="B32" s="2151"/>
      <c r="C32" s="2151"/>
      <c r="D32" s="2151"/>
      <c r="E32" s="2151"/>
      <c r="F32" s="2151"/>
      <c r="G32" s="2152"/>
      <c r="H32" s="2153" t="s">
        <v>891</v>
      </c>
      <c r="I32" s="2153"/>
      <c r="J32" s="2153"/>
      <c r="K32" s="2153"/>
      <c r="L32" s="2153"/>
      <c r="M32" s="2153"/>
      <c r="N32" s="2153"/>
      <c r="O32" s="2153"/>
      <c r="P32" s="2154"/>
    </row>
    <row r="33" spans="1:17" ht="39" customHeight="1">
      <c r="A33" s="2173" t="s">
        <v>517</v>
      </c>
      <c r="B33" s="2173" t="s">
        <v>621</v>
      </c>
      <c r="C33" s="2179" t="s">
        <v>96</v>
      </c>
      <c r="D33" s="2179"/>
      <c r="E33" s="2179" t="s">
        <v>97</v>
      </c>
      <c r="F33" s="2179" t="s">
        <v>98</v>
      </c>
      <c r="G33" s="2179"/>
      <c r="H33" s="2179" t="s">
        <v>99</v>
      </c>
      <c r="I33" s="2179" t="s">
        <v>258</v>
      </c>
      <c r="J33" s="2179"/>
      <c r="K33" s="2179" t="s">
        <v>101</v>
      </c>
      <c r="L33" s="2179" t="s">
        <v>102</v>
      </c>
      <c r="M33" s="2179"/>
      <c r="N33" s="2179" t="s">
        <v>692</v>
      </c>
      <c r="O33" s="2179" t="s">
        <v>622</v>
      </c>
      <c r="P33" s="2179" t="s">
        <v>520</v>
      </c>
      <c r="Q33" s="346"/>
    </row>
    <row r="34" spans="1:17" ht="39" customHeight="1">
      <c r="A34" s="2174"/>
      <c r="B34" s="2174"/>
      <c r="C34" s="2179" t="s">
        <v>97</v>
      </c>
      <c r="D34" s="2179"/>
      <c r="E34" s="2179"/>
      <c r="F34" s="2179" t="s">
        <v>99</v>
      </c>
      <c r="G34" s="2179"/>
      <c r="H34" s="2179"/>
      <c r="I34" s="2179" t="s">
        <v>101</v>
      </c>
      <c r="J34" s="2179"/>
      <c r="K34" s="2179"/>
      <c r="L34" s="2179" t="s">
        <v>103</v>
      </c>
      <c r="M34" s="2179"/>
      <c r="N34" s="2179"/>
      <c r="O34" s="2179"/>
      <c r="P34" s="2179"/>
      <c r="Q34" s="346"/>
    </row>
    <row r="35" spans="1:17" ht="39" customHeight="1">
      <c r="A35" s="2174"/>
      <c r="B35" s="2174"/>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179"/>
      <c r="P35" s="2179"/>
      <c r="Q35" s="346"/>
    </row>
    <row r="36" spans="1:17" ht="39" customHeight="1">
      <c r="A36" s="2175"/>
      <c r="B36" s="2175"/>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179"/>
      <c r="P36" s="2179"/>
      <c r="Q36" s="346"/>
    </row>
    <row r="37" spans="1:17" s="46" customFormat="1" ht="39" customHeight="1">
      <c r="A37" s="2172" t="s">
        <v>523</v>
      </c>
      <c r="B37" s="312" t="s">
        <v>628</v>
      </c>
      <c r="C37" s="242">
        <v>205</v>
      </c>
      <c r="D37" s="242">
        <v>158</v>
      </c>
      <c r="E37" s="242">
        <f>C37+D37</f>
        <v>363</v>
      </c>
      <c r="F37" s="242">
        <v>141</v>
      </c>
      <c r="G37" s="242">
        <v>188</v>
      </c>
      <c r="H37" s="242">
        <f>F37+G37</f>
        <v>329</v>
      </c>
      <c r="I37" s="242">
        <v>210</v>
      </c>
      <c r="J37" s="242">
        <v>42</v>
      </c>
      <c r="K37" s="242">
        <f>I37+J37</f>
        <v>252</v>
      </c>
      <c r="L37" s="242">
        <v>240</v>
      </c>
      <c r="M37" s="242">
        <v>40</v>
      </c>
      <c r="N37" s="242">
        <f>L37+M37</f>
        <v>280</v>
      </c>
      <c r="O37" s="312" t="s">
        <v>76</v>
      </c>
      <c r="P37" s="2172" t="s">
        <v>629</v>
      </c>
    </row>
    <row r="38" spans="1:17" s="46" customFormat="1" ht="39" customHeight="1">
      <c r="A38" s="2172"/>
      <c r="B38" s="312" t="s">
        <v>630</v>
      </c>
      <c r="C38" s="242">
        <v>142</v>
      </c>
      <c r="D38" s="242">
        <v>173</v>
      </c>
      <c r="E38" s="242">
        <f>C38+D38</f>
        <v>315</v>
      </c>
      <c r="F38" s="242">
        <v>67</v>
      </c>
      <c r="G38" s="242">
        <v>167</v>
      </c>
      <c r="H38" s="242">
        <f>F38+G38</f>
        <v>234</v>
      </c>
      <c r="I38" s="242">
        <v>383</v>
      </c>
      <c r="J38" s="242">
        <v>50</v>
      </c>
      <c r="K38" s="242">
        <f>I38+J38</f>
        <v>433</v>
      </c>
      <c r="L38" s="242">
        <v>171</v>
      </c>
      <c r="M38" s="242">
        <v>22</v>
      </c>
      <c r="N38" s="242">
        <f>L38+M38</f>
        <v>193</v>
      </c>
      <c r="O38" s="312" t="s">
        <v>78</v>
      </c>
      <c r="P38" s="2172"/>
    </row>
    <row r="39" spans="1:17" s="46" customFormat="1" ht="39" customHeight="1">
      <c r="A39" s="2172"/>
      <c r="B39" s="312" t="s">
        <v>128</v>
      </c>
      <c r="C39" s="239">
        <f>C37+C38</f>
        <v>347</v>
      </c>
      <c r="D39" s="239">
        <f t="shared" ref="D39:N39" si="10">D37+D38</f>
        <v>331</v>
      </c>
      <c r="E39" s="239">
        <f t="shared" si="10"/>
        <v>678</v>
      </c>
      <c r="F39" s="239">
        <f t="shared" si="10"/>
        <v>208</v>
      </c>
      <c r="G39" s="239">
        <f t="shared" si="10"/>
        <v>355</v>
      </c>
      <c r="H39" s="239">
        <f t="shared" si="10"/>
        <v>563</v>
      </c>
      <c r="I39" s="239">
        <f t="shared" si="10"/>
        <v>593</v>
      </c>
      <c r="J39" s="239">
        <f t="shared" si="10"/>
        <v>92</v>
      </c>
      <c r="K39" s="239">
        <f t="shared" si="10"/>
        <v>685</v>
      </c>
      <c r="L39" s="239">
        <f t="shared" si="10"/>
        <v>411</v>
      </c>
      <c r="M39" s="239">
        <f t="shared" si="10"/>
        <v>62</v>
      </c>
      <c r="N39" s="239">
        <f t="shared" si="10"/>
        <v>473</v>
      </c>
      <c r="O39" s="312" t="s">
        <v>129</v>
      </c>
      <c r="P39" s="2172"/>
    </row>
    <row r="40" spans="1:17" s="46" customFormat="1" ht="39" customHeight="1">
      <c r="A40" s="2172" t="s">
        <v>524</v>
      </c>
      <c r="B40" s="312" t="s">
        <v>628</v>
      </c>
      <c r="C40" s="242">
        <v>147</v>
      </c>
      <c r="D40" s="242">
        <v>1</v>
      </c>
      <c r="E40" s="242">
        <f>C40+D40</f>
        <v>148</v>
      </c>
      <c r="F40" s="242">
        <v>129</v>
      </c>
      <c r="G40" s="242">
        <v>0</v>
      </c>
      <c r="H40" s="242">
        <f>F40+G40</f>
        <v>129</v>
      </c>
      <c r="I40" s="242">
        <v>47</v>
      </c>
      <c r="J40" s="242">
        <v>0</v>
      </c>
      <c r="K40" s="242">
        <f>I40+J40</f>
        <v>47</v>
      </c>
      <c r="L40" s="242">
        <v>108</v>
      </c>
      <c r="M40" s="242">
        <v>2</v>
      </c>
      <c r="N40" s="242">
        <f>L40+M40</f>
        <v>110</v>
      </c>
      <c r="O40" s="312" t="s">
        <v>76</v>
      </c>
      <c r="P40" s="2172" t="s">
        <v>227</v>
      </c>
    </row>
    <row r="41" spans="1:17" s="46" customFormat="1" ht="39" customHeight="1">
      <c r="A41" s="2172"/>
      <c r="B41" s="312" t="s">
        <v>630</v>
      </c>
      <c r="C41" s="242">
        <v>82</v>
      </c>
      <c r="D41" s="242">
        <v>0</v>
      </c>
      <c r="E41" s="242">
        <f>C41+D41</f>
        <v>82</v>
      </c>
      <c r="F41" s="242">
        <v>60</v>
      </c>
      <c r="G41" s="242">
        <v>0</v>
      </c>
      <c r="H41" s="242">
        <f>F41+G41</f>
        <v>60</v>
      </c>
      <c r="I41" s="242">
        <v>61</v>
      </c>
      <c r="J41" s="242">
        <v>0</v>
      </c>
      <c r="K41" s="242">
        <f>I41+J41</f>
        <v>61</v>
      </c>
      <c r="L41" s="242">
        <v>56</v>
      </c>
      <c r="M41" s="242">
        <v>1</v>
      </c>
      <c r="N41" s="242">
        <f>L41+M41</f>
        <v>57</v>
      </c>
      <c r="O41" s="312" t="s">
        <v>78</v>
      </c>
      <c r="P41" s="2172"/>
    </row>
    <row r="42" spans="1:17" s="46" customFormat="1" ht="39" customHeight="1">
      <c r="A42" s="2172"/>
      <c r="B42" s="312" t="s">
        <v>128</v>
      </c>
      <c r="C42" s="239">
        <f>C40+C41</f>
        <v>229</v>
      </c>
      <c r="D42" s="239">
        <f t="shared" ref="D42:N42" si="11">D40+D41</f>
        <v>1</v>
      </c>
      <c r="E42" s="239">
        <f t="shared" si="11"/>
        <v>230</v>
      </c>
      <c r="F42" s="239">
        <f t="shared" si="11"/>
        <v>189</v>
      </c>
      <c r="G42" s="239">
        <f t="shared" si="11"/>
        <v>0</v>
      </c>
      <c r="H42" s="239">
        <f t="shared" si="11"/>
        <v>189</v>
      </c>
      <c r="I42" s="239">
        <f t="shared" si="11"/>
        <v>108</v>
      </c>
      <c r="J42" s="239">
        <f t="shared" si="11"/>
        <v>0</v>
      </c>
      <c r="K42" s="239">
        <f t="shared" si="11"/>
        <v>108</v>
      </c>
      <c r="L42" s="239">
        <f t="shared" si="11"/>
        <v>164</v>
      </c>
      <c r="M42" s="239">
        <f t="shared" si="11"/>
        <v>3</v>
      </c>
      <c r="N42" s="239">
        <f t="shared" si="11"/>
        <v>167</v>
      </c>
      <c r="O42" s="312" t="s">
        <v>129</v>
      </c>
      <c r="P42" s="2172"/>
    </row>
    <row r="43" spans="1:17" s="46" customFormat="1" ht="39" customHeight="1">
      <c r="A43" s="2172" t="s">
        <v>525</v>
      </c>
      <c r="B43" s="312" t="s">
        <v>628</v>
      </c>
      <c r="C43" s="242">
        <f>C37+C40</f>
        <v>352</v>
      </c>
      <c r="D43" s="242">
        <f t="shared" ref="D43:N44" si="12">D37+D40</f>
        <v>159</v>
      </c>
      <c r="E43" s="242">
        <f t="shared" si="12"/>
        <v>511</v>
      </c>
      <c r="F43" s="242">
        <f t="shared" si="12"/>
        <v>270</v>
      </c>
      <c r="G43" s="242">
        <f t="shared" si="12"/>
        <v>188</v>
      </c>
      <c r="H43" s="242">
        <f t="shared" si="12"/>
        <v>458</v>
      </c>
      <c r="I43" s="242">
        <f t="shared" si="12"/>
        <v>257</v>
      </c>
      <c r="J43" s="242">
        <f t="shared" si="12"/>
        <v>42</v>
      </c>
      <c r="K43" s="242">
        <f t="shared" si="12"/>
        <v>299</v>
      </c>
      <c r="L43" s="242">
        <f t="shared" si="12"/>
        <v>348</v>
      </c>
      <c r="M43" s="242">
        <f t="shared" si="12"/>
        <v>42</v>
      </c>
      <c r="N43" s="242">
        <f t="shared" si="12"/>
        <v>390</v>
      </c>
      <c r="O43" s="312" t="s">
        <v>76</v>
      </c>
      <c r="P43" s="2172" t="s">
        <v>631</v>
      </c>
    </row>
    <row r="44" spans="1:17" s="46" customFormat="1" ht="39" customHeight="1">
      <c r="A44" s="2172"/>
      <c r="B44" s="312" t="s">
        <v>630</v>
      </c>
      <c r="C44" s="242">
        <f>C38+C41</f>
        <v>224</v>
      </c>
      <c r="D44" s="242">
        <f t="shared" si="12"/>
        <v>173</v>
      </c>
      <c r="E44" s="242">
        <f t="shared" si="12"/>
        <v>397</v>
      </c>
      <c r="F44" s="242">
        <f t="shared" si="12"/>
        <v>127</v>
      </c>
      <c r="G44" s="242">
        <f t="shared" si="12"/>
        <v>167</v>
      </c>
      <c r="H44" s="242">
        <f t="shared" si="12"/>
        <v>294</v>
      </c>
      <c r="I44" s="242">
        <f t="shared" si="12"/>
        <v>444</v>
      </c>
      <c r="J44" s="242">
        <f t="shared" si="12"/>
        <v>50</v>
      </c>
      <c r="K44" s="242">
        <f t="shared" si="12"/>
        <v>494</v>
      </c>
      <c r="L44" s="242">
        <f t="shared" si="12"/>
        <v>227</v>
      </c>
      <c r="M44" s="242">
        <f t="shared" si="12"/>
        <v>23</v>
      </c>
      <c r="N44" s="242">
        <f t="shared" si="12"/>
        <v>250</v>
      </c>
      <c r="O44" s="312" t="s">
        <v>78</v>
      </c>
      <c r="P44" s="2172"/>
    </row>
    <row r="45" spans="1:17" s="46" customFormat="1" ht="39" customHeight="1">
      <c r="A45" s="2172"/>
      <c r="B45" s="312" t="s">
        <v>128</v>
      </c>
      <c r="C45" s="239">
        <f>C43+C44</f>
        <v>576</v>
      </c>
      <c r="D45" s="239">
        <f t="shared" ref="D45:N45" si="13">D43+D44</f>
        <v>332</v>
      </c>
      <c r="E45" s="239">
        <f t="shared" si="13"/>
        <v>908</v>
      </c>
      <c r="F45" s="239">
        <f t="shared" si="13"/>
        <v>397</v>
      </c>
      <c r="G45" s="239">
        <f t="shared" si="13"/>
        <v>355</v>
      </c>
      <c r="H45" s="239">
        <f t="shared" si="13"/>
        <v>752</v>
      </c>
      <c r="I45" s="239">
        <f t="shared" si="13"/>
        <v>701</v>
      </c>
      <c r="J45" s="239">
        <f t="shared" si="13"/>
        <v>92</v>
      </c>
      <c r="K45" s="239">
        <f t="shared" si="13"/>
        <v>793</v>
      </c>
      <c r="L45" s="239">
        <f t="shared" si="13"/>
        <v>575</v>
      </c>
      <c r="M45" s="239">
        <f t="shared" si="13"/>
        <v>65</v>
      </c>
      <c r="N45" s="239">
        <f t="shared" si="13"/>
        <v>640</v>
      </c>
      <c r="O45" s="312" t="s">
        <v>129</v>
      </c>
      <c r="P45" s="2172"/>
    </row>
    <row r="46" spans="1:17" ht="39" customHeight="1">
      <c r="A46" s="2172" t="s">
        <v>527</v>
      </c>
      <c r="B46" s="312" t="s">
        <v>628</v>
      </c>
      <c r="C46" s="242">
        <v>667</v>
      </c>
      <c r="D46" s="242">
        <v>0</v>
      </c>
      <c r="E46" s="242">
        <f>C46+D46</f>
        <v>667</v>
      </c>
      <c r="F46" s="242">
        <v>391</v>
      </c>
      <c r="G46" s="242">
        <v>0</v>
      </c>
      <c r="H46" s="242">
        <f>F46+G46</f>
        <v>391</v>
      </c>
      <c r="I46" s="242">
        <v>131</v>
      </c>
      <c r="J46" s="242">
        <v>1</v>
      </c>
      <c r="K46" s="242">
        <f>I46+J46</f>
        <v>132</v>
      </c>
      <c r="L46" s="242">
        <v>239</v>
      </c>
      <c r="M46" s="242">
        <v>0</v>
      </c>
      <c r="N46" s="242">
        <f>L46+M46</f>
        <v>239</v>
      </c>
      <c r="O46" s="312" t="s">
        <v>76</v>
      </c>
      <c r="P46" s="2172" t="s">
        <v>233</v>
      </c>
    </row>
    <row r="47" spans="1:17" ht="39" customHeight="1">
      <c r="A47" s="2172"/>
      <c r="B47" s="312" t="s">
        <v>630</v>
      </c>
      <c r="C47" s="242">
        <v>813</v>
      </c>
      <c r="D47" s="242">
        <v>78</v>
      </c>
      <c r="E47" s="242">
        <f>C47+D47</f>
        <v>891</v>
      </c>
      <c r="F47" s="242">
        <v>564</v>
      </c>
      <c r="G47" s="242">
        <v>221</v>
      </c>
      <c r="H47" s="242">
        <f>F47+G47</f>
        <v>785</v>
      </c>
      <c r="I47" s="242">
        <v>1409</v>
      </c>
      <c r="J47" s="242">
        <v>114</v>
      </c>
      <c r="K47" s="242">
        <f>I47+J47</f>
        <v>1523</v>
      </c>
      <c r="L47" s="242">
        <v>434</v>
      </c>
      <c r="M47" s="242">
        <v>28</v>
      </c>
      <c r="N47" s="242">
        <f>L47+M47</f>
        <v>462</v>
      </c>
      <c r="O47" s="312" t="s">
        <v>78</v>
      </c>
      <c r="P47" s="2172"/>
    </row>
    <row r="48" spans="1:17" ht="39" customHeight="1">
      <c r="A48" s="2172"/>
      <c r="B48" s="312" t="s">
        <v>128</v>
      </c>
      <c r="C48" s="239">
        <f>C46+C47</f>
        <v>1480</v>
      </c>
      <c r="D48" s="239">
        <f t="shared" ref="D48:N48" si="14">D46+D47</f>
        <v>78</v>
      </c>
      <c r="E48" s="239">
        <f t="shared" si="14"/>
        <v>1558</v>
      </c>
      <c r="F48" s="239">
        <f t="shared" si="14"/>
        <v>955</v>
      </c>
      <c r="G48" s="239">
        <f t="shared" si="14"/>
        <v>221</v>
      </c>
      <c r="H48" s="239">
        <f t="shared" si="14"/>
        <v>1176</v>
      </c>
      <c r="I48" s="239">
        <f t="shared" si="14"/>
        <v>1540</v>
      </c>
      <c r="J48" s="239">
        <f t="shared" si="14"/>
        <v>115</v>
      </c>
      <c r="K48" s="239">
        <f t="shared" si="14"/>
        <v>1655</v>
      </c>
      <c r="L48" s="239">
        <f t="shared" si="14"/>
        <v>673</v>
      </c>
      <c r="M48" s="239">
        <f t="shared" si="14"/>
        <v>28</v>
      </c>
      <c r="N48" s="239">
        <f t="shared" si="14"/>
        <v>701</v>
      </c>
      <c r="O48" s="312" t="s">
        <v>129</v>
      </c>
      <c r="P48" s="2172"/>
    </row>
    <row r="49" spans="1:17" ht="39" customHeight="1">
      <c r="A49" s="2172" t="s">
        <v>528</v>
      </c>
      <c r="B49" s="312" t="s">
        <v>628</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2" t="s">
        <v>235</v>
      </c>
    </row>
    <row r="50" spans="1:17" ht="39" customHeight="1">
      <c r="A50" s="2172"/>
      <c r="B50" s="312" t="s">
        <v>630</v>
      </c>
      <c r="C50" s="242">
        <v>4</v>
      </c>
      <c r="D50" s="242">
        <v>1</v>
      </c>
      <c r="E50" s="242">
        <f>C50+D50</f>
        <v>5</v>
      </c>
      <c r="F50" s="242">
        <v>57</v>
      </c>
      <c r="G50" s="242">
        <v>1</v>
      </c>
      <c r="H50" s="242">
        <f>F50+G50</f>
        <v>58</v>
      </c>
      <c r="I50" s="242">
        <v>16</v>
      </c>
      <c r="J50" s="242">
        <v>3</v>
      </c>
      <c r="K50" s="242">
        <f>I50+J50</f>
        <v>19</v>
      </c>
      <c r="L50" s="242">
        <v>1</v>
      </c>
      <c r="M50" s="242">
        <v>3</v>
      </c>
      <c r="N50" s="242">
        <f>L50+M50</f>
        <v>4</v>
      </c>
      <c r="O50" s="312" t="s">
        <v>78</v>
      </c>
      <c r="P50" s="2172"/>
    </row>
    <row r="51" spans="1:17" ht="39" customHeight="1">
      <c r="A51" s="2172"/>
      <c r="B51" s="312" t="s">
        <v>128</v>
      </c>
      <c r="C51" s="239">
        <f>C49+C50</f>
        <v>4</v>
      </c>
      <c r="D51" s="239">
        <f t="shared" ref="D51:N51" si="15">D49+D50</f>
        <v>1</v>
      </c>
      <c r="E51" s="239">
        <f t="shared" si="15"/>
        <v>5</v>
      </c>
      <c r="F51" s="239">
        <f t="shared" si="15"/>
        <v>57</v>
      </c>
      <c r="G51" s="239">
        <f t="shared" si="15"/>
        <v>1</v>
      </c>
      <c r="H51" s="239">
        <f t="shared" si="15"/>
        <v>58</v>
      </c>
      <c r="I51" s="239">
        <f t="shared" si="15"/>
        <v>16</v>
      </c>
      <c r="J51" s="239">
        <f t="shared" si="15"/>
        <v>3</v>
      </c>
      <c r="K51" s="239">
        <f t="shared" si="15"/>
        <v>19</v>
      </c>
      <c r="L51" s="239">
        <f t="shared" si="15"/>
        <v>1</v>
      </c>
      <c r="M51" s="239">
        <f t="shared" si="15"/>
        <v>3</v>
      </c>
      <c r="N51" s="239">
        <f t="shared" si="15"/>
        <v>4</v>
      </c>
      <c r="O51" s="312" t="s">
        <v>129</v>
      </c>
      <c r="P51" s="2172"/>
    </row>
    <row r="52" spans="1:17" ht="39" customHeight="1">
      <c r="A52" s="2172" t="s">
        <v>529</v>
      </c>
      <c r="B52" s="312" t="s">
        <v>628</v>
      </c>
      <c r="C52" s="242">
        <f>C46+C49</f>
        <v>667</v>
      </c>
      <c r="D52" s="242">
        <f t="shared" ref="D52:N53" si="16">D46+D49</f>
        <v>0</v>
      </c>
      <c r="E52" s="242">
        <f t="shared" si="16"/>
        <v>667</v>
      </c>
      <c r="F52" s="242">
        <f t="shared" si="16"/>
        <v>391</v>
      </c>
      <c r="G52" s="242">
        <f t="shared" si="16"/>
        <v>0</v>
      </c>
      <c r="H52" s="242">
        <f t="shared" si="16"/>
        <v>391</v>
      </c>
      <c r="I52" s="242">
        <f t="shared" si="16"/>
        <v>131</v>
      </c>
      <c r="J52" s="242">
        <f t="shared" si="16"/>
        <v>1</v>
      </c>
      <c r="K52" s="242">
        <f t="shared" si="16"/>
        <v>132</v>
      </c>
      <c r="L52" s="242">
        <f t="shared" si="16"/>
        <v>239</v>
      </c>
      <c r="M52" s="242">
        <f t="shared" si="16"/>
        <v>0</v>
      </c>
      <c r="N52" s="242">
        <f t="shared" si="16"/>
        <v>239</v>
      </c>
      <c r="O52" s="312" t="s">
        <v>76</v>
      </c>
      <c r="P52" s="2172" t="s">
        <v>530</v>
      </c>
    </row>
    <row r="53" spans="1:17" ht="39" customHeight="1">
      <c r="A53" s="2172"/>
      <c r="B53" s="312" t="s">
        <v>630</v>
      </c>
      <c r="C53" s="242">
        <f>C47+C50</f>
        <v>817</v>
      </c>
      <c r="D53" s="242">
        <f t="shared" si="16"/>
        <v>79</v>
      </c>
      <c r="E53" s="242">
        <f t="shared" si="16"/>
        <v>896</v>
      </c>
      <c r="F53" s="242">
        <f t="shared" si="16"/>
        <v>621</v>
      </c>
      <c r="G53" s="242">
        <f t="shared" si="16"/>
        <v>222</v>
      </c>
      <c r="H53" s="242">
        <f t="shared" si="16"/>
        <v>843</v>
      </c>
      <c r="I53" s="242">
        <f t="shared" si="16"/>
        <v>1425</v>
      </c>
      <c r="J53" s="242">
        <f t="shared" si="16"/>
        <v>117</v>
      </c>
      <c r="K53" s="242">
        <f t="shared" si="16"/>
        <v>1542</v>
      </c>
      <c r="L53" s="242">
        <f t="shared" si="16"/>
        <v>435</v>
      </c>
      <c r="M53" s="242">
        <f t="shared" si="16"/>
        <v>31</v>
      </c>
      <c r="N53" s="242">
        <f t="shared" si="16"/>
        <v>466</v>
      </c>
      <c r="O53" s="312" t="s">
        <v>78</v>
      </c>
      <c r="P53" s="2172"/>
    </row>
    <row r="54" spans="1:17" ht="39" customHeight="1">
      <c r="A54" s="2172"/>
      <c r="B54" s="312" t="s">
        <v>128</v>
      </c>
      <c r="C54" s="239">
        <f>C52+C53</f>
        <v>1484</v>
      </c>
      <c r="D54" s="239">
        <f t="shared" ref="D54:N54" si="17">D52+D53</f>
        <v>79</v>
      </c>
      <c r="E54" s="239">
        <f t="shared" si="17"/>
        <v>1563</v>
      </c>
      <c r="F54" s="239">
        <f t="shared" si="17"/>
        <v>1012</v>
      </c>
      <c r="G54" s="239">
        <f t="shared" si="17"/>
        <v>222</v>
      </c>
      <c r="H54" s="239">
        <f t="shared" si="17"/>
        <v>1234</v>
      </c>
      <c r="I54" s="239">
        <f t="shared" si="17"/>
        <v>1556</v>
      </c>
      <c r="J54" s="239">
        <f t="shared" si="17"/>
        <v>118</v>
      </c>
      <c r="K54" s="239">
        <f t="shared" si="17"/>
        <v>1674</v>
      </c>
      <c r="L54" s="239">
        <f t="shared" si="17"/>
        <v>674</v>
      </c>
      <c r="M54" s="239">
        <f t="shared" si="17"/>
        <v>31</v>
      </c>
      <c r="N54" s="239">
        <f t="shared" si="17"/>
        <v>705</v>
      </c>
      <c r="O54" s="312" t="s">
        <v>129</v>
      </c>
      <c r="P54" s="2172"/>
    </row>
    <row r="55" spans="1:17" ht="39" customHeight="1">
      <c r="A55" s="2172" t="s">
        <v>531</v>
      </c>
      <c r="B55" s="312" t="s">
        <v>628</v>
      </c>
      <c r="C55" s="242">
        <v>15</v>
      </c>
      <c r="D55" s="242">
        <v>0</v>
      </c>
      <c r="E55" s="242">
        <f>C55+D55</f>
        <v>15</v>
      </c>
      <c r="F55" s="242">
        <v>10</v>
      </c>
      <c r="G55" s="242">
        <v>0</v>
      </c>
      <c r="H55" s="242">
        <f>F55+G55</f>
        <v>10</v>
      </c>
      <c r="I55" s="242">
        <v>4</v>
      </c>
      <c r="J55" s="242">
        <v>0</v>
      </c>
      <c r="K55" s="242">
        <f>I55+J55</f>
        <v>4</v>
      </c>
      <c r="L55" s="242">
        <v>6</v>
      </c>
      <c r="M55" s="242">
        <v>0</v>
      </c>
      <c r="N55" s="242">
        <f>L55+M55</f>
        <v>6</v>
      </c>
      <c r="O55" s="312" t="s">
        <v>76</v>
      </c>
      <c r="P55" s="2172" t="s">
        <v>632</v>
      </c>
    </row>
    <row r="56" spans="1:17" ht="39" customHeight="1">
      <c r="A56" s="2172"/>
      <c r="B56" s="312" t="s">
        <v>630</v>
      </c>
      <c r="C56" s="242">
        <v>3</v>
      </c>
      <c r="D56" s="242">
        <v>0</v>
      </c>
      <c r="E56" s="242">
        <f>C56+D56</f>
        <v>3</v>
      </c>
      <c r="F56" s="242">
        <v>5</v>
      </c>
      <c r="G56" s="242">
        <v>0</v>
      </c>
      <c r="H56" s="242">
        <f>F56+G56</f>
        <v>5</v>
      </c>
      <c r="I56" s="242">
        <v>3</v>
      </c>
      <c r="J56" s="242">
        <v>0</v>
      </c>
      <c r="K56" s="242">
        <f>I56+J56</f>
        <v>3</v>
      </c>
      <c r="L56" s="242">
        <v>2</v>
      </c>
      <c r="M56" s="242">
        <v>0</v>
      </c>
      <c r="N56" s="242">
        <f>L56+M56</f>
        <v>2</v>
      </c>
      <c r="O56" s="312" t="s">
        <v>78</v>
      </c>
      <c r="P56" s="2172"/>
    </row>
    <row r="57" spans="1:17" ht="39" customHeight="1">
      <c r="A57" s="2172"/>
      <c r="B57" s="312" t="s">
        <v>128</v>
      </c>
      <c r="C57" s="239">
        <f>C55+C56</f>
        <v>18</v>
      </c>
      <c r="D57" s="239">
        <f t="shared" ref="D57:N57" si="18">D55+D56</f>
        <v>0</v>
      </c>
      <c r="E57" s="239">
        <f t="shared" si="18"/>
        <v>18</v>
      </c>
      <c r="F57" s="239">
        <f t="shared" si="18"/>
        <v>15</v>
      </c>
      <c r="G57" s="239">
        <f t="shared" si="18"/>
        <v>0</v>
      </c>
      <c r="H57" s="239">
        <f t="shared" si="18"/>
        <v>15</v>
      </c>
      <c r="I57" s="239">
        <f t="shared" si="18"/>
        <v>7</v>
      </c>
      <c r="J57" s="239">
        <f t="shared" si="18"/>
        <v>0</v>
      </c>
      <c r="K57" s="239">
        <f t="shared" si="18"/>
        <v>7</v>
      </c>
      <c r="L57" s="239">
        <f t="shared" si="18"/>
        <v>8</v>
      </c>
      <c r="M57" s="239">
        <f t="shared" si="18"/>
        <v>0</v>
      </c>
      <c r="N57" s="239">
        <f t="shared" si="18"/>
        <v>8</v>
      </c>
      <c r="O57" s="312" t="s">
        <v>129</v>
      </c>
      <c r="P57" s="2172"/>
    </row>
    <row r="58" spans="1:17" ht="39" customHeight="1">
      <c r="A58" s="2172" t="s">
        <v>532</v>
      </c>
      <c r="B58" s="312" t="s">
        <v>628</v>
      </c>
      <c r="C58" s="242">
        <v>850</v>
      </c>
      <c r="D58" s="242">
        <v>0</v>
      </c>
      <c r="E58" s="242">
        <f>C58+D58</f>
        <v>850</v>
      </c>
      <c r="F58" s="242">
        <v>821</v>
      </c>
      <c r="G58" s="242">
        <v>0</v>
      </c>
      <c r="H58" s="242">
        <f>F58+G58</f>
        <v>821</v>
      </c>
      <c r="I58" s="242">
        <v>297</v>
      </c>
      <c r="J58" s="242">
        <v>0</v>
      </c>
      <c r="K58" s="242">
        <f>I58+J58</f>
        <v>297</v>
      </c>
      <c r="L58" s="242">
        <v>420</v>
      </c>
      <c r="M58" s="242">
        <v>0</v>
      </c>
      <c r="N58" s="242">
        <f>L58+M58</f>
        <v>420</v>
      </c>
      <c r="O58" s="312" t="s">
        <v>76</v>
      </c>
      <c r="P58" s="2172" t="s">
        <v>633</v>
      </c>
    </row>
    <row r="59" spans="1:17" ht="39" customHeight="1">
      <c r="A59" s="2172"/>
      <c r="B59" s="312" t="s">
        <v>630</v>
      </c>
      <c r="C59" s="242">
        <v>279</v>
      </c>
      <c r="D59" s="242">
        <v>5</v>
      </c>
      <c r="E59" s="242">
        <f>C59+D59</f>
        <v>284</v>
      </c>
      <c r="F59" s="242">
        <v>195</v>
      </c>
      <c r="G59" s="242">
        <v>13</v>
      </c>
      <c r="H59" s="242">
        <f>F59+G59</f>
        <v>208</v>
      </c>
      <c r="I59" s="242">
        <v>286</v>
      </c>
      <c r="J59" s="242">
        <v>1</v>
      </c>
      <c r="K59" s="242">
        <f>I59+J59</f>
        <v>287</v>
      </c>
      <c r="L59" s="242">
        <v>245</v>
      </c>
      <c r="M59" s="242">
        <v>1</v>
      </c>
      <c r="N59" s="242">
        <f>L59+M59</f>
        <v>246</v>
      </c>
      <c r="O59" s="312" t="s">
        <v>78</v>
      </c>
      <c r="P59" s="2172"/>
    </row>
    <row r="60" spans="1:17" ht="39" customHeight="1">
      <c r="A60" s="2172"/>
      <c r="B60" s="312" t="s">
        <v>128</v>
      </c>
      <c r="C60" s="239">
        <f>C58+C59</f>
        <v>1129</v>
      </c>
      <c r="D60" s="239">
        <f t="shared" ref="D60:N60" si="19">D58+D59</f>
        <v>5</v>
      </c>
      <c r="E60" s="239">
        <f t="shared" si="19"/>
        <v>1134</v>
      </c>
      <c r="F60" s="239">
        <f t="shared" si="19"/>
        <v>1016</v>
      </c>
      <c r="G60" s="239">
        <f t="shared" si="19"/>
        <v>13</v>
      </c>
      <c r="H60" s="239">
        <f t="shared" si="19"/>
        <v>1029</v>
      </c>
      <c r="I60" s="239">
        <f t="shared" si="19"/>
        <v>583</v>
      </c>
      <c r="J60" s="239">
        <f t="shared" si="19"/>
        <v>1</v>
      </c>
      <c r="K60" s="239">
        <f t="shared" si="19"/>
        <v>584</v>
      </c>
      <c r="L60" s="239">
        <f t="shared" si="19"/>
        <v>665</v>
      </c>
      <c r="M60" s="239">
        <f t="shared" si="19"/>
        <v>1</v>
      </c>
      <c r="N60" s="239">
        <f t="shared" si="19"/>
        <v>666</v>
      </c>
      <c r="O60" s="312" t="s">
        <v>129</v>
      </c>
      <c r="P60" s="2172"/>
    </row>
    <row r="61" spans="1:17" ht="39" customHeight="1">
      <c r="A61" s="2150" t="s">
        <v>890</v>
      </c>
      <c r="B61" s="2151"/>
      <c r="C61" s="2151"/>
      <c r="D61" s="2151"/>
      <c r="E61" s="2151"/>
      <c r="F61" s="2151"/>
      <c r="G61" s="2152"/>
      <c r="H61" s="2153" t="s">
        <v>891</v>
      </c>
      <c r="I61" s="2153"/>
      <c r="J61" s="2153"/>
      <c r="K61" s="2153"/>
      <c r="L61" s="2153"/>
      <c r="M61" s="2153"/>
      <c r="N61" s="2153"/>
      <c r="O61" s="2153"/>
      <c r="P61" s="2154"/>
    </row>
    <row r="62" spans="1:17" ht="39" customHeight="1">
      <c r="A62" s="2173" t="s">
        <v>517</v>
      </c>
      <c r="B62" s="2173" t="s">
        <v>621</v>
      </c>
      <c r="C62" s="2179" t="s">
        <v>104</v>
      </c>
      <c r="D62" s="2179"/>
      <c r="E62" s="2179" t="s">
        <v>105</v>
      </c>
      <c r="F62" s="2179" t="s">
        <v>106</v>
      </c>
      <c r="G62" s="2179"/>
      <c r="H62" s="2179" t="s">
        <v>107</v>
      </c>
      <c r="I62" s="2179" t="s">
        <v>259</v>
      </c>
      <c r="J62" s="2179"/>
      <c r="K62" s="2179" t="s">
        <v>109</v>
      </c>
      <c r="L62" s="2179" t="s">
        <v>110</v>
      </c>
      <c r="M62" s="2179"/>
      <c r="N62" s="2179" t="s">
        <v>111</v>
      </c>
      <c r="O62" s="2179" t="s">
        <v>622</v>
      </c>
      <c r="P62" s="2179" t="s">
        <v>520</v>
      </c>
      <c r="Q62" s="346"/>
    </row>
    <row r="63" spans="1:17" ht="39" customHeight="1">
      <c r="A63" s="2174"/>
      <c r="B63" s="2174"/>
      <c r="C63" s="2179" t="s">
        <v>105</v>
      </c>
      <c r="D63" s="2179"/>
      <c r="E63" s="2179"/>
      <c r="F63" s="2179" t="s">
        <v>107</v>
      </c>
      <c r="G63" s="2179"/>
      <c r="H63" s="2179"/>
      <c r="I63" s="2179" t="s">
        <v>109</v>
      </c>
      <c r="J63" s="2179"/>
      <c r="K63" s="2179"/>
      <c r="L63" s="2179" t="s">
        <v>111</v>
      </c>
      <c r="M63" s="2179"/>
      <c r="N63" s="2179"/>
      <c r="O63" s="2179"/>
      <c r="P63" s="2179"/>
      <c r="Q63" s="346"/>
    </row>
    <row r="64" spans="1:17" ht="39" customHeight="1">
      <c r="A64" s="2174"/>
      <c r="B64" s="2174"/>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179"/>
      <c r="P64" s="2179"/>
      <c r="Q64" s="346"/>
    </row>
    <row r="65" spans="1:17" ht="39" customHeight="1">
      <c r="A65" s="2175"/>
      <c r="B65" s="2175"/>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179"/>
      <c r="P65" s="2179"/>
      <c r="Q65" s="346"/>
    </row>
    <row r="66" spans="1:17" s="46" customFormat="1" ht="39" customHeight="1">
      <c r="A66" s="2172" t="s">
        <v>523</v>
      </c>
      <c r="B66" s="312" t="s">
        <v>628</v>
      </c>
      <c r="C66" s="242">
        <v>13</v>
      </c>
      <c r="D66" s="242">
        <v>89</v>
      </c>
      <c r="E66" s="242">
        <f>C66+D66</f>
        <v>102</v>
      </c>
      <c r="F66" s="242">
        <v>298</v>
      </c>
      <c r="G66" s="242">
        <v>191</v>
      </c>
      <c r="H66" s="242">
        <f>F66+G66</f>
        <v>489</v>
      </c>
      <c r="I66" s="242">
        <v>4</v>
      </c>
      <c r="J66" s="242">
        <v>180</v>
      </c>
      <c r="K66" s="242">
        <f>I66+J66</f>
        <v>184</v>
      </c>
      <c r="L66" s="242">
        <v>25</v>
      </c>
      <c r="M66" s="242">
        <v>133</v>
      </c>
      <c r="N66" s="242">
        <f>L66+M66</f>
        <v>158</v>
      </c>
      <c r="O66" s="312" t="s">
        <v>76</v>
      </c>
      <c r="P66" s="2172" t="s">
        <v>629</v>
      </c>
    </row>
    <row r="67" spans="1:17" s="46" customFormat="1" ht="39" customHeight="1">
      <c r="A67" s="2172"/>
      <c r="B67" s="312" t="s">
        <v>630</v>
      </c>
      <c r="C67" s="242">
        <v>3</v>
      </c>
      <c r="D67" s="242">
        <v>62</v>
      </c>
      <c r="E67" s="242">
        <f>C67+D67</f>
        <v>65</v>
      </c>
      <c r="F67" s="242">
        <v>109</v>
      </c>
      <c r="G67" s="242">
        <v>109</v>
      </c>
      <c r="H67" s="242">
        <f>F67+G67</f>
        <v>218</v>
      </c>
      <c r="I67" s="242">
        <v>0</v>
      </c>
      <c r="J67" s="242">
        <v>112</v>
      </c>
      <c r="K67" s="242">
        <f>I67+J67</f>
        <v>112</v>
      </c>
      <c r="L67" s="242">
        <v>30</v>
      </c>
      <c r="M67" s="242">
        <v>164</v>
      </c>
      <c r="N67" s="242">
        <f>L67+M67</f>
        <v>194</v>
      </c>
      <c r="O67" s="312" t="s">
        <v>78</v>
      </c>
      <c r="P67" s="2172"/>
    </row>
    <row r="68" spans="1:17" s="46" customFormat="1" ht="39" customHeight="1">
      <c r="A68" s="2172"/>
      <c r="B68" s="312" t="s">
        <v>128</v>
      </c>
      <c r="C68" s="239">
        <f>C66+C67</f>
        <v>16</v>
      </c>
      <c r="D68" s="239">
        <f t="shared" ref="D68:N68" si="20">D66+D67</f>
        <v>151</v>
      </c>
      <c r="E68" s="239">
        <f t="shared" si="20"/>
        <v>167</v>
      </c>
      <c r="F68" s="239">
        <f t="shared" si="20"/>
        <v>407</v>
      </c>
      <c r="G68" s="239">
        <f t="shared" si="20"/>
        <v>300</v>
      </c>
      <c r="H68" s="239">
        <f t="shared" si="20"/>
        <v>707</v>
      </c>
      <c r="I68" s="239">
        <f t="shared" si="20"/>
        <v>4</v>
      </c>
      <c r="J68" s="239">
        <f t="shared" si="20"/>
        <v>292</v>
      </c>
      <c r="K68" s="239">
        <f t="shared" si="20"/>
        <v>296</v>
      </c>
      <c r="L68" s="239">
        <f t="shared" si="20"/>
        <v>55</v>
      </c>
      <c r="M68" s="239">
        <f t="shared" si="20"/>
        <v>297</v>
      </c>
      <c r="N68" s="239">
        <f t="shared" si="20"/>
        <v>352</v>
      </c>
      <c r="O68" s="312" t="s">
        <v>129</v>
      </c>
      <c r="P68" s="2172"/>
    </row>
    <row r="69" spans="1:17" s="46" customFormat="1" ht="39" customHeight="1">
      <c r="A69" s="2172" t="s">
        <v>524</v>
      </c>
      <c r="B69" s="312" t="s">
        <v>628</v>
      </c>
      <c r="C69" s="242">
        <v>21</v>
      </c>
      <c r="D69" s="242">
        <v>5</v>
      </c>
      <c r="E69" s="242">
        <f>C69+D69</f>
        <v>26</v>
      </c>
      <c r="F69" s="242">
        <v>135</v>
      </c>
      <c r="G69" s="242">
        <v>0</v>
      </c>
      <c r="H69" s="242">
        <f>F69+G69</f>
        <v>135</v>
      </c>
      <c r="I69" s="242">
        <v>17</v>
      </c>
      <c r="J69" s="242">
        <v>0</v>
      </c>
      <c r="K69" s="242">
        <f>I69+J69</f>
        <v>17</v>
      </c>
      <c r="L69" s="242">
        <v>33</v>
      </c>
      <c r="M69" s="242">
        <v>0</v>
      </c>
      <c r="N69" s="242">
        <f>L69+M69</f>
        <v>33</v>
      </c>
      <c r="O69" s="312" t="s">
        <v>76</v>
      </c>
      <c r="P69" s="2172" t="s">
        <v>227</v>
      </c>
    </row>
    <row r="70" spans="1:17" s="46" customFormat="1" ht="39" customHeight="1">
      <c r="A70" s="2172"/>
      <c r="B70" s="312" t="s">
        <v>630</v>
      </c>
      <c r="C70" s="242">
        <v>5</v>
      </c>
      <c r="D70" s="242">
        <v>4</v>
      </c>
      <c r="E70" s="242">
        <f>C70+D70</f>
        <v>9</v>
      </c>
      <c r="F70" s="242">
        <v>32</v>
      </c>
      <c r="G70" s="242">
        <v>0</v>
      </c>
      <c r="H70" s="242">
        <f>F70+G70</f>
        <v>32</v>
      </c>
      <c r="I70" s="242">
        <v>46</v>
      </c>
      <c r="J70" s="242">
        <v>0</v>
      </c>
      <c r="K70" s="242">
        <f>I70+J70</f>
        <v>46</v>
      </c>
      <c r="L70" s="242">
        <v>62</v>
      </c>
      <c r="M70" s="242">
        <v>0</v>
      </c>
      <c r="N70" s="242">
        <f>L70+M70</f>
        <v>62</v>
      </c>
      <c r="O70" s="312" t="s">
        <v>78</v>
      </c>
      <c r="P70" s="2172"/>
    </row>
    <row r="71" spans="1:17" s="46" customFormat="1" ht="39" customHeight="1">
      <c r="A71" s="2172"/>
      <c r="B71" s="312" t="s">
        <v>128</v>
      </c>
      <c r="C71" s="239">
        <f>C69+C70</f>
        <v>26</v>
      </c>
      <c r="D71" s="239">
        <f t="shared" ref="D71:N71" si="21">D69+D70</f>
        <v>9</v>
      </c>
      <c r="E71" s="239">
        <f t="shared" si="21"/>
        <v>35</v>
      </c>
      <c r="F71" s="239">
        <f t="shared" si="21"/>
        <v>167</v>
      </c>
      <c r="G71" s="239">
        <f t="shared" si="21"/>
        <v>0</v>
      </c>
      <c r="H71" s="239">
        <f t="shared" si="21"/>
        <v>167</v>
      </c>
      <c r="I71" s="239">
        <f t="shared" si="21"/>
        <v>63</v>
      </c>
      <c r="J71" s="239">
        <f t="shared" si="21"/>
        <v>0</v>
      </c>
      <c r="K71" s="239">
        <f t="shared" si="21"/>
        <v>63</v>
      </c>
      <c r="L71" s="239">
        <f t="shared" si="21"/>
        <v>95</v>
      </c>
      <c r="M71" s="239">
        <f t="shared" si="21"/>
        <v>0</v>
      </c>
      <c r="N71" s="239">
        <f t="shared" si="21"/>
        <v>95</v>
      </c>
      <c r="O71" s="312" t="s">
        <v>129</v>
      </c>
      <c r="P71" s="2172"/>
    </row>
    <row r="72" spans="1:17" s="46" customFormat="1" ht="39" customHeight="1">
      <c r="A72" s="2172" t="s">
        <v>525</v>
      </c>
      <c r="B72" s="312" t="s">
        <v>628</v>
      </c>
      <c r="C72" s="242">
        <f>C66+C69</f>
        <v>34</v>
      </c>
      <c r="D72" s="242">
        <f t="shared" ref="D72:N73" si="22">D66+D69</f>
        <v>94</v>
      </c>
      <c r="E72" s="242">
        <f t="shared" si="22"/>
        <v>128</v>
      </c>
      <c r="F72" s="242">
        <f t="shared" si="22"/>
        <v>433</v>
      </c>
      <c r="G72" s="242">
        <f t="shared" si="22"/>
        <v>191</v>
      </c>
      <c r="H72" s="242">
        <f t="shared" si="22"/>
        <v>624</v>
      </c>
      <c r="I72" s="242">
        <f t="shared" si="22"/>
        <v>21</v>
      </c>
      <c r="J72" s="242">
        <f t="shared" si="22"/>
        <v>180</v>
      </c>
      <c r="K72" s="242">
        <f t="shared" si="22"/>
        <v>201</v>
      </c>
      <c r="L72" s="242">
        <f t="shared" si="22"/>
        <v>58</v>
      </c>
      <c r="M72" s="242">
        <f t="shared" si="22"/>
        <v>133</v>
      </c>
      <c r="N72" s="242">
        <f t="shared" si="22"/>
        <v>191</v>
      </c>
      <c r="O72" s="312" t="s">
        <v>76</v>
      </c>
      <c r="P72" s="2172" t="s">
        <v>631</v>
      </c>
    </row>
    <row r="73" spans="1:17" s="46" customFormat="1" ht="39" customHeight="1">
      <c r="A73" s="2172"/>
      <c r="B73" s="312" t="s">
        <v>630</v>
      </c>
      <c r="C73" s="242">
        <f>C67+C70</f>
        <v>8</v>
      </c>
      <c r="D73" s="242">
        <f t="shared" si="22"/>
        <v>66</v>
      </c>
      <c r="E73" s="242">
        <f t="shared" si="22"/>
        <v>74</v>
      </c>
      <c r="F73" s="242">
        <f t="shared" si="22"/>
        <v>141</v>
      </c>
      <c r="G73" s="242">
        <f t="shared" si="22"/>
        <v>109</v>
      </c>
      <c r="H73" s="242">
        <f t="shared" si="22"/>
        <v>250</v>
      </c>
      <c r="I73" s="242">
        <f t="shared" si="22"/>
        <v>46</v>
      </c>
      <c r="J73" s="242">
        <f t="shared" si="22"/>
        <v>112</v>
      </c>
      <c r="K73" s="242">
        <f t="shared" si="22"/>
        <v>158</v>
      </c>
      <c r="L73" s="242">
        <f t="shared" si="22"/>
        <v>92</v>
      </c>
      <c r="M73" s="242">
        <f t="shared" si="22"/>
        <v>164</v>
      </c>
      <c r="N73" s="242">
        <f t="shared" si="22"/>
        <v>256</v>
      </c>
      <c r="O73" s="312" t="s">
        <v>78</v>
      </c>
      <c r="P73" s="2172"/>
    </row>
    <row r="74" spans="1:17" s="46" customFormat="1" ht="39" customHeight="1">
      <c r="A74" s="2172"/>
      <c r="B74" s="312" t="s">
        <v>128</v>
      </c>
      <c r="C74" s="239">
        <f>C72+C73</f>
        <v>42</v>
      </c>
      <c r="D74" s="239">
        <f t="shared" ref="D74:N74" si="23">D72+D73</f>
        <v>160</v>
      </c>
      <c r="E74" s="239">
        <f t="shared" si="23"/>
        <v>202</v>
      </c>
      <c r="F74" s="239">
        <f t="shared" si="23"/>
        <v>574</v>
      </c>
      <c r="G74" s="239">
        <f t="shared" si="23"/>
        <v>300</v>
      </c>
      <c r="H74" s="239">
        <f t="shared" si="23"/>
        <v>874</v>
      </c>
      <c r="I74" s="239">
        <f t="shared" si="23"/>
        <v>67</v>
      </c>
      <c r="J74" s="239">
        <f t="shared" si="23"/>
        <v>292</v>
      </c>
      <c r="K74" s="239">
        <f t="shared" si="23"/>
        <v>359</v>
      </c>
      <c r="L74" s="239">
        <f t="shared" si="23"/>
        <v>150</v>
      </c>
      <c r="M74" s="239">
        <f t="shared" si="23"/>
        <v>297</v>
      </c>
      <c r="N74" s="239">
        <f t="shared" si="23"/>
        <v>447</v>
      </c>
      <c r="O74" s="312" t="s">
        <v>129</v>
      </c>
      <c r="P74" s="2172"/>
    </row>
    <row r="75" spans="1:17" ht="39" customHeight="1">
      <c r="A75" s="2172" t="s">
        <v>527</v>
      </c>
      <c r="B75" s="312" t="s">
        <v>628</v>
      </c>
      <c r="C75" s="242">
        <v>262</v>
      </c>
      <c r="D75" s="242">
        <v>0</v>
      </c>
      <c r="E75" s="242">
        <f>C75+D75</f>
        <v>262</v>
      </c>
      <c r="F75" s="242">
        <v>299</v>
      </c>
      <c r="G75" s="242">
        <v>1</v>
      </c>
      <c r="H75" s="242">
        <f>F75+G75</f>
        <v>300</v>
      </c>
      <c r="I75" s="242">
        <v>77</v>
      </c>
      <c r="J75" s="242">
        <v>2</v>
      </c>
      <c r="K75" s="242">
        <f>I75+J75</f>
        <v>79</v>
      </c>
      <c r="L75" s="242">
        <v>225</v>
      </c>
      <c r="M75" s="242">
        <v>1</v>
      </c>
      <c r="N75" s="242">
        <f>L75+M75</f>
        <v>226</v>
      </c>
      <c r="O75" s="312" t="s">
        <v>76</v>
      </c>
      <c r="P75" s="2172" t="s">
        <v>233</v>
      </c>
    </row>
    <row r="76" spans="1:17" ht="39" customHeight="1">
      <c r="A76" s="2172"/>
      <c r="B76" s="312" t="s">
        <v>630</v>
      </c>
      <c r="C76" s="242">
        <v>476</v>
      </c>
      <c r="D76" s="242">
        <v>53</v>
      </c>
      <c r="E76" s="242">
        <f>C76+D76</f>
        <v>529</v>
      </c>
      <c r="F76" s="242">
        <v>828</v>
      </c>
      <c r="G76" s="242">
        <v>101</v>
      </c>
      <c r="H76" s="242">
        <f>F76+G76</f>
        <v>929</v>
      </c>
      <c r="I76" s="242">
        <v>256</v>
      </c>
      <c r="J76" s="242">
        <v>138</v>
      </c>
      <c r="K76" s="242">
        <f>I76+J76</f>
        <v>394</v>
      </c>
      <c r="L76" s="242">
        <v>558</v>
      </c>
      <c r="M76" s="242">
        <v>40</v>
      </c>
      <c r="N76" s="242">
        <f>L76+M76</f>
        <v>598</v>
      </c>
      <c r="O76" s="312" t="s">
        <v>78</v>
      </c>
      <c r="P76" s="2172"/>
    </row>
    <row r="77" spans="1:17" ht="39" customHeight="1">
      <c r="A77" s="2172"/>
      <c r="B77" s="312" t="s">
        <v>128</v>
      </c>
      <c r="C77" s="239">
        <f>C75+C76</f>
        <v>738</v>
      </c>
      <c r="D77" s="239">
        <f t="shared" ref="D77:N77" si="24">D75+D76</f>
        <v>53</v>
      </c>
      <c r="E77" s="239">
        <f t="shared" si="24"/>
        <v>791</v>
      </c>
      <c r="F77" s="239">
        <f t="shared" si="24"/>
        <v>1127</v>
      </c>
      <c r="G77" s="239">
        <f t="shared" si="24"/>
        <v>102</v>
      </c>
      <c r="H77" s="239">
        <f t="shared" si="24"/>
        <v>1229</v>
      </c>
      <c r="I77" s="239">
        <f t="shared" si="24"/>
        <v>333</v>
      </c>
      <c r="J77" s="239">
        <f t="shared" si="24"/>
        <v>140</v>
      </c>
      <c r="K77" s="239">
        <f t="shared" si="24"/>
        <v>473</v>
      </c>
      <c r="L77" s="239">
        <f t="shared" si="24"/>
        <v>783</v>
      </c>
      <c r="M77" s="239">
        <f t="shared" si="24"/>
        <v>41</v>
      </c>
      <c r="N77" s="239">
        <f t="shared" si="24"/>
        <v>824</v>
      </c>
      <c r="O77" s="312" t="s">
        <v>129</v>
      </c>
      <c r="P77" s="2172"/>
    </row>
    <row r="78" spans="1:17" ht="39" customHeight="1">
      <c r="A78" s="2172" t="s">
        <v>528</v>
      </c>
      <c r="B78" s="312" t="s">
        <v>628</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2" t="s">
        <v>235</v>
      </c>
    </row>
    <row r="79" spans="1:17" ht="39" customHeight="1">
      <c r="A79" s="2172"/>
      <c r="B79" s="312" t="s">
        <v>630</v>
      </c>
      <c r="C79" s="242">
        <v>2</v>
      </c>
      <c r="D79" s="242">
        <v>1</v>
      </c>
      <c r="E79" s="242">
        <f>C79+D79</f>
        <v>3</v>
      </c>
      <c r="F79" s="242">
        <v>23</v>
      </c>
      <c r="G79" s="242">
        <v>4</v>
      </c>
      <c r="H79" s="242">
        <f>F79+G79</f>
        <v>27</v>
      </c>
      <c r="I79" s="242">
        <v>0</v>
      </c>
      <c r="J79" s="242">
        <v>0</v>
      </c>
      <c r="K79" s="242">
        <f>I79+J79</f>
        <v>0</v>
      </c>
      <c r="L79" s="242">
        <v>7</v>
      </c>
      <c r="M79" s="242">
        <v>0</v>
      </c>
      <c r="N79" s="242">
        <f>L79+M79</f>
        <v>7</v>
      </c>
      <c r="O79" s="312" t="s">
        <v>78</v>
      </c>
      <c r="P79" s="2172"/>
    </row>
    <row r="80" spans="1:17" ht="39" customHeight="1">
      <c r="A80" s="2172"/>
      <c r="B80" s="312" t="s">
        <v>128</v>
      </c>
      <c r="C80" s="239">
        <f>C78+C79</f>
        <v>2</v>
      </c>
      <c r="D80" s="239">
        <f t="shared" ref="D80:N80" si="25">D78+D79</f>
        <v>1</v>
      </c>
      <c r="E80" s="239">
        <f t="shared" si="25"/>
        <v>3</v>
      </c>
      <c r="F80" s="239">
        <f t="shared" si="25"/>
        <v>23</v>
      </c>
      <c r="G80" s="239">
        <f t="shared" si="25"/>
        <v>4</v>
      </c>
      <c r="H80" s="239">
        <f t="shared" si="25"/>
        <v>27</v>
      </c>
      <c r="I80" s="239">
        <f t="shared" si="25"/>
        <v>0</v>
      </c>
      <c r="J80" s="239">
        <f t="shared" si="25"/>
        <v>0</v>
      </c>
      <c r="K80" s="239">
        <f t="shared" si="25"/>
        <v>0</v>
      </c>
      <c r="L80" s="239">
        <f t="shared" si="25"/>
        <v>7</v>
      </c>
      <c r="M80" s="239">
        <f t="shared" si="25"/>
        <v>0</v>
      </c>
      <c r="N80" s="239">
        <f t="shared" si="25"/>
        <v>7</v>
      </c>
      <c r="O80" s="312" t="s">
        <v>129</v>
      </c>
      <c r="P80" s="2172"/>
    </row>
    <row r="81" spans="1:17" ht="39" customHeight="1">
      <c r="A81" s="2172" t="s">
        <v>529</v>
      </c>
      <c r="B81" s="312" t="s">
        <v>628</v>
      </c>
      <c r="C81" s="242">
        <f>C75+C78</f>
        <v>262</v>
      </c>
      <c r="D81" s="242">
        <f t="shared" ref="D81:N82" si="26">D75+D78</f>
        <v>0</v>
      </c>
      <c r="E81" s="242">
        <f t="shared" si="26"/>
        <v>262</v>
      </c>
      <c r="F81" s="242">
        <f t="shared" si="26"/>
        <v>299</v>
      </c>
      <c r="G81" s="242">
        <f t="shared" si="26"/>
        <v>1</v>
      </c>
      <c r="H81" s="242">
        <f t="shared" si="26"/>
        <v>300</v>
      </c>
      <c r="I81" s="242">
        <f t="shared" si="26"/>
        <v>77</v>
      </c>
      <c r="J81" s="242">
        <f t="shared" si="26"/>
        <v>2</v>
      </c>
      <c r="K81" s="242">
        <f t="shared" si="26"/>
        <v>79</v>
      </c>
      <c r="L81" s="242">
        <f t="shared" si="26"/>
        <v>225</v>
      </c>
      <c r="M81" s="242">
        <f t="shared" si="26"/>
        <v>1</v>
      </c>
      <c r="N81" s="242">
        <f t="shared" si="26"/>
        <v>226</v>
      </c>
      <c r="O81" s="312" t="s">
        <v>76</v>
      </c>
      <c r="P81" s="2172" t="s">
        <v>530</v>
      </c>
    </row>
    <row r="82" spans="1:17" ht="39" customHeight="1">
      <c r="A82" s="2172"/>
      <c r="B82" s="312" t="s">
        <v>630</v>
      </c>
      <c r="C82" s="242">
        <f>C76+C79</f>
        <v>478</v>
      </c>
      <c r="D82" s="242">
        <f t="shared" si="26"/>
        <v>54</v>
      </c>
      <c r="E82" s="242">
        <f t="shared" si="26"/>
        <v>532</v>
      </c>
      <c r="F82" s="242">
        <f t="shared" si="26"/>
        <v>851</v>
      </c>
      <c r="G82" s="242">
        <f t="shared" si="26"/>
        <v>105</v>
      </c>
      <c r="H82" s="242">
        <f t="shared" si="26"/>
        <v>956</v>
      </c>
      <c r="I82" s="242">
        <f t="shared" si="26"/>
        <v>256</v>
      </c>
      <c r="J82" s="242">
        <f t="shared" si="26"/>
        <v>138</v>
      </c>
      <c r="K82" s="242">
        <f t="shared" si="26"/>
        <v>394</v>
      </c>
      <c r="L82" s="242">
        <f t="shared" si="26"/>
        <v>565</v>
      </c>
      <c r="M82" s="242">
        <f t="shared" si="26"/>
        <v>40</v>
      </c>
      <c r="N82" s="242">
        <f t="shared" si="26"/>
        <v>605</v>
      </c>
      <c r="O82" s="312" t="s">
        <v>78</v>
      </c>
      <c r="P82" s="2172"/>
    </row>
    <row r="83" spans="1:17" ht="39" customHeight="1">
      <c r="A83" s="2172"/>
      <c r="B83" s="312" t="s">
        <v>128</v>
      </c>
      <c r="C83" s="239">
        <f>C81+C82</f>
        <v>740</v>
      </c>
      <c r="D83" s="239">
        <f t="shared" ref="D83:N83" si="27">D81+D82</f>
        <v>54</v>
      </c>
      <c r="E83" s="239">
        <f t="shared" si="27"/>
        <v>794</v>
      </c>
      <c r="F83" s="239">
        <f t="shared" si="27"/>
        <v>1150</v>
      </c>
      <c r="G83" s="239">
        <f t="shared" si="27"/>
        <v>106</v>
      </c>
      <c r="H83" s="239">
        <f t="shared" si="27"/>
        <v>1256</v>
      </c>
      <c r="I83" s="239">
        <f t="shared" si="27"/>
        <v>333</v>
      </c>
      <c r="J83" s="239">
        <f t="shared" si="27"/>
        <v>140</v>
      </c>
      <c r="K83" s="239">
        <f t="shared" si="27"/>
        <v>473</v>
      </c>
      <c r="L83" s="239">
        <f t="shared" si="27"/>
        <v>790</v>
      </c>
      <c r="M83" s="239">
        <f t="shared" si="27"/>
        <v>41</v>
      </c>
      <c r="N83" s="239">
        <f t="shared" si="27"/>
        <v>831</v>
      </c>
      <c r="O83" s="312" t="s">
        <v>129</v>
      </c>
      <c r="P83" s="2172"/>
    </row>
    <row r="84" spans="1:17" ht="39" customHeight="1">
      <c r="A84" s="2172" t="s">
        <v>531</v>
      </c>
      <c r="B84" s="312" t="s">
        <v>628</v>
      </c>
      <c r="C84" s="242">
        <v>6</v>
      </c>
      <c r="D84" s="242">
        <v>0</v>
      </c>
      <c r="E84" s="242">
        <f>C84+D84</f>
        <v>6</v>
      </c>
      <c r="F84" s="242">
        <v>36</v>
      </c>
      <c r="G84" s="242">
        <v>0</v>
      </c>
      <c r="H84" s="242">
        <f>F84+G84</f>
        <v>36</v>
      </c>
      <c r="I84" s="242">
        <v>9</v>
      </c>
      <c r="J84" s="242">
        <v>0</v>
      </c>
      <c r="K84" s="242">
        <f>I84+J84</f>
        <v>9</v>
      </c>
      <c r="L84" s="242">
        <v>1</v>
      </c>
      <c r="M84" s="242">
        <v>0</v>
      </c>
      <c r="N84" s="242">
        <f>L84+M84</f>
        <v>1</v>
      </c>
      <c r="O84" s="312" t="s">
        <v>76</v>
      </c>
      <c r="P84" s="2172" t="s">
        <v>632</v>
      </c>
    </row>
    <row r="85" spans="1:17" ht="39" customHeight="1">
      <c r="A85" s="2172"/>
      <c r="B85" s="312" t="s">
        <v>630</v>
      </c>
      <c r="C85" s="242">
        <v>0</v>
      </c>
      <c r="D85" s="242">
        <v>0</v>
      </c>
      <c r="E85" s="242">
        <f>C85+D85</f>
        <v>0</v>
      </c>
      <c r="F85" s="242">
        <v>23</v>
      </c>
      <c r="G85" s="242">
        <v>0</v>
      </c>
      <c r="H85" s="242">
        <f>F85+G85</f>
        <v>23</v>
      </c>
      <c r="I85" s="242">
        <v>3</v>
      </c>
      <c r="J85" s="242">
        <v>0</v>
      </c>
      <c r="K85" s="242">
        <f>I85+J85</f>
        <v>3</v>
      </c>
      <c r="L85" s="242">
        <v>1</v>
      </c>
      <c r="M85" s="242">
        <v>0</v>
      </c>
      <c r="N85" s="242">
        <f>L85+M85</f>
        <v>1</v>
      </c>
      <c r="O85" s="312" t="s">
        <v>78</v>
      </c>
      <c r="P85" s="2172"/>
    </row>
    <row r="86" spans="1:17" ht="39" customHeight="1">
      <c r="A86" s="2172"/>
      <c r="B86" s="312" t="s">
        <v>128</v>
      </c>
      <c r="C86" s="239">
        <f>C84+C85</f>
        <v>6</v>
      </c>
      <c r="D86" s="239">
        <f t="shared" ref="D86:N86" si="28">D84+D85</f>
        <v>0</v>
      </c>
      <c r="E86" s="239">
        <f t="shared" si="28"/>
        <v>6</v>
      </c>
      <c r="F86" s="239">
        <f t="shared" si="28"/>
        <v>59</v>
      </c>
      <c r="G86" s="239">
        <f t="shared" si="28"/>
        <v>0</v>
      </c>
      <c r="H86" s="239">
        <f t="shared" si="28"/>
        <v>59</v>
      </c>
      <c r="I86" s="239">
        <f t="shared" si="28"/>
        <v>12</v>
      </c>
      <c r="J86" s="239">
        <f t="shared" si="28"/>
        <v>0</v>
      </c>
      <c r="K86" s="239">
        <f t="shared" si="28"/>
        <v>12</v>
      </c>
      <c r="L86" s="239">
        <f t="shared" si="28"/>
        <v>2</v>
      </c>
      <c r="M86" s="239">
        <f t="shared" si="28"/>
        <v>0</v>
      </c>
      <c r="N86" s="239">
        <f t="shared" si="28"/>
        <v>2</v>
      </c>
      <c r="O86" s="312" t="s">
        <v>129</v>
      </c>
      <c r="P86" s="2172"/>
    </row>
    <row r="87" spans="1:17" ht="39" customHeight="1">
      <c r="A87" s="2172" t="s">
        <v>532</v>
      </c>
      <c r="B87" s="312" t="s">
        <v>628</v>
      </c>
      <c r="C87" s="242">
        <v>246</v>
      </c>
      <c r="D87" s="242">
        <v>0</v>
      </c>
      <c r="E87" s="242">
        <f>C87+D87</f>
        <v>246</v>
      </c>
      <c r="F87" s="242">
        <v>819</v>
      </c>
      <c r="G87" s="242">
        <v>1</v>
      </c>
      <c r="H87" s="242">
        <f>F87+G87</f>
        <v>820</v>
      </c>
      <c r="I87" s="242">
        <v>153</v>
      </c>
      <c r="J87" s="242">
        <v>3</v>
      </c>
      <c r="K87" s="242">
        <f>I87+J87</f>
        <v>156</v>
      </c>
      <c r="L87" s="242">
        <v>244</v>
      </c>
      <c r="M87" s="242">
        <v>2</v>
      </c>
      <c r="N87" s="242">
        <f>L87+M87</f>
        <v>246</v>
      </c>
      <c r="O87" s="312" t="s">
        <v>76</v>
      </c>
      <c r="P87" s="2172" t="s">
        <v>633</v>
      </c>
    </row>
    <row r="88" spans="1:17" ht="39" customHeight="1">
      <c r="A88" s="2172"/>
      <c r="B88" s="312" t="s">
        <v>630</v>
      </c>
      <c r="C88" s="242">
        <v>89</v>
      </c>
      <c r="D88" s="242">
        <v>0</v>
      </c>
      <c r="E88" s="242">
        <f>C88+D88</f>
        <v>89</v>
      </c>
      <c r="F88" s="242">
        <v>228</v>
      </c>
      <c r="G88" s="242">
        <v>1</v>
      </c>
      <c r="H88" s="242">
        <f>F88+G88</f>
        <v>229</v>
      </c>
      <c r="I88" s="242">
        <v>17</v>
      </c>
      <c r="J88" s="242">
        <v>5</v>
      </c>
      <c r="K88" s="242">
        <f>I88+J88</f>
        <v>22</v>
      </c>
      <c r="L88" s="242">
        <v>170</v>
      </c>
      <c r="M88" s="242">
        <v>1</v>
      </c>
      <c r="N88" s="242">
        <f>L88+M88</f>
        <v>171</v>
      </c>
      <c r="O88" s="312" t="s">
        <v>78</v>
      </c>
      <c r="P88" s="2172"/>
    </row>
    <row r="89" spans="1:17" ht="39" customHeight="1">
      <c r="A89" s="2172"/>
      <c r="B89" s="312" t="s">
        <v>128</v>
      </c>
      <c r="C89" s="239">
        <f>C87+C88</f>
        <v>335</v>
      </c>
      <c r="D89" s="239">
        <f t="shared" ref="D89:N89" si="29">D87+D88</f>
        <v>0</v>
      </c>
      <c r="E89" s="239">
        <f t="shared" si="29"/>
        <v>335</v>
      </c>
      <c r="F89" s="239">
        <f t="shared" si="29"/>
        <v>1047</v>
      </c>
      <c r="G89" s="239">
        <f t="shared" si="29"/>
        <v>2</v>
      </c>
      <c r="H89" s="239">
        <f t="shared" si="29"/>
        <v>1049</v>
      </c>
      <c r="I89" s="239">
        <f t="shared" si="29"/>
        <v>170</v>
      </c>
      <c r="J89" s="239">
        <f t="shared" si="29"/>
        <v>8</v>
      </c>
      <c r="K89" s="239">
        <f t="shared" si="29"/>
        <v>178</v>
      </c>
      <c r="L89" s="239">
        <f t="shared" si="29"/>
        <v>414</v>
      </c>
      <c r="M89" s="239">
        <f t="shared" si="29"/>
        <v>3</v>
      </c>
      <c r="N89" s="239">
        <f t="shared" si="29"/>
        <v>417</v>
      </c>
      <c r="O89" s="312" t="s">
        <v>129</v>
      </c>
      <c r="P89" s="2172"/>
    </row>
    <row r="90" spans="1:17" ht="39" customHeight="1">
      <c r="A90" s="2150" t="s">
        <v>890</v>
      </c>
      <c r="B90" s="2151"/>
      <c r="C90" s="2151"/>
      <c r="D90" s="2151"/>
      <c r="E90" s="2151"/>
      <c r="F90" s="2151"/>
      <c r="G90" s="2152"/>
      <c r="H90" s="2153" t="s">
        <v>891</v>
      </c>
      <c r="I90" s="2153"/>
      <c r="J90" s="2153"/>
      <c r="K90" s="2153"/>
      <c r="L90" s="2153"/>
      <c r="M90" s="2153"/>
      <c r="N90" s="2153"/>
      <c r="O90" s="2153"/>
      <c r="P90" s="2154"/>
    </row>
    <row r="91" spans="1:17" ht="39" customHeight="1">
      <c r="A91" s="2173" t="s">
        <v>517</v>
      </c>
      <c r="B91" s="2173" t="s">
        <v>621</v>
      </c>
      <c r="C91" s="2179" t="s">
        <v>112</v>
      </c>
      <c r="D91" s="2179"/>
      <c r="E91" s="2179" t="s">
        <v>260</v>
      </c>
      <c r="F91" s="2179" t="s">
        <v>148</v>
      </c>
      <c r="G91" s="2179"/>
      <c r="H91" s="2179" t="s">
        <v>115</v>
      </c>
      <c r="I91" s="2179" t="s">
        <v>116</v>
      </c>
      <c r="J91" s="2179"/>
      <c r="K91" s="2179" t="s">
        <v>117</v>
      </c>
      <c r="L91" s="2179" t="s">
        <v>118</v>
      </c>
      <c r="M91" s="2179"/>
      <c r="N91" s="2179" t="s">
        <v>119</v>
      </c>
      <c r="O91" s="2179" t="s">
        <v>622</v>
      </c>
      <c r="P91" s="2179" t="s">
        <v>520</v>
      </c>
      <c r="Q91" s="346"/>
    </row>
    <row r="92" spans="1:17" ht="39" customHeight="1">
      <c r="A92" s="2174"/>
      <c r="B92" s="2174"/>
      <c r="C92" s="2179" t="s">
        <v>260</v>
      </c>
      <c r="D92" s="2179"/>
      <c r="E92" s="2179"/>
      <c r="F92" s="2179" t="s">
        <v>261</v>
      </c>
      <c r="G92" s="2179"/>
      <c r="H92" s="2179"/>
      <c r="I92" s="2179" t="s">
        <v>117</v>
      </c>
      <c r="J92" s="2179"/>
      <c r="K92" s="2179"/>
      <c r="L92" s="2179" t="s">
        <v>119</v>
      </c>
      <c r="M92" s="2179"/>
      <c r="N92" s="2179"/>
      <c r="O92" s="2179"/>
      <c r="P92" s="2179"/>
      <c r="Q92" s="346"/>
    </row>
    <row r="93" spans="1:17" ht="39" customHeight="1">
      <c r="A93" s="2174"/>
      <c r="B93" s="2174"/>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179"/>
      <c r="P93" s="2179"/>
      <c r="Q93" s="346"/>
    </row>
    <row r="94" spans="1:17" ht="39" customHeight="1">
      <c r="A94" s="2175"/>
      <c r="B94" s="2175"/>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179"/>
      <c r="P94" s="2179"/>
      <c r="Q94" s="346"/>
    </row>
    <row r="95" spans="1:17" s="46" customFormat="1" ht="39" customHeight="1">
      <c r="A95" s="2172" t="s">
        <v>523</v>
      </c>
      <c r="B95" s="312" t="s">
        <v>628</v>
      </c>
      <c r="C95" s="242">
        <v>18</v>
      </c>
      <c r="D95" s="242">
        <v>116</v>
      </c>
      <c r="E95" s="242">
        <f>C95+D95</f>
        <v>134</v>
      </c>
      <c r="F95" s="242">
        <v>37</v>
      </c>
      <c r="G95" s="242">
        <v>96</v>
      </c>
      <c r="H95" s="242">
        <f>F95+G95</f>
        <v>133</v>
      </c>
      <c r="I95" s="242">
        <v>186</v>
      </c>
      <c r="J95" s="242">
        <v>236</v>
      </c>
      <c r="K95" s="242">
        <f>I95+J95</f>
        <v>422</v>
      </c>
      <c r="L95" s="242">
        <v>38</v>
      </c>
      <c r="M95" s="242">
        <v>125</v>
      </c>
      <c r="N95" s="242">
        <f>L95+M95</f>
        <v>163</v>
      </c>
      <c r="O95" s="312" t="s">
        <v>76</v>
      </c>
      <c r="P95" s="2172" t="s">
        <v>629</v>
      </c>
    </row>
    <row r="96" spans="1:17" s="46" customFormat="1" ht="39" customHeight="1">
      <c r="A96" s="2172"/>
      <c r="B96" s="312" t="s">
        <v>630</v>
      </c>
      <c r="C96" s="242">
        <v>32</v>
      </c>
      <c r="D96" s="242">
        <v>98</v>
      </c>
      <c r="E96" s="242">
        <f>C96+D96</f>
        <v>130</v>
      </c>
      <c r="F96" s="242">
        <v>76</v>
      </c>
      <c r="G96" s="242">
        <v>74</v>
      </c>
      <c r="H96" s="242">
        <f>F96+G96</f>
        <v>150</v>
      </c>
      <c r="I96" s="242">
        <v>109</v>
      </c>
      <c r="J96" s="242">
        <v>191</v>
      </c>
      <c r="K96" s="242">
        <f>I96+J96</f>
        <v>300</v>
      </c>
      <c r="L96" s="242">
        <v>10</v>
      </c>
      <c r="M96" s="242">
        <v>95</v>
      </c>
      <c r="N96" s="242">
        <f>L96+M96</f>
        <v>105</v>
      </c>
      <c r="O96" s="312" t="s">
        <v>78</v>
      </c>
      <c r="P96" s="2172"/>
    </row>
    <row r="97" spans="1:16" s="46" customFormat="1" ht="39" customHeight="1">
      <c r="A97" s="2172"/>
      <c r="B97" s="312" t="s">
        <v>128</v>
      </c>
      <c r="C97" s="239">
        <f>C95+C96</f>
        <v>50</v>
      </c>
      <c r="D97" s="239">
        <f t="shared" ref="D97:N97" si="30">D95+D96</f>
        <v>214</v>
      </c>
      <c r="E97" s="239">
        <f t="shared" si="30"/>
        <v>264</v>
      </c>
      <c r="F97" s="239">
        <f t="shared" si="30"/>
        <v>113</v>
      </c>
      <c r="G97" s="239">
        <f t="shared" si="30"/>
        <v>170</v>
      </c>
      <c r="H97" s="239">
        <f t="shared" si="30"/>
        <v>283</v>
      </c>
      <c r="I97" s="239">
        <f t="shared" si="30"/>
        <v>295</v>
      </c>
      <c r="J97" s="239">
        <f t="shared" si="30"/>
        <v>427</v>
      </c>
      <c r="K97" s="239">
        <f t="shared" si="30"/>
        <v>722</v>
      </c>
      <c r="L97" s="239">
        <f t="shared" si="30"/>
        <v>48</v>
      </c>
      <c r="M97" s="239">
        <f t="shared" si="30"/>
        <v>220</v>
      </c>
      <c r="N97" s="239">
        <f t="shared" si="30"/>
        <v>268</v>
      </c>
      <c r="O97" s="312" t="s">
        <v>129</v>
      </c>
      <c r="P97" s="2172"/>
    </row>
    <row r="98" spans="1:16" s="46" customFormat="1" ht="39" customHeight="1">
      <c r="A98" s="2172" t="s">
        <v>524</v>
      </c>
      <c r="B98" s="312" t="s">
        <v>628</v>
      </c>
      <c r="C98" s="242">
        <v>43</v>
      </c>
      <c r="D98" s="242">
        <v>0</v>
      </c>
      <c r="E98" s="242">
        <f>C98+D98</f>
        <v>43</v>
      </c>
      <c r="F98" s="242">
        <v>1</v>
      </c>
      <c r="G98" s="242">
        <v>0</v>
      </c>
      <c r="H98" s="242">
        <f>F98+G98</f>
        <v>1</v>
      </c>
      <c r="I98" s="242">
        <v>105</v>
      </c>
      <c r="J98" s="242">
        <v>0</v>
      </c>
      <c r="K98" s="242">
        <f>I98+J98</f>
        <v>105</v>
      </c>
      <c r="L98" s="242">
        <v>60</v>
      </c>
      <c r="M98" s="242">
        <v>14</v>
      </c>
      <c r="N98" s="242">
        <f>L98+M98</f>
        <v>74</v>
      </c>
      <c r="O98" s="312" t="s">
        <v>76</v>
      </c>
      <c r="P98" s="2172" t="s">
        <v>227</v>
      </c>
    </row>
    <row r="99" spans="1:16" s="46" customFormat="1" ht="39" customHeight="1">
      <c r="A99" s="2172"/>
      <c r="B99" s="312" t="s">
        <v>630</v>
      </c>
      <c r="C99" s="242">
        <v>61</v>
      </c>
      <c r="D99" s="242">
        <v>0</v>
      </c>
      <c r="E99" s="242">
        <f>C99+D99</f>
        <v>61</v>
      </c>
      <c r="F99" s="242">
        <v>2</v>
      </c>
      <c r="G99" s="242">
        <v>0</v>
      </c>
      <c r="H99" s="242">
        <f>F99+G99</f>
        <v>2</v>
      </c>
      <c r="I99" s="242">
        <v>42</v>
      </c>
      <c r="J99" s="242">
        <v>0</v>
      </c>
      <c r="K99" s="242">
        <f>I99+J99</f>
        <v>42</v>
      </c>
      <c r="L99" s="242">
        <v>23</v>
      </c>
      <c r="M99" s="242">
        <v>4</v>
      </c>
      <c r="N99" s="242">
        <f>L99+M99</f>
        <v>27</v>
      </c>
      <c r="O99" s="312" t="s">
        <v>78</v>
      </c>
      <c r="P99" s="2172"/>
    </row>
    <row r="100" spans="1:16" s="46" customFormat="1" ht="39" customHeight="1">
      <c r="A100" s="2172"/>
      <c r="B100" s="312" t="s">
        <v>128</v>
      </c>
      <c r="C100" s="239">
        <f>C98+C99</f>
        <v>104</v>
      </c>
      <c r="D100" s="239">
        <f t="shared" ref="D100:N100" si="31">D98+D99</f>
        <v>0</v>
      </c>
      <c r="E100" s="239">
        <f t="shared" si="31"/>
        <v>104</v>
      </c>
      <c r="F100" s="239">
        <f t="shared" si="31"/>
        <v>3</v>
      </c>
      <c r="G100" s="239">
        <f t="shared" si="31"/>
        <v>0</v>
      </c>
      <c r="H100" s="239">
        <f t="shared" si="31"/>
        <v>3</v>
      </c>
      <c r="I100" s="239">
        <f t="shared" si="31"/>
        <v>147</v>
      </c>
      <c r="J100" s="239">
        <f t="shared" si="31"/>
        <v>0</v>
      </c>
      <c r="K100" s="239">
        <f t="shared" si="31"/>
        <v>147</v>
      </c>
      <c r="L100" s="239">
        <f t="shared" si="31"/>
        <v>83</v>
      </c>
      <c r="M100" s="239">
        <f t="shared" si="31"/>
        <v>18</v>
      </c>
      <c r="N100" s="239">
        <f t="shared" si="31"/>
        <v>101</v>
      </c>
      <c r="O100" s="312" t="s">
        <v>129</v>
      </c>
      <c r="P100" s="2172"/>
    </row>
    <row r="101" spans="1:16" s="46" customFormat="1" ht="39" customHeight="1">
      <c r="A101" s="2172" t="s">
        <v>525</v>
      </c>
      <c r="B101" s="312" t="s">
        <v>628</v>
      </c>
      <c r="C101" s="242">
        <f>C95+C98</f>
        <v>61</v>
      </c>
      <c r="D101" s="242">
        <f t="shared" ref="D101:N102" si="32">D95+D98</f>
        <v>116</v>
      </c>
      <c r="E101" s="242">
        <f t="shared" si="32"/>
        <v>177</v>
      </c>
      <c r="F101" s="242">
        <f t="shared" si="32"/>
        <v>38</v>
      </c>
      <c r="G101" s="242">
        <f t="shared" si="32"/>
        <v>96</v>
      </c>
      <c r="H101" s="242">
        <f t="shared" si="32"/>
        <v>134</v>
      </c>
      <c r="I101" s="242">
        <f t="shared" si="32"/>
        <v>291</v>
      </c>
      <c r="J101" s="242">
        <f t="shared" si="32"/>
        <v>236</v>
      </c>
      <c r="K101" s="242">
        <f t="shared" si="32"/>
        <v>527</v>
      </c>
      <c r="L101" s="242">
        <f t="shared" si="32"/>
        <v>98</v>
      </c>
      <c r="M101" s="242">
        <f t="shared" si="32"/>
        <v>139</v>
      </c>
      <c r="N101" s="242">
        <f t="shared" si="32"/>
        <v>237</v>
      </c>
      <c r="O101" s="312" t="s">
        <v>76</v>
      </c>
      <c r="P101" s="2172" t="s">
        <v>631</v>
      </c>
    </row>
    <row r="102" spans="1:16" s="46" customFormat="1" ht="39" customHeight="1">
      <c r="A102" s="2172"/>
      <c r="B102" s="312" t="s">
        <v>630</v>
      </c>
      <c r="C102" s="242">
        <f>C96+C99</f>
        <v>93</v>
      </c>
      <c r="D102" s="242">
        <f t="shared" si="32"/>
        <v>98</v>
      </c>
      <c r="E102" s="242">
        <f t="shared" si="32"/>
        <v>191</v>
      </c>
      <c r="F102" s="242">
        <f t="shared" si="32"/>
        <v>78</v>
      </c>
      <c r="G102" s="242">
        <f t="shared" si="32"/>
        <v>74</v>
      </c>
      <c r="H102" s="242">
        <f t="shared" si="32"/>
        <v>152</v>
      </c>
      <c r="I102" s="242">
        <f t="shared" si="32"/>
        <v>151</v>
      </c>
      <c r="J102" s="242">
        <f t="shared" si="32"/>
        <v>191</v>
      </c>
      <c r="K102" s="242">
        <f t="shared" si="32"/>
        <v>342</v>
      </c>
      <c r="L102" s="242">
        <f t="shared" si="32"/>
        <v>33</v>
      </c>
      <c r="M102" s="242">
        <f t="shared" si="32"/>
        <v>99</v>
      </c>
      <c r="N102" s="242">
        <f t="shared" si="32"/>
        <v>132</v>
      </c>
      <c r="O102" s="312" t="s">
        <v>78</v>
      </c>
      <c r="P102" s="2172"/>
    </row>
    <row r="103" spans="1:16" s="46" customFormat="1" ht="39" customHeight="1">
      <c r="A103" s="2172"/>
      <c r="B103" s="312" t="s">
        <v>128</v>
      </c>
      <c r="C103" s="239">
        <f>C101+C102</f>
        <v>154</v>
      </c>
      <c r="D103" s="239">
        <f t="shared" ref="D103:N103" si="33">D101+D102</f>
        <v>214</v>
      </c>
      <c r="E103" s="239">
        <f t="shared" si="33"/>
        <v>368</v>
      </c>
      <c r="F103" s="239">
        <f t="shared" si="33"/>
        <v>116</v>
      </c>
      <c r="G103" s="239">
        <f t="shared" si="33"/>
        <v>170</v>
      </c>
      <c r="H103" s="239">
        <f t="shared" si="33"/>
        <v>286</v>
      </c>
      <c r="I103" s="239">
        <f t="shared" si="33"/>
        <v>442</v>
      </c>
      <c r="J103" s="239">
        <f t="shared" si="33"/>
        <v>427</v>
      </c>
      <c r="K103" s="239">
        <f t="shared" si="33"/>
        <v>869</v>
      </c>
      <c r="L103" s="239">
        <f t="shared" si="33"/>
        <v>131</v>
      </c>
      <c r="M103" s="239">
        <f t="shared" si="33"/>
        <v>238</v>
      </c>
      <c r="N103" s="239">
        <f t="shared" si="33"/>
        <v>369</v>
      </c>
      <c r="O103" s="312" t="s">
        <v>129</v>
      </c>
      <c r="P103" s="2172"/>
    </row>
    <row r="104" spans="1:16" ht="39" customHeight="1">
      <c r="A104" s="2172" t="s">
        <v>527</v>
      </c>
      <c r="B104" s="312" t="s">
        <v>628</v>
      </c>
      <c r="C104" s="242">
        <v>226</v>
      </c>
      <c r="D104" s="242">
        <v>0</v>
      </c>
      <c r="E104" s="242">
        <f>C104+D104</f>
        <v>226</v>
      </c>
      <c r="F104" s="242">
        <v>99</v>
      </c>
      <c r="G104" s="242">
        <v>0</v>
      </c>
      <c r="H104" s="242">
        <f>F104+G104</f>
        <v>99</v>
      </c>
      <c r="I104" s="242">
        <v>325</v>
      </c>
      <c r="J104" s="242">
        <v>0</v>
      </c>
      <c r="K104" s="242">
        <f>I104+J104</f>
        <v>325</v>
      </c>
      <c r="L104" s="242">
        <v>356</v>
      </c>
      <c r="M104" s="242">
        <v>0</v>
      </c>
      <c r="N104" s="242">
        <f>L104+M104</f>
        <v>356</v>
      </c>
      <c r="O104" s="312" t="s">
        <v>76</v>
      </c>
      <c r="P104" s="2172" t="s">
        <v>233</v>
      </c>
    </row>
    <row r="105" spans="1:16" ht="39" customHeight="1">
      <c r="A105" s="2172"/>
      <c r="B105" s="312" t="s">
        <v>630</v>
      </c>
      <c r="C105" s="242">
        <v>453</v>
      </c>
      <c r="D105" s="242">
        <v>37</v>
      </c>
      <c r="E105" s="242">
        <f>C105+D105</f>
        <v>490</v>
      </c>
      <c r="F105" s="242">
        <v>324</v>
      </c>
      <c r="G105" s="242">
        <v>50</v>
      </c>
      <c r="H105" s="242">
        <f>F105+G105</f>
        <v>374</v>
      </c>
      <c r="I105" s="242">
        <v>944</v>
      </c>
      <c r="J105" s="242">
        <v>55</v>
      </c>
      <c r="K105" s="242">
        <f>I105+J105</f>
        <v>999</v>
      </c>
      <c r="L105" s="242">
        <v>137</v>
      </c>
      <c r="M105" s="242">
        <v>164</v>
      </c>
      <c r="N105" s="242">
        <f>L105+M105</f>
        <v>301</v>
      </c>
      <c r="O105" s="312" t="s">
        <v>78</v>
      </c>
      <c r="P105" s="2172"/>
    </row>
    <row r="106" spans="1:16" ht="39" customHeight="1">
      <c r="A106" s="2172"/>
      <c r="B106" s="312" t="s">
        <v>128</v>
      </c>
      <c r="C106" s="239">
        <f>C104+C105</f>
        <v>679</v>
      </c>
      <c r="D106" s="239">
        <f t="shared" ref="D106:N106" si="34">D104+D105</f>
        <v>37</v>
      </c>
      <c r="E106" s="239">
        <f t="shared" si="34"/>
        <v>716</v>
      </c>
      <c r="F106" s="239">
        <f t="shared" si="34"/>
        <v>423</v>
      </c>
      <c r="G106" s="239">
        <f t="shared" si="34"/>
        <v>50</v>
      </c>
      <c r="H106" s="239">
        <f t="shared" si="34"/>
        <v>473</v>
      </c>
      <c r="I106" s="239">
        <f t="shared" si="34"/>
        <v>1269</v>
      </c>
      <c r="J106" s="239">
        <f t="shared" si="34"/>
        <v>55</v>
      </c>
      <c r="K106" s="239">
        <f t="shared" si="34"/>
        <v>1324</v>
      </c>
      <c r="L106" s="239">
        <f t="shared" si="34"/>
        <v>493</v>
      </c>
      <c r="M106" s="239">
        <f t="shared" si="34"/>
        <v>164</v>
      </c>
      <c r="N106" s="239">
        <f t="shared" si="34"/>
        <v>657</v>
      </c>
      <c r="O106" s="312" t="s">
        <v>129</v>
      </c>
      <c r="P106" s="2172"/>
    </row>
    <row r="107" spans="1:16" ht="39" customHeight="1">
      <c r="A107" s="2172" t="s">
        <v>528</v>
      </c>
      <c r="B107" s="312" t="s">
        <v>628</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2" t="s">
        <v>235</v>
      </c>
    </row>
    <row r="108" spans="1:16" ht="39" customHeight="1">
      <c r="A108" s="2172"/>
      <c r="B108" s="312" t="s">
        <v>630</v>
      </c>
      <c r="C108" s="242">
        <v>8</v>
      </c>
      <c r="D108" s="242">
        <v>0</v>
      </c>
      <c r="E108" s="242">
        <f>C108+D108</f>
        <v>8</v>
      </c>
      <c r="F108" s="242">
        <v>1</v>
      </c>
      <c r="G108" s="242">
        <v>0</v>
      </c>
      <c r="H108" s="242">
        <f>F108+G108</f>
        <v>1</v>
      </c>
      <c r="I108" s="242">
        <v>21</v>
      </c>
      <c r="J108" s="242">
        <v>1</v>
      </c>
      <c r="K108" s="242">
        <f>I108+J108</f>
        <v>22</v>
      </c>
      <c r="L108" s="242">
        <v>12</v>
      </c>
      <c r="M108" s="242">
        <v>0</v>
      </c>
      <c r="N108" s="242">
        <f>L108+M108</f>
        <v>12</v>
      </c>
      <c r="O108" s="312" t="s">
        <v>78</v>
      </c>
      <c r="P108" s="2172"/>
    </row>
    <row r="109" spans="1:16" ht="39" customHeight="1">
      <c r="A109" s="2172"/>
      <c r="B109" s="312" t="s">
        <v>128</v>
      </c>
      <c r="C109" s="239">
        <f>C107+C108</f>
        <v>8</v>
      </c>
      <c r="D109" s="239">
        <f t="shared" ref="D109:N109" si="35">D107+D108</f>
        <v>0</v>
      </c>
      <c r="E109" s="239">
        <f t="shared" si="35"/>
        <v>8</v>
      </c>
      <c r="F109" s="239">
        <f t="shared" si="35"/>
        <v>1</v>
      </c>
      <c r="G109" s="239">
        <f t="shared" si="35"/>
        <v>0</v>
      </c>
      <c r="H109" s="239">
        <f t="shared" si="35"/>
        <v>1</v>
      </c>
      <c r="I109" s="239">
        <f t="shared" si="35"/>
        <v>21</v>
      </c>
      <c r="J109" s="239">
        <f t="shared" si="35"/>
        <v>1</v>
      </c>
      <c r="K109" s="239">
        <f t="shared" si="35"/>
        <v>22</v>
      </c>
      <c r="L109" s="239">
        <f t="shared" si="35"/>
        <v>12</v>
      </c>
      <c r="M109" s="239">
        <f t="shared" si="35"/>
        <v>0</v>
      </c>
      <c r="N109" s="239">
        <f t="shared" si="35"/>
        <v>12</v>
      </c>
      <c r="O109" s="312" t="s">
        <v>129</v>
      </c>
      <c r="P109" s="2172"/>
    </row>
    <row r="110" spans="1:16" ht="39" customHeight="1">
      <c r="A110" s="2172" t="s">
        <v>529</v>
      </c>
      <c r="B110" s="312" t="s">
        <v>628</v>
      </c>
      <c r="C110" s="242">
        <f>C104+C107</f>
        <v>226</v>
      </c>
      <c r="D110" s="242">
        <f t="shared" ref="D110:N111" si="36">D104+D107</f>
        <v>0</v>
      </c>
      <c r="E110" s="242">
        <f t="shared" si="36"/>
        <v>226</v>
      </c>
      <c r="F110" s="242">
        <f t="shared" si="36"/>
        <v>99</v>
      </c>
      <c r="G110" s="242">
        <f t="shared" si="36"/>
        <v>0</v>
      </c>
      <c r="H110" s="242">
        <f t="shared" si="36"/>
        <v>99</v>
      </c>
      <c r="I110" s="242">
        <f t="shared" si="36"/>
        <v>325</v>
      </c>
      <c r="J110" s="242">
        <f t="shared" si="36"/>
        <v>0</v>
      </c>
      <c r="K110" s="242">
        <f t="shared" si="36"/>
        <v>325</v>
      </c>
      <c r="L110" s="242">
        <f t="shared" si="36"/>
        <v>356</v>
      </c>
      <c r="M110" s="242">
        <f t="shared" si="36"/>
        <v>0</v>
      </c>
      <c r="N110" s="242">
        <f t="shared" si="36"/>
        <v>356</v>
      </c>
      <c r="O110" s="312" t="s">
        <v>76</v>
      </c>
      <c r="P110" s="2172" t="s">
        <v>530</v>
      </c>
    </row>
    <row r="111" spans="1:16" ht="39" customHeight="1">
      <c r="A111" s="2172"/>
      <c r="B111" s="312" t="s">
        <v>630</v>
      </c>
      <c r="C111" s="242">
        <f>C105+C108</f>
        <v>461</v>
      </c>
      <c r="D111" s="242">
        <f t="shared" si="36"/>
        <v>37</v>
      </c>
      <c r="E111" s="242">
        <f t="shared" si="36"/>
        <v>498</v>
      </c>
      <c r="F111" s="242">
        <f t="shared" si="36"/>
        <v>325</v>
      </c>
      <c r="G111" s="242">
        <f t="shared" si="36"/>
        <v>50</v>
      </c>
      <c r="H111" s="242">
        <f t="shared" si="36"/>
        <v>375</v>
      </c>
      <c r="I111" s="242">
        <f t="shared" si="36"/>
        <v>965</v>
      </c>
      <c r="J111" s="242">
        <f t="shared" si="36"/>
        <v>56</v>
      </c>
      <c r="K111" s="242">
        <f t="shared" si="36"/>
        <v>1021</v>
      </c>
      <c r="L111" s="242">
        <f t="shared" si="36"/>
        <v>149</v>
      </c>
      <c r="M111" s="242">
        <f t="shared" si="36"/>
        <v>164</v>
      </c>
      <c r="N111" s="242">
        <f t="shared" si="36"/>
        <v>313</v>
      </c>
      <c r="O111" s="312" t="s">
        <v>78</v>
      </c>
      <c r="P111" s="2172"/>
    </row>
    <row r="112" spans="1:16" ht="39" customHeight="1">
      <c r="A112" s="2172"/>
      <c r="B112" s="312" t="s">
        <v>128</v>
      </c>
      <c r="C112" s="239">
        <f>C110+C111</f>
        <v>687</v>
      </c>
      <c r="D112" s="239">
        <f t="shared" ref="D112:N112" si="37">D110+D111</f>
        <v>37</v>
      </c>
      <c r="E112" s="239">
        <f t="shared" si="37"/>
        <v>724</v>
      </c>
      <c r="F112" s="239">
        <f t="shared" si="37"/>
        <v>424</v>
      </c>
      <c r="G112" s="239">
        <f t="shared" si="37"/>
        <v>50</v>
      </c>
      <c r="H112" s="239">
        <f t="shared" si="37"/>
        <v>474</v>
      </c>
      <c r="I112" s="239">
        <f t="shared" si="37"/>
        <v>1290</v>
      </c>
      <c r="J112" s="239">
        <f t="shared" si="37"/>
        <v>56</v>
      </c>
      <c r="K112" s="239">
        <f t="shared" si="37"/>
        <v>1346</v>
      </c>
      <c r="L112" s="239">
        <f t="shared" si="37"/>
        <v>505</v>
      </c>
      <c r="M112" s="239">
        <f t="shared" si="37"/>
        <v>164</v>
      </c>
      <c r="N112" s="239">
        <f t="shared" si="37"/>
        <v>669</v>
      </c>
      <c r="O112" s="312" t="s">
        <v>129</v>
      </c>
      <c r="P112" s="2172"/>
    </row>
    <row r="113" spans="1:17" ht="39" customHeight="1">
      <c r="A113" s="2172" t="s">
        <v>531</v>
      </c>
      <c r="B113" s="312" t="s">
        <v>628</v>
      </c>
      <c r="C113" s="242">
        <v>6</v>
      </c>
      <c r="D113" s="242">
        <v>0</v>
      </c>
      <c r="E113" s="242">
        <f>C113+D113</f>
        <v>6</v>
      </c>
      <c r="F113" s="242">
        <v>4</v>
      </c>
      <c r="G113" s="242">
        <v>0</v>
      </c>
      <c r="H113" s="242">
        <f>F113+G113</f>
        <v>4</v>
      </c>
      <c r="I113" s="242">
        <v>7</v>
      </c>
      <c r="J113" s="242">
        <v>0</v>
      </c>
      <c r="K113" s="242">
        <f>I113+J113</f>
        <v>7</v>
      </c>
      <c r="L113" s="242">
        <v>19</v>
      </c>
      <c r="M113" s="242">
        <v>0</v>
      </c>
      <c r="N113" s="242">
        <f>L113+M113</f>
        <v>19</v>
      </c>
      <c r="O113" s="312" t="s">
        <v>76</v>
      </c>
      <c r="P113" s="2172" t="s">
        <v>632</v>
      </c>
    </row>
    <row r="114" spans="1:17" ht="39" customHeight="1">
      <c r="A114" s="2172"/>
      <c r="B114" s="312" t="s">
        <v>630</v>
      </c>
      <c r="C114" s="242">
        <v>1</v>
      </c>
      <c r="D114" s="242">
        <v>0</v>
      </c>
      <c r="E114" s="242">
        <f>C114+D114</f>
        <v>1</v>
      </c>
      <c r="F114" s="242">
        <v>2</v>
      </c>
      <c r="G114" s="242">
        <v>0</v>
      </c>
      <c r="H114" s="242">
        <f>F114+G114</f>
        <v>2</v>
      </c>
      <c r="I114" s="242">
        <v>2</v>
      </c>
      <c r="J114" s="242">
        <v>0</v>
      </c>
      <c r="K114" s="242">
        <f>I114+J114</f>
        <v>2</v>
      </c>
      <c r="L114" s="242">
        <v>0</v>
      </c>
      <c r="M114" s="242">
        <v>0</v>
      </c>
      <c r="N114" s="242">
        <f>L114+M114</f>
        <v>0</v>
      </c>
      <c r="O114" s="312" t="s">
        <v>78</v>
      </c>
      <c r="P114" s="2172"/>
    </row>
    <row r="115" spans="1:17" ht="39" customHeight="1">
      <c r="A115" s="2172"/>
      <c r="B115" s="312" t="s">
        <v>128</v>
      </c>
      <c r="C115" s="239">
        <f>C113+C114</f>
        <v>7</v>
      </c>
      <c r="D115" s="239">
        <f t="shared" ref="D115:N115" si="38">D113+D114</f>
        <v>0</v>
      </c>
      <c r="E115" s="239">
        <f t="shared" si="38"/>
        <v>7</v>
      </c>
      <c r="F115" s="239">
        <f t="shared" si="38"/>
        <v>6</v>
      </c>
      <c r="G115" s="239">
        <f t="shared" si="38"/>
        <v>0</v>
      </c>
      <c r="H115" s="239">
        <f t="shared" si="38"/>
        <v>6</v>
      </c>
      <c r="I115" s="239">
        <f t="shared" si="38"/>
        <v>9</v>
      </c>
      <c r="J115" s="239">
        <f t="shared" si="38"/>
        <v>0</v>
      </c>
      <c r="K115" s="239">
        <f t="shared" si="38"/>
        <v>9</v>
      </c>
      <c r="L115" s="239">
        <f t="shared" si="38"/>
        <v>19</v>
      </c>
      <c r="M115" s="239">
        <f t="shared" si="38"/>
        <v>0</v>
      </c>
      <c r="N115" s="239">
        <f t="shared" si="38"/>
        <v>19</v>
      </c>
      <c r="O115" s="312" t="s">
        <v>129</v>
      </c>
      <c r="P115" s="2172"/>
    </row>
    <row r="116" spans="1:17" ht="39" customHeight="1">
      <c r="A116" s="2172" t="s">
        <v>532</v>
      </c>
      <c r="B116" s="312" t="s">
        <v>628</v>
      </c>
      <c r="C116" s="242">
        <v>337</v>
      </c>
      <c r="D116" s="242">
        <v>0</v>
      </c>
      <c r="E116" s="242">
        <f>C116+D116</f>
        <v>337</v>
      </c>
      <c r="F116" s="242">
        <v>111</v>
      </c>
      <c r="G116" s="242">
        <v>1</v>
      </c>
      <c r="H116" s="242">
        <f>F116+G116</f>
        <v>112</v>
      </c>
      <c r="I116" s="242">
        <v>993</v>
      </c>
      <c r="J116" s="242">
        <v>1</v>
      </c>
      <c r="K116" s="242">
        <f>I116+J116</f>
        <v>994</v>
      </c>
      <c r="L116" s="242">
        <v>704</v>
      </c>
      <c r="M116" s="242">
        <v>1</v>
      </c>
      <c r="N116" s="242">
        <f>L116+M116</f>
        <v>705</v>
      </c>
      <c r="O116" s="312" t="s">
        <v>76</v>
      </c>
      <c r="P116" s="2172" t="s">
        <v>633</v>
      </c>
    </row>
    <row r="117" spans="1:17" ht="39" customHeight="1">
      <c r="A117" s="2172"/>
      <c r="B117" s="312" t="s">
        <v>630</v>
      </c>
      <c r="C117" s="242">
        <v>85</v>
      </c>
      <c r="D117" s="242">
        <v>5</v>
      </c>
      <c r="E117" s="242">
        <f>C117+D117</f>
        <v>90</v>
      </c>
      <c r="F117" s="242">
        <v>39</v>
      </c>
      <c r="G117" s="242">
        <v>1</v>
      </c>
      <c r="H117" s="242">
        <f>F117+G117</f>
        <v>40</v>
      </c>
      <c r="I117" s="242">
        <v>264</v>
      </c>
      <c r="J117" s="242">
        <v>0</v>
      </c>
      <c r="K117" s="242">
        <f>I117+J117</f>
        <v>264</v>
      </c>
      <c r="L117" s="242">
        <v>4</v>
      </c>
      <c r="M117" s="242">
        <v>3</v>
      </c>
      <c r="N117" s="242">
        <f>L117+M117</f>
        <v>7</v>
      </c>
      <c r="O117" s="312" t="s">
        <v>78</v>
      </c>
      <c r="P117" s="2172"/>
    </row>
    <row r="118" spans="1:17" ht="39" customHeight="1">
      <c r="A118" s="2172"/>
      <c r="B118" s="312" t="s">
        <v>128</v>
      </c>
      <c r="C118" s="239">
        <f>C116+C117</f>
        <v>422</v>
      </c>
      <c r="D118" s="239">
        <f t="shared" ref="D118:N118" si="39">D116+D117</f>
        <v>5</v>
      </c>
      <c r="E118" s="239">
        <f t="shared" si="39"/>
        <v>427</v>
      </c>
      <c r="F118" s="239">
        <f t="shared" si="39"/>
        <v>150</v>
      </c>
      <c r="G118" s="239">
        <f t="shared" si="39"/>
        <v>2</v>
      </c>
      <c r="H118" s="239">
        <f t="shared" si="39"/>
        <v>152</v>
      </c>
      <c r="I118" s="239">
        <f t="shared" si="39"/>
        <v>1257</v>
      </c>
      <c r="J118" s="239">
        <f t="shared" si="39"/>
        <v>1</v>
      </c>
      <c r="K118" s="239">
        <f t="shared" si="39"/>
        <v>1258</v>
      </c>
      <c r="L118" s="239">
        <f t="shared" si="39"/>
        <v>708</v>
      </c>
      <c r="M118" s="239">
        <f t="shared" si="39"/>
        <v>4</v>
      </c>
      <c r="N118" s="239">
        <f t="shared" si="39"/>
        <v>712</v>
      </c>
      <c r="O118" s="312" t="s">
        <v>129</v>
      </c>
      <c r="P118" s="2172"/>
    </row>
    <row r="119" spans="1:17" ht="39" customHeight="1">
      <c r="A119" s="2150" t="s">
        <v>890</v>
      </c>
      <c r="B119" s="2151"/>
      <c r="C119" s="2151"/>
      <c r="D119" s="2151"/>
      <c r="E119" s="2151"/>
      <c r="F119" s="2151"/>
      <c r="G119" s="2152"/>
      <c r="H119" s="2153" t="s">
        <v>891</v>
      </c>
      <c r="I119" s="2153"/>
      <c r="J119" s="2153"/>
      <c r="K119" s="2153"/>
      <c r="L119" s="2153"/>
      <c r="M119" s="2153"/>
      <c r="N119" s="2153"/>
      <c r="O119" s="2153"/>
      <c r="P119" s="2154"/>
    </row>
    <row r="120" spans="1:17" ht="39" customHeight="1">
      <c r="A120" s="2173" t="s">
        <v>517</v>
      </c>
      <c r="B120" s="2173" t="s">
        <v>621</v>
      </c>
      <c r="C120" s="2179" t="s">
        <v>149</v>
      </c>
      <c r="D120" s="2179"/>
      <c r="E120" s="2179" t="s">
        <v>693</v>
      </c>
      <c r="F120" s="2179" t="s">
        <v>122</v>
      </c>
      <c r="G120" s="2179"/>
      <c r="H120" s="2179" t="s">
        <v>263</v>
      </c>
      <c r="I120" s="2179" t="s">
        <v>124</v>
      </c>
      <c r="J120" s="2179"/>
      <c r="K120" s="2179" t="s">
        <v>125</v>
      </c>
      <c r="L120" s="2179" t="s">
        <v>126</v>
      </c>
      <c r="M120" s="2179"/>
      <c r="N120" s="2179" t="s">
        <v>127</v>
      </c>
      <c r="O120" s="2179" t="s">
        <v>622</v>
      </c>
      <c r="P120" s="2179" t="s">
        <v>520</v>
      </c>
      <c r="Q120" s="346"/>
    </row>
    <row r="121" spans="1:17" ht="39" customHeight="1">
      <c r="A121" s="2174"/>
      <c r="B121" s="2174"/>
      <c r="C121" s="2179" t="s">
        <v>121</v>
      </c>
      <c r="D121" s="2179"/>
      <c r="E121" s="2179"/>
      <c r="F121" s="2179" t="s">
        <v>123</v>
      </c>
      <c r="G121" s="2179"/>
      <c r="H121" s="2179"/>
      <c r="I121" s="2179" t="s">
        <v>125</v>
      </c>
      <c r="J121" s="2179"/>
      <c r="K121" s="2179"/>
      <c r="L121" s="2179" t="s">
        <v>127</v>
      </c>
      <c r="M121" s="2179"/>
      <c r="N121" s="2179"/>
      <c r="O121" s="2179"/>
      <c r="P121" s="2179"/>
      <c r="Q121" s="346"/>
    </row>
    <row r="122" spans="1:17" ht="39" customHeight="1">
      <c r="A122" s="2174"/>
      <c r="B122" s="2174"/>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179"/>
      <c r="P122" s="2179"/>
      <c r="Q122" s="346"/>
    </row>
    <row r="123" spans="1:17" ht="39" customHeight="1">
      <c r="A123" s="2175"/>
      <c r="B123" s="2175"/>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179"/>
      <c r="P123" s="2179"/>
      <c r="Q123" s="346"/>
    </row>
    <row r="124" spans="1:17" s="46" customFormat="1" ht="39" customHeight="1">
      <c r="A124" s="2172" t="s">
        <v>523</v>
      </c>
      <c r="B124" s="312" t="s">
        <v>628</v>
      </c>
      <c r="C124" s="242">
        <v>81</v>
      </c>
      <c r="D124" s="242">
        <v>164</v>
      </c>
      <c r="E124" s="242">
        <f>C124+D124</f>
        <v>245</v>
      </c>
      <c r="F124" s="242">
        <v>11</v>
      </c>
      <c r="G124" s="242">
        <v>104</v>
      </c>
      <c r="H124" s="242">
        <f>F124+G124</f>
        <v>115</v>
      </c>
      <c r="I124" s="242">
        <v>10</v>
      </c>
      <c r="J124" s="242">
        <v>23</v>
      </c>
      <c r="K124" s="242">
        <f>I124+J124</f>
        <v>33</v>
      </c>
      <c r="L124" s="242">
        <v>14</v>
      </c>
      <c r="M124" s="242">
        <v>48</v>
      </c>
      <c r="N124" s="242">
        <f>L124+M124</f>
        <v>62</v>
      </c>
      <c r="O124" s="312" t="s">
        <v>76</v>
      </c>
      <c r="P124" s="2172" t="s">
        <v>629</v>
      </c>
    </row>
    <row r="125" spans="1:17" s="46" customFormat="1" ht="39" customHeight="1">
      <c r="A125" s="2172"/>
      <c r="B125" s="312" t="s">
        <v>630</v>
      </c>
      <c r="C125" s="242">
        <v>8</v>
      </c>
      <c r="D125" s="242">
        <v>129</v>
      </c>
      <c r="E125" s="242">
        <f>C125+D125</f>
        <v>137</v>
      </c>
      <c r="F125" s="242">
        <v>10</v>
      </c>
      <c r="G125" s="242">
        <v>80</v>
      </c>
      <c r="H125" s="242">
        <f>F125+G125</f>
        <v>90</v>
      </c>
      <c r="I125" s="242">
        <v>3</v>
      </c>
      <c r="J125" s="242">
        <v>29</v>
      </c>
      <c r="K125" s="242">
        <f>I125+J125</f>
        <v>32</v>
      </c>
      <c r="L125" s="242">
        <v>18</v>
      </c>
      <c r="M125" s="242">
        <v>58</v>
      </c>
      <c r="N125" s="242">
        <f>L125+M125</f>
        <v>76</v>
      </c>
      <c r="O125" s="312" t="s">
        <v>78</v>
      </c>
      <c r="P125" s="2172"/>
    </row>
    <row r="126" spans="1:17" s="46" customFormat="1" ht="39" customHeight="1">
      <c r="A126" s="2172"/>
      <c r="B126" s="312" t="s">
        <v>128</v>
      </c>
      <c r="C126" s="239">
        <f>C124+C125</f>
        <v>89</v>
      </c>
      <c r="D126" s="239">
        <f t="shared" ref="D126:N126" si="40">D124+D125</f>
        <v>293</v>
      </c>
      <c r="E126" s="239">
        <f t="shared" si="40"/>
        <v>382</v>
      </c>
      <c r="F126" s="239">
        <f t="shared" si="40"/>
        <v>21</v>
      </c>
      <c r="G126" s="239">
        <f t="shared" si="40"/>
        <v>184</v>
      </c>
      <c r="H126" s="239">
        <f t="shared" si="40"/>
        <v>205</v>
      </c>
      <c r="I126" s="239">
        <f t="shared" si="40"/>
        <v>13</v>
      </c>
      <c r="J126" s="239">
        <f t="shared" si="40"/>
        <v>52</v>
      </c>
      <c r="K126" s="239">
        <f t="shared" si="40"/>
        <v>65</v>
      </c>
      <c r="L126" s="239">
        <f t="shared" si="40"/>
        <v>32</v>
      </c>
      <c r="M126" s="239">
        <f t="shared" si="40"/>
        <v>106</v>
      </c>
      <c r="N126" s="239">
        <f t="shared" si="40"/>
        <v>138</v>
      </c>
      <c r="O126" s="312" t="s">
        <v>129</v>
      </c>
      <c r="P126" s="2172"/>
    </row>
    <row r="127" spans="1:17" s="46" customFormat="1" ht="39" customHeight="1">
      <c r="A127" s="2172" t="s">
        <v>524</v>
      </c>
      <c r="B127" s="312" t="s">
        <v>628</v>
      </c>
      <c r="C127" s="242">
        <v>34</v>
      </c>
      <c r="D127" s="242">
        <v>0</v>
      </c>
      <c r="E127" s="242">
        <f>C127+D127</f>
        <v>34</v>
      </c>
      <c r="F127" s="242">
        <v>29</v>
      </c>
      <c r="G127" s="242">
        <v>0</v>
      </c>
      <c r="H127" s="242">
        <f>F127+G127</f>
        <v>29</v>
      </c>
      <c r="I127" s="242">
        <v>8</v>
      </c>
      <c r="J127" s="242">
        <v>0</v>
      </c>
      <c r="K127" s="242">
        <f>I127+J127</f>
        <v>8</v>
      </c>
      <c r="L127" s="242">
        <v>17</v>
      </c>
      <c r="M127" s="242">
        <v>0</v>
      </c>
      <c r="N127" s="242">
        <f>L127+M127</f>
        <v>17</v>
      </c>
      <c r="O127" s="312" t="s">
        <v>76</v>
      </c>
      <c r="P127" s="2172" t="s">
        <v>227</v>
      </c>
    </row>
    <row r="128" spans="1:17" s="46" customFormat="1" ht="39" customHeight="1">
      <c r="A128" s="2172"/>
      <c r="B128" s="312" t="s">
        <v>630</v>
      </c>
      <c r="C128" s="242">
        <v>58</v>
      </c>
      <c r="D128" s="242">
        <v>0</v>
      </c>
      <c r="E128" s="242">
        <f>C128+D128</f>
        <v>58</v>
      </c>
      <c r="F128" s="242">
        <v>42</v>
      </c>
      <c r="G128" s="242">
        <v>0</v>
      </c>
      <c r="H128" s="242">
        <f>F128+G128</f>
        <v>42</v>
      </c>
      <c r="I128" s="242">
        <v>13</v>
      </c>
      <c r="J128" s="242">
        <v>0</v>
      </c>
      <c r="K128" s="242">
        <f>I128+J128</f>
        <v>13</v>
      </c>
      <c r="L128" s="242">
        <v>12</v>
      </c>
      <c r="M128" s="242">
        <v>0</v>
      </c>
      <c r="N128" s="242">
        <f>L128+M128</f>
        <v>12</v>
      </c>
      <c r="O128" s="312" t="s">
        <v>78</v>
      </c>
      <c r="P128" s="2172"/>
    </row>
    <row r="129" spans="1:16" s="46" customFormat="1" ht="39" customHeight="1">
      <c r="A129" s="2172"/>
      <c r="B129" s="312" t="s">
        <v>128</v>
      </c>
      <c r="C129" s="239">
        <f>C127+C128</f>
        <v>92</v>
      </c>
      <c r="D129" s="239">
        <f t="shared" ref="D129:N129" si="41">D127+D128</f>
        <v>0</v>
      </c>
      <c r="E129" s="239">
        <f t="shared" si="41"/>
        <v>92</v>
      </c>
      <c r="F129" s="239">
        <f t="shared" si="41"/>
        <v>71</v>
      </c>
      <c r="G129" s="239">
        <f t="shared" si="41"/>
        <v>0</v>
      </c>
      <c r="H129" s="239">
        <f t="shared" si="41"/>
        <v>71</v>
      </c>
      <c r="I129" s="239">
        <f t="shared" si="41"/>
        <v>21</v>
      </c>
      <c r="J129" s="239">
        <f t="shared" si="41"/>
        <v>0</v>
      </c>
      <c r="K129" s="239">
        <f t="shared" si="41"/>
        <v>21</v>
      </c>
      <c r="L129" s="239">
        <f t="shared" si="41"/>
        <v>29</v>
      </c>
      <c r="M129" s="239">
        <f t="shared" si="41"/>
        <v>0</v>
      </c>
      <c r="N129" s="239">
        <f t="shared" si="41"/>
        <v>29</v>
      </c>
      <c r="O129" s="312" t="s">
        <v>129</v>
      </c>
      <c r="P129" s="2172"/>
    </row>
    <row r="130" spans="1:16" s="46" customFormat="1" ht="39" customHeight="1">
      <c r="A130" s="2172" t="s">
        <v>525</v>
      </c>
      <c r="B130" s="312" t="s">
        <v>628</v>
      </c>
      <c r="C130" s="242">
        <f>C124+C127</f>
        <v>115</v>
      </c>
      <c r="D130" s="242">
        <f t="shared" ref="D130:N131" si="42">D124+D127</f>
        <v>164</v>
      </c>
      <c r="E130" s="242">
        <f t="shared" si="42"/>
        <v>279</v>
      </c>
      <c r="F130" s="242">
        <f t="shared" si="42"/>
        <v>40</v>
      </c>
      <c r="G130" s="242">
        <f t="shared" si="42"/>
        <v>104</v>
      </c>
      <c r="H130" s="242">
        <f t="shared" si="42"/>
        <v>144</v>
      </c>
      <c r="I130" s="242">
        <f t="shared" si="42"/>
        <v>18</v>
      </c>
      <c r="J130" s="242">
        <f t="shared" si="42"/>
        <v>23</v>
      </c>
      <c r="K130" s="242">
        <f t="shared" si="42"/>
        <v>41</v>
      </c>
      <c r="L130" s="242">
        <f t="shared" si="42"/>
        <v>31</v>
      </c>
      <c r="M130" s="242">
        <f t="shared" si="42"/>
        <v>48</v>
      </c>
      <c r="N130" s="242">
        <f t="shared" si="42"/>
        <v>79</v>
      </c>
      <c r="O130" s="312" t="s">
        <v>76</v>
      </c>
      <c r="P130" s="2172" t="s">
        <v>631</v>
      </c>
    </row>
    <row r="131" spans="1:16" s="46" customFormat="1" ht="39" customHeight="1">
      <c r="A131" s="2172"/>
      <c r="B131" s="312" t="s">
        <v>630</v>
      </c>
      <c r="C131" s="242">
        <f>C125+C128</f>
        <v>66</v>
      </c>
      <c r="D131" s="242">
        <f t="shared" si="42"/>
        <v>129</v>
      </c>
      <c r="E131" s="242">
        <f t="shared" si="42"/>
        <v>195</v>
      </c>
      <c r="F131" s="242">
        <f t="shared" si="42"/>
        <v>52</v>
      </c>
      <c r="G131" s="242">
        <f t="shared" si="42"/>
        <v>80</v>
      </c>
      <c r="H131" s="242">
        <f t="shared" si="42"/>
        <v>132</v>
      </c>
      <c r="I131" s="242">
        <f t="shared" si="42"/>
        <v>16</v>
      </c>
      <c r="J131" s="242">
        <f t="shared" si="42"/>
        <v>29</v>
      </c>
      <c r="K131" s="242">
        <f t="shared" si="42"/>
        <v>45</v>
      </c>
      <c r="L131" s="242">
        <f t="shared" si="42"/>
        <v>30</v>
      </c>
      <c r="M131" s="242">
        <f t="shared" si="42"/>
        <v>58</v>
      </c>
      <c r="N131" s="242">
        <f t="shared" si="42"/>
        <v>88</v>
      </c>
      <c r="O131" s="312" t="s">
        <v>78</v>
      </c>
      <c r="P131" s="2172"/>
    </row>
    <row r="132" spans="1:16" s="46" customFormat="1" ht="39" customHeight="1">
      <c r="A132" s="2172"/>
      <c r="B132" s="312" t="s">
        <v>128</v>
      </c>
      <c r="C132" s="239">
        <f>C130+C131</f>
        <v>181</v>
      </c>
      <c r="D132" s="239">
        <f t="shared" ref="D132:N132" si="43">D130+D131</f>
        <v>293</v>
      </c>
      <c r="E132" s="239">
        <f t="shared" si="43"/>
        <v>474</v>
      </c>
      <c r="F132" s="239">
        <f t="shared" si="43"/>
        <v>92</v>
      </c>
      <c r="G132" s="239">
        <f t="shared" si="43"/>
        <v>184</v>
      </c>
      <c r="H132" s="239">
        <f t="shared" si="43"/>
        <v>276</v>
      </c>
      <c r="I132" s="239">
        <f t="shared" si="43"/>
        <v>34</v>
      </c>
      <c r="J132" s="239">
        <f t="shared" si="43"/>
        <v>52</v>
      </c>
      <c r="K132" s="239">
        <f t="shared" si="43"/>
        <v>86</v>
      </c>
      <c r="L132" s="239">
        <f t="shared" si="43"/>
        <v>61</v>
      </c>
      <c r="M132" s="239">
        <f t="shared" si="43"/>
        <v>106</v>
      </c>
      <c r="N132" s="239">
        <f t="shared" si="43"/>
        <v>167</v>
      </c>
      <c r="O132" s="312" t="s">
        <v>129</v>
      </c>
      <c r="P132" s="2172"/>
    </row>
    <row r="133" spans="1:16" ht="39" customHeight="1">
      <c r="A133" s="2172" t="s">
        <v>527</v>
      </c>
      <c r="B133" s="312" t="s">
        <v>628</v>
      </c>
      <c r="C133" s="242">
        <v>201</v>
      </c>
      <c r="D133" s="242">
        <v>1</v>
      </c>
      <c r="E133" s="242">
        <f>C133+D133</f>
        <v>202</v>
      </c>
      <c r="F133" s="242">
        <v>242</v>
      </c>
      <c r="G133" s="242">
        <v>0</v>
      </c>
      <c r="H133" s="242">
        <f>F133+G133</f>
        <v>242</v>
      </c>
      <c r="I133" s="242">
        <v>129</v>
      </c>
      <c r="J133" s="242">
        <v>0</v>
      </c>
      <c r="K133" s="242">
        <f>I133+J133</f>
        <v>129</v>
      </c>
      <c r="L133" s="242">
        <v>58</v>
      </c>
      <c r="M133" s="242">
        <v>0</v>
      </c>
      <c r="N133" s="242">
        <f>L133+M133</f>
        <v>58</v>
      </c>
      <c r="O133" s="312" t="s">
        <v>76</v>
      </c>
      <c r="P133" s="2172" t="s">
        <v>233</v>
      </c>
    </row>
    <row r="134" spans="1:16" ht="39" customHeight="1">
      <c r="A134" s="2172"/>
      <c r="B134" s="312" t="s">
        <v>630</v>
      </c>
      <c r="C134" s="242">
        <v>126</v>
      </c>
      <c r="D134" s="242">
        <v>265</v>
      </c>
      <c r="E134" s="242">
        <f>C134+D134</f>
        <v>391</v>
      </c>
      <c r="F134" s="242">
        <v>366</v>
      </c>
      <c r="G134" s="242">
        <v>24</v>
      </c>
      <c r="H134" s="242">
        <f>F134+G134</f>
        <v>390</v>
      </c>
      <c r="I134" s="242">
        <v>122</v>
      </c>
      <c r="J134" s="242">
        <v>4</v>
      </c>
      <c r="K134" s="242">
        <f>I134+J134</f>
        <v>126</v>
      </c>
      <c r="L134" s="242">
        <v>83</v>
      </c>
      <c r="M134" s="242">
        <v>55</v>
      </c>
      <c r="N134" s="242">
        <f>L134+M134</f>
        <v>138</v>
      </c>
      <c r="O134" s="312" t="s">
        <v>78</v>
      </c>
      <c r="P134" s="2172"/>
    </row>
    <row r="135" spans="1:16" ht="39" customHeight="1">
      <c r="A135" s="2172"/>
      <c r="B135" s="312" t="s">
        <v>128</v>
      </c>
      <c r="C135" s="239">
        <f>C133+C134</f>
        <v>327</v>
      </c>
      <c r="D135" s="239">
        <f t="shared" ref="D135:N135" si="44">D133+D134</f>
        <v>266</v>
      </c>
      <c r="E135" s="239">
        <f t="shared" si="44"/>
        <v>593</v>
      </c>
      <c r="F135" s="239">
        <f t="shared" si="44"/>
        <v>608</v>
      </c>
      <c r="G135" s="239">
        <f t="shared" si="44"/>
        <v>24</v>
      </c>
      <c r="H135" s="239">
        <f t="shared" si="44"/>
        <v>632</v>
      </c>
      <c r="I135" s="239">
        <f t="shared" si="44"/>
        <v>251</v>
      </c>
      <c r="J135" s="239">
        <f t="shared" si="44"/>
        <v>4</v>
      </c>
      <c r="K135" s="239">
        <f t="shared" si="44"/>
        <v>255</v>
      </c>
      <c r="L135" s="239">
        <f t="shared" si="44"/>
        <v>141</v>
      </c>
      <c r="M135" s="239">
        <f t="shared" si="44"/>
        <v>55</v>
      </c>
      <c r="N135" s="239">
        <f t="shared" si="44"/>
        <v>196</v>
      </c>
      <c r="O135" s="312" t="s">
        <v>129</v>
      </c>
      <c r="P135" s="2172"/>
    </row>
    <row r="136" spans="1:16" ht="39" customHeight="1">
      <c r="A136" s="2172" t="s">
        <v>528</v>
      </c>
      <c r="B136" s="312" t="s">
        <v>628</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2" t="s">
        <v>235</v>
      </c>
    </row>
    <row r="137" spans="1:16" ht="39" customHeight="1">
      <c r="A137" s="2172"/>
      <c r="B137" s="312" t="s">
        <v>630</v>
      </c>
      <c r="C137" s="242">
        <v>5</v>
      </c>
      <c r="D137" s="242">
        <v>1</v>
      </c>
      <c r="E137" s="242">
        <f>C137+D137</f>
        <v>6</v>
      </c>
      <c r="F137" s="242">
        <v>1</v>
      </c>
      <c r="G137" s="242">
        <v>0</v>
      </c>
      <c r="H137" s="242">
        <f>F137+G137</f>
        <v>1</v>
      </c>
      <c r="I137" s="242">
        <v>0</v>
      </c>
      <c r="J137" s="242">
        <v>0</v>
      </c>
      <c r="K137" s="242">
        <f>I137+J137</f>
        <v>0</v>
      </c>
      <c r="L137" s="242">
        <v>4</v>
      </c>
      <c r="M137" s="242">
        <v>0</v>
      </c>
      <c r="N137" s="242">
        <f>L137+M137</f>
        <v>4</v>
      </c>
      <c r="O137" s="312" t="s">
        <v>78</v>
      </c>
      <c r="P137" s="2172"/>
    </row>
    <row r="138" spans="1:16" ht="39" customHeight="1">
      <c r="A138" s="2172"/>
      <c r="B138" s="312" t="s">
        <v>128</v>
      </c>
      <c r="C138" s="239">
        <f>C136+C137</f>
        <v>5</v>
      </c>
      <c r="D138" s="239">
        <f t="shared" ref="D138:N138" si="45">D136+D137</f>
        <v>1</v>
      </c>
      <c r="E138" s="239">
        <f t="shared" si="45"/>
        <v>6</v>
      </c>
      <c r="F138" s="239">
        <f t="shared" si="45"/>
        <v>1</v>
      </c>
      <c r="G138" s="239">
        <f t="shared" si="45"/>
        <v>0</v>
      </c>
      <c r="H138" s="239">
        <f t="shared" si="45"/>
        <v>1</v>
      </c>
      <c r="I138" s="239">
        <f t="shared" si="45"/>
        <v>0</v>
      </c>
      <c r="J138" s="239">
        <f t="shared" si="45"/>
        <v>0</v>
      </c>
      <c r="K138" s="239">
        <f t="shared" si="45"/>
        <v>0</v>
      </c>
      <c r="L138" s="239">
        <f t="shared" si="45"/>
        <v>4</v>
      </c>
      <c r="M138" s="239">
        <f t="shared" si="45"/>
        <v>0</v>
      </c>
      <c r="N138" s="239">
        <f t="shared" si="45"/>
        <v>4</v>
      </c>
      <c r="O138" s="312" t="s">
        <v>129</v>
      </c>
      <c r="P138" s="2172"/>
    </row>
    <row r="139" spans="1:16" ht="39" customHeight="1">
      <c r="A139" s="2172" t="s">
        <v>529</v>
      </c>
      <c r="B139" s="312" t="s">
        <v>628</v>
      </c>
      <c r="C139" s="242">
        <f>C133+C136</f>
        <v>201</v>
      </c>
      <c r="D139" s="242">
        <f t="shared" ref="D139:N140" si="46">D133+D136</f>
        <v>1</v>
      </c>
      <c r="E139" s="242">
        <f t="shared" si="46"/>
        <v>202</v>
      </c>
      <c r="F139" s="242">
        <f t="shared" si="46"/>
        <v>242</v>
      </c>
      <c r="G139" s="242">
        <f t="shared" si="46"/>
        <v>0</v>
      </c>
      <c r="H139" s="242">
        <f t="shared" si="46"/>
        <v>242</v>
      </c>
      <c r="I139" s="242">
        <f t="shared" si="46"/>
        <v>129</v>
      </c>
      <c r="J139" s="242">
        <f t="shared" si="46"/>
        <v>0</v>
      </c>
      <c r="K139" s="242">
        <f t="shared" si="46"/>
        <v>129</v>
      </c>
      <c r="L139" s="242">
        <f t="shared" si="46"/>
        <v>58</v>
      </c>
      <c r="M139" s="242">
        <f t="shared" si="46"/>
        <v>0</v>
      </c>
      <c r="N139" s="242">
        <f t="shared" si="46"/>
        <v>58</v>
      </c>
      <c r="O139" s="312" t="s">
        <v>76</v>
      </c>
      <c r="P139" s="2172" t="s">
        <v>530</v>
      </c>
    </row>
    <row r="140" spans="1:16" ht="39" customHeight="1">
      <c r="A140" s="2172"/>
      <c r="B140" s="312" t="s">
        <v>630</v>
      </c>
      <c r="C140" s="242">
        <f>C134+C137</f>
        <v>131</v>
      </c>
      <c r="D140" s="242">
        <f t="shared" si="46"/>
        <v>266</v>
      </c>
      <c r="E140" s="242">
        <f t="shared" si="46"/>
        <v>397</v>
      </c>
      <c r="F140" s="242">
        <f t="shared" si="46"/>
        <v>367</v>
      </c>
      <c r="G140" s="242">
        <f t="shared" si="46"/>
        <v>24</v>
      </c>
      <c r="H140" s="242">
        <f t="shared" si="46"/>
        <v>391</v>
      </c>
      <c r="I140" s="242">
        <f t="shared" si="46"/>
        <v>122</v>
      </c>
      <c r="J140" s="242">
        <f t="shared" si="46"/>
        <v>4</v>
      </c>
      <c r="K140" s="242">
        <f t="shared" si="46"/>
        <v>126</v>
      </c>
      <c r="L140" s="242">
        <f t="shared" si="46"/>
        <v>87</v>
      </c>
      <c r="M140" s="242">
        <f t="shared" si="46"/>
        <v>55</v>
      </c>
      <c r="N140" s="242">
        <f t="shared" si="46"/>
        <v>142</v>
      </c>
      <c r="O140" s="312" t="s">
        <v>78</v>
      </c>
      <c r="P140" s="2172"/>
    </row>
    <row r="141" spans="1:16" ht="39" customHeight="1">
      <c r="A141" s="2172"/>
      <c r="B141" s="312" t="s">
        <v>128</v>
      </c>
      <c r="C141" s="239">
        <f>C139+C140</f>
        <v>332</v>
      </c>
      <c r="D141" s="239">
        <f t="shared" ref="D141:N141" si="47">D139+D140</f>
        <v>267</v>
      </c>
      <c r="E141" s="239">
        <f t="shared" si="47"/>
        <v>599</v>
      </c>
      <c r="F141" s="239">
        <f t="shared" si="47"/>
        <v>609</v>
      </c>
      <c r="G141" s="239">
        <f t="shared" si="47"/>
        <v>24</v>
      </c>
      <c r="H141" s="239">
        <f t="shared" si="47"/>
        <v>633</v>
      </c>
      <c r="I141" s="239">
        <f t="shared" si="47"/>
        <v>251</v>
      </c>
      <c r="J141" s="239">
        <f t="shared" si="47"/>
        <v>4</v>
      </c>
      <c r="K141" s="239">
        <f t="shared" si="47"/>
        <v>255</v>
      </c>
      <c r="L141" s="239">
        <f t="shared" si="47"/>
        <v>145</v>
      </c>
      <c r="M141" s="239">
        <f t="shared" si="47"/>
        <v>55</v>
      </c>
      <c r="N141" s="239">
        <f t="shared" si="47"/>
        <v>200</v>
      </c>
      <c r="O141" s="312" t="s">
        <v>129</v>
      </c>
      <c r="P141" s="2172"/>
    </row>
    <row r="142" spans="1:16" ht="39" customHeight="1">
      <c r="A142" s="2172" t="s">
        <v>531</v>
      </c>
      <c r="B142" s="312" t="s">
        <v>628</v>
      </c>
      <c r="C142" s="242">
        <v>2</v>
      </c>
      <c r="D142" s="242">
        <v>0</v>
      </c>
      <c r="E142" s="242">
        <f>C142+D142</f>
        <v>2</v>
      </c>
      <c r="F142" s="242">
        <v>1</v>
      </c>
      <c r="G142" s="242">
        <v>0</v>
      </c>
      <c r="H142" s="242">
        <f>F142+G142</f>
        <v>1</v>
      </c>
      <c r="I142" s="242">
        <v>0</v>
      </c>
      <c r="J142" s="242">
        <v>0</v>
      </c>
      <c r="K142" s="242">
        <f>I142+J142</f>
        <v>0</v>
      </c>
      <c r="L142" s="242">
        <v>4</v>
      </c>
      <c r="M142" s="242">
        <v>0</v>
      </c>
      <c r="N142" s="242">
        <f>L142+M142</f>
        <v>4</v>
      </c>
      <c r="O142" s="312" t="s">
        <v>76</v>
      </c>
      <c r="P142" s="2172" t="s">
        <v>632</v>
      </c>
    </row>
    <row r="143" spans="1:16" ht="39" customHeight="1">
      <c r="A143" s="2172"/>
      <c r="B143" s="312" t="s">
        <v>630</v>
      </c>
      <c r="C143" s="242">
        <v>0</v>
      </c>
      <c r="D143" s="242">
        <v>0</v>
      </c>
      <c r="E143" s="242">
        <f>C143+D143</f>
        <v>0</v>
      </c>
      <c r="F143" s="242">
        <v>0</v>
      </c>
      <c r="G143" s="242">
        <v>0</v>
      </c>
      <c r="H143" s="242">
        <f>F143+G143</f>
        <v>0</v>
      </c>
      <c r="I143" s="242">
        <v>2</v>
      </c>
      <c r="J143" s="242">
        <v>0</v>
      </c>
      <c r="K143" s="242">
        <f>I143+J143</f>
        <v>2</v>
      </c>
      <c r="L143" s="242">
        <v>1</v>
      </c>
      <c r="M143" s="242">
        <v>0</v>
      </c>
      <c r="N143" s="242">
        <f>L143+M143</f>
        <v>1</v>
      </c>
      <c r="O143" s="312" t="s">
        <v>78</v>
      </c>
      <c r="P143" s="2172"/>
    </row>
    <row r="144" spans="1:16" ht="39" customHeight="1">
      <c r="A144" s="2172"/>
      <c r="B144" s="312" t="s">
        <v>128</v>
      </c>
      <c r="C144" s="239">
        <f>C142+C143</f>
        <v>2</v>
      </c>
      <c r="D144" s="239">
        <f t="shared" ref="D144:N144" si="48">D142+D143</f>
        <v>0</v>
      </c>
      <c r="E144" s="239">
        <f t="shared" si="48"/>
        <v>2</v>
      </c>
      <c r="F144" s="239">
        <f t="shared" si="48"/>
        <v>1</v>
      </c>
      <c r="G144" s="239">
        <f t="shared" si="48"/>
        <v>0</v>
      </c>
      <c r="H144" s="239">
        <f t="shared" si="48"/>
        <v>1</v>
      </c>
      <c r="I144" s="239">
        <f t="shared" si="48"/>
        <v>2</v>
      </c>
      <c r="J144" s="239">
        <f t="shared" si="48"/>
        <v>0</v>
      </c>
      <c r="K144" s="239">
        <f t="shared" si="48"/>
        <v>2</v>
      </c>
      <c r="L144" s="239">
        <f t="shared" si="48"/>
        <v>5</v>
      </c>
      <c r="M144" s="239">
        <f t="shared" si="48"/>
        <v>0</v>
      </c>
      <c r="N144" s="239">
        <f t="shared" si="48"/>
        <v>5</v>
      </c>
      <c r="O144" s="312" t="s">
        <v>129</v>
      </c>
      <c r="P144" s="2172"/>
    </row>
    <row r="145" spans="1:21" ht="39" customHeight="1">
      <c r="A145" s="2172" t="s">
        <v>532</v>
      </c>
      <c r="B145" s="312" t="s">
        <v>628</v>
      </c>
      <c r="C145" s="242">
        <v>332</v>
      </c>
      <c r="D145" s="242">
        <v>1</v>
      </c>
      <c r="E145" s="242">
        <f>C145+D145</f>
        <v>333</v>
      </c>
      <c r="F145" s="242">
        <v>264</v>
      </c>
      <c r="G145" s="242">
        <v>0</v>
      </c>
      <c r="H145" s="242">
        <f>F145+G145</f>
        <v>264</v>
      </c>
      <c r="I145" s="242">
        <v>48</v>
      </c>
      <c r="J145" s="242">
        <v>0</v>
      </c>
      <c r="K145" s="242">
        <f>I145+J145</f>
        <v>48</v>
      </c>
      <c r="L145" s="242">
        <v>185</v>
      </c>
      <c r="M145" s="242">
        <v>1</v>
      </c>
      <c r="N145" s="242">
        <f>L145+M145</f>
        <v>186</v>
      </c>
      <c r="O145" s="312" t="s">
        <v>76</v>
      </c>
      <c r="P145" s="2172" t="s">
        <v>633</v>
      </c>
    </row>
    <row r="146" spans="1:21" ht="39" customHeight="1">
      <c r="A146" s="2172"/>
      <c r="B146" s="312" t="s">
        <v>630</v>
      </c>
      <c r="C146" s="242">
        <v>76</v>
      </c>
      <c r="D146" s="242">
        <v>13</v>
      </c>
      <c r="E146" s="242">
        <f>C146+D146</f>
        <v>89</v>
      </c>
      <c r="F146" s="242">
        <v>34</v>
      </c>
      <c r="G146" s="242">
        <v>1</v>
      </c>
      <c r="H146" s="242">
        <f>F146+G146</f>
        <v>35</v>
      </c>
      <c r="I146" s="242">
        <v>22</v>
      </c>
      <c r="J146" s="242">
        <v>0</v>
      </c>
      <c r="K146" s="242">
        <f>I146+J146</f>
        <v>22</v>
      </c>
      <c r="L146" s="242">
        <v>27</v>
      </c>
      <c r="M146" s="242">
        <v>0</v>
      </c>
      <c r="N146" s="242">
        <f>L146+M146</f>
        <v>27</v>
      </c>
      <c r="O146" s="312" t="s">
        <v>78</v>
      </c>
      <c r="P146" s="2172"/>
    </row>
    <row r="147" spans="1:21" ht="39" customHeight="1">
      <c r="A147" s="2172"/>
      <c r="B147" s="312" t="s">
        <v>128</v>
      </c>
      <c r="C147" s="239">
        <f>C145+C146</f>
        <v>408</v>
      </c>
      <c r="D147" s="239">
        <f t="shared" ref="D147:N147" si="49">D145+D146</f>
        <v>14</v>
      </c>
      <c r="E147" s="239">
        <f t="shared" si="49"/>
        <v>422</v>
      </c>
      <c r="F147" s="239">
        <f t="shared" si="49"/>
        <v>298</v>
      </c>
      <c r="G147" s="239">
        <f t="shared" si="49"/>
        <v>1</v>
      </c>
      <c r="H147" s="239">
        <f t="shared" si="49"/>
        <v>299</v>
      </c>
      <c r="I147" s="239">
        <f t="shared" si="49"/>
        <v>70</v>
      </c>
      <c r="J147" s="239">
        <f t="shared" si="49"/>
        <v>0</v>
      </c>
      <c r="K147" s="239">
        <f t="shared" si="49"/>
        <v>70</v>
      </c>
      <c r="L147" s="239">
        <f t="shared" si="49"/>
        <v>212</v>
      </c>
      <c r="M147" s="239">
        <f t="shared" si="49"/>
        <v>1</v>
      </c>
      <c r="N147" s="239">
        <f t="shared" si="49"/>
        <v>213</v>
      </c>
      <c r="O147" s="312" t="s">
        <v>129</v>
      </c>
      <c r="P147" s="2172"/>
    </row>
    <row r="148" spans="1:21" ht="39" customHeight="1">
      <c r="A148" s="2150" t="s">
        <v>890</v>
      </c>
      <c r="B148" s="2151"/>
      <c r="C148" s="2151"/>
      <c r="D148" s="2151"/>
      <c r="E148" s="2151"/>
      <c r="F148" s="2151"/>
      <c r="G148" s="2152"/>
      <c r="H148" s="2153" t="s">
        <v>891</v>
      </c>
      <c r="I148" s="2153"/>
      <c r="J148" s="2153"/>
      <c r="K148" s="2153"/>
      <c r="L148" s="2153"/>
      <c r="M148" s="2153"/>
      <c r="N148" s="2153"/>
      <c r="O148" s="2153"/>
      <c r="P148" s="2154"/>
    </row>
    <row r="149" spans="1:21" ht="39" customHeight="1">
      <c r="A149" s="2173" t="s">
        <v>517</v>
      </c>
      <c r="B149" s="2173" t="s">
        <v>621</v>
      </c>
      <c r="C149" s="2176" t="s">
        <v>150</v>
      </c>
      <c r="D149" s="2177"/>
      <c r="E149" s="2177"/>
      <c r="F149" s="2177"/>
      <c r="G149" s="2177"/>
      <c r="H149" s="2177"/>
      <c r="I149" s="2177"/>
      <c r="J149" s="2177"/>
      <c r="K149" s="2177"/>
      <c r="L149" s="2177"/>
      <c r="M149" s="2177"/>
      <c r="N149" s="2178"/>
      <c r="O149" s="2179" t="s">
        <v>622</v>
      </c>
      <c r="P149" s="2179" t="s">
        <v>520</v>
      </c>
      <c r="Q149" s="346"/>
    </row>
    <row r="150" spans="1:21" ht="39" customHeight="1">
      <c r="A150" s="2174"/>
      <c r="B150" s="2174"/>
      <c r="C150" s="2176" t="s">
        <v>129</v>
      </c>
      <c r="D150" s="2177"/>
      <c r="E150" s="2177"/>
      <c r="F150" s="2177"/>
      <c r="G150" s="2177"/>
      <c r="H150" s="2177"/>
      <c r="I150" s="2177"/>
      <c r="J150" s="2177"/>
      <c r="K150" s="2177"/>
      <c r="L150" s="2177"/>
      <c r="M150" s="2177"/>
      <c r="N150" s="2178"/>
      <c r="O150" s="2179"/>
      <c r="P150" s="2179"/>
      <c r="Q150" s="346"/>
    </row>
    <row r="151" spans="1:21" ht="39" customHeight="1">
      <c r="A151" s="2174"/>
      <c r="B151" s="2174"/>
      <c r="C151" s="2147" t="s">
        <v>624</v>
      </c>
      <c r="D151" s="2148"/>
      <c r="E151" s="2148"/>
      <c r="F151" s="2149"/>
      <c r="G151" s="2147" t="s">
        <v>625</v>
      </c>
      <c r="H151" s="2148"/>
      <c r="I151" s="2148"/>
      <c r="J151" s="2149"/>
      <c r="K151" s="2147" t="s">
        <v>128</v>
      </c>
      <c r="L151" s="2148"/>
      <c r="M151" s="2148"/>
      <c r="N151" s="2149"/>
      <c r="O151" s="2179"/>
      <c r="P151" s="2179"/>
      <c r="Q151" s="346"/>
      <c r="R151" s="46"/>
      <c r="S151" s="46"/>
      <c r="T151" s="46"/>
      <c r="U151" s="46"/>
    </row>
    <row r="152" spans="1:21" ht="39" customHeight="1">
      <c r="A152" s="2175"/>
      <c r="B152" s="2175"/>
      <c r="C152" s="2147" t="s">
        <v>162</v>
      </c>
      <c r="D152" s="2148"/>
      <c r="E152" s="2148"/>
      <c r="F152" s="2149"/>
      <c r="G152" s="2147" t="s">
        <v>163</v>
      </c>
      <c r="H152" s="2148"/>
      <c r="I152" s="2148"/>
      <c r="J152" s="2149"/>
      <c r="K152" s="2147" t="s">
        <v>129</v>
      </c>
      <c r="L152" s="2148"/>
      <c r="M152" s="2148"/>
      <c r="N152" s="2149"/>
      <c r="O152" s="2179"/>
      <c r="P152" s="2179"/>
      <c r="Q152" s="346"/>
      <c r="R152" s="46"/>
      <c r="S152" s="46"/>
      <c r="T152" s="46"/>
      <c r="U152" s="46"/>
    </row>
    <row r="153" spans="1:21" s="46" customFormat="1" ht="39" customHeight="1">
      <c r="A153" s="2172" t="s">
        <v>523</v>
      </c>
      <c r="B153" s="312" t="s">
        <v>628</v>
      </c>
      <c r="C153" s="2002">
        <f>C8+F8+I8+L8+C37+F37+I37+L37+C66+F66+I66+L66+C95+F95+I95+L95+C124+F124+I124+L124</f>
        <v>2648</v>
      </c>
      <c r="D153" s="2142"/>
      <c r="E153" s="2142"/>
      <c r="F153" s="2003"/>
      <c r="G153" s="2002">
        <f>D8+G8+J8+M8+D37+G37+J37+M37+D66+G66+J66+M66+D95+G95+J95+M95+D124+G124+J124+M124</f>
        <v>2477</v>
      </c>
      <c r="H153" s="2142"/>
      <c r="I153" s="2142"/>
      <c r="J153" s="2003"/>
      <c r="K153" s="2002">
        <f>E8+H8+K8+N8+E37+H37+K37+N37+E66+H66+K66+N66+E95+H95+K95+N95+E124+H124+K124+N124</f>
        <v>5125</v>
      </c>
      <c r="L153" s="2142"/>
      <c r="M153" s="2142"/>
      <c r="N153" s="2003"/>
      <c r="O153" s="312" t="s">
        <v>76</v>
      </c>
      <c r="P153" s="2172" t="s">
        <v>629</v>
      </c>
    </row>
    <row r="154" spans="1:21" s="46" customFormat="1" ht="39" customHeight="1">
      <c r="A154" s="2172"/>
      <c r="B154" s="312" t="s">
        <v>630</v>
      </c>
      <c r="C154" s="2002">
        <f t="shared" ref="C154:C176" si="50">C9+F9+I9+L9+C38+F38+I38+L38+C67+F67+I67+L67+C96+F96+I96+L96+C125+F125+I125+L125</f>
        <v>2098</v>
      </c>
      <c r="D154" s="2142"/>
      <c r="E154" s="2142"/>
      <c r="F154" s="2003"/>
      <c r="G154" s="2002">
        <f t="shared" ref="G154:G176" si="51">D9+G9+J9+M9+D38+G38+J38+M38+D67+G67+J67+M67+D96+G96+J96+M96+D125+G125+J125+M125</f>
        <v>2208</v>
      </c>
      <c r="H154" s="2142"/>
      <c r="I154" s="2142"/>
      <c r="J154" s="2003"/>
      <c r="K154" s="2002">
        <f t="shared" ref="K154:K176" si="52">E9+H9+K9+N9+E38+H38+K38+N38+E67+H67+K67+N67+E96+H96+K96+N96+E125+H125+K125+N125</f>
        <v>4306</v>
      </c>
      <c r="L154" s="2142"/>
      <c r="M154" s="2142"/>
      <c r="N154" s="2003"/>
      <c r="O154" s="312" t="s">
        <v>78</v>
      </c>
      <c r="P154" s="2172"/>
    </row>
    <row r="155" spans="1:21" s="46" customFormat="1" ht="39" customHeight="1">
      <c r="A155" s="2172"/>
      <c r="B155" s="312" t="s">
        <v>128</v>
      </c>
      <c r="C155" s="2136">
        <f t="shared" si="50"/>
        <v>4746</v>
      </c>
      <c r="D155" s="2137"/>
      <c r="E155" s="2137"/>
      <c r="F155" s="2138"/>
      <c r="G155" s="2136">
        <f t="shared" si="51"/>
        <v>4685</v>
      </c>
      <c r="H155" s="2137"/>
      <c r="I155" s="2137"/>
      <c r="J155" s="2138"/>
      <c r="K155" s="2136">
        <f t="shared" si="52"/>
        <v>9431</v>
      </c>
      <c r="L155" s="2137"/>
      <c r="M155" s="2137"/>
      <c r="N155" s="2138"/>
      <c r="O155" s="312" t="s">
        <v>129</v>
      </c>
      <c r="P155" s="2172"/>
    </row>
    <row r="156" spans="1:21" s="46" customFormat="1" ht="39" customHeight="1">
      <c r="A156" s="2172" t="s">
        <v>524</v>
      </c>
      <c r="B156" s="312" t="s">
        <v>628</v>
      </c>
      <c r="C156" s="2002">
        <f t="shared" si="50"/>
        <v>1395</v>
      </c>
      <c r="D156" s="2142"/>
      <c r="E156" s="2142"/>
      <c r="F156" s="2003"/>
      <c r="G156" s="2002">
        <f t="shared" si="51"/>
        <v>23</v>
      </c>
      <c r="H156" s="2142"/>
      <c r="I156" s="2142"/>
      <c r="J156" s="2003"/>
      <c r="K156" s="2002">
        <f t="shared" si="52"/>
        <v>1418</v>
      </c>
      <c r="L156" s="2142"/>
      <c r="M156" s="2142"/>
      <c r="N156" s="2003"/>
      <c r="O156" s="312" t="s">
        <v>76</v>
      </c>
      <c r="P156" s="2172" t="s">
        <v>227</v>
      </c>
    </row>
    <row r="157" spans="1:21" s="46" customFormat="1" ht="39" customHeight="1">
      <c r="A157" s="2172"/>
      <c r="B157" s="312" t="s">
        <v>630</v>
      </c>
      <c r="C157" s="2002">
        <f t="shared" si="50"/>
        <v>880</v>
      </c>
      <c r="D157" s="2142"/>
      <c r="E157" s="2142"/>
      <c r="F157" s="2003"/>
      <c r="G157" s="2002">
        <f t="shared" si="51"/>
        <v>9</v>
      </c>
      <c r="H157" s="2142"/>
      <c r="I157" s="2142"/>
      <c r="J157" s="2003"/>
      <c r="K157" s="2002">
        <f t="shared" si="52"/>
        <v>889</v>
      </c>
      <c r="L157" s="2142"/>
      <c r="M157" s="2142"/>
      <c r="N157" s="2003"/>
      <c r="O157" s="312" t="s">
        <v>78</v>
      </c>
      <c r="P157" s="2172"/>
    </row>
    <row r="158" spans="1:21" s="46" customFormat="1" ht="39" customHeight="1">
      <c r="A158" s="2172"/>
      <c r="B158" s="312" t="s">
        <v>128</v>
      </c>
      <c r="C158" s="2136">
        <f t="shared" si="50"/>
        <v>2275</v>
      </c>
      <c r="D158" s="2137"/>
      <c r="E158" s="2137"/>
      <c r="F158" s="2138"/>
      <c r="G158" s="2136">
        <f t="shared" si="51"/>
        <v>32</v>
      </c>
      <c r="H158" s="2137"/>
      <c r="I158" s="2137"/>
      <c r="J158" s="2138"/>
      <c r="K158" s="2136">
        <f t="shared" si="52"/>
        <v>2307</v>
      </c>
      <c r="L158" s="2137"/>
      <c r="M158" s="2137"/>
      <c r="N158" s="2138"/>
      <c r="O158" s="312" t="s">
        <v>129</v>
      </c>
      <c r="P158" s="2172"/>
    </row>
    <row r="159" spans="1:21" s="46" customFormat="1" ht="39" customHeight="1">
      <c r="A159" s="2172" t="s">
        <v>525</v>
      </c>
      <c r="B159" s="312" t="s">
        <v>628</v>
      </c>
      <c r="C159" s="2002">
        <f t="shared" si="50"/>
        <v>4043</v>
      </c>
      <c r="D159" s="2142"/>
      <c r="E159" s="2142"/>
      <c r="F159" s="2003"/>
      <c r="G159" s="2002">
        <f t="shared" si="51"/>
        <v>2500</v>
      </c>
      <c r="H159" s="2142"/>
      <c r="I159" s="2142"/>
      <c r="J159" s="2003"/>
      <c r="K159" s="2002">
        <f t="shared" si="52"/>
        <v>6543</v>
      </c>
      <c r="L159" s="2142"/>
      <c r="M159" s="2142"/>
      <c r="N159" s="2003"/>
      <c r="O159" s="312" t="s">
        <v>76</v>
      </c>
      <c r="P159" s="2172" t="s">
        <v>631</v>
      </c>
    </row>
    <row r="160" spans="1:21" s="46" customFormat="1" ht="39" customHeight="1">
      <c r="A160" s="2172"/>
      <c r="B160" s="312" t="s">
        <v>630</v>
      </c>
      <c r="C160" s="2002">
        <f t="shared" si="50"/>
        <v>2978</v>
      </c>
      <c r="D160" s="2142"/>
      <c r="E160" s="2142"/>
      <c r="F160" s="2003"/>
      <c r="G160" s="2002">
        <f t="shared" si="51"/>
        <v>2217</v>
      </c>
      <c r="H160" s="2142"/>
      <c r="I160" s="2142"/>
      <c r="J160" s="2003"/>
      <c r="K160" s="2002">
        <f t="shared" si="52"/>
        <v>5195</v>
      </c>
      <c r="L160" s="2142"/>
      <c r="M160" s="2142"/>
      <c r="N160" s="2003"/>
      <c r="O160" s="312" t="s">
        <v>78</v>
      </c>
      <c r="P160" s="2172"/>
    </row>
    <row r="161" spans="1:16" s="46" customFormat="1" ht="39" customHeight="1">
      <c r="A161" s="2172"/>
      <c r="B161" s="312" t="s">
        <v>128</v>
      </c>
      <c r="C161" s="2136">
        <f t="shared" si="50"/>
        <v>7021</v>
      </c>
      <c r="D161" s="2137"/>
      <c r="E161" s="2137"/>
      <c r="F161" s="2138"/>
      <c r="G161" s="2136">
        <f t="shared" si="51"/>
        <v>4717</v>
      </c>
      <c r="H161" s="2137"/>
      <c r="I161" s="2137"/>
      <c r="J161" s="2138"/>
      <c r="K161" s="2136">
        <f t="shared" si="52"/>
        <v>11738</v>
      </c>
      <c r="L161" s="2137"/>
      <c r="M161" s="2137"/>
      <c r="N161" s="2138"/>
      <c r="O161" s="312" t="s">
        <v>129</v>
      </c>
      <c r="P161" s="2172"/>
    </row>
    <row r="162" spans="1:16" ht="39" customHeight="1">
      <c r="A162" s="2172" t="s">
        <v>527</v>
      </c>
      <c r="B162" s="312" t="s">
        <v>628</v>
      </c>
      <c r="C162" s="2002">
        <f t="shared" si="50"/>
        <v>6036</v>
      </c>
      <c r="D162" s="2142"/>
      <c r="E162" s="2142"/>
      <c r="F162" s="2003"/>
      <c r="G162" s="2002">
        <f t="shared" si="51"/>
        <v>9</v>
      </c>
      <c r="H162" s="2142"/>
      <c r="I162" s="2142"/>
      <c r="J162" s="2003"/>
      <c r="K162" s="2002">
        <f t="shared" si="52"/>
        <v>6045</v>
      </c>
      <c r="L162" s="2142"/>
      <c r="M162" s="2142"/>
      <c r="N162" s="2003"/>
      <c r="O162" s="312" t="s">
        <v>76</v>
      </c>
      <c r="P162" s="2172" t="s">
        <v>233</v>
      </c>
    </row>
    <row r="163" spans="1:16" ht="39" customHeight="1">
      <c r="A163" s="2172"/>
      <c r="B163" s="312" t="s">
        <v>630</v>
      </c>
      <c r="C163" s="2002">
        <f t="shared" si="50"/>
        <v>11528</v>
      </c>
      <c r="D163" s="2142"/>
      <c r="E163" s="2142"/>
      <c r="F163" s="2003"/>
      <c r="G163" s="2002">
        <f t="shared" si="51"/>
        <v>1934</v>
      </c>
      <c r="H163" s="2142"/>
      <c r="I163" s="2142"/>
      <c r="J163" s="2003"/>
      <c r="K163" s="2002">
        <f t="shared" si="52"/>
        <v>13462</v>
      </c>
      <c r="L163" s="2142"/>
      <c r="M163" s="2142"/>
      <c r="N163" s="2003"/>
      <c r="O163" s="312" t="s">
        <v>78</v>
      </c>
      <c r="P163" s="2172"/>
    </row>
    <row r="164" spans="1:16" ht="39" customHeight="1">
      <c r="A164" s="2172"/>
      <c r="B164" s="312" t="s">
        <v>128</v>
      </c>
      <c r="C164" s="2136">
        <f t="shared" si="50"/>
        <v>17564</v>
      </c>
      <c r="D164" s="2137"/>
      <c r="E164" s="2137"/>
      <c r="F164" s="2138"/>
      <c r="G164" s="2136">
        <f t="shared" si="51"/>
        <v>1943</v>
      </c>
      <c r="H164" s="2137"/>
      <c r="I164" s="2137"/>
      <c r="J164" s="2138"/>
      <c r="K164" s="2136">
        <f t="shared" si="52"/>
        <v>19507</v>
      </c>
      <c r="L164" s="2137"/>
      <c r="M164" s="2137"/>
      <c r="N164" s="2138"/>
      <c r="O164" s="312" t="s">
        <v>129</v>
      </c>
      <c r="P164" s="2172"/>
    </row>
    <row r="165" spans="1:16" ht="39" customHeight="1">
      <c r="A165" s="2172" t="s">
        <v>528</v>
      </c>
      <c r="B165" s="312" t="s">
        <v>628</v>
      </c>
      <c r="C165" s="2002">
        <f t="shared" si="50"/>
        <v>0</v>
      </c>
      <c r="D165" s="2142"/>
      <c r="E165" s="2142"/>
      <c r="F165" s="2003"/>
      <c r="G165" s="2002">
        <f t="shared" si="51"/>
        <v>0</v>
      </c>
      <c r="H165" s="2142"/>
      <c r="I165" s="2142"/>
      <c r="J165" s="2003"/>
      <c r="K165" s="2002">
        <f t="shared" si="52"/>
        <v>0</v>
      </c>
      <c r="L165" s="2142"/>
      <c r="M165" s="2142"/>
      <c r="N165" s="2003"/>
      <c r="O165" s="312" t="s">
        <v>76</v>
      </c>
      <c r="P165" s="2172" t="s">
        <v>235</v>
      </c>
    </row>
    <row r="166" spans="1:16" ht="39" customHeight="1">
      <c r="A166" s="2172"/>
      <c r="B166" s="312" t="s">
        <v>630</v>
      </c>
      <c r="C166" s="2002">
        <f t="shared" si="50"/>
        <v>221</v>
      </c>
      <c r="D166" s="2142"/>
      <c r="E166" s="2142"/>
      <c r="F166" s="2003"/>
      <c r="G166" s="2002">
        <f t="shared" si="51"/>
        <v>17</v>
      </c>
      <c r="H166" s="2142"/>
      <c r="I166" s="2142"/>
      <c r="J166" s="2003"/>
      <c r="K166" s="2002">
        <f t="shared" si="52"/>
        <v>238</v>
      </c>
      <c r="L166" s="2142"/>
      <c r="M166" s="2142"/>
      <c r="N166" s="2003"/>
      <c r="O166" s="312" t="s">
        <v>78</v>
      </c>
      <c r="P166" s="2172"/>
    </row>
    <row r="167" spans="1:16" ht="39" customHeight="1">
      <c r="A167" s="2172"/>
      <c r="B167" s="312" t="s">
        <v>128</v>
      </c>
      <c r="C167" s="2136">
        <f t="shared" si="50"/>
        <v>221</v>
      </c>
      <c r="D167" s="2137"/>
      <c r="E167" s="2137"/>
      <c r="F167" s="2138"/>
      <c r="G167" s="2136">
        <f t="shared" si="51"/>
        <v>17</v>
      </c>
      <c r="H167" s="2137"/>
      <c r="I167" s="2137"/>
      <c r="J167" s="2138"/>
      <c r="K167" s="2136">
        <f t="shared" si="52"/>
        <v>238</v>
      </c>
      <c r="L167" s="2137"/>
      <c r="M167" s="2137"/>
      <c r="N167" s="2138"/>
      <c r="O167" s="312" t="s">
        <v>129</v>
      </c>
      <c r="P167" s="2172"/>
    </row>
    <row r="168" spans="1:16" ht="39" customHeight="1">
      <c r="A168" s="2172" t="s">
        <v>529</v>
      </c>
      <c r="B168" s="312" t="s">
        <v>628</v>
      </c>
      <c r="C168" s="2002">
        <f t="shared" si="50"/>
        <v>6036</v>
      </c>
      <c r="D168" s="2142"/>
      <c r="E168" s="2142"/>
      <c r="F168" s="2003"/>
      <c r="G168" s="2002">
        <f t="shared" si="51"/>
        <v>9</v>
      </c>
      <c r="H168" s="2142"/>
      <c r="I168" s="2142"/>
      <c r="J168" s="2003"/>
      <c r="K168" s="2002">
        <f t="shared" si="52"/>
        <v>6045</v>
      </c>
      <c r="L168" s="2142"/>
      <c r="M168" s="2142"/>
      <c r="N168" s="2003"/>
      <c r="O168" s="312" t="s">
        <v>76</v>
      </c>
      <c r="P168" s="2172" t="s">
        <v>530</v>
      </c>
    </row>
    <row r="169" spans="1:16" ht="39" customHeight="1">
      <c r="A169" s="2172"/>
      <c r="B169" s="312" t="s">
        <v>630</v>
      </c>
      <c r="C169" s="2002">
        <f t="shared" si="50"/>
        <v>11749</v>
      </c>
      <c r="D169" s="2142"/>
      <c r="E169" s="2142"/>
      <c r="F169" s="2003"/>
      <c r="G169" s="2002">
        <f t="shared" si="51"/>
        <v>1951</v>
      </c>
      <c r="H169" s="2142"/>
      <c r="I169" s="2142"/>
      <c r="J169" s="2003"/>
      <c r="K169" s="2002">
        <f t="shared" si="52"/>
        <v>13700</v>
      </c>
      <c r="L169" s="2142"/>
      <c r="M169" s="2142"/>
      <c r="N169" s="2003"/>
      <c r="O169" s="312" t="s">
        <v>78</v>
      </c>
      <c r="P169" s="2172"/>
    </row>
    <row r="170" spans="1:16" ht="39" customHeight="1">
      <c r="A170" s="2172"/>
      <c r="B170" s="312" t="s">
        <v>128</v>
      </c>
      <c r="C170" s="2136">
        <f t="shared" si="50"/>
        <v>17785</v>
      </c>
      <c r="D170" s="2137"/>
      <c r="E170" s="2137"/>
      <c r="F170" s="2138"/>
      <c r="G170" s="2136">
        <f t="shared" si="51"/>
        <v>1960</v>
      </c>
      <c r="H170" s="2137"/>
      <c r="I170" s="2137"/>
      <c r="J170" s="2138"/>
      <c r="K170" s="2136">
        <f t="shared" si="52"/>
        <v>19745</v>
      </c>
      <c r="L170" s="2137"/>
      <c r="M170" s="2137"/>
      <c r="N170" s="2138"/>
      <c r="O170" s="312" t="s">
        <v>129</v>
      </c>
      <c r="P170" s="2172"/>
    </row>
    <row r="171" spans="1:16" ht="39" customHeight="1">
      <c r="A171" s="2172" t="s">
        <v>531</v>
      </c>
      <c r="B171" s="312" t="s">
        <v>628</v>
      </c>
      <c r="C171" s="2002">
        <f t="shared" si="50"/>
        <v>166</v>
      </c>
      <c r="D171" s="2142"/>
      <c r="E171" s="2142"/>
      <c r="F171" s="2003"/>
      <c r="G171" s="2002">
        <f t="shared" si="51"/>
        <v>0</v>
      </c>
      <c r="H171" s="2142"/>
      <c r="I171" s="2142"/>
      <c r="J171" s="2003"/>
      <c r="K171" s="2002">
        <f t="shared" si="52"/>
        <v>166</v>
      </c>
      <c r="L171" s="2142"/>
      <c r="M171" s="2142"/>
      <c r="N171" s="2003"/>
      <c r="O171" s="312" t="s">
        <v>76</v>
      </c>
      <c r="P171" s="2172" t="s">
        <v>632</v>
      </c>
    </row>
    <row r="172" spans="1:16" ht="39" customHeight="1">
      <c r="A172" s="2172"/>
      <c r="B172" s="312" t="s">
        <v>630</v>
      </c>
      <c r="C172" s="2002">
        <f t="shared" si="50"/>
        <v>110</v>
      </c>
      <c r="D172" s="2142"/>
      <c r="E172" s="2142"/>
      <c r="F172" s="2003"/>
      <c r="G172" s="2002">
        <f t="shared" si="51"/>
        <v>0</v>
      </c>
      <c r="H172" s="2142"/>
      <c r="I172" s="2142"/>
      <c r="J172" s="2003"/>
      <c r="K172" s="2002">
        <f t="shared" si="52"/>
        <v>110</v>
      </c>
      <c r="L172" s="2142"/>
      <c r="M172" s="2142"/>
      <c r="N172" s="2003"/>
      <c r="O172" s="312" t="s">
        <v>78</v>
      </c>
      <c r="P172" s="2172"/>
    </row>
    <row r="173" spans="1:16" ht="39" customHeight="1">
      <c r="A173" s="2172"/>
      <c r="B173" s="312" t="s">
        <v>128</v>
      </c>
      <c r="C173" s="2136">
        <f t="shared" si="50"/>
        <v>276</v>
      </c>
      <c r="D173" s="2137"/>
      <c r="E173" s="2137"/>
      <c r="F173" s="2138"/>
      <c r="G173" s="2136">
        <f t="shared" si="51"/>
        <v>0</v>
      </c>
      <c r="H173" s="2137"/>
      <c r="I173" s="2137"/>
      <c r="J173" s="2138"/>
      <c r="K173" s="2136">
        <f t="shared" si="52"/>
        <v>276</v>
      </c>
      <c r="L173" s="2137"/>
      <c r="M173" s="2137"/>
      <c r="N173" s="2138"/>
      <c r="O173" s="312" t="s">
        <v>129</v>
      </c>
      <c r="P173" s="2172"/>
    </row>
    <row r="174" spans="1:16" ht="39" customHeight="1">
      <c r="A174" s="2172" t="s">
        <v>532</v>
      </c>
      <c r="B174" s="312" t="s">
        <v>628</v>
      </c>
      <c r="C174" s="2002">
        <f t="shared" si="50"/>
        <v>9701</v>
      </c>
      <c r="D174" s="2142"/>
      <c r="E174" s="2142"/>
      <c r="F174" s="2003"/>
      <c r="G174" s="2002">
        <f t="shared" si="51"/>
        <v>17</v>
      </c>
      <c r="H174" s="2142"/>
      <c r="I174" s="2142"/>
      <c r="J174" s="2003"/>
      <c r="K174" s="2002">
        <f t="shared" si="52"/>
        <v>9718</v>
      </c>
      <c r="L174" s="2142"/>
      <c r="M174" s="2142"/>
      <c r="N174" s="2003"/>
      <c r="O174" s="312" t="s">
        <v>76</v>
      </c>
      <c r="P174" s="2172" t="s">
        <v>633</v>
      </c>
    </row>
    <row r="175" spans="1:16" ht="39" customHeight="1">
      <c r="A175" s="2172"/>
      <c r="B175" s="312" t="s">
        <v>630</v>
      </c>
      <c r="C175" s="2002">
        <f t="shared" si="50"/>
        <v>3525</v>
      </c>
      <c r="D175" s="2142"/>
      <c r="E175" s="2142"/>
      <c r="F175" s="2003"/>
      <c r="G175" s="2002">
        <f t="shared" si="51"/>
        <v>82</v>
      </c>
      <c r="H175" s="2142"/>
      <c r="I175" s="2142"/>
      <c r="J175" s="2003"/>
      <c r="K175" s="2002">
        <f t="shared" si="52"/>
        <v>3607</v>
      </c>
      <c r="L175" s="2142"/>
      <c r="M175" s="2142"/>
      <c r="N175" s="2003"/>
      <c r="O175" s="312" t="s">
        <v>78</v>
      </c>
      <c r="P175" s="2172"/>
    </row>
    <row r="176" spans="1:16" ht="39" customHeight="1">
      <c r="A176" s="2172"/>
      <c r="B176" s="312" t="s">
        <v>128</v>
      </c>
      <c r="C176" s="2136">
        <f t="shared" si="50"/>
        <v>13226</v>
      </c>
      <c r="D176" s="2137"/>
      <c r="E176" s="2137"/>
      <c r="F176" s="2138"/>
      <c r="G176" s="2136">
        <f t="shared" si="51"/>
        <v>99</v>
      </c>
      <c r="H176" s="2137"/>
      <c r="I176" s="2137"/>
      <c r="J176" s="2138"/>
      <c r="K176" s="2136">
        <f t="shared" si="52"/>
        <v>13325</v>
      </c>
      <c r="L176" s="2137"/>
      <c r="M176" s="2137"/>
      <c r="N176" s="2138"/>
      <c r="O176" s="312" t="s">
        <v>129</v>
      </c>
      <c r="P176" s="2172"/>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158"/>
  <sheetViews>
    <sheetView rightToLeft="1" topLeftCell="A125"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2040" t="s">
        <v>401</v>
      </c>
      <c r="B1" s="2041"/>
      <c r="C1" s="2041"/>
      <c r="D1" s="2041"/>
      <c r="E1" s="2041"/>
      <c r="F1" s="2041"/>
      <c r="G1" s="2041"/>
      <c r="H1" s="2041"/>
      <c r="I1" s="2041"/>
      <c r="J1" s="2041"/>
      <c r="K1" s="2041"/>
      <c r="L1" s="2041"/>
      <c r="M1" s="2041"/>
      <c r="N1" s="2041"/>
      <c r="O1" s="2041"/>
      <c r="P1" s="2042"/>
    </row>
    <row r="2" spans="1:17" ht="47.25" customHeight="1">
      <c r="A2" s="1940" t="s">
        <v>892</v>
      </c>
      <c r="B2" s="2043"/>
      <c r="C2" s="2043"/>
      <c r="D2" s="2043"/>
      <c r="E2" s="2043"/>
      <c r="F2" s="2043"/>
      <c r="G2" s="2043"/>
      <c r="H2" s="2043"/>
      <c r="I2" s="2043"/>
      <c r="J2" s="2043"/>
      <c r="K2" s="2043"/>
      <c r="L2" s="2043"/>
      <c r="M2" s="2043"/>
      <c r="N2" s="2043"/>
      <c r="O2" s="2043"/>
      <c r="P2" s="2044"/>
    </row>
    <row r="3" spans="1:17" ht="39" customHeight="1">
      <c r="A3" s="2182" t="s">
        <v>893</v>
      </c>
      <c r="B3" s="1903"/>
      <c r="C3" s="1903"/>
      <c r="D3" s="1903"/>
      <c r="E3" s="1903"/>
      <c r="F3" s="1903"/>
      <c r="G3" s="1904"/>
      <c r="H3" s="1958" t="s">
        <v>894</v>
      </c>
      <c r="I3" s="1958"/>
      <c r="J3" s="1958"/>
      <c r="K3" s="1958"/>
      <c r="L3" s="1958"/>
      <c r="M3" s="1958"/>
      <c r="N3" s="1958"/>
      <c r="O3" s="1958"/>
      <c r="P3" s="2183"/>
    </row>
    <row r="4" spans="1:17" ht="39" customHeight="1">
      <c r="A4" s="2047" t="s">
        <v>537</v>
      </c>
      <c r="B4" s="2047" t="s">
        <v>621</v>
      </c>
      <c r="C4" s="2050" t="s">
        <v>88</v>
      </c>
      <c r="D4" s="2050"/>
      <c r="E4" s="2050" t="s">
        <v>89</v>
      </c>
      <c r="F4" s="2050" t="s">
        <v>90</v>
      </c>
      <c r="G4" s="2050"/>
      <c r="H4" s="2050" t="s">
        <v>146</v>
      </c>
      <c r="I4" s="2050" t="s">
        <v>92</v>
      </c>
      <c r="J4" s="2050"/>
      <c r="K4" s="2050" t="s">
        <v>93</v>
      </c>
      <c r="L4" s="2050" t="s">
        <v>94</v>
      </c>
      <c r="M4" s="2050"/>
      <c r="N4" s="2050" t="s">
        <v>257</v>
      </c>
      <c r="O4" s="2050" t="s">
        <v>622</v>
      </c>
      <c r="P4" s="2050" t="s">
        <v>872</v>
      </c>
      <c r="Q4" s="346"/>
    </row>
    <row r="5" spans="1:17" ht="39" customHeight="1">
      <c r="A5" s="2048"/>
      <c r="B5" s="2048"/>
      <c r="C5" s="2050" t="s">
        <v>89</v>
      </c>
      <c r="D5" s="2050"/>
      <c r="E5" s="2050"/>
      <c r="F5" s="2050" t="s">
        <v>91</v>
      </c>
      <c r="G5" s="2050"/>
      <c r="H5" s="2050"/>
      <c r="I5" s="2050" t="s">
        <v>93</v>
      </c>
      <c r="J5" s="2050"/>
      <c r="K5" s="2050"/>
      <c r="L5" s="2050" t="s">
        <v>257</v>
      </c>
      <c r="M5" s="2050"/>
      <c r="N5" s="2050"/>
      <c r="O5" s="2050"/>
      <c r="P5" s="2050"/>
      <c r="Q5" s="346"/>
    </row>
    <row r="6" spans="1:17" ht="39" customHeight="1">
      <c r="A6" s="2048"/>
      <c r="B6" s="2048"/>
      <c r="C6" s="312" t="s">
        <v>624</v>
      </c>
      <c r="D6" s="312" t="s">
        <v>625</v>
      </c>
      <c r="E6" s="312" t="s">
        <v>128</v>
      </c>
      <c r="F6" s="312" t="s">
        <v>624</v>
      </c>
      <c r="G6" s="312" t="s">
        <v>625</v>
      </c>
      <c r="H6" s="312" t="s">
        <v>128</v>
      </c>
      <c r="I6" s="312" t="s">
        <v>624</v>
      </c>
      <c r="J6" s="312" t="s">
        <v>625</v>
      </c>
      <c r="K6" s="312" t="s">
        <v>128</v>
      </c>
      <c r="L6" s="312" t="s">
        <v>624</v>
      </c>
      <c r="M6" s="312" t="s">
        <v>625</v>
      </c>
      <c r="N6" s="312" t="s">
        <v>128</v>
      </c>
      <c r="O6" s="2050"/>
      <c r="P6" s="2050"/>
      <c r="Q6" s="346"/>
    </row>
    <row r="7" spans="1:17" ht="39" customHeight="1">
      <c r="A7" s="2049"/>
      <c r="B7" s="2049"/>
      <c r="C7" s="312" t="s">
        <v>626</v>
      </c>
      <c r="D7" s="312" t="s">
        <v>627</v>
      </c>
      <c r="E7" s="312" t="s">
        <v>129</v>
      </c>
      <c r="F7" s="312" t="s">
        <v>626</v>
      </c>
      <c r="G7" s="312" t="s">
        <v>627</v>
      </c>
      <c r="H7" s="312" t="s">
        <v>129</v>
      </c>
      <c r="I7" s="312" t="s">
        <v>626</v>
      </c>
      <c r="J7" s="312" t="s">
        <v>627</v>
      </c>
      <c r="K7" s="312" t="s">
        <v>129</v>
      </c>
      <c r="L7" s="312" t="s">
        <v>626</v>
      </c>
      <c r="M7" s="312" t="s">
        <v>627</v>
      </c>
      <c r="N7" s="312" t="s">
        <v>129</v>
      </c>
      <c r="O7" s="2050"/>
      <c r="P7" s="2050"/>
      <c r="Q7" s="346"/>
    </row>
    <row r="8" spans="1:17" s="46" customFormat="1" ht="39" customHeight="1">
      <c r="A8" s="2039" t="s">
        <v>895</v>
      </c>
      <c r="B8" s="312" t="s">
        <v>628</v>
      </c>
      <c r="C8" s="242">
        <v>100</v>
      </c>
      <c r="D8" s="242">
        <v>51</v>
      </c>
      <c r="E8" s="242">
        <f>C8+D8</f>
        <v>151</v>
      </c>
      <c r="F8" s="242">
        <v>36</v>
      </c>
      <c r="G8" s="242">
        <v>7</v>
      </c>
      <c r="H8" s="242">
        <f>F8+G8</f>
        <v>43</v>
      </c>
      <c r="I8" s="242">
        <v>82</v>
      </c>
      <c r="J8" s="242">
        <v>2</v>
      </c>
      <c r="K8" s="242">
        <f>I8+J8</f>
        <v>84</v>
      </c>
      <c r="L8" s="242">
        <v>10</v>
      </c>
      <c r="M8" s="242">
        <v>12</v>
      </c>
      <c r="N8" s="242">
        <f>L8+M8</f>
        <v>22</v>
      </c>
      <c r="O8" s="312" t="s">
        <v>76</v>
      </c>
      <c r="P8" s="2039" t="s">
        <v>896</v>
      </c>
    </row>
    <row r="9" spans="1:17" s="46" customFormat="1" ht="39" customHeight="1">
      <c r="A9" s="2039"/>
      <c r="B9" s="312" t="s">
        <v>630</v>
      </c>
      <c r="C9" s="242">
        <v>63</v>
      </c>
      <c r="D9" s="242">
        <v>66</v>
      </c>
      <c r="E9" s="242">
        <f>C9+D9</f>
        <v>129</v>
      </c>
      <c r="F9" s="242">
        <v>22</v>
      </c>
      <c r="G9" s="242">
        <v>7</v>
      </c>
      <c r="H9" s="242">
        <f>F9+G9</f>
        <v>29</v>
      </c>
      <c r="I9" s="242">
        <v>89</v>
      </c>
      <c r="J9" s="242">
        <v>1</v>
      </c>
      <c r="K9" s="242">
        <f>I9+J9</f>
        <v>90</v>
      </c>
      <c r="L9" s="242">
        <v>6</v>
      </c>
      <c r="M9" s="242">
        <v>11</v>
      </c>
      <c r="N9" s="242">
        <f>L9+M9</f>
        <v>17</v>
      </c>
      <c r="O9" s="312" t="s">
        <v>78</v>
      </c>
      <c r="P9" s="2039"/>
    </row>
    <row r="10" spans="1:17" s="46" customFormat="1" ht="39" customHeight="1">
      <c r="A10" s="2039"/>
      <c r="B10" s="312" t="s">
        <v>128</v>
      </c>
      <c r="C10" s="239">
        <f>C8+C9</f>
        <v>163</v>
      </c>
      <c r="D10" s="239">
        <f t="shared" ref="D10:N10" si="0">D8+D9</f>
        <v>117</v>
      </c>
      <c r="E10" s="239">
        <f t="shared" si="0"/>
        <v>280</v>
      </c>
      <c r="F10" s="239">
        <f t="shared" si="0"/>
        <v>58</v>
      </c>
      <c r="G10" s="239">
        <f t="shared" si="0"/>
        <v>14</v>
      </c>
      <c r="H10" s="239">
        <f t="shared" si="0"/>
        <v>72</v>
      </c>
      <c r="I10" s="239">
        <f t="shared" si="0"/>
        <v>171</v>
      </c>
      <c r="J10" s="239">
        <f t="shared" si="0"/>
        <v>3</v>
      </c>
      <c r="K10" s="239">
        <f t="shared" si="0"/>
        <v>174</v>
      </c>
      <c r="L10" s="239">
        <f t="shared" si="0"/>
        <v>16</v>
      </c>
      <c r="M10" s="239">
        <f t="shared" si="0"/>
        <v>23</v>
      </c>
      <c r="N10" s="239">
        <f t="shared" si="0"/>
        <v>39</v>
      </c>
      <c r="O10" s="312" t="s">
        <v>129</v>
      </c>
      <c r="P10" s="2039"/>
    </row>
    <row r="11" spans="1:17" s="46" customFormat="1" ht="39" customHeight="1">
      <c r="A11" s="2039" t="s">
        <v>549</v>
      </c>
      <c r="B11" s="312" t="s">
        <v>628</v>
      </c>
      <c r="C11" s="242">
        <v>155</v>
      </c>
      <c r="D11" s="242">
        <v>0</v>
      </c>
      <c r="E11" s="242">
        <f>C11+D11</f>
        <v>155</v>
      </c>
      <c r="F11" s="242">
        <v>134</v>
      </c>
      <c r="G11" s="242">
        <v>0</v>
      </c>
      <c r="H11" s="242">
        <f>F11+G11</f>
        <v>134</v>
      </c>
      <c r="I11" s="242">
        <v>106</v>
      </c>
      <c r="J11" s="242">
        <v>0</v>
      </c>
      <c r="K11" s="242">
        <f>I11+J11</f>
        <v>106</v>
      </c>
      <c r="L11" s="242">
        <v>66</v>
      </c>
      <c r="M11" s="242">
        <v>1</v>
      </c>
      <c r="N11" s="242">
        <f>L11+M11</f>
        <v>67</v>
      </c>
      <c r="O11" s="312" t="s">
        <v>76</v>
      </c>
      <c r="P11" s="2039" t="s">
        <v>227</v>
      </c>
    </row>
    <row r="12" spans="1:17" s="46" customFormat="1" ht="39" customHeight="1">
      <c r="A12" s="2039"/>
      <c r="B12" s="312" t="s">
        <v>630</v>
      </c>
      <c r="C12" s="242">
        <v>76</v>
      </c>
      <c r="D12" s="242">
        <v>0</v>
      </c>
      <c r="E12" s="242">
        <f>C12+D12</f>
        <v>76</v>
      </c>
      <c r="F12" s="242">
        <v>54</v>
      </c>
      <c r="G12" s="242">
        <v>0</v>
      </c>
      <c r="H12" s="242">
        <f>F12+G12</f>
        <v>54</v>
      </c>
      <c r="I12" s="242">
        <v>66</v>
      </c>
      <c r="J12" s="242">
        <v>0</v>
      </c>
      <c r="K12" s="242">
        <f>I12+J12</f>
        <v>66</v>
      </c>
      <c r="L12" s="242">
        <v>27</v>
      </c>
      <c r="M12" s="242">
        <v>0</v>
      </c>
      <c r="N12" s="242">
        <f>L12+M12</f>
        <v>27</v>
      </c>
      <c r="O12" s="312" t="s">
        <v>78</v>
      </c>
      <c r="P12" s="2039"/>
    </row>
    <row r="13" spans="1:17" s="46" customFormat="1" ht="39" customHeight="1">
      <c r="A13" s="2039"/>
      <c r="B13" s="312" t="s">
        <v>128</v>
      </c>
      <c r="C13" s="239">
        <f>C11+C12</f>
        <v>231</v>
      </c>
      <c r="D13" s="239">
        <f t="shared" ref="D13:N13" si="1">D11+D12</f>
        <v>0</v>
      </c>
      <c r="E13" s="239">
        <f t="shared" si="1"/>
        <v>231</v>
      </c>
      <c r="F13" s="239">
        <f t="shared" si="1"/>
        <v>188</v>
      </c>
      <c r="G13" s="239">
        <f t="shared" si="1"/>
        <v>0</v>
      </c>
      <c r="H13" s="239">
        <f t="shared" si="1"/>
        <v>188</v>
      </c>
      <c r="I13" s="239">
        <f t="shared" si="1"/>
        <v>172</v>
      </c>
      <c r="J13" s="239">
        <f t="shared" si="1"/>
        <v>0</v>
      </c>
      <c r="K13" s="239">
        <f t="shared" si="1"/>
        <v>172</v>
      </c>
      <c r="L13" s="239">
        <f t="shared" si="1"/>
        <v>93</v>
      </c>
      <c r="M13" s="239">
        <f t="shared" si="1"/>
        <v>1</v>
      </c>
      <c r="N13" s="239">
        <f t="shared" si="1"/>
        <v>94</v>
      </c>
      <c r="O13" s="312" t="s">
        <v>129</v>
      </c>
      <c r="P13" s="2039"/>
    </row>
    <row r="14" spans="1:17" s="46" customFormat="1" ht="39" customHeight="1">
      <c r="A14" s="2039" t="s">
        <v>569</v>
      </c>
      <c r="B14" s="312" t="s">
        <v>628</v>
      </c>
      <c r="C14" s="242">
        <v>3</v>
      </c>
      <c r="D14" s="242">
        <v>1</v>
      </c>
      <c r="E14" s="242">
        <f>C14+D14</f>
        <v>4</v>
      </c>
      <c r="F14" s="242">
        <v>4</v>
      </c>
      <c r="G14" s="242">
        <v>0</v>
      </c>
      <c r="H14" s="242">
        <f>F14+G14</f>
        <v>4</v>
      </c>
      <c r="I14" s="242">
        <v>0</v>
      </c>
      <c r="J14" s="242">
        <v>0</v>
      </c>
      <c r="K14" s="242">
        <f>I14+J14</f>
        <v>0</v>
      </c>
      <c r="L14" s="242">
        <v>1</v>
      </c>
      <c r="M14" s="242">
        <v>0</v>
      </c>
      <c r="N14" s="242">
        <f>L14+M14</f>
        <v>1</v>
      </c>
      <c r="O14" s="312" t="s">
        <v>76</v>
      </c>
      <c r="P14" s="2039" t="s">
        <v>897</v>
      </c>
    </row>
    <row r="15" spans="1:17" s="46" customFormat="1" ht="39" customHeight="1">
      <c r="A15" s="2039"/>
      <c r="B15" s="312" t="s">
        <v>630</v>
      </c>
      <c r="C15" s="242">
        <v>7</v>
      </c>
      <c r="D15" s="242">
        <v>10</v>
      </c>
      <c r="E15" s="242">
        <f>C15+D15</f>
        <v>17</v>
      </c>
      <c r="F15" s="242">
        <v>4</v>
      </c>
      <c r="G15" s="242">
        <v>0</v>
      </c>
      <c r="H15" s="242">
        <f>F15+G15</f>
        <v>4</v>
      </c>
      <c r="I15" s="242">
        <v>0</v>
      </c>
      <c r="J15" s="242">
        <v>0</v>
      </c>
      <c r="K15" s="242">
        <f>I15+J15</f>
        <v>0</v>
      </c>
      <c r="L15" s="242">
        <v>2</v>
      </c>
      <c r="M15" s="242">
        <v>1</v>
      </c>
      <c r="N15" s="242">
        <f>L15+M15</f>
        <v>3</v>
      </c>
      <c r="O15" s="312" t="s">
        <v>78</v>
      </c>
      <c r="P15" s="2039"/>
    </row>
    <row r="16" spans="1:17" s="46" customFormat="1" ht="39" customHeight="1">
      <c r="A16" s="2039"/>
      <c r="B16" s="312" t="s">
        <v>128</v>
      </c>
      <c r="C16" s="239">
        <f>C14+C15</f>
        <v>10</v>
      </c>
      <c r="D16" s="239">
        <f t="shared" ref="D16:N16" si="2">D14+D15</f>
        <v>11</v>
      </c>
      <c r="E16" s="239">
        <f t="shared" si="2"/>
        <v>21</v>
      </c>
      <c r="F16" s="239">
        <f t="shared" si="2"/>
        <v>8</v>
      </c>
      <c r="G16" s="239">
        <f t="shared" si="2"/>
        <v>0</v>
      </c>
      <c r="H16" s="239">
        <f t="shared" si="2"/>
        <v>8</v>
      </c>
      <c r="I16" s="239">
        <f t="shared" si="2"/>
        <v>0</v>
      </c>
      <c r="J16" s="239">
        <f t="shared" si="2"/>
        <v>0</v>
      </c>
      <c r="K16" s="239">
        <f t="shared" si="2"/>
        <v>0</v>
      </c>
      <c r="L16" s="239">
        <f t="shared" si="2"/>
        <v>3</v>
      </c>
      <c r="M16" s="239">
        <f t="shared" si="2"/>
        <v>1</v>
      </c>
      <c r="N16" s="239">
        <f t="shared" si="2"/>
        <v>4</v>
      </c>
      <c r="O16" s="312" t="s">
        <v>129</v>
      </c>
      <c r="P16" s="2039"/>
    </row>
    <row r="17" spans="1:17" ht="39" customHeight="1">
      <c r="A17" s="2039" t="s">
        <v>591</v>
      </c>
      <c r="B17" s="312" t="s">
        <v>628</v>
      </c>
      <c r="C17" s="242">
        <v>6</v>
      </c>
      <c r="D17" s="242">
        <v>16</v>
      </c>
      <c r="E17" s="242">
        <f>C17+D17</f>
        <v>22</v>
      </c>
      <c r="F17" s="242">
        <v>6</v>
      </c>
      <c r="G17" s="242">
        <v>1</v>
      </c>
      <c r="H17" s="242">
        <f>F17+G17</f>
        <v>7</v>
      </c>
      <c r="I17" s="242">
        <v>2</v>
      </c>
      <c r="J17" s="242">
        <v>1</v>
      </c>
      <c r="K17" s="242">
        <f>I17+J17</f>
        <v>3</v>
      </c>
      <c r="L17" s="242">
        <v>3</v>
      </c>
      <c r="M17" s="242">
        <v>1</v>
      </c>
      <c r="N17" s="242">
        <f>L17+M17</f>
        <v>4</v>
      </c>
      <c r="O17" s="312" t="s">
        <v>76</v>
      </c>
      <c r="P17" s="2039" t="s">
        <v>592</v>
      </c>
    </row>
    <row r="18" spans="1:17" ht="39" customHeight="1">
      <c r="A18" s="2039"/>
      <c r="B18" s="312" t="s">
        <v>630</v>
      </c>
      <c r="C18" s="242">
        <v>8</v>
      </c>
      <c r="D18" s="242">
        <v>25</v>
      </c>
      <c r="E18" s="242">
        <f>C18+D18</f>
        <v>33</v>
      </c>
      <c r="F18" s="242">
        <v>8</v>
      </c>
      <c r="G18" s="242">
        <v>3</v>
      </c>
      <c r="H18" s="242">
        <f>F18+G18</f>
        <v>11</v>
      </c>
      <c r="I18" s="242">
        <v>5</v>
      </c>
      <c r="J18" s="242">
        <v>1</v>
      </c>
      <c r="K18" s="242">
        <f>I18+J18</f>
        <v>6</v>
      </c>
      <c r="L18" s="242">
        <v>0</v>
      </c>
      <c r="M18" s="242">
        <v>1</v>
      </c>
      <c r="N18" s="242">
        <f>L18+M18</f>
        <v>1</v>
      </c>
      <c r="O18" s="312" t="s">
        <v>78</v>
      </c>
      <c r="P18" s="2039"/>
    </row>
    <row r="19" spans="1:17" ht="39" customHeight="1">
      <c r="A19" s="2039"/>
      <c r="B19" s="312" t="s">
        <v>128</v>
      </c>
      <c r="C19" s="239">
        <f>C17+C18</f>
        <v>14</v>
      </c>
      <c r="D19" s="239">
        <f t="shared" ref="D19:N19" si="3">D17+D18</f>
        <v>41</v>
      </c>
      <c r="E19" s="239">
        <f t="shared" si="3"/>
        <v>55</v>
      </c>
      <c r="F19" s="239">
        <f t="shared" si="3"/>
        <v>14</v>
      </c>
      <c r="G19" s="239">
        <f t="shared" si="3"/>
        <v>4</v>
      </c>
      <c r="H19" s="239">
        <f t="shared" si="3"/>
        <v>18</v>
      </c>
      <c r="I19" s="239">
        <f t="shared" si="3"/>
        <v>7</v>
      </c>
      <c r="J19" s="239">
        <f t="shared" si="3"/>
        <v>2</v>
      </c>
      <c r="K19" s="239">
        <f t="shared" si="3"/>
        <v>9</v>
      </c>
      <c r="L19" s="239">
        <f t="shared" si="3"/>
        <v>3</v>
      </c>
      <c r="M19" s="239">
        <f t="shared" si="3"/>
        <v>2</v>
      </c>
      <c r="N19" s="239">
        <f t="shared" si="3"/>
        <v>5</v>
      </c>
      <c r="O19" s="312" t="s">
        <v>129</v>
      </c>
      <c r="P19" s="2039"/>
    </row>
    <row r="20" spans="1:17" ht="39" customHeight="1">
      <c r="A20" s="2039" t="s">
        <v>597</v>
      </c>
      <c r="B20" s="312" t="s">
        <v>628</v>
      </c>
      <c r="C20" s="242">
        <v>230</v>
      </c>
      <c r="D20" s="242">
        <v>169</v>
      </c>
      <c r="E20" s="242">
        <f>C20+D20</f>
        <v>399</v>
      </c>
      <c r="F20" s="242">
        <v>138</v>
      </c>
      <c r="G20" s="242">
        <v>13</v>
      </c>
      <c r="H20" s="242">
        <f>F20+G20</f>
        <v>151</v>
      </c>
      <c r="I20" s="242">
        <v>147</v>
      </c>
      <c r="J20" s="242">
        <v>3</v>
      </c>
      <c r="K20" s="242">
        <f>I20+J20</f>
        <v>150</v>
      </c>
      <c r="L20" s="242">
        <v>78</v>
      </c>
      <c r="M20" s="242">
        <v>37</v>
      </c>
      <c r="N20" s="242">
        <f>L20+M20</f>
        <v>115</v>
      </c>
      <c r="O20" s="312" t="s">
        <v>76</v>
      </c>
      <c r="P20" s="2039" t="s">
        <v>887</v>
      </c>
    </row>
    <row r="21" spans="1:17" ht="39" customHeight="1">
      <c r="A21" s="2039"/>
      <c r="B21" s="312" t="s">
        <v>630</v>
      </c>
      <c r="C21" s="242">
        <v>193</v>
      </c>
      <c r="D21" s="242">
        <v>280</v>
      </c>
      <c r="E21" s="242">
        <f>C21+D21</f>
        <v>473</v>
      </c>
      <c r="F21" s="242">
        <v>151</v>
      </c>
      <c r="G21" s="242">
        <v>7</v>
      </c>
      <c r="H21" s="242">
        <f>F21+G21</f>
        <v>158</v>
      </c>
      <c r="I21" s="242">
        <v>211</v>
      </c>
      <c r="J21" s="242">
        <v>8</v>
      </c>
      <c r="K21" s="242">
        <f>I21+J21</f>
        <v>219</v>
      </c>
      <c r="L21" s="242">
        <v>37</v>
      </c>
      <c r="M21" s="242">
        <v>46</v>
      </c>
      <c r="N21" s="242">
        <f>L21+M21</f>
        <v>83</v>
      </c>
      <c r="O21" s="312" t="s">
        <v>78</v>
      </c>
      <c r="P21" s="2039"/>
    </row>
    <row r="22" spans="1:17" ht="39" customHeight="1">
      <c r="A22" s="2039"/>
      <c r="B22" s="312" t="s">
        <v>128</v>
      </c>
      <c r="C22" s="239">
        <f>C20+C21</f>
        <v>423</v>
      </c>
      <c r="D22" s="239">
        <f t="shared" ref="D22:N22" si="4">D20+D21</f>
        <v>449</v>
      </c>
      <c r="E22" s="239">
        <f t="shared" si="4"/>
        <v>872</v>
      </c>
      <c r="F22" s="239">
        <f t="shared" si="4"/>
        <v>289</v>
      </c>
      <c r="G22" s="239">
        <f t="shared" si="4"/>
        <v>20</v>
      </c>
      <c r="H22" s="239">
        <f t="shared" si="4"/>
        <v>309</v>
      </c>
      <c r="I22" s="239">
        <f t="shared" si="4"/>
        <v>358</v>
      </c>
      <c r="J22" s="239">
        <f t="shared" si="4"/>
        <v>11</v>
      </c>
      <c r="K22" s="239">
        <f t="shared" si="4"/>
        <v>369</v>
      </c>
      <c r="L22" s="239">
        <f t="shared" si="4"/>
        <v>115</v>
      </c>
      <c r="M22" s="239">
        <f t="shared" si="4"/>
        <v>83</v>
      </c>
      <c r="N22" s="239">
        <f t="shared" si="4"/>
        <v>198</v>
      </c>
      <c r="O22" s="312" t="s">
        <v>129</v>
      </c>
      <c r="P22" s="2039"/>
    </row>
    <row r="23" spans="1:17" ht="39" customHeight="1">
      <c r="A23" s="2039" t="s">
        <v>898</v>
      </c>
      <c r="B23" s="312" t="s">
        <v>628</v>
      </c>
      <c r="C23" s="242">
        <v>90</v>
      </c>
      <c r="D23" s="242">
        <v>147</v>
      </c>
      <c r="E23" s="242">
        <f>C23+D23</f>
        <v>237</v>
      </c>
      <c r="F23" s="242">
        <v>103</v>
      </c>
      <c r="G23" s="242">
        <v>8</v>
      </c>
      <c r="H23" s="242">
        <f>F23+G23</f>
        <v>111</v>
      </c>
      <c r="I23" s="242">
        <v>40</v>
      </c>
      <c r="J23" s="242">
        <v>0</v>
      </c>
      <c r="K23" s="242">
        <f>I23+J23</f>
        <v>40</v>
      </c>
      <c r="L23" s="242">
        <v>38</v>
      </c>
      <c r="M23" s="242">
        <v>75</v>
      </c>
      <c r="N23" s="242">
        <f>L23+M23</f>
        <v>113</v>
      </c>
      <c r="O23" s="312" t="s">
        <v>76</v>
      </c>
      <c r="P23" s="2039" t="s">
        <v>618</v>
      </c>
    </row>
    <row r="24" spans="1:17" ht="39" customHeight="1">
      <c r="A24" s="2039"/>
      <c r="B24" s="312" t="s">
        <v>630</v>
      </c>
      <c r="C24" s="242">
        <v>20</v>
      </c>
      <c r="D24" s="242">
        <v>68</v>
      </c>
      <c r="E24" s="242">
        <f>C24+D24</f>
        <v>88</v>
      </c>
      <c r="F24" s="242">
        <v>50</v>
      </c>
      <c r="G24" s="242">
        <v>12</v>
      </c>
      <c r="H24" s="242">
        <f>F24+G24</f>
        <v>62</v>
      </c>
      <c r="I24" s="242">
        <v>36</v>
      </c>
      <c r="J24" s="242">
        <v>1</v>
      </c>
      <c r="K24" s="242">
        <f>I24+J24</f>
        <v>37</v>
      </c>
      <c r="L24" s="242">
        <v>15</v>
      </c>
      <c r="M24" s="242">
        <v>47</v>
      </c>
      <c r="N24" s="242">
        <f>L24+M24</f>
        <v>62</v>
      </c>
      <c r="O24" s="312" t="s">
        <v>78</v>
      </c>
      <c r="P24" s="2039"/>
    </row>
    <row r="25" spans="1:17" ht="39" customHeight="1">
      <c r="A25" s="2039"/>
      <c r="B25" s="312" t="s">
        <v>128</v>
      </c>
      <c r="C25" s="239">
        <f>C23+C24</f>
        <v>110</v>
      </c>
      <c r="D25" s="239">
        <f t="shared" ref="D25:N25" si="5">D23+D24</f>
        <v>215</v>
      </c>
      <c r="E25" s="239">
        <f t="shared" si="5"/>
        <v>325</v>
      </c>
      <c r="F25" s="239">
        <f t="shared" si="5"/>
        <v>153</v>
      </c>
      <c r="G25" s="239">
        <f t="shared" si="5"/>
        <v>20</v>
      </c>
      <c r="H25" s="239">
        <f t="shared" si="5"/>
        <v>173</v>
      </c>
      <c r="I25" s="239">
        <f t="shared" si="5"/>
        <v>76</v>
      </c>
      <c r="J25" s="239">
        <f t="shared" si="5"/>
        <v>1</v>
      </c>
      <c r="K25" s="239">
        <f t="shared" si="5"/>
        <v>77</v>
      </c>
      <c r="L25" s="239">
        <f t="shared" si="5"/>
        <v>53</v>
      </c>
      <c r="M25" s="239">
        <f t="shared" si="5"/>
        <v>122</v>
      </c>
      <c r="N25" s="239">
        <f t="shared" si="5"/>
        <v>175</v>
      </c>
      <c r="O25" s="312" t="s">
        <v>129</v>
      </c>
      <c r="P25" s="2039"/>
    </row>
    <row r="26" spans="1:17" ht="39" customHeight="1">
      <c r="A26" s="2039" t="s">
        <v>128</v>
      </c>
      <c r="B26" s="312" t="s">
        <v>628</v>
      </c>
      <c r="C26" s="242">
        <f>C8+C11+C14+C17+C20+C23</f>
        <v>584</v>
      </c>
      <c r="D26" s="242">
        <f>D8+D11+D14+D17+D20+D23</f>
        <v>384</v>
      </c>
      <c r="E26" s="242">
        <f>C26+D26</f>
        <v>968</v>
      </c>
      <c r="F26" s="242">
        <f>F8+F11+F14+F17+F20+F23</f>
        <v>421</v>
      </c>
      <c r="G26" s="242">
        <f>G8+G11+G14+G17+G20+G23</f>
        <v>29</v>
      </c>
      <c r="H26" s="242">
        <f>F26+G26</f>
        <v>450</v>
      </c>
      <c r="I26" s="242">
        <f>I8+I11+I14+I17+I20+I23</f>
        <v>377</v>
      </c>
      <c r="J26" s="242">
        <f>J8+J11+J14+J17+J20+J23</f>
        <v>6</v>
      </c>
      <c r="K26" s="242">
        <f>I26+J26</f>
        <v>383</v>
      </c>
      <c r="L26" s="242">
        <f>L8+L11+L14+L17+L20+L23</f>
        <v>196</v>
      </c>
      <c r="M26" s="242">
        <f>M8+M11+M14+M17+M20+M23</f>
        <v>126</v>
      </c>
      <c r="N26" s="242">
        <f>L26+M26</f>
        <v>322</v>
      </c>
      <c r="O26" s="312" t="s">
        <v>76</v>
      </c>
      <c r="P26" s="2039" t="s">
        <v>129</v>
      </c>
    </row>
    <row r="27" spans="1:17" ht="39" customHeight="1">
      <c r="A27" s="2039"/>
      <c r="B27" s="312" t="s">
        <v>630</v>
      </c>
      <c r="C27" s="242">
        <f>C9+C12+C15+C18+C21+C24</f>
        <v>367</v>
      </c>
      <c r="D27" s="242">
        <f>D9+D12+D15+D18+D21+D24</f>
        <v>449</v>
      </c>
      <c r="E27" s="242">
        <f>C27+D27</f>
        <v>816</v>
      </c>
      <c r="F27" s="242">
        <f>F9+F12+F15+F18+F21+F24</f>
        <v>289</v>
      </c>
      <c r="G27" s="242">
        <f>G9+G12+G15+G18+G21+G24</f>
        <v>29</v>
      </c>
      <c r="H27" s="242">
        <f>F27+G27</f>
        <v>318</v>
      </c>
      <c r="I27" s="242">
        <f>I9+I12+I15+I18+I21+I24</f>
        <v>407</v>
      </c>
      <c r="J27" s="242">
        <f>J9+J12+J15+J18+J21+J24</f>
        <v>11</v>
      </c>
      <c r="K27" s="242">
        <f>I27+J27</f>
        <v>418</v>
      </c>
      <c r="L27" s="242">
        <f>L9+L12+L15+L18+L21+L24</f>
        <v>87</v>
      </c>
      <c r="M27" s="242">
        <f>M9+M12+M15+M18+M21+M24</f>
        <v>106</v>
      </c>
      <c r="N27" s="242">
        <f>L27+M27</f>
        <v>193</v>
      </c>
      <c r="O27" s="312" t="s">
        <v>78</v>
      </c>
      <c r="P27" s="2039"/>
    </row>
    <row r="28" spans="1:17" ht="39" customHeight="1">
      <c r="A28" s="2039"/>
      <c r="B28" s="312" t="s">
        <v>128</v>
      </c>
      <c r="C28" s="239">
        <f>C26+C27</f>
        <v>951</v>
      </c>
      <c r="D28" s="239">
        <f t="shared" ref="D28:N28" si="6">D26+D27</f>
        <v>833</v>
      </c>
      <c r="E28" s="239">
        <f t="shared" si="6"/>
        <v>1784</v>
      </c>
      <c r="F28" s="239">
        <f t="shared" si="6"/>
        <v>710</v>
      </c>
      <c r="G28" s="239">
        <f t="shared" si="6"/>
        <v>58</v>
      </c>
      <c r="H28" s="239">
        <f t="shared" si="6"/>
        <v>768</v>
      </c>
      <c r="I28" s="239">
        <f t="shared" si="6"/>
        <v>784</v>
      </c>
      <c r="J28" s="239">
        <f t="shared" si="6"/>
        <v>17</v>
      </c>
      <c r="K28" s="239">
        <f t="shared" si="6"/>
        <v>801</v>
      </c>
      <c r="L28" s="239">
        <f t="shared" si="6"/>
        <v>283</v>
      </c>
      <c r="M28" s="239">
        <f t="shared" si="6"/>
        <v>232</v>
      </c>
      <c r="N28" s="239">
        <f t="shared" si="6"/>
        <v>515</v>
      </c>
      <c r="O28" s="312" t="s">
        <v>129</v>
      </c>
      <c r="P28" s="2039"/>
    </row>
    <row r="29" spans="1:17" ht="39" customHeight="1">
      <c r="A29" s="2182" t="s">
        <v>893</v>
      </c>
      <c r="B29" s="1903"/>
      <c r="C29" s="1903"/>
      <c r="D29" s="1903"/>
      <c r="E29" s="1903"/>
      <c r="F29" s="1903"/>
      <c r="G29" s="1904"/>
      <c r="H29" s="1958" t="s">
        <v>894</v>
      </c>
      <c r="I29" s="1958"/>
      <c r="J29" s="1958"/>
      <c r="K29" s="1958"/>
      <c r="L29" s="1958"/>
      <c r="M29" s="1958"/>
      <c r="N29" s="1958"/>
      <c r="O29" s="1958"/>
      <c r="P29" s="2183"/>
    </row>
    <row r="30" spans="1:17" ht="39" customHeight="1">
      <c r="A30" s="2047" t="s">
        <v>537</v>
      </c>
      <c r="B30" s="2047" t="s">
        <v>621</v>
      </c>
      <c r="C30" s="2050" t="s">
        <v>96</v>
      </c>
      <c r="D30" s="2050"/>
      <c r="E30" s="2050" t="s">
        <v>97</v>
      </c>
      <c r="F30" s="2050" t="s">
        <v>98</v>
      </c>
      <c r="G30" s="2050"/>
      <c r="H30" s="2050" t="s">
        <v>99</v>
      </c>
      <c r="I30" s="2050" t="s">
        <v>258</v>
      </c>
      <c r="J30" s="2050"/>
      <c r="K30" s="2050" t="s">
        <v>101</v>
      </c>
      <c r="L30" s="2050" t="s">
        <v>102</v>
      </c>
      <c r="M30" s="2050"/>
      <c r="N30" s="2050" t="s">
        <v>692</v>
      </c>
      <c r="O30" s="2050" t="s">
        <v>622</v>
      </c>
      <c r="P30" s="2050" t="s">
        <v>872</v>
      </c>
      <c r="Q30" s="346"/>
    </row>
    <row r="31" spans="1:17" ht="39" customHeight="1">
      <c r="A31" s="2048"/>
      <c r="B31" s="2048"/>
      <c r="C31" s="2050" t="s">
        <v>97</v>
      </c>
      <c r="D31" s="2050"/>
      <c r="E31" s="2050"/>
      <c r="F31" s="2050" t="s">
        <v>99</v>
      </c>
      <c r="G31" s="2050"/>
      <c r="H31" s="2050"/>
      <c r="I31" s="2050" t="s">
        <v>101</v>
      </c>
      <c r="J31" s="2050"/>
      <c r="K31" s="2050"/>
      <c r="L31" s="2050" t="s">
        <v>103</v>
      </c>
      <c r="M31" s="2050"/>
      <c r="N31" s="2050"/>
      <c r="O31" s="2050"/>
      <c r="P31" s="2050"/>
      <c r="Q31" s="346"/>
    </row>
    <row r="32" spans="1:17" ht="39" customHeight="1">
      <c r="A32" s="2048"/>
      <c r="B32" s="2048"/>
      <c r="C32" s="312" t="s">
        <v>624</v>
      </c>
      <c r="D32" s="312" t="s">
        <v>625</v>
      </c>
      <c r="E32" s="312" t="s">
        <v>128</v>
      </c>
      <c r="F32" s="312" t="s">
        <v>624</v>
      </c>
      <c r="G32" s="312" t="s">
        <v>625</v>
      </c>
      <c r="H32" s="312" t="s">
        <v>128</v>
      </c>
      <c r="I32" s="312" t="s">
        <v>624</v>
      </c>
      <c r="J32" s="312" t="s">
        <v>625</v>
      </c>
      <c r="K32" s="312" t="s">
        <v>128</v>
      </c>
      <c r="L32" s="312" t="s">
        <v>624</v>
      </c>
      <c r="M32" s="312" t="s">
        <v>625</v>
      </c>
      <c r="N32" s="312" t="s">
        <v>128</v>
      </c>
      <c r="O32" s="2050"/>
      <c r="P32" s="2050"/>
      <c r="Q32" s="346"/>
    </row>
    <row r="33" spans="1:17" ht="39" customHeight="1">
      <c r="A33" s="2049"/>
      <c r="B33" s="2049"/>
      <c r="C33" s="312" t="s">
        <v>626</v>
      </c>
      <c r="D33" s="312" t="s">
        <v>627</v>
      </c>
      <c r="E33" s="312" t="s">
        <v>129</v>
      </c>
      <c r="F33" s="312" t="s">
        <v>626</v>
      </c>
      <c r="G33" s="312" t="s">
        <v>627</v>
      </c>
      <c r="H33" s="312" t="s">
        <v>129</v>
      </c>
      <c r="I33" s="312" t="s">
        <v>626</v>
      </c>
      <c r="J33" s="312" t="s">
        <v>627</v>
      </c>
      <c r="K33" s="312" t="s">
        <v>129</v>
      </c>
      <c r="L33" s="312" t="s">
        <v>626</v>
      </c>
      <c r="M33" s="312" t="s">
        <v>627</v>
      </c>
      <c r="N33" s="312" t="s">
        <v>129</v>
      </c>
      <c r="O33" s="2050"/>
      <c r="P33" s="2050"/>
      <c r="Q33" s="346"/>
    </row>
    <row r="34" spans="1:17" s="46" customFormat="1" ht="39" customHeight="1">
      <c r="A34" s="2039" t="s">
        <v>895</v>
      </c>
      <c r="B34" s="312" t="s">
        <v>628</v>
      </c>
      <c r="C34" s="242">
        <v>43</v>
      </c>
      <c r="D34" s="242">
        <v>68</v>
      </c>
      <c r="E34" s="242">
        <f>C34+D34</f>
        <v>111</v>
      </c>
      <c r="F34" s="242">
        <v>28</v>
      </c>
      <c r="G34" s="242">
        <v>43</v>
      </c>
      <c r="H34" s="242">
        <f>F34+G34</f>
        <v>71</v>
      </c>
      <c r="I34" s="242">
        <v>81</v>
      </c>
      <c r="J34" s="242">
        <v>20</v>
      </c>
      <c r="K34" s="242">
        <f>I34+J34</f>
        <v>101</v>
      </c>
      <c r="L34" s="242">
        <v>110</v>
      </c>
      <c r="M34" s="242">
        <v>21</v>
      </c>
      <c r="N34" s="242">
        <f>L34+M34</f>
        <v>131</v>
      </c>
      <c r="O34" s="312" t="s">
        <v>76</v>
      </c>
      <c r="P34" s="2039" t="s">
        <v>896</v>
      </c>
    </row>
    <row r="35" spans="1:17" s="46" customFormat="1" ht="39" customHeight="1">
      <c r="A35" s="2039"/>
      <c r="B35" s="312" t="s">
        <v>630</v>
      </c>
      <c r="C35" s="242">
        <v>28</v>
      </c>
      <c r="D35" s="242">
        <v>64</v>
      </c>
      <c r="E35" s="242">
        <f>C35+D35</f>
        <v>92</v>
      </c>
      <c r="F35" s="242">
        <v>7</v>
      </c>
      <c r="G35" s="242">
        <v>37</v>
      </c>
      <c r="H35" s="242">
        <f>F35+G35</f>
        <v>44</v>
      </c>
      <c r="I35" s="242">
        <v>119</v>
      </c>
      <c r="J35" s="242">
        <v>17</v>
      </c>
      <c r="K35" s="242">
        <f>I35+J35</f>
        <v>136</v>
      </c>
      <c r="L35" s="242">
        <v>65</v>
      </c>
      <c r="M35" s="242">
        <v>3</v>
      </c>
      <c r="N35" s="242">
        <f>L35+M35</f>
        <v>68</v>
      </c>
      <c r="O35" s="312" t="s">
        <v>78</v>
      </c>
      <c r="P35" s="2039"/>
    </row>
    <row r="36" spans="1:17" s="46" customFormat="1" ht="39" customHeight="1">
      <c r="A36" s="2039"/>
      <c r="B36" s="312" t="s">
        <v>128</v>
      </c>
      <c r="C36" s="239">
        <f>C34+C35</f>
        <v>71</v>
      </c>
      <c r="D36" s="239">
        <f t="shared" ref="D36:N36" si="7">D34+D35</f>
        <v>132</v>
      </c>
      <c r="E36" s="239">
        <f t="shared" si="7"/>
        <v>203</v>
      </c>
      <c r="F36" s="239">
        <f t="shared" si="7"/>
        <v>35</v>
      </c>
      <c r="G36" s="239">
        <f t="shared" si="7"/>
        <v>80</v>
      </c>
      <c r="H36" s="239">
        <f t="shared" si="7"/>
        <v>115</v>
      </c>
      <c r="I36" s="239">
        <f t="shared" si="7"/>
        <v>200</v>
      </c>
      <c r="J36" s="239">
        <f t="shared" si="7"/>
        <v>37</v>
      </c>
      <c r="K36" s="239">
        <f t="shared" si="7"/>
        <v>237</v>
      </c>
      <c r="L36" s="239">
        <f t="shared" si="7"/>
        <v>175</v>
      </c>
      <c r="M36" s="239">
        <f t="shared" si="7"/>
        <v>24</v>
      </c>
      <c r="N36" s="239">
        <f t="shared" si="7"/>
        <v>199</v>
      </c>
      <c r="O36" s="312" t="s">
        <v>129</v>
      </c>
      <c r="P36" s="2039"/>
    </row>
    <row r="37" spans="1:17" s="46" customFormat="1" ht="39" customHeight="1">
      <c r="A37" s="2039" t="s">
        <v>549</v>
      </c>
      <c r="B37" s="312" t="s">
        <v>628</v>
      </c>
      <c r="C37" s="242">
        <v>147</v>
      </c>
      <c r="D37" s="242">
        <v>1</v>
      </c>
      <c r="E37" s="242">
        <f>C37+D37</f>
        <v>148</v>
      </c>
      <c r="F37" s="242">
        <v>129</v>
      </c>
      <c r="G37" s="242">
        <v>0</v>
      </c>
      <c r="H37" s="242">
        <f>F37+G37</f>
        <v>129</v>
      </c>
      <c r="I37" s="242">
        <v>47</v>
      </c>
      <c r="J37" s="242">
        <v>0</v>
      </c>
      <c r="K37" s="242">
        <f>I37+J37</f>
        <v>47</v>
      </c>
      <c r="L37" s="242">
        <v>108</v>
      </c>
      <c r="M37" s="242">
        <v>2</v>
      </c>
      <c r="N37" s="242">
        <f>L37+M37</f>
        <v>110</v>
      </c>
      <c r="O37" s="312" t="s">
        <v>76</v>
      </c>
      <c r="P37" s="2039" t="s">
        <v>227</v>
      </c>
    </row>
    <row r="38" spans="1:17" s="46" customFormat="1" ht="39" customHeight="1">
      <c r="A38" s="2039"/>
      <c r="B38" s="312" t="s">
        <v>630</v>
      </c>
      <c r="C38" s="242">
        <v>82</v>
      </c>
      <c r="D38" s="242">
        <v>0</v>
      </c>
      <c r="E38" s="242">
        <f>C38+D38</f>
        <v>82</v>
      </c>
      <c r="F38" s="242">
        <v>60</v>
      </c>
      <c r="G38" s="242">
        <v>0</v>
      </c>
      <c r="H38" s="242">
        <f>F38+G38</f>
        <v>60</v>
      </c>
      <c r="I38" s="242">
        <v>61</v>
      </c>
      <c r="J38" s="242">
        <v>0</v>
      </c>
      <c r="K38" s="242">
        <f>I38+J38</f>
        <v>61</v>
      </c>
      <c r="L38" s="242">
        <v>56</v>
      </c>
      <c r="M38" s="242">
        <v>1</v>
      </c>
      <c r="N38" s="242">
        <f>L38+M38</f>
        <v>57</v>
      </c>
      <c r="O38" s="312" t="s">
        <v>78</v>
      </c>
      <c r="P38" s="2039"/>
    </row>
    <row r="39" spans="1:17" s="46" customFormat="1" ht="39" customHeight="1">
      <c r="A39" s="2039"/>
      <c r="B39" s="312" t="s">
        <v>128</v>
      </c>
      <c r="C39" s="239">
        <f>C37+C38</f>
        <v>229</v>
      </c>
      <c r="D39" s="239">
        <f t="shared" ref="D39:N39" si="8">D37+D38</f>
        <v>1</v>
      </c>
      <c r="E39" s="239">
        <f t="shared" si="8"/>
        <v>230</v>
      </c>
      <c r="F39" s="239">
        <f t="shared" si="8"/>
        <v>189</v>
      </c>
      <c r="G39" s="239">
        <f t="shared" si="8"/>
        <v>0</v>
      </c>
      <c r="H39" s="239">
        <f t="shared" si="8"/>
        <v>189</v>
      </c>
      <c r="I39" s="239">
        <f t="shared" si="8"/>
        <v>108</v>
      </c>
      <c r="J39" s="239">
        <f t="shared" si="8"/>
        <v>0</v>
      </c>
      <c r="K39" s="239">
        <f t="shared" si="8"/>
        <v>108</v>
      </c>
      <c r="L39" s="239">
        <f t="shared" si="8"/>
        <v>164</v>
      </c>
      <c r="M39" s="239">
        <f t="shared" si="8"/>
        <v>3</v>
      </c>
      <c r="N39" s="239">
        <f t="shared" si="8"/>
        <v>167</v>
      </c>
      <c r="O39" s="312" t="s">
        <v>129</v>
      </c>
      <c r="P39" s="2039"/>
    </row>
    <row r="40" spans="1:17" s="46" customFormat="1" ht="39" customHeight="1">
      <c r="A40" s="2039" t="s">
        <v>569</v>
      </c>
      <c r="B40" s="312" t="s">
        <v>628</v>
      </c>
      <c r="C40" s="242">
        <v>0</v>
      </c>
      <c r="D40" s="242">
        <v>1</v>
      </c>
      <c r="E40" s="242">
        <f>C40+D40</f>
        <v>1</v>
      </c>
      <c r="F40" s="242">
        <v>3</v>
      </c>
      <c r="G40" s="242">
        <v>2</v>
      </c>
      <c r="H40" s="242">
        <f>F40+G40</f>
        <v>5</v>
      </c>
      <c r="I40" s="242">
        <v>1</v>
      </c>
      <c r="J40" s="242">
        <v>1</v>
      </c>
      <c r="K40" s="242">
        <f>I40+J40</f>
        <v>2</v>
      </c>
      <c r="L40" s="242">
        <v>3</v>
      </c>
      <c r="M40" s="242">
        <v>1</v>
      </c>
      <c r="N40" s="242">
        <f>L40+M40</f>
        <v>4</v>
      </c>
      <c r="O40" s="312" t="s">
        <v>76</v>
      </c>
      <c r="P40" s="2039" t="s">
        <v>897</v>
      </c>
    </row>
    <row r="41" spans="1:17" s="46" customFormat="1" ht="39" customHeight="1">
      <c r="A41" s="2039"/>
      <c r="B41" s="312" t="s">
        <v>630</v>
      </c>
      <c r="C41" s="242">
        <v>1</v>
      </c>
      <c r="D41" s="242">
        <v>6</v>
      </c>
      <c r="E41" s="242">
        <f>C41+D41</f>
        <v>7</v>
      </c>
      <c r="F41" s="242">
        <v>11</v>
      </c>
      <c r="G41" s="242">
        <v>7</v>
      </c>
      <c r="H41" s="242">
        <f>F41+G41</f>
        <v>18</v>
      </c>
      <c r="I41" s="242">
        <v>11</v>
      </c>
      <c r="J41" s="242">
        <v>1</v>
      </c>
      <c r="K41" s="242">
        <f>I41+J41</f>
        <v>12</v>
      </c>
      <c r="L41" s="242">
        <v>2</v>
      </c>
      <c r="M41" s="242">
        <v>2</v>
      </c>
      <c r="N41" s="242">
        <f>L41+M41</f>
        <v>4</v>
      </c>
      <c r="O41" s="312" t="s">
        <v>78</v>
      </c>
      <c r="P41" s="2039"/>
    </row>
    <row r="42" spans="1:17" s="46" customFormat="1" ht="39" customHeight="1">
      <c r="A42" s="2039"/>
      <c r="B42" s="312" t="s">
        <v>128</v>
      </c>
      <c r="C42" s="239">
        <f>C40+C41</f>
        <v>1</v>
      </c>
      <c r="D42" s="239">
        <f t="shared" ref="D42:N42" si="9">D40+D41</f>
        <v>7</v>
      </c>
      <c r="E42" s="239">
        <f t="shared" si="9"/>
        <v>8</v>
      </c>
      <c r="F42" s="239">
        <f t="shared" si="9"/>
        <v>14</v>
      </c>
      <c r="G42" s="239">
        <f t="shared" si="9"/>
        <v>9</v>
      </c>
      <c r="H42" s="239">
        <f t="shared" si="9"/>
        <v>23</v>
      </c>
      <c r="I42" s="239">
        <f t="shared" si="9"/>
        <v>12</v>
      </c>
      <c r="J42" s="239">
        <f t="shared" si="9"/>
        <v>2</v>
      </c>
      <c r="K42" s="239">
        <f t="shared" si="9"/>
        <v>14</v>
      </c>
      <c r="L42" s="239">
        <f t="shared" si="9"/>
        <v>5</v>
      </c>
      <c r="M42" s="239">
        <f t="shared" si="9"/>
        <v>3</v>
      </c>
      <c r="N42" s="239">
        <f t="shared" si="9"/>
        <v>8</v>
      </c>
      <c r="O42" s="312" t="s">
        <v>129</v>
      </c>
      <c r="P42" s="2039"/>
    </row>
    <row r="43" spans="1:17" ht="39" customHeight="1">
      <c r="A43" s="2039" t="s">
        <v>591</v>
      </c>
      <c r="B43" s="312" t="s">
        <v>628</v>
      </c>
      <c r="C43" s="242">
        <v>3</v>
      </c>
      <c r="D43" s="242">
        <v>5</v>
      </c>
      <c r="E43" s="242">
        <f>C43+D43</f>
        <v>8</v>
      </c>
      <c r="F43" s="242">
        <v>3</v>
      </c>
      <c r="G43" s="242">
        <v>17</v>
      </c>
      <c r="H43" s="242">
        <f>F43+G43</f>
        <v>20</v>
      </c>
      <c r="I43" s="242">
        <v>5</v>
      </c>
      <c r="J43" s="242">
        <v>3</v>
      </c>
      <c r="K43" s="242">
        <f>I43+J43</f>
        <v>8</v>
      </c>
      <c r="L43" s="242">
        <v>4</v>
      </c>
      <c r="M43" s="242">
        <v>1</v>
      </c>
      <c r="N43" s="242">
        <f>L43+M43</f>
        <v>5</v>
      </c>
      <c r="O43" s="312" t="s">
        <v>76</v>
      </c>
      <c r="P43" s="2039" t="s">
        <v>592</v>
      </c>
    </row>
    <row r="44" spans="1:17" ht="39" customHeight="1">
      <c r="A44" s="2039"/>
      <c r="B44" s="312" t="s">
        <v>630</v>
      </c>
      <c r="C44" s="242">
        <v>0</v>
      </c>
      <c r="D44" s="242">
        <v>7</v>
      </c>
      <c r="E44" s="242">
        <f>C44+D44</f>
        <v>7</v>
      </c>
      <c r="F44" s="242">
        <v>2</v>
      </c>
      <c r="G44" s="242">
        <v>15</v>
      </c>
      <c r="H44" s="242">
        <f>F44+G44</f>
        <v>17</v>
      </c>
      <c r="I44" s="242">
        <v>11</v>
      </c>
      <c r="J44" s="242">
        <v>5</v>
      </c>
      <c r="K44" s="242">
        <f>I44+J44</f>
        <v>16</v>
      </c>
      <c r="L44" s="242">
        <v>1</v>
      </c>
      <c r="M44" s="242">
        <v>2</v>
      </c>
      <c r="N44" s="242">
        <f>L44+M44</f>
        <v>3</v>
      </c>
      <c r="O44" s="312" t="s">
        <v>78</v>
      </c>
      <c r="P44" s="2039"/>
    </row>
    <row r="45" spans="1:17" ht="39" customHeight="1">
      <c r="A45" s="2039"/>
      <c r="B45" s="312" t="s">
        <v>128</v>
      </c>
      <c r="C45" s="239">
        <f>C43+C44</f>
        <v>3</v>
      </c>
      <c r="D45" s="239">
        <f t="shared" ref="D45:N45" si="10">D43+D44</f>
        <v>12</v>
      </c>
      <c r="E45" s="239">
        <f t="shared" si="10"/>
        <v>15</v>
      </c>
      <c r="F45" s="239">
        <f t="shared" si="10"/>
        <v>5</v>
      </c>
      <c r="G45" s="239">
        <f t="shared" si="10"/>
        <v>32</v>
      </c>
      <c r="H45" s="239">
        <f t="shared" si="10"/>
        <v>37</v>
      </c>
      <c r="I45" s="239">
        <f t="shared" si="10"/>
        <v>16</v>
      </c>
      <c r="J45" s="239">
        <f t="shared" si="10"/>
        <v>8</v>
      </c>
      <c r="K45" s="239">
        <f t="shared" si="10"/>
        <v>24</v>
      </c>
      <c r="L45" s="239">
        <f t="shared" si="10"/>
        <v>5</v>
      </c>
      <c r="M45" s="239">
        <f t="shared" si="10"/>
        <v>3</v>
      </c>
      <c r="N45" s="239">
        <f t="shared" si="10"/>
        <v>8</v>
      </c>
      <c r="O45" s="312" t="s">
        <v>129</v>
      </c>
      <c r="P45" s="2039"/>
    </row>
    <row r="46" spans="1:17" ht="39" customHeight="1">
      <c r="A46" s="2039" t="s">
        <v>597</v>
      </c>
      <c r="B46" s="312" t="s">
        <v>628</v>
      </c>
      <c r="C46" s="242">
        <v>131</v>
      </c>
      <c r="D46" s="242">
        <v>38</v>
      </c>
      <c r="E46" s="242">
        <f>C46+D46</f>
        <v>169</v>
      </c>
      <c r="F46" s="242">
        <v>49</v>
      </c>
      <c r="G46" s="242">
        <v>78</v>
      </c>
      <c r="H46" s="242">
        <f>F46+G46</f>
        <v>127</v>
      </c>
      <c r="I46" s="242">
        <v>99</v>
      </c>
      <c r="J46" s="242">
        <v>12</v>
      </c>
      <c r="K46" s="242">
        <f>I46+J46</f>
        <v>111</v>
      </c>
      <c r="L46" s="242">
        <v>89</v>
      </c>
      <c r="M46" s="242">
        <v>8</v>
      </c>
      <c r="N46" s="242">
        <f>L46+M46</f>
        <v>97</v>
      </c>
      <c r="O46" s="312" t="s">
        <v>76</v>
      </c>
      <c r="P46" s="2039" t="s">
        <v>887</v>
      </c>
    </row>
    <row r="47" spans="1:17" ht="39" customHeight="1">
      <c r="A47" s="2039"/>
      <c r="B47" s="312" t="s">
        <v>630</v>
      </c>
      <c r="C47" s="242">
        <v>93</v>
      </c>
      <c r="D47" s="242">
        <v>67</v>
      </c>
      <c r="E47" s="242">
        <f>C47+D47</f>
        <v>160</v>
      </c>
      <c r="F47" s="242">
        <v>34</v>
      </c>
      <c r="G47" s="242">
        <v>83</v>
      </c>
      <c r="H47" s="242">
        <f>F47+G47</f>
        <v>117</v>
      </c>
      <c r="I47" s="242">
        <v>208</v>
      </c>
      <c r="J47" s="242">
        <v>20</v>
      </c>
      <c r="K47" s="242">
        <f>I47+J47</f>
        <v>228</v>
      </c>
      <c r="L47" s="242">
        <v>90</v>
      </c>
      <c r="M47" s="242">
        <v>15</v>
      </c>
      <c r="N47" s="242">
        <f>L47+M47</f>
        <v>105</v>
      </c>
      <c r="O47" s="312" t="s">
        <v>78</v>
      </c>
      <c r="P47" s="2039"/>
    </row>
    <row r="48" spans="1:17" ht="39" customHeight="1">
      <c r="A48" s="2039"/>
      <c r="B48" s="312" t="s">
        <v>128</v>
      </c>
      <c r="C48" s="239">
        <f>C46+C47</f>
        <v>224</v>
      </c>
      <c r="D48" s="239">
        <f t="shared" ref="D48:N48" si="11">D46+D47</f>
        <v>105</v>
      </c>
      <c r="E48" s="239">
        <f t="shared" si="11"/>
        <v>329</v>
      </c>
      <c r="F48" s="239">
        <f t="shared" si="11"/>
        <v>83</v>
      </c>
      <c r="G48" s="239">
        <f t="shared" si="11"/>
        <v>161</v>
      </c>
      <c r="H48" s="239">
        <f t="shared" si="11"/>
        <v>244</v>
      </c>
      <c r="I48" s="239">
        <f t="shared" si="11"/>
        <v>307</v>
      </c>
      <c r="J48" s="239">
        <f t="shared" si="11"/>
        <v>32</v>
      </c>
      <c r="K48" s="239">
        <f t="shared" si="11"/>
        <v>339</v>
      </c>
      <c r="L48" s="239">
        <f t="shared" si="11"/>
        <v>179</v>
      </c>
      <c r="M48" s="239">
        <f t="shared" si="11"/>
        <v>23</v>
      </c>
      <c r="N48" s="239">
        <f t="shared" si="11"/>
        <v>202</v>
      </c>
      <c r="O48" s="312" t="s">
        <v>129</v>
      </c>
      <c r="P48" s="2039"/>
    </row>
    <row r="49" spans="1:17" ht="39" customHeight="1">
      <c r="A49" s="2039" t="s">
        <v>898</v>
      </c>
      <c r="B49" s="312" t="s">
        <v>628</v>
      </c>
      <c r="C49" s="242">
        <v>28</v>
      </c>
      <c r="D49" s="242">
        <v>46</v>
      </c>
      <c r="E49" s="242">
        <f>C49+D49</f>
        <v>74</v>
      </c>
      <c r="F49" s="242">
        <v>58</v>
      </c>
      <c r="G49" s="242">
        <v>48</v>
      </c>
      <c r="H49" s="242">
        <f>F49+G49</f>
        <v>106</v>
      </c>
      <c r="I49" s="242">
        <v>24</v>
      </c>
      <c r="J49" s="242">
        <v>6</v>
      </c>
      <c r="K49" s="242">
        <f>I49+J49</f>
        <v>30</v>
      </c>
      <c r="L49" s="242">
        <v>34</v>
      </c>
      <c r="M49" s="242">
        <v>9</v>
      </c>
      <c r="N49" s="242">
        <f>L49+M49</f>
        <v>43</v>
      </c>
      <c r="O49" s="312" t="s">
        <v>76</v>
      </c>
      <c r="P49" s="2039" t="s">
        <v>618</v>
      </c>
    </row>
    <row r="50" spans="1:17" ht="39" customHeight="1">
      <c r="A50" s="2039"/>
      <c r="B50" s="312" t="s">
        <v>630</v>
      </c>
      <c r="C50" s="242">
        <v>20</v>
      </c>
      <c r="D50" s="242">
        <v>29</v>
      </c>
      <c r="E50" s="242">
        <f>C50+D50</f>
        <v>49</v>
      </c>
      <c r="F50" s="242">
        <v>13</v>
      </c>
      <c r="G50" s="242">
        <v>25</v>
      </c>
      <c r="H50" s="242">
        <f>F50+G50</f>
        <v>38</v>
      </c>
      <c r="I50" s="242">
        <v>34</v>
      </c>
      <c r="J50" s="242">
        <v>7</v>
      </c>
      <c r="K50" s="242">
        <f>I50+J50</f>
        <v>41</v>
      </c>
      <c r="L50" s="242">
        <v>13</v>
      </c>
      <c r="M50" s="242">
        <v>0</v>
      </c>
      <c r="N50" s="242">
        <f>L50+M50</f>
        <v>13</v>
      </c>
      <c r="O50" s="312" t="s">
        <v>78</v>
      </c>
      <c r="P50" s="2039"/>
    </row>
    <row r="51" spans="1:17" ht="39" customHeight="1">
      <c r="A51" s="2039"/>
      <c r="B51" s="312" t="s">
        <v>128</v>
      </c>
      <c r="C51" s="239">
        <f>C49+C50</f>
        <v>48</v>
      </c>
      <c r="D51" s="239">
        <f t="shared" ref="D51:N51" si="12">D49+D50</f>
        <v>75</v>
      </c>
      <c r="E51" s="239">
        <f t="shared" si="12"/>
        <v>123</v>
      </c>
      <c r="F51" s="239">
        <f t="shared" si="12"/>
        <v>71</v>
      </c>
      <c r="G51" s="239">
        <f t="shared" si="12"/>
        <v>73</v>
      </c>
      <c r="H51" s="239">
        <f t="shared" si="12"/>
        <v>144</v>
      </c>
      <c r="I51" s="239">
        <f t="shared" si="12"/>
        <v>58</v>
      </c>
      <c r="J51" s="239">
        <f t="shared" si="12"/>
        <v>13</v>
      </c>
      <c r="K51" s="239">
        <f t="shared" si="12"/>
        <v>71</v>
      </c>
      <c r="L51" s="239">
        <f t="shared" si="12"/>
        <v>47</v>
      </c>
      <c r="M51" s="239">
        <f t="shared" si="12"/>
        <v>9</v>
      </c>
      <c r="N51" s="239">
        <f t="shared" si="12"/>
        <v>56</v>
      </c>
      <c r="O51" s="312" t="s">
        <v>129</v>
      </c>
      <c r="P51" s="2039"/>
    </row>
    <row r="52" spans="1:17" ht="39" customHeight="1">
      <c r="A52" s="2039" t="s">
        <v>128</v>
      </c>
      <c r="B52" s="312" t="s">
        <v>628</v>
      </c>
      <c r="C52" s="242">
        <f>C34+C37+C40+C43+C46+C49</f>
        <v>352</v>
      </c>
      <c r="D52" s="242">
        <f>D34+D37+D40+D43+D46+D49</f>
        <v>159</v>
      </c>
      <c r="E52" s="242">
        <f>C52+D52</f>
        <v>511</v>
      </c>
      <c r="F52" s="242">
        <f>F34+F37+F40+F43+F46+F49</f>
        <v>270</v>
      </c>
      <c r="G52" s="242">
        <f>G34+G37+G40+G43+G46+G49</f>
        <v>188</v>
      </c>
      <c r="H52" s="242">
        <f>F52+G52</f>
        <v>458</v>
      </c>
      <c r="I52" s="242">
        <f>I34+I37+I40+I43+I46+I49</f>
        <v>257</v>
      </c>
      <c r="J52" s="242">
        <f>J34+J37+J40+J43+J46+J49</f>
        <v>42</v>
      </c>
      <c r="K52" s="242">
        <f>I52+J52</f>
        <v>299</v>
      </c>
      <c r="L52" s="242">
        <f>L34+L37+L40+L43+L46+L49</f>
        <v>348</v>
      </c>
      <c r="M52" s="242">
        <f>M34+M37+M40+M43+M46+M49</f>
        <v>42</v>
      </c>
      <c r="N52" s="242">
        <f>L52+M52</f>
        <v>390</v>
      </c>
      <c r="O52" s="312" t="s">
        <v>76</v>
      </c>
      <c r="P52" s="2039" t="s">
        <v>129</v>
      </c>
    </row>
    <row r="53" spans="1:17" ht="39" customHeight="1">
      <c r="A53" s="2039"/>
      <c r="B53" s="312" t="s">
        <v>630</v>
      </c>
      <c r="C53" s="242">
        <f>C35+C38+C41+C44+C47+C50</f>
        <v>224</v>
      </c>
      <c r="D53" s="242">
        <f>D35+D38+D41+D44+D47+D50</f>
        <v>173</v>
      </c>
      <c r="E53" s="242">
        <f>C53+D53</f>
        <v>397</v>
      </c>
      <c r="F53" s="242">
        <f>F35+F38+F41+F44+F47+F50</f>
        <v>127</v>
      </c>
      <c r="G53" s="242">
        <f>G35+G38+G41+G44+G47+G50</f>
        <v>167</v>
      </c>
      <c r="H53" s="242">
        <f>F53+G53</f>
        <v>294</v>
      </c>
      <c r="I53" s="242">
        <f>I35+I38+I41+I44+I47+I50</f>
        <v>444</v>
      </c>
      <c r="J53" s="242">
        <f>J35+J38+J41+J44+J47+J50</f>
        <v>50</v>
      </c>
      <c r="K53" s="242">
        <f>I53+J53</f>
        <v>494</v>
      </c>
      <c r="L53" s="242">
        <f>L35+L38+L41+L44+L47+L50</f>
        <v>227</v>
      </c>
      <c r="M53" s="242">
        <f>M35+M38+M41+M44+M47+M50</f>
        <v>23</v>
      </c>
      <c r="N53" s="242">
        <f>L53+M53</f>
        <v>250</v>
      </c>
      <c r="O53" s="312" t="s">
        <v>78</v>
      </c>
      <c r="P53" s="2039"/>
    </row>
    <row r="54" spans="1:17" ht="39" customHeight="1">
      <c r="A54" s="2039"/>
      <c r="B54" s="312" t="s">
        <v>128</v>
      </c>
      <c r="C54" s="239">
        <f>C52+C53</f>
        <v>576</v>
      </c>
      <c r="D54" s="239">
        <f t="shared" ref="D54:N54" si="13">D52+D53</f>
        <v>332</v>
      </c>
      <c r="E54" s="239">
        <f t="shared" si="13"/>
        <v>908</v>
      </c>
      <c r="F54" s="239">
        <f t="shared" si="13"/>
        <v>397</v>
      </c>
      <c r="G54" s="239">
        <f t="shared" si="13"/>
        <v>355</v>
      </c>
      <c r="H54" s="239">
        <f t="shared" si="13"/>
        <v>752</v>
      </c>
      <c r="I54" s="239">
        <f t="shared" si="13"/>
        <v>701</v>
      </c>
      <c r="J54" s="239">
        <f t="shared" si="13"/>
        <v>92</v>
      </c>
      <c r="K54" s="239">
        <f t="shared" si="13"/>
        <v>793</v>
      </c>
      <c r="L54" s="239">
        <f t="shared" si="13"/>
        <v>575</v>
      </c>
      <c r="M54" s="239">
        <f t="shared" si="13"/>
        <v>65</v>
      </c>
      <c r="N54" s="239">
        <f t="shared" si="13"/>
        <v>640</v>
      </c>
      <c r="O54" s="312" t="s">
        <v>129</v>
      </c>
      <c r="P54" s="2039"/>
    </row>
    <row r="55" spans="1:17" ht="39" customHeight="1">
      <c r="A55" s="2182" t="s">
        <v>893</v>
      </c>
      <c r="B55" s="1903"/>
      <c r="C55" s="1903"/>
      <c r="D55" s="1903"/>
      <c r="E55" s="1903"/>
      <c r="F55" s="1903"/>
      <c r="G55" s="1904"/>
      <c r="H55" s="1958" t="s">
        <v>894</v>
      </c>
      <c r="I55" s="1958"/>
      <c r="J55" s="1958"/>
      <c r="K55" s="1958"/>
      <c r="L55" s="1958"/>
      <c r="M55" s="1958"/>
      <c r="N55" s="1958"/>
      <c r="O55" s="1958"/>
      <c r="P55" s="2183"/>
    </row>
    <row r="56" spans="1:17" ht="39" customHeight="1">
      <c r="A56" s="2047" t="s">
        <v>537</v>
      </c>
      <c r="B56" s="2047" t="s">
        <v>621</v>
      </c>
      <c r="C56" s="2050" t="s">
        <v>104</v>
      </c>
      <c r="D56" s="2050"/>
      <c r="E56" s="2050" t="s">
        <v>105</v>
      </c>
      <c r="F56" s="2050" t="s">
        <v>106</v>
      </c>
      <c r="G56" s="2050"/>
      <c r="H56" s="2050" t="s">
        <v>107</v>
      </c>
      <c r="I56" s="2050" t="s">
        <v>259</v>
      </c>
      <c r="J56" s="2050"/>
      <c r="K56" s="2050" t="s">
        <v>109</v>
      </c>
      <c r="L56" s="2050" t="s">
        <v>110</v>
      </c>
      <c r="M56" s="2050"/>
      <c r="N56" s="2050" t="s">
        <v>111</v>
      </c>
      <c r="O56" s="2050" t="s">
        <v>622</v>
      </c>
      <c r="P56" s="2050" t="s">
        <v>872</v>
      </c>
      <c r="Q56" s="346"/>
    </row>
    <row r="57" spans="1:17" ht="39" customHeight="1">
      <c r="A57" s="2048"/>
      <c r="B57" s="2048"/>
      <c r="C57" s="2050" t="s">
        <v>105</v>
      </c>
      <c r="D57" s="2050"/>
      <c r="E57" s="2050"/>
      <c r="F57" s="2050" t="s">
        <v>107</v>
      </c>
      <c r="G57" s="2050"/>
      <c r="H57" s="2050"/>
      <c r="I57" s="2050" t="s">
        <v>109</v>
      </c>
      <c r="J57" s="2050"/>
      <c r="K57" s="2050"/>
      <c r="L57" s="2050" t="s">
        <v>111</v>
      </c>
      <c r="M57" s="2050"/>
      <c r="N57" s="2050"/>
      <c r="O57" s="2050"/>
      <c r="P57" s="2050"/>
      <c r="Q57" s="346"/>
    </row>
    <row r="58" spans="1:17" ht="39" customHeight="1">
      <c r="A58" s="2048"/>
      <c r="B58" s="2048"/>
      <c r="C58" s="312" t="s">
        <v>624</v>
      </c>
      <c r="D58" s="312" t="s">
        <v>625</v>
      </c>
      <c r="E58" s="312" t="s">
        <v>128</v>
      </c>
      <c r="F58" s="312" t="s">
        <v>624</v>
      </c>
      <c r="G58" s="312" t="s">
        <v>625</v>
      </c>
      <c r="H58" s="312" t="s">
        <v>128</v>
      </c>
      <c r="I58" s="312" t="s">
        <v>624</v>
      </c>
      <c r="J58" s="312" t="s">
        <v>625</v>
      </c>
      <c r="K58" s="312" t="s">
        <v>128</v>
      </c>
      <c r="L58" s="312" t="s">
        <v>624</v>
      </c>
      <c r="M58" s="312" t="s">
        <v>625</v>
      </c>
      <c r="N58" s="312" t="s">
        <v>128</v>
      </c>
      <c r="O58" s="2050"/>
      <c r="P58" s="2050"/>
      <c r="Q58" s="346"/>
    </row>
    <row r="59" spans="1:17" ht="39" customHeight="1">
      <c r="A59" s="2049"/>
      <c r="B59" s="2049"/>
      <c r="C59" s="312" t="s">
        <v>626</v>
      </c>
      <c r="D59" s="312" t="s">
        <v>627</v>
      </c>
      <c r="E59" s="312" t="s">
        <v>129</v>
      </c>
      <c r="F59" s="312" t="s">
        <v>626</v>
      </c>
      <c r="G59" s="312" t="s">
        <v>627</v>
      </c>
      <c r="H59" s="312" t="s">
        <v>129</v>
      </c>
      <c r="I59" s="312" t="s">
        <v>626</v>
      </c>
      <c r="J59" s="312" t="s">
        <v>627</v>
      </c>
      <c r="K59" s="312" t="s">
        <v>129</v>
      </c>
      <c r="L59" s="312" t="s">
        <v>626</v>
      </c>
      <c r="M59" s="312" t="s">
        <v>627</v>
      </c>
      <c r="N59" s="312" t="s">
        <v>129</v>
      </c>
      <c r="O59" s="2050"/>
      <c r="P59" s="2050"/>
      <c r="Q59" s="346"/>
    </row>
    <row r="60" spans="1:17" s="46" customFormat="1" ht="39" customHeight="1">
      <c r="A60" s="2039" t="s">
        <v>895</v>
      </c>
      <c r="B60" s="312" t="s">
        <v>628</v>
      </c>
      <c r="C60" s="242">
        <v>5</v>
      </c>
      <c r="D60" s="242">
        <v>27</v>
      </c>
      <c r="E60" s="242">
        <f>C60+D60</f>
        <v>32</v>
      </c>
      <c r="F60" s="242">
        <v>127</v>
      </c>
      <c r="G60" s="242">
        <v>114</v>
      </c>
      <c r="H60" s="242">
        <f>F60+G60</f>
        <v>241</v>
      </c>
      <c r="I60" s="242">
        <v>1</v>
      </c>
      <c r="J60" s="242">
        <v>89</v>
      </c>
      <c r="K60" s="242">
        <f>I60+J60</f>
        <v>90</v>
      </c>
      <c r="L60" s="242">
        <v>4</v>
      </c>
      <c r="M60" s="242">
        <v>39</v>
      </c>
      <c r="N60" s="242">
        <f>L60+M60</f>
        <v>43</v>
      </c>
      <c r="O60" s="312" t="s">
        <v>76</v>
      </c>
      <c r="P60" s="2039" t="s">
        <v>896</v>
      </c>
    </row>
    <row r="61" spans="1:17" s="46" customFormat="1" ht="39" customHeight="1">
      <c r="A61" s="2039"/>
      <c r="B61" s="312" t="s">
        <v>630</v>
      </c>
      <c r="C61" s="242">
        <v>2</v>
      </c>
      <c r="D61" s="242">
        <v>15</v>
      </c>
      <c r="E61" s="242">
        <f>C61+D61</f>
        <v>17</v>
      </c>
      <c r="F61" s="242">
        <v>44</v>
      </c>
      <c r="G61" s="242">
        <v>48</v>
      </c>
      <c r="H61" s="242">
        <f>F61+G61</f>
        <v>92</v>
      </c>
      <c r="I61" s="242">
        <v>0</v>
      </c>
      <c r="J61" s="242">
        <v>34</v>
      </c>
      <c r="K61" s="242">
        <f>I61+J61</f>
        <v>34</v>
      </c>
      <c r="L61" s="242">
        <v>3</v>
      </c>
      <c r="M61" s="242">
        <v>42</v>
      </c>
      <c r="N61" s="242">
        <f>L61+M61</f>
        <v>45</v>
      </c>
      <c r="O61" s="312" t="s">
        <v>78</v>
      </c>
      <c r="P61" s="2039"/>
    </row>
    <row r="62" spans="1:17" s="46" customFormat="1" ht="39" customHeight="1">
      <c r="A62" s="2039"/>
      <c r="B62" s="312" t="s">
        <v>128</v>
      </c>
      <c r="C62" s="239">
        <f>C60+C61</f>
        <v>7</v>
      </c>
      <c r="D62" s="239">
        <f t="shared" ref="D62:N62" si="14">D60+D61</f>
        <v>42</v>
      </c>
      <c r="E62" s="239">
        <f t="shared" si="14"/>
        <v>49</v>
      </c>
      <c r="F62" s="239">
        <f t="shared" si="14"/>
        <v>171</v>
      </c>
      <c r="G62" s="239">
        <f t="shared" si="14"/>
        <v>162</v>
      </c>
      <c r="H62" s="239">
        <f t="shared" si="14"/>
        <v>333</v>
      </c>
      <c r="I62" s="239">
        <f t="shared" si="14"/>
        <v>1</v>
      </c>
      <c r="J62" s="239">
        <f t="shared" si="14"/>
        <v>123</v>
      </c>
      <c r="K62" s="239">
        <f t="shared" si="14"/>
        <v>124</v>
      </c>
      <c r="L62" s="239">
        <f t="shared" si="14"/>
        <v>7</v>
      </c>
      <c r="M62" s="239">
        <f t="shared" si="14"/>
        <v>81</v>
      </c>
      <c r="N62" s="239">
        <f t="shared" si="14"/>
        <v>88</v>
      </c>
      <c r="O62" s="312" t="s">
        <v>129</v>
      </c>
      <c r="P62" s="2039"/>
    </row>
    <row r="63" spans="1:17" s="46" customFormat="1" ht="39" customHeight="1">
      <c r="A63" s="2039" t="s">
        <v>549</v>
      </c>
      <c r="B63" s="312" t="s">
        <v>628</v>
      </c>
      <c r="C63" s="242">
        <v>21</v>
      </c>
      <c r="D63" s="242">
        <v>5</v>
      </c>
      <c r="E63" s="242">
        <f>C63+D63</f>
        <v>26</v>
      </c>
      <c r="F63" s="242">
        <v>135</v>
      </c>
      <c r="G63" s="242">
        <v>0</v>
      </c>
      <c r="H63" s="242">
        <f>F63+G63</f>
        <v>135</v>
      </c>
      <c r="I63" s="242">
        <v>17</v>
      </c>
      <c r="J63" s="242">
        <v>0</v>
      </c>
      <c r="K63" s="242">
        <f>I63+J63</f>
        <v>17</v>
      </c>
      <c r="L63" s="242">
        <v>33</v>
      </c>
      <c r="M63" s="242">
        <v>0</v>
      </c>
      <c r="N63" s="242">
        <f>L63+M63</f>
        <v>33</v>
      </c>
      <c r="O63" s="312" t="s">
        <v>76</v>
      </c>
      <c r="P63" s="2039" t="s">
        <v>227</v>
      </c>
    </row>
    <row r="64" spans="1:17" s="46" customFormat="1" ht="39" customHeight="1">
      <c r="A64" s="2039"/>
      <c r="B64" s="312" t="s">
        <v>630</v>
      </c>
      <c r="C64" s="242">
        <v>5</v>
      </c>
      <c r="D64" s="242">
        <v>4</v>
      </c>
      <c r="E64" s="242">
        <f>C64+D64</f>
        <v>9</v>
      </c>
      <c r="F64" s="242">
        <v>32</v>
      </c>
      <c r="G64" s="242">
        <v>0</v>
      </c>
      <c r="H64" s="242">
        <f>F64+G64</f>
        <v>32</v>
      </c>
      <c r="I64" s="242">
        <v>46</v>
      </c>
      <c r="J64" s="242">
        <v>0</v>
      </c>
      <c r="K64" s="242">
        <f>I64+J64</f>
        <v>46</v>
      </c>
      <c r="L64" s="242">
        <v>62</v>
      </c>
      <c r="M64" s="242">
        <v>0</v>
      </c>
      <c r="N64" s="242">
        <f>L64+M64</f>
        <v>62</v>
      </c>
      <c r="O64" s="312" t="s">
        <v>78</v>
      </c>
      <c r="P64" s="2039"/>
    </row>
    <row r="65" spans="1:16" s="46" customFormat="1" ht="39" customHeight="1">
      <c r="A65" s="2039"/>
      <c r="B65" s="312" t="s">
        <v>128</v>
      </c>
      <c r="C65" s="239">
        <f>C63+C64</f>
        <v>26</v>
      </c>
      <c r="D65" s="239">
        <f t="shared" ref="D65:N65" si="15">D63+D64</f>
        <v>9</v>
      </c>
      <c r="E65" s="239">
        <f t="shared" si="15"/>
        <v>35</v>
      </c>
      <c r="F65" s="239">
        <f t="shared" si="15"/>
        <v>167</v>
      </c>
      <c r="G65" s="239">
        <f t="shared" si="15"/>
        <v>0</v>
      </c>
      <c r="H65" s="239">
        <f t="shared" si="15"/>
        <v>167</v>
      </c>
      <c r="I65" s="239">
        <f t="shared" si="15"/>
        <v>63</v>
      </c>
      <c r="J65" s="239">
        <f t="shared" si="15"/>
        <v>0</v>
      </c>
      <c r="K65" s="239">
        <f t="shared" si="15"/>
        <v>63</v>
      </c>
      <c r="L65" s="239">
        <f t="shared" si="15"/>
        <v>95</v>
      </c>
      <c r="M65" s="239">
        <f t="shared" si="15"/>
        <v>0</v>
      </c>
      <c r="N65" s="239">
        <f t="shared" si="15"/>
        <v>95</v>
      </c>
      <c r="O65" s="312" t="s">
        <v>129</v>
      </c>
      <c r="P65" s="2039"/>
    </row>
    <row r="66" spans="1:16" s="46" customFormat="1" ht="39" customHeight="1">
      <c r="A66" s="2039" t="s">
        <v>569</v>
      </c>
      <c r="B66" s="312" t="s">
        <v>628</v>
      </c>
      <c r="C66" s="242">
        <v>0</v>
      </c>
      <c r="D66" s="242">
        <v>0</v>
      </c>
      <c r="E66" s="242">
        <f>C66+D66</f>
        <v>0</v>
      </c>
      <c r="F66" s="242">
        <v>3</v>
      </c>
      <c r="G66" s="242">
        <v>1</v>
      </c>
      <c r="H66" s="242">
        <f>F66+G66</f>
        <v>4</v>
      </c>
      <c r="I66" s="242">
        <v>0</v>
      </c>
      <c r="J66" s="242">
        <v>2</v>
      </c>
      <c r="K66" s="242">
        <f>I66+J66</f>
        <v>2</v>
      </c>
      <c r="L66" s="242">
        <v>0</v>
      </c>
      <c r="M66" s="242">
        <v>0</v>
      </c>
      <c r="N66" s="242">
        <f>L66+M66</f>
        <v>0</v>
      </c>
      <c r="O66" s="312" t="s">
        <v>76</v>
      </c>
      <c r="P66" s="2039" t="s">
        <v>897</v>
      </c>
    </row>
    <row r="67" spans="1:16" s="46" customFormat="1" ht="39" customHeight="1">
      <c r="A67" s="2039"/>
      <c r="B67" s="312" t="s">
        <v>630</v>
      </c>
      <c r="C67" s="242">
        <v>0</v>
      </c>
      <c r="D67" s="242">
        <v>2</v>
      </c>
      <c r="E67" s="242">
        <f>C67+D67</f>
        <v>2</v>
      </c>
      <c r="F67" s="242">
        <v>2</v>
      </c>
      <c r="G67" s="242">
        <v>2</v>
      </c>
      <c r="H67" s="242">
        <f>F67+G67</f>
        <v>4</v>
      </c>
      <c r="I67" s="242">
        <v>0</v>
      </c>
      <c r="J67" s="242">
        <v>8</v>
      </c>
      <c r="K67" s="242">
        <f>I67+J67</f>
        <v>8</v>
      </c>
      <c r="L67" s="242">
        <v>1</v>
      </c>
      <c r="M67" s="242">
        <v>3</v>
      </c>
      <c r="N67" s="242">
        <f>L67+M67</f>
        <v>4</v>
      </c>
      <c r="O67" s="312" t="s">
        <v>78</v>
      </c>
      <c r="P67" s="2039"/>
    </row>
    <row r="68" spans="1:16" s="46" customFormat="1" ht="39" customHeight="1">
      <c r="A68" s="2039"/>
      <c r="B68" s="312" t="s">
        <v>128</v>
      </c>
      <c r="C68" s="239">
        <f>C66+C67</f>
        <v>0</v>
      </c>
      <c r="D68" s="239">
        <f t="shared" ref="D68:N68" si="16">D66+D67</f>
        <v>2</v>
      </c>
      <c r="E68" s="239">
        <f t="shared" si="16"/>
        <v>2</v>
      </c>
      <c r="F68" s="239">
        <f t="shared" si="16"/>
        <v>5</v>
      </c>
      <c r="G68" s="239">
        <f t="shared" si="16"/>
        <v>3</v>
      </c>
      <c r="H68" s="239">
        <f t="shared" si="16"/>
        <v>8</v>
      </c>
      <c r="I68" s="239">
        <f t="shared" si="16"/>
        <v>0</v>
      </c>
      <c r="J68" s="239">
        <f t="shared" si="16"/>
        <v>10</v>
      </c>
      <c r="K68" s="239">
        <f t="shared" si="16"/>
        <v>10</v>
      </c>
      <c r="L68" s="239">
        <f t="shared" si="16"/>
        <v>1</v>
      </c>
      <c r="M68" s="239">
        <f t="shared" si="16"/>
        <v>3</v>
      </c>
      <c r="N68" s="239">
        <f t="shared" si="16"/>
        <v>4</v>
      </c>
      <c r="O68" s="312" t="s">
        <v>129</v>
      </c>
      <c r="P68" s="2039"/>
    </row>
    <row r="69" spans="1:16" ht="39" customHeight="1">
      <c r="A69" s="2039" t="s">
        <v>591</v>
      </c>
      <c r="B69" s="312" t="s">
        <v>628</v>
      </c>
      <c r="C69" s="242">
        <v>0</v>
      </c>
      <c r="D69" s="242">
        <v>0</v>
      </c>
      <c r="E69" s="242">
        <f>C69+D69</f>
        <v>0</v>
      </c>
      <c r="F69" s="242">
        <v>3</v>
      </c>
      <c r="G69" s="242">
        <v>21</v>
      </c>
      <c r="H69" s="242">
        <f>F69+G69</f>
        <v>24</v>
      </c>
      <c r="I69" s="242">
        <v>0</v>
      </c>
      <c r="J69" s="242">
        <v>9</v>
      </c>
      <c r="K69" s="242">
        <f>I69+J69</f>
        <v>9</v>
      </c>
      <c r="L69" s="242">
        <v>0</v>
      </c>
      <c r="M69" s="242">
        <v>2</v>
      </c>
      <c r="N69" s="242">
        <f>L69+M69</f>
        <v>2</v>
      </c>
      <c r="O69" s="312" t="s">
        <v>76</v>
      </c>
      <c r="P69" s="2039" t="s">
        <v>592</v>
      </c>
    </row>
    <row r="70" spans="1:16" ht="39" customHeight="1">
      <c r="A70" s="2039"/>
      <c r="B70" s="312" t="s">
        <v>630</v>
      </c>
      <c r="C70" s="242">
        <v>0</v>
      </c>
      <c r="D70" s="242">
        <v>2</v>
      </c>
      <c r="E70" s="242">
        <f>C70+D70</f>
        <v>2</v>
      </c>
      <c r="F70" s="242">
        <v>3</v>
      </c>
      <c r="G70" s="242">
        <v>16</v>
      </c>
      <c r="H70" s="242">
        <f>F70+G70</f>
        <v>19</v>
      </c>
      <c r="I70" s="242">
        <v>0</v>
      </c>
      <c r="J70" s="242">
        <v>4</v>
      </c>
      <c r="K70" s="242">
        <f>I70+J70</f>
        <v>4</v>
      </c>
      <c r="L70" s="242">
        <v>3</v>
      </c>
      <c r="M70" s="242">
        <v>6</v>
      </c>
      <c r="N70" s="242">
        <f>L70+M70</f>
        <v>9</v>
      </c>
      <c r="O70" s="312" t="s">
        <v>78</v>
      </c>
      <c r="P70" s="2039"/>
    </row>
    <row r="71" spans="1:16" ht="39" customHeight="1">
      <c r="A71" s="2039"/>
      <c r="B71" s="312" t="s">
        <v>128</v>
      </c>
      <c r="C71" s="239">
        <f>C69+C70</f>
        <v>0</v>
      </c>
      <c r="D71" s="239">
        <f t="shared" ref="D71:N71" si="17">D69+D70</f>
        <v>2</v>
      </c>
      <c r="E71" s="239">
        <f t="shared" si="17"/>
        <v>2</v>
      </c>
      <c r="F71" s="239">
        <f t="shared" si="17"/>
        <v>6</v>
      </c>
      <c r="G71" s="239">
        <f t="shared" si="17"/>
        <v>37</v>
      </c>
      <c r="H71" s="239">
        <f t="shared" si="17"/>
        <v>43</v>
      </c>
      <c r="I71" s="239">
        <f t="shared" si="17"/>
        <v>0</v>
      </c>
      <c r="J71" s="239">
        <f t="shared" si="17"/>
        <v>13</v>
      </c>
      <c r="K71" s="239">
        <f t="shared" si="17"/>
        <v>13</v>
      </c>
      <c r="L71" s="239">
        <f t="shared" si="17"/>
        <v>3</v>
      </c>
      <c r="M71" s="239">
        <f t="shared" si="17"/>
        <v>8</v>
      </c>
      <c r="N71" s="239">
        <f t="shared" si="17"/>
        <v>11</v>
      </c>
      <c r="O71" s="312" t="s">
        <v>129</v>
      </c>
      <c r="P71" s="2039"/>
    </row>
    <row r="72" spans="1:16" ht="39" customHeight="1">
      <c r="A72" s="2039" t="s">
        <v>597</v>
      </c>
      <c r="B72" s="312" t="s">
        <v>628</v>
      </c>
      <c r="C72" s="242">
        <v>2</v>
      </c>
      <c r="D72" s="242">
        <v>30</v>
      </c>
      <c r="E72" s="242">
        <f>C72+D72</f>
        <v>32</v>
      </c>
      <c r="F72" s="242">
        <v>126</v>
      </c>
      <c r="G72" s="242">
        <v>47</v>
      </c>
      <c r="H72" s="242">
        <f>F72+G72</f>
        <v>173</v>
      </c>
      <c r="I72" s="242">
        <v>2</v>
      </c>
      <c r="J72" s="242">
        <v>61</v>
      </c>
      <c r="K72" s="242">
        <f>I72+J72</f>
        <v>63</v>
      </c>
      <c r="L72" s="242">
        <v>18</v>
      </c>
      <c r="M72" s="242">
        <v>71</v>
      </c>
      <c r="N72" s="242">
        <f>L72+M72</f>
        <v>89</v>
      </c>
      <c r="O72" s="312" t="s">
        <v>76</v>
      </c>
      <c r="P72" s="2039" t="s">
        <v>887</v>
      </c>
    </row>
    <row r="73" spans="1:16" ht="39" customHeight="1">
      <c r="A73" s="2039"/>
      <c r="B73" s="312" t="s">
        <v>630</v>
      </c>
      <c r="C73" s="242">
        <v>1</v>
      </c>
      <c r="D73" s="242">
        <v>33</v>
      </c>
      <c r="E73" s="242">
        <f>C73+D73</f>
        <v>34</v>
      </c>
      <c r="F73" s="242">
        <v>37</v>
      </c>
      <c r="G73" s="242">
        <v>35</v>
      </c>
      <c r="H73" s="242">
        <f>F73+G73</f>
        <v>72</v>
      </c>
      <c r="I73" s="242">
        <v>0</v>
      </c>
      <c r="J73" s="242">
        <v>59</v>
      </c>
      <c r="K73" s="242">
        <f>I73+J73</f>
        <v>59</v>
      </c>
      <c r="L73" s="242">
        <v>20</v>
      </c>
      <c r="M73" s="242">
        <v>103</v>
      </c>
      <c r="N73" s="242">
        <f>L73+M73</f>
        <v>123</v>
      </c>
      <c r="O73" s="312" t="s">
        <v>78</v>
      </c>
      <c r="P73" s="2039"/>
    </row>
    <row r="74" spans="1:16" ht="39" customHeight="1">
      <c r="A74" s="2039"/>
      <c r="B74" s="312" t="s">
        <v>128</v>
      </c>
      <c r="C74" s="239">
        <f>C72+C73</f>
        <v>3</v>
      </c>
      <c r="D74" s="239">
        <f t="shared" ref="D74:N74" si="18">D72+D73</f>
        <v>63</v>
      </c>
      <c r="E74" s="239">
        <f t="shared" si="18"/>
        <v>66</v>
      </c>
      <c r="F74" s="239">
        <f t="shared" si="18"/>
        <v>163</v>
      </c>
      <c r="G74" s="239">
        <f t="shared" si="18"/>
        <v>82</v>
      </c>
      <c r="H74" s="239">
        <f t="shared" si="18"/>
        <v>245</v>
      </c>
      <c r="I74" s="239">
        <f t="shared" si="18"/>
        <v>2</v>
      </c>
      <c r="J74" s="239">
        <f t="shared" si="18"/>
        <v>120</v>
      </c>
      <c r="K74" s="239">
        <f t="shared" si="18"/>
        <v>122</v>
      </c>
      <c r="L74" s="239">
        <f t="shared" si="18"/>
        <v>38</v>
      </c>
      <c r="M74" s="239">
        <f t="shared" si="18"/>
        <v>174</v>
      </c>
      <c r="N74" s="239">
        <f t="shared" si="18"/>
        <v>212</v>
      </c>
      <c r="O74" s="312" t="s">
        <v>129</v>
      </c>
      <c r="P74" s="2039"/>
    </row>
    <row r="75" spans="1:16" ht="39" customHeight="1">
      <c r="A75" s="2039" t="s">
        <v>898</v>
      </c>
      <c r="B75" s="312" t="s">
        <v>628</v>
      </c>
      <c r="C75" s="242">
        <v>6</v>
      </c>
      <c r="D75" s="242">
        <v>32</v>
      </c>
      <c r="E75" s="242">
        <f>C75+D75</f>
        <v>38</v>
      </c>
      <c r="F75" s="242">
        <v>39</v>
      </c>
      <c r="G75" s="242">
        <v>8</v>
      </c>
      <c r="H75" s="242">
        <f>F75+G75</f>
        <v>47</v>
      </c>
      <c r="I75" s="242">
        <v>1</v>
      </c>
      <c r="J75" s="242">
        <v>19</v>
      </c>
      <c r="K75" s="242">
        <f>I75+J75</f>
        <v>20</v>
      </c>
      <c r="L75" s="242">
        <v>3</v>
      </c>
      <c r="M75" s="242">
        <v>21</v>
      </c>
      <c r="N75" s="242">
        <f>L75+M75</f>
        <v>24</v>
      </c>
      <c r="O75" s="312" t="s">
        <v>76</v>
      </c>
      <c r="P75" s="2039" t="s">
        <v>618</v>
      </c>
    </row>
    <row r="76" spans="1:16" ht="39" customHeight="1">
      <c r="A76" s="2039"/>
      <c r="B76" s="312" t="s">
        <v>630</v>
      </c>
      <c r="C76" s="242">
        <v>0</v>
      </c>
      <c r="D76" s="242">
        <v>10</v>
      </c>
      <c r="E76" s="242">
        <f>C76+D76</f>
        <v>10</v>
      </c>
      <c r="F76" s="242">
        <v>23</v>
      </c>
      <c r="G76" s="242">
        <v>8</v>
      </c>
      <c r="H76" s="242">
        <f>F76+G76</f>
        <v>31</v>
      </c>
      <c r="I76" s="242">
        <v>0</v>
      </c>
      <c r="J76" s="242">
        <v>7</v>
      </c>
      <c r="K76" s="242">
        <f>I76+J76</f>
        <v>7</v>
      </c>
      <c r="L76" s="242">
        <v>3</v>
      </c>
      <c r="M76" s="242">
        <v>10</v>
      </c>
      <c r="N76" s="242">
        <f>L76+M76</f>
        <v>13</v>
      </c>
      <c r="O76" s="312" t="s">
        <v>78</v>
      </c>
      <c r="P76" s="2039"/>
    </row>
    <row r="77" spans="1:16" ht="39" customHeight="1">
      <c r="A77" s="2039"/>
      <c r="B77" s="312" t="s">
        <v>128</v>
      </c>
      <c r="C77" s="239">
        <f>C75+C76</f>
        <v>6</v>
      </c>
      <c r="D77" s="239">
        <f t="shared" ref="D77:N77" si="19">D75+D76</f>
        <v>42</v>
      </c>
      <c r="E77" s="239">
        <f t="shared" si="19"/>
        <v>48</v>
      </c>
      <c r="F77" s="239">
        <f t="shared" si="19"/>
        <v>62</v>
      </c>
      <c r="G77" s="239">
        <f t="shared" si="19"/>
        <v>16</v>
      </c>
      <c r="H77" s="239">
        <f t="shared" si="19"/>
        <v>78</v>
      </c>
      <c r="I77" s="239">
        <f t="shared" si="19"/>
        <v>1</v>
      </c>
      <c r="J77" s="239">
        <f t="shared" si="19"/>
        <v>26</v>
      </c>
      <c r="K77" s="239">
        <f t="shared" si="19"/>
        <v>27</v>
      </c>
      <c r="L77" s="239">
        <f t="shared" si="19"/>
        <v>6</v>
      </c>
      <c r="M77" s="239">
        <f t="shared" si="19"/>
        <v>31</v>
      </c>
      <c r="N77" s="239">
        <f t="shared" si="19"/>
        <v>37</v>
      </c>
      <c r="O77" s="312" t="s">
        <v>129</v>
      </c>
      <c r="P77" s="2039"/>
    </row>
    <row r="78" spans="1:16" ht="39" customHeight="1">
      <c r="A78" s="2039" t="s">
        <v>128</v>
      </c>
      <c r="B78" s="312" t="s">
        <v>628</v>
      </c>
      <c r="C78" s="242">
        <f>C60+C63+C66+C69+C72+C75</f>
        <v>34</v>
      </c>
      <c r="D78" s="242">
        <f>D60+D63+D66+D69+D72+D75</f>
        <v>94</v>
      </c>
      <c r="E78" s="242">
        <f>C78+D78</f>
        <v>128</v>
      </c>
      <c r="F78" s="242">
        <f>F60+F63+F66+F69+F72+F75</f>
        <v>433</v>
      </c>
      <c r="G78" s="242">
        <f>G60+G63+G66+G69+G72+G75</f>
        <v>191</v>
      </c>
      <c r="H78" s="242">
        <f>F78+G78</f>
        <v>624</v>
      </c>
      <c r="I78" s="242">
        <f>I60+I63+I66+I69+I72+I75</f>
        <v>21</v>
      </c>
      <c r="J78" s="242">
        <f>J60+J63+J66+J69+J72+J75</f>
        <v>180</v>
      </c>
      <c r="K78" s="242">
        <f>I78+J78</f>
        <v>201</v>
      </c>
      <c r="L78" s="242">
        <f>L60+L63+L66+L69+L72+L75</f>
        <v>58</v>
      </c>
      <c r="M78" s="242">
        <f>M60+M63+M66+M69+M72+M75</f>
        <v>133</v>
      </c>
      <c r="N78" s="242">
        <f>L78+M78</f>
        <v>191</v>
      </c>
      <c r="O78" s="312" t="s">
        <v>76</v>
      </c>
      <c r="P78" s="2039" t="s">
        <v>129</v>
      </c>
    </row>
    <row r="79" spans="1:16" ht="39" customHeight="1">
      <c r="A79" s="2039"/>
      <c r="B79" s="312" t="s">
        <v>630</v>
      </c>
      <c r="C79" s="242">
        <f>C61+C64+C67+C70+C73+C76</f>
        <v>8</v>
      </c>
      <c r="D79" s="242">
        <f>D61+D64+D67+D70+D73+D76</f>
        <v>66</v>
      </c>
      <c r="E79" s="242">
        <f>C79+D79</f>
        <v>74</v>
      </c>
      <c r="F79" s="242">
        <f>F61+F64+F67+F70+F73+F76</f>
        <v>141</v>
      </c>
      <c r="G79" s="242">
        <f>G61+G64+G67+G70+G73+G76</f>
        <v>109</v>
      </c>
      <c r="H79" s="242">
        <f>F79+G79</f>
        <v>250</v>
      </c>
      <c r="I79" s="242">
        <f>I61+I64+I67+I70+I73+I76</f>
        <v>46</v>
      </c>
      <c r="J79" s="242">
        <f>J61+J64+J67+J70+J73+J76</f>
        <v>112</v>
      </c>
      <c r="K79" s="242">
        <f>I79+J79</f>
        <v>158</v>
      </c>
      <c r="L79" s="242">
        <f>L61+L64+L67+L70+L73+L76</f>
        <v>92</v>
      </c>
      <c r="M79" s="242">
        <f>M61+M64+M67+M70+M73+M76</f>
        <v>164</v>
      </c>
      <c r="N79" s="242">
        <f>L79+M79</f>
        <v>256</v>
      </c>
      <c r="O79" s="312" t="s">
        <v>78</v>
      </c>
      <c r="P79" s="2039"/>
    </row>
    <row r="80" spans="1:16" ht="39" customHeight="1">
      <c r="A80" s="2039"/>
      <c r="B80" s="312" t="s">
        <v>128</v>
      </c>
      <c r="C80" s="239">
        <f>C78+C79</f>
        <v>42</v>
      </c>
      <c r="D80" s="239">
        <f t="shared" ref="D80:N80" si="20">D78+D79</f>
        <v>160</v>
      </c>
      <c r="E80" s="239">
        <f t="shared" si="20"/>
        <v>202</v>
      </c>
      <c r="F80" s="239">
        <f t="shared" si="20"/>
        <v>574</v>
      </c>
      <c r="G80" s="239">
        <f t="shared" si="20"/>
        <v>300</v>
      </c>
      <c r="H80" s="239">
        <f t="shared" si="20"/>
        <v>874</v>
      </c>
      <c r="I80" s="239">
        <f t="shared" si="20"/>
        <v>67</v>
      </c>
      <c r="J80" s="239">
        <f t="shared" si="20"/>
        <v>292</v>
      </c>
      <c r="K80" s="239">
        <f t="shared" si="20"/>
        <v>359</v>
      </c>
      <c r="L80" s="239">
        <f t="shared" si="20"/>
        <v>150</v>
      </c>
      <c r="M80" s="239">
        <f t="shared" si="20"/>
        <v>297</v>
      </c>
      <c r="N80" s="239">
        <f t="shared" si="20"/>
        <v>447</v>
      </c>
      <c r="O80" s="312" t="s">
        <v>129</v>
      </c>
      <c r="P80" s="2039"/>
    </row>
    <row r="81" spans="1:17" ht="39" customHeight="1">
      <c r="A81" s="2182" t="s">
        <v>893</v>
      </c>
      <c r="B81" s="1903"/>
      <c r="C81" s="1903"/>
      <c r="D81" s="1903"/>
      <c r="E81" s="1903"/>
      <c r="F81" s="1903"/>
      <c r="G81" s="1904"/>
      <c r="H81" s="1958" t="s">
        <v>894</v>
      </c>
      <c r="I81" s="1958"/>
      <c r="J81" s="1958"/>
      <c r="K81" s="1958"/>
      <c r="L81" s="1958"/>
      <c r="M81" s="1958"/>
      <c r="N81" s="1958"/>
      <c r="O81" s="1958"/>
      <c r="P81" s="2183"/>
    </row>
    <row r="82" spans="1:17" ht="39" customHeight="1">
      <c r="A82" s="2047" t="s">
        <v>537</v>
      </c>
      <c r="B82" s="2047" t="s">
        <v>621</v>
      </c>
      <c r="C82" s="2050" t="s">
        <v>112</v>
      </c>
      <c r="D82" s="2050"/>
      <c r="E82" s="2050" t="s">
        <v>260</v>
      </c>
      <c r="F82" s="2050" t="s">
        <v>148</v>
      </c>
      <c r="G82" s="2050"/>
      <c r="H82" s="2050" t="s">
        <v>115</v>
      </c>
      <c r="I82" s="2050" t="s">
        <v>116</v>
      </c>
      <c r="J82" s="2050"/>
      <c r="K82" s="2050" t="s">
        <v>117</v>
      </c>
      <c r="L82" s="2050" t="s">
        <v>118</v>
      </c>
      <c r="M82" s="2050"/>
      <c r="N82" s="2050" t="s">
        <v>119</v>
      </c>
      <c r="O82" s="2050" t="s">
        <v>622</v>
      </c>
      <c r="P82" s="2050" t="s">
        <v>872</v>
      </c>
      <c r="Q82" s="346"/>
    </row>
    <row r="83" spans="1:17" ht="39" customHeight="1">
      <c r="A83" s="2048"/>
      <c r="B83" s="2048"/>
      <c r="C83" s="2050" t="s">
        <v>260</v>
      </c>
      <c r="D83" s="2050"/>
      <c r="E83" s="2050"/>
      <c r="F83" s="2050" t="s">
        <v>261</v>
      </c>
      <c r="G83" s="2050"/>
      <c r="H83" s="2050"/>
      <c r="I83" s="2050" t="s">
        <v>117</v>
      </c>
      <c r="J83" s="2050"/>
      <c r="K83" s="2050"/>
      <c r="L83" s="2050" t="s">
        <v>119</v>
      </c>
      <c r="M83" s="2050"/>
      <c r="N83" s="2050"/>
      <c r="O83" s="2050"/>
      <c r="P83" s="2050"/>
      <c r="Q83" s="346"/>
    </row>
    <row r="84" spans="1:17" ht="39" customHeight="1">
      <c r="A84" s="2048"/>
      <c r="B84" s="2048"/>
      <c r="C84" s="312" t="s">
        <v>624</v>
      </c>
      <c r="D84" s="312" t="s">
        <v>625</v>
      </c>
      <c r="E84" s="312" t="s">
        <v>128</v>
      </c>
      <c r="F84" s="312" t="s">
        <v>624</v>
      </c>
      <c r="G84" s="312" t="s">
        <v>625</v>
      </c>
      <c r="H84" s="312" t="s">
        <v>128</v>
      </c>
      <c r="I84" s="312" t="s">
        <v>624</v>
      </c>
      <c r="J84" s="312" t="s">
        <v>625</v>
      </c>
      <c r="K84" s="312" t="s">
        <v>128</v>
      </c>
      <c r="L84" s="312" t="s">
        <v>624</v>
      </c>
      <c r="M84" s="312" t="s">
        <v>625</v>
      </c>
      <c r="N84" s="312" t="s">
        <v>128</v>
      </c>
      <c r="O84" s="2050"/>
      <c r="P84" s="2050"/>
      <c r="Q84" s="346"/>
    </row>
    <row r="85" spans="1:17" ht="39" customHeight="1">
      <c r="A85" s="2049"/>
      <c r="B85" s="2049"/>
      <c r="C85" s="312" t="s">
        <v>626</v>
      </c>
      <c r="D85" s="312" t="s">
        <v>627</v>
      </c>
      <c r="E85" s="312" t="s">
        <v>129</v>
      </c>
      <c r="F85" s="312" t="s">
        <v>626</v>
      </c>
      <c r="G85" s="312" t="s">
        <v>627</v>
      </c>
      <c r="H85" s="312" t="s">
        <v>129</v>
      </c>
      <c r="I85" s="312" t="s">
        <v>626</v>
      </c>
      <c r="J85" s="312" t="s">
        <v>627</v>
      </c>
      <c r="K85" s="312" t="s">
        <v>129</v>
      </c>
      <c r="L85" s="312" t="s">
        <v>626</v>
      </c>
      <c r="M85" s="312" t="s">
        <v>627</v>
      </c>
      <c r="N85" s="312" t="s">
        <v>129</v>
      </c>
      <c r="O85" s="2050"/>
      <c r="P85" s="2050"/>
      <c r="Q85" s="346"/>
    </row>
    <row r="86" spans="1:17" s="46" customFormat="1" ht="39" customHeight="1">
      <c r="A86" s="2039" t="s">
        <v>895</v>
      </c>
      <c r="B86" s="312" t="s">
        <v>628</v>
      </c>
      <c r="C86" s="242">
        <v>7</v>
      </c>
      <c r="D86" s="242">
        <v>55</v>
      </c>
      <c r="E86" s="242">
        <f>C86+D86</f>
        <v>62</v>
      </c>
      <c r="F86" s="242">
        <v>17</v>
      </c>
      <c r="G86" s="242">
        <v>44</v>
      </c>
      <c r="H86" s="242">
        <f>F86+G86</f>
        <v>61</v>
      </c>
      <c r="I86" s="242">
        <v>39</v>
      </c>
      <c r="J86" s="242">
        <v>75</v>
      </c>
      <c r="K86" s="242">
        <f>I86+J86</f>
        <v>114</v>
      </c>
      <c r="L86" s="242">
        <v>10</v>
      </c>
      <c r="M86" s="242">
        <v>11</v>
      </c>
      <c r="N86" s="242">
        <f>L86+M86</f>
        <v>21</v>
      </c>
      <c r="O86" s="312" t="s">
        <v>76</v>
      </c>
      <c r="P86" s="2039" t="s">
        <v>896</v>
      </c>
    </row>
    <row r="87" spans="1:17" s="46" customFormat="1" ht="39" customHeight="1">
      <c r="A87" s="2039"/>
      <c r="B87" s="312" t="s">
        <v>630</v>
      </c>
      <c r="C87" s="242">
        <v>12</v>
      </c>
      <c r="D87" s="242">
        <v>32</v>
      </c>
      <c r="E87" s="242">
        <f>C87+D87</f>
        <v>44</v>
      </c>
      <c r="F87" s="242">
        <v>23</v>
      </c>
      <c r="G87" s="242">
        <v>27</v>
      </c>
      <c r="H87" s="242">
        <f>F87+G87</f>
        <v>50</v>
      </c>
      <c r="I87" s="242">
        <v>28</v>
      </c>
      <c r="J87" s="242">
        <v>37</v>
      </c>
      <c r="K87" s="242">
        <f>I87+J87</f>
        <v>65</v>
      </c>
      <c r="L87" s="242">
        <v>4</v>
      </c>
      <c r="M87" s="242">
        <v>7</v>
      </c>
      <c r="N87" s="242">
        <f>L87+M87</f>
        <v>11</v>
      </c>
      <c r="O87" s="312" t="s">
        <v>78</v>
      </c>
      <c r="P87" s="2039"/>
    </row>
    <row r="88" spans="1:17" s="46" customFormat="1" ht="39" customHeight="1">
      <c r="A88" s="2039"/>
      <c r="B88" s="312" t="s">
        <v>128</v>
      </c>
      <c r="C88" s="239">
        <f>C86+C87</f>
        <v>19</v>
      </c>
      <c r="D88" s="239">
        <f t="shared" ref="D88:N88" si="21">D86+D87</f>
        <v>87</v>
      </c>
      <c r="E88" s="239">
        <f t="shared" si="21"/>
        <v>106</v>
      </c>
      <c r="F88" s="239">
        <f t="shared" si="21"/>
        <v>40</v>
      </c>
      <c r="G88" s="239">
        <f t="shared" si="21"/>
        <v>71</v>
      </c>
      <c r="H88" s="239">
        <f t="shared" si="21"/>
        <v>111</v>
      </c>
      <c r="I88" s="239">
        <f t="shared" si="21"/>
        <v>67</v>
      </c>
      <c r="J88" s="239">
        <f t="shared" si="21"/>
        <v>112</v>
      </c>
      <c r="K88" s="239">
        <f t="shared" si="21"/>
        <v>179</v>
      </c>
      <c r="L88" s="239">
        <f t="shared" si="21"/>
        <v>14</v>
      </c>
      <c r="M88" s="239">
        <f t="shared" si="21"/>
        <v>18</v>
      </c>
      <c r="N88" s="239">
        <f t="shared" si="21"/>
        <v>32</v>
      </c>
      <c r="O88" s="312" t="s">
        <v>129</v>
      </c>
      <c r="P88" s="2039"/>
    </row>
    <row r="89" spans="1:17" s="46" customFormat="1" ht="39" customHeight="1">
      <c r="A89" s="2039" t="s">
        <v>549</v>
      </c>
      <c r="B89" s="312" t="s">
        <v>628</v>
      </c>
      <c r="C89" s="242">
        <v>43</v>
      </c>
      <c r="D89" s="242">
        <v>0</v>
      </c>
      <c r="E89" s="242">
        <f>C89+D89</f>
        <v>43</v>
      </c>
      <c r="F89" s="242">
        <v>1</v>
      </c>
      <c r="G89" s="242">
        <v>0</v>
      </c>
      <c r="H89" s="242">
        <f>F89+G89</f>
        <v>1</v>
      </c>
      <c r="I89" s="242">
        <v>105</v>
      </c>
      <c r="J89" s="242">
        <v>0</v>
      </c>
      <c r="K89" s="242">
        <f>I89+J89</f>
        <v>105</v>
      </c>
      <c r="L89" s="242">
        <v>60</v>
      </c>
      <c r="M89" s="242">
        <v>14</v>
      </c>
      <c r="N89" s="242">
        <f>L89+M89</f>
        <v>74</v>
      </c>
      <c r="O89" s="312" t="s">
        <v>76</v>
      </c>
      <c r="P89" s="2039" t="s">
        <v>227</v>
      </c>
    </row>
    <row r="90" spans="1:17" s="46" customFormat="1" ht="39" customHeight="1">
      <c r="A90" s="2039"/>
      <c r="B90" s="312" t="s">
        <v>630</v>
      </c>
      <c r="C90" s="242">
        <v>61</v>
      </c>
      <c r="D90" s="242">
        <v>0</v>
      </c>
      <c r="E90" s="242">
        <f>C90+D90</f>
        <v>61</v>
      </c>
      <c r="F90" s="242">
        <v>2</v>
      </c>
      <c r="G90" s="242">
        <v>0</v>
      </c>
      <c r="H90" s="242">
        <f>F90+G90</f>
        <v>2</v>
      </c>
      <c r="I90" s="242">
        <v>42</v>
      </c>
      <c r="J90" s="242">
        <v>0</v>
      </c>
      <c r="K90" s="242">
        <f>I90+J90</f>
        <v>42</v>
      </c>
      <c r="L90" s="242">
        <v>23</v>
      </c>
      <c r="M90" s="242">
        <v>4</v>
      </c>
      <c r="N90" s="242">
        <f>L90+M90</f>
        <v>27</v>
      </c>
      <c r="O90" s="312" t="s">
        <v>78</v>
      </c>
      <c r="P90" s="2039"/>
    </row>
    <row r="91" spans="1:17" s="46" customFormat="1" ht="39" customHeight="1">
      <c r="A91" s="2039"/>
      <c r="B91" s="312" t="s">
        <v>128</v>
      </c>
      <c r="C91" s="239">
        <f>C89+C90</f>
        <v>104</v>
      </c>
      <c r="D91" s="239">
        <f t="shared" ref="D91:N91" si="22">D89+D90</f>
        <v>0</v>
      </c>
      <c r="E91" s="239">
        <f t="shared" si="22"/>
        <v>104</v>
      </c>
      <c r="F91" s="239">
        <f t="shared" si="22"/>
        <v>3</v>
      </c>
      <c r="G91" s="239">
        <f t="shared" si="22"/>
        <v>0</v>
      </c>
      <c r="H91" s="239">
        <f t="shared" si="22"/>
        <v>3</v>
      </c>
      <c r="I91" s="239">
        <f t="shared" si="22"/>
        <v>147</v>
      </c>
      <c r="J91" s="239">
        <f t="shared" si="22"/>
        <v>0</v>
      </c>
      <c r="K91" s="239">
        <f t="shared" si="22"/>
        <v>147</v>
      </c>
      <c r="L91" s="239">
        <f t="shared" si="22"/>
        <v>83</v>
      </c>
      <c r="M91" s="239">
        <f t="shared" si="22"/>
        <v>18</v>
      </c>
      <c r="N91" s="239">
        <f t="shared" si="22"/>
        <v>101</v>
      </c>
      <c r="O91" s="312" t="s">
        <v>129</v>
      </c>
      <c r="P91" s="2039"/>
    </row>
    <row r="92" spans="1:17" s="46" customFormat="1" ht="39" customHeight="1">
      <c r="A92" s="2039" t="s">
        <v>569</v>
      </c>
      <c r="B92" s="312" t="s">
        <v>628</v>
      </c>
      <c r="C92" s="242">
        <v>0</v>
      </c>
      <c r="D92" s="242">
        <v>1</v>
      </c>
      <c r="E92" s="242">
        <f>C92+D92</f>
        <v>1</v>
      </c>
      <c r="F92" s="242">
        <v>0</v>
      </c>
      <c r="G92" s="242">
        <v>2</v>
      </c>
      <c r="H92" s="242">
        <f>F92+G92</f>
        <v>2</v>
      </c>
      <c r="I92" s="242">
        <v>0</v>
      </c>
      <c r="J92" s="242">
        <v>1</v>
      </c>
      <c r="K92" s="242">
        <f>I92+J92</f>
        <v>1</v>
      </c>
      <c r="L92" s="242">
        <v>0</v>
      </c>
      <c r="M92" s="242">
        <v>4</v>
      </c>
      <c r="N92" s="242">
        <f>L92+M92</f>
        <v>4</v>
      </c>
      <c r="O92" s="312" t="s">
        <v>76</v>
      </c>
      <c r="P92" s="2039" t="s">
        <v>897</v>
      </c>
    </row>
    <row r="93" spans="1:17" s="46" customFormat="1" ht="39" customHeight="1">
      <c r="A93" s="2039"/>
      <c r="B93" s="312" t="s">
        <v>630</v>
      </c>
      <c r="C93" s="242">
        <v>1</v>
      </c>
      <c r="D93" s="242">
        <v>4</v>
      </c>
      <c r="E93" s="242">
        <f>C93+D93</f>
        <v>5</v>
      </c>
      <c r="F93" s="242">
        <v>3</v>
      </c>
      <c r="G93" s="242">
        <v>2</v>
      </c>
      <c r="H93" s="242">
        <f>F93+G93</f>
        <v>5</v>
      </c>
      <c r="I93" s="242">
        <v>3</v>
      </c>
      <c r="J93" s="242">
        <v>6</v>
      </c>
      <c r="K93" s="242">
        <f>I93+J93</f>
        <v>9</v>
      </c>
      <c r="L93" s="242">
        <v>0</v>
      </c>
      <c r="M93" s="242">
        <v>14</v>
      </c>
      <c r="N93" s="242">
        <f>L93+M93</f>
        <v>14</v>
      </c>
      <c r="O93" s="312" t="s">
        <v>78</v>
      </c>
      <c r="P93" s="2039"/>
    </row>
    <row r="94" spans="1:17" s="46" customFormat="1" ht="39" customHeight="1">
      <c r="A94" s="2039"/>
      <c r="B94" s="312" t="s">
        <v>128</v>
      </c>
      <c r="C94" s="239">
        <f>C92+C93</f>
        <v>1</v>
      </c>
      <c r="D94" s="239">
        <f t="shared" ref="D94:N94" si="23">D92+D93</f>
        <v>5</v>
      </c>
      <c r="E94" s="239">
        <f t="shared" si="23"/>
        <v>6</v>
      </c>
      <c r="F94" s="239">
        <f t="shared" si="23"/>
        <v>3</v>
      </c>
      <c r="G94" s="239">
        <f t="shared" si="23"/>
        <v>4</v>
      </c>
      <c r="H94" s="239">
        <f t="shared" si="23"/>
        <v>7</v>
      </c>
      <c r="I94" s="239">
        <f t="shared" si="23"/>
        <v>3</v>
      </c>
      <c r="J94" s="239">
        <f t="shared" si="23"/>
        <v>7</v>
      </c>
      <c r="K94" s="239">
        <f t="shared" si="23"/>
        <v>10</v>
      </c>
      <c r="L94" s="239">
        <f t="shared" si="23"/>
        <v>0</v>
      </c>
      <c r="M94" s="239">
        <f t="shared" si="23"/>
        <v>18</v>
      </c>
      <c r="N94" s="239">
        <f t="shared" si="23"/>
        <v>18</v>
      </c>
      <c r="O94" s="312" t="s">
        <v>129</v>
      </c>
      <c r="P94" s="2039"/>
    </row>
    <row r="95" spans="1:17" ht="39" customHeight="1">
      <c r="A95" s="2039" t="s">
        <v>591</v>
      </c>
      <c r="B95" s="312" t="s">
        <v>628</v>
      </c>
      <c r="C95" s="242">
        <v>1</v>
      </c>
      <c r="D95" s="242">
        <v>2</v>
      </c>
      <c r="E95" s="242">
        <f>C95+D95</f>
        <v>3</v>
      </c>
      <c r="F95" s="242">
        <v>2</v>
      </c>
      <c r="G95" s="242">
        <v>6</v>
      </c>
      <c r="H95" s="242">
        <f>F95+G95</f>
        <v>8</v>
      </c>
      <c r="I95" s="242">
        <v>4</v>
      </c>
      <c r="J95" s="242">
        <v>6</v>
      </c>
      <c r="K95" s="242">
        <f>I95+J95</f>
        <v>10</v>
      </c>
      <c r="L95" s="242">
        <v>0</v>
      </c>
      <c r="M95" s="242">
        <v>8</v>
      </c>
      <c r="N95" s="242">
        <f>L95+M95</f>
        <v>8</v>
      </c>
      <c r="O95" s="312" t="s">
        <v>76</v>
      </c>
      <c r="P95" s="2039" t="s">
        <v>592</v>
      </c>
    </row>
    <row r="96" spans="1:17" ht="39" customHeight="1">
      <c r="A96" s="2039"/>
      <c r="B96" s="312" t="s">
        <v>630</v>
      </c>
      <c r="C96" s="242">
        <v>0</v>
      </c>
      <c r="D96" s="242">
        <v>2</v>
      </c>
      <c r="E96" s="242">
        <f>C96+D96</f>
        <v>2</v>
      </c>
      <c r="F96" s="242">
        <v>4</v>
      </c>
      <c r="G96" s="242">
        <v>4</v>
      </c>
      <c r="H96" s="242">
        <f>F96+G96</f>
        <v>8</v>
      </c>
      <c r="I96" s="242">
        <v>5</v>
      </c>
      <c r="J96" s="242">
        <v>4</v>
      </c>
      <c r="K96" s="242">
        <f>I96+J96</f>
        <v>9</v>
      </c>
      <c r="L96" s="242">
        <v>0</v>
      </c>
      <c r="M96" s="242">
        <v>6</v>
      </c>
      <c r="N96" s="242">
        <f>L96+M96</f>
        <v>6</v>
      </c>
      <c r="O96" s="312" t="s">
        <v>78</v>
      </c>
      <c r="P96" s="2039"/>
    </row>
    <row r="97" spans="1:17" ht="39" customHeight="1">
      <c r="A97" s="2039"/>
      <c r="B97" s="312" t="s">
        <v>128</v>
      </c>
      <c r="C97" s="239">
        <f>C95+C96</f>
        <v>1</v>
      </c>
      <c r="D97" s="239">
        <f t="shared" ref="D97:N97" si="24">D95+D96</f>
        <v>4</v>
      </c>
      <c r="E97" s="239">
        <f t="shared" si="24"/>
        <v>5</v>
      </c>
      <c r="F97" s="239">
        <f t="shared" si="24"/>
        <v>6</v>
      </c>
      <c r="G97" s="239">
        <f t="shared" si="24"/>
        <v>10</v>
      </c>
      <c r="H97" s="239">
        <f t="shared" si="24"/>
        <v>16</v>
      </c>
      <c r="I97" s="239">
        <f t="shared" si="24"/>
        <v>9</v>
      </c>
      <c r="J97" s="239">
        <f t="shared" si="24"/>
        <v>10</v>
      </c>
      <c r="K97" s="239">
        <f t="shared" si="24"/>
        <v>19</v>
      </c>
      <c r="L97" s="239">
        <f t="shared" si="24"/>
        <v>0</v>
      </c>
      <c r="M97" s="239">
        <f t="shared" si="24"/>
        <v>14</v>
      </c>
      <c r="N97" s="239">
        <f t="shared" si="24"/>
        <v>14</v>
      </c>
      <c r="O97" s="312" t="s">
        <v>129</v>
      </c>
      <c r="P97" s="2039"/>
    </row>
    <row r="98" spans="1:17" ht="39" customHeight="1">
      <c r="A98" s="2039" t="s">
        <v>597</v>
      </c>
      <c r="B98" s="312" t="s">
        <v>628</v>
      </c>
      <c r="C98" s="242">
        <v>6</v>
      </c>
      <c r="D98" s="242">
        <v>30</v>
      </c>
      <c r="E98" s="242">
        <f>C98+D98</f>
        <v>36</v>
      </c>
      <c r="F98" s="242">
        <v>13</v>
      </c>
      <c r="G98" s="242">
        <v>26</v>
      </c>
      <c r="H98" s="242">
        <f>F98+G98</f>
        <v>39</v>
      </c>
      <c r="I98" s="242">
        <v>109</v>
      </c>
      <c r="J98" s="242">
        <v>109</v>
      </c>
      <c r="K98" s="242">
        <f>I98+J98</f>
        <v>218</v>
      </c>
      <c r="L98" s="242">
        <v>3</v>
      </c>
      <c r="M98" s="242">
        <v>31</v>
      </c>
      <c r="N98" s="242">
        <f>L98+M98</f>
        <v>34</v>
      </c>
      <c r="O98" s="312" t="s">
        <v>76</v>
      </c>
      <c r="P98" s="2039" t="s">
        <v>887</v>
      </c>
    </row>
    <row r="99" spans="1:17" ht="39" customHeight="1">
      <c r="A99" s="2039"/>
      <c r="B99" s="312" t="s">
        <v>630</v>
      </c>
      <c r="C99" s="242">
        <v>6</v>
      </c>
      <c r="D99" s="242">
        <v>54</v>
      </c>
      <c r="E99" s="242">
        <f>C99+D99</f>
        <v>60</v>
      </c>
      <c r="F99" s="242">
        <v>41</v>
      </c>
      <c r="G99" s="242">
        <v>26</v>
      </c>
      <c r="H99" s="242">
        <f>F99+G99</f>
        <v>67</v>
      </c>
      <c r="I99" s="242">
        <v>60</v>
      </c>
      <c r="J99" s="242">
        <v>121</v>
      </c>
      <c r="K99" s="242">
        <f>I99+J99</f>
        <v>181</v>
      </c>
      <c r="L99" s="242">
        <v>3</v>
      </c>
      <c r="M99" s="242">
        <v>41</v>
      </c>
      <c r="N99" s="242">
        <f>L99+M99</f>
        <v>44</v>
      </c>
      <c r="O99" s="312" t="s">
        <v>78</v>
      </c>
      <c r="P99" s="2039"/>
    </row>
    <row r="100" spans="1:17" ht="39" customHeight="1">
      <c r="A100" s="2039"/>
      <c r="B100" s="312" t="s">
        <v>128</v>
      </c>
      <c r="C100" s="239">
        <f>C98+C99</f>
        <v>12</v>
      </c>
      <c r="D100" s="239">
        <f t="shared" ref="D100:N100" si="25">D98+D99</f>
        <v>84</v>
      </c>
      <c r="E100" s="239">
        <f t="shared" si="25"/>
        <v>96</v>
      </c>
      <c r="F100" s="239">
        <f t="shared" si="25"/>
        <v>54</v>
      </c>
      <c r="G100" s="239">
        <f t="shared" si="25"/>
        <v>52</v>
      </c>
      <c r="H100" s="239">
        <f t="shared" si="25"/>
        <v>106</v>
      </c>
      <c r="I100" s="239">
        <f t="shared" si="25"/>
        <v>169</v>
      </c>
      <c r="J100" s="239">
        <f t="shared" si="25"/>
        <v>230</v>
      </c>
      <c r="K100" s="239">
        <f t="shared" si="25"/>
        <v>399</v>
      </c>
      <c r="L100" s="239">
        <f t="shared" si="25"/>
        <v>6</v>
      </c>
      <c r="M100" s="239">
        <f t="shared" si="25"/>
        <v>72</v>
      </c>
      <c r="N100" s="239">
        <f t="shared" si="25"/>
        <v>78</v>
      </c>
      <c r="O100" s="312" t="s">
        <v>129</v>
      </c>
      <c r="P100" s="2039"/>
    </row>
    <row r="101" spans="1:17" ht="39" customHeight="1">
      <c r="A101" s="2039" t="s">
        <v>898</v>
      </c>
      <c r="B101" s="312" t="s">
        <v>628</v>
      </c>
      <c r="C101" s="242">
        <v>4</v>
      </c>
      <c r="D101" s="242">
        <v>28</v>
      </c>
      <c r="E101" s="242">
        <f>C101+D101</f>
        <v>32</v>
      </c>
      <c r="F101" s="242">
        <v>5</v>
      </c>
      <c r="G101" s="242">
        <v>18</v>
      </c>
      <c r="H101" s="242">
        <f>F101+G101</f>
        <v>23</v>
      </c>
      <c r="I101" s="242">
        <v>34</v>
      </c>
      <c r="J101" s="242">
        <v>45</v>
      </c>
      <c r="K101" s="242">
        <f>I101+J101</f>
        <v>79</v>
      </c>
      <c r="L101" s="242">
        <v>25</v>
      </c>
      <c r="M101" s="242">
        <v>71</v>
      </c>
      <c r="N101" s="242">
        <f>L101+M101</f>
        <v>96</v>
      </c>
      <c r="O101" s="312" t="s">
        <v>76</v>
      </c>
      <c r="P101" s="2039" t="s">
        <v>618</v>
      </c>
    </row>
    <row r="102" spans="1:17" ht="39" customHeight="1">
      <c r="A102" s="2039"/>
      <c r="B102" s="312" t="s">
        <v>630</v>
      </c>
      <c r="C102" s="242">
        <v>13</v>
      </c>
      <c r="D102" s="242">
        <v>6</v>
      </c>
      <c r="E102" s="242">
        <f>C102+D102</f>
        <v>19</v>
      </c>
      <c r="F102" s="242">
        <v>5</v>
      </c>
      <c r="G102" s="242">
        <v>15</v>
      </c>
      <c r="H102" s="242">
        <f>F102+G102</f>
        <v>20</v>
      </c>
      <c r="I102" s="242">
        <v>13</v>
      </c>
      <c r="J102" s="242">
        <v>23</v>
      </c>
      <c r="K102" s="242">
        <f>I102+J102</f>
        <v>36</v>
      </c>
      <c r="L102" s="242">
        <v>3</v>
      </c>
      <c r="M102" s="242">
        <v>27</v>
      </c>
      <c r="N102" s="242">
        <f>L102+M102</f>
        <v>30</v>
      </c>
      <c r="O102" s="312" t="s">
        <v>78</v>
      </c>
      <c r="P102" s="2039"/>
    </row>
    <row r="103" spans="1:17" ht="39" customHeight="1">
      <c r="A103" s="2039"/>
      <c r="B103" s="312" t="s">
        <v>128</v>
      </c>
      <c r="C103" s="239">
        <f>C101+C102</f>
        <v>17</v>
      </c>
      <c r="D103" s="239">
        <f t="shared" ref="D103:N103" si="26">D101+D102</f>
        <v>34</v>
      </c>
      <c r="E103" s="239">
        <f t="shared" si="26"/>
        <v>51</v>
      </c>
      <c r="F103" s="239">
        <f t="shared" si="26"/>
        <v>10</v>
      </c>
      <c r="G103" s="239">
        <f t="shared" si="26"/>
        <v>33</v>
      </c>
      <c r="H103" s="239">
        <f t="shared" si="26"/>
        <v>43</v>
      </c>
      <c r="I103" s="239">
        <f t="shared" si="26"/>
        <v>47</v>
      </c>
      <c r="J103" s="239">
        <f t="shared" si="26"/>
        <v>68</v>
      </c>
      <c r="K103" s="239">
        <f t="shared" si="26"/>
        <v>115</v>
      </c>
      <c r="L103" s="239">
        <f t="shared" si="26"/>
        <v>28</v>
      </c>
      <c r="M103" s="239">
        <f t="shared" si="26"/>
        <v>98</v>
      </c>
      <c r="N103" s="239">
        <f t="shared" si="26"/>
        <v>126</v>
      </c>
      <c r="O103" s="312" t="s">
        <v>129</v>
      </c>
      <c r="P103" s="2039"/>
    </row>
    <row r="104" spans="1:17" ht="39" customHeight="1">
      <c r="A104" s="2039" t="s">
        <v>128</v>
      </c>
      <c r="B104" s="312" t="s">
        <v>628</v>
      </c>
      <c r="C104" s="242">
        <f>C86+C89+C92+C95+C98+C101</f>
        <v>61</v>
      </c>
      <c r="D104" s="242">
        <f>D86+D89+D92+D95+D98+D101</f>
        <v>116</v>
      </c>
      <c r="E104" s="242">
        <f>C104+D104</f>
        <v>177</v>
      </c>
      <c r="F104" s="242">
        <f>F86+F89+F92+F95+F98+F101</f>
        <v>38</v>
      </c>
      <c r="G104" s="242">
        <f>G86+G89+G92+G95+G98+G101</f>
        <v>96</v>
      </c>
      <c r="H104" s="242">
        <f>F104+G104</f>
        <v>134</v>
      </c>
      <c r="I104" s="242">
        <f>I86+I89+I92+I95+I98+I101</f>
        <v>291</v>
      </c>
      <c r="J104" s="242">
        <f>J86+J89+J92+J95+J98+J101</f>
        <v>236</v>
      </c>
      <c r="K104" s="242">
        <f>I104+J104</f>
        <v>527</v>
      </c>
      <c r="L104" s="242">
        <f>L86+L89+L92+L95+L98+L101</f>
        <v>98</v>
      </c>
      <c r="M104" s="242">
        <f>M86+M89+M92+M95+M98+M101</f>
        <v>139</v>
      </c>
      <c r="N104" s="242">
        <f>L104+M104</f>
        <v>237</v>
      </c>
      <c r="O104" s="312" t="s">
        <v>76</v>
      </c>
      <c r="P104" s="2039" t="s">
        <v>129</v>
      </c>
    </row>
    <row r="105" spans="1:17" ht="39" customHeight="1">
      <c r="A105" s="2039"/>
      <c r="B105" s="312" t="s">
        <v>630</v>
      </c>
      <c r="C105" s="242">
        <f>C87+C90+C93+C96+C99+C102</f>
        <v>93</v>
      </c>
      <c r="D105" s="242">
        <f>D87+D90+D93+D96+D99+D102</f>
        <v>98</v>
      </c>
      <c r="E105" s="242">
        <f>C105+D105</f>
        <v>191</v>
      </c>
      <c r="F105" s="242">
        <f>F87+F90+F93+F96+F99+F102</f>
        <v>78</v>
      </c>
      <c r="G105" s="242">
        <f>G87+G90+G93+G96+G99+G102</f>
        <v>74</v>
      </c>
      <c r="H105" s="242">
        <f>F105+G105</f>
        <v>152</v>
      </c>
      <c r="I105" s="242">
        <f>I87+I90+I93+I96+I99+I102</f>
        <v>151</v>
      </c>
      <c r="J105" s="242">
        <f>J87+J90+J93+J96+J99+J102</f>
        <v>191</v>
      </c>
      <c r="K105" s="242">
        <f>I105+J105</f>
        <v>342</v>
      </c>
      <c r="L105" s="242">
        <f>L87+L90+L93+L96+L99+L102</f>
        <v>33</v>
      </c>
      <c r="M105" s="242">
        <f>M87+M90+M93+M96+M99+M102</f>
        <v>99</v>
      </c>
      <c r="N105" s="242">
        <f>L105+M105</f>
        <v>132</v>
      </c>
      <c r="O105" s="312" t="s">
        <v>78</v>
      </c>
      <c r="P105" s="2039"/>
    </row>
    <row r="106" spans="1:17" ht="39" customHeight="1">
      <c r="A106" s="2039"/>
      <c r="B106" s="312" t="s">
        <v>128</v>
      </c>
      <c r="C106" s="239">
        <f>C104+C105</f>
        <v>154</v>
      </c>
      <c r="D106" s="239">
        <f t="shared" ref="D106:N106" si="27">D104+D105</f>
        <v>214</v>
      </c>
      <c r="E106" s="239">
        <f t="shared" si="27"/>
        <v>368</v>
      </c>
      <c r="F106" s="239">
        <f t="shared" si="27"/>
        <v>116</v>
      </c>
      <c r="G106" s="239">
        <f t="shared" si="27"/>
        <v>170</v>
      </c>
      <c r="H106" s="239">
        <f t="shared" si="27"/>
        <v>286</v>
      </c>
      <c r="I106" s="239">
        <f t="shared" si="27"/>
        <v>442</v>
      </c>
      <c r="J106" s="239">
        <f t="shared" si="27"/>
        <v>427</v>
      </c>
      <c r="K106" s="239">
        <f t="shared" si="27"/>
        <v>869</v>
      </c>
      <c r="L106" s="239">
        <f t="shared" si="27"/>
        <v>131</v>
      </c>
      <c r="M106" s="239">
        <f t="shared" si="27"/>
        <v>238</v>
      </c>
      <c r="N106" s="239">
        <f t="shared" si="27"/>
        <v>369</v>
      </c>
      <c r="O106" s="312" t="s">
        <v>129</v>
      </c>
      <c r="P106" s="2039"/>
    </row>
    <row r="107" spans="1:17" ht="39" customHeight="1">
      <c r="A107" s="2182" t="s">
        <v>893</v>
      </c>
      <c r="B107" s="1903"/>
      <c r="C107" s="1903"/>
      <c r="D107" s="1903"/>
      <c r="E107" s="1903"/>
      <c r="F107" s="1903"/>
      <c r="G107" s="1904"/>
      <c r="H107" s="1958" t="s">
        <v>894</v>
      </c>
      <c r="I107" s="1958"/>
      <c r="J107" s="1958"/>
      <c r="K107" s="1958"/>
      <c r="L107" s="1958"/>
      <c r="M107" s="1958"/>
      <c r="N107" s="1958"/>
      <c r="O107" s="1958"/>
      <c r="P107" s="2183"/>
    </row>
    <row r="108" spans="1:17" ht="39" customHeight="1">
      <c r="A108" s="2047" t="s">
        <v>537</v>
      </c>
      <c r="B108" s="2047" t="s">
        <v>621</v>
      </c>
      <c r="C108" s="2050" t="s">
        <v>149</v>
      </c>
      <c r="D108" s="2050"/>
      <c r="E108" s="2050" t="s">
        <v>693</v>
      </c>
      <c r="F108" s="2050" t="s">
        <v>122</v>
      </c>
      <c r="G108" s="2050"/>
      <c r="H108" s="2050" t="s">
        <v>263</v>
      </c>
      <c r="I108" s="2050" t="s">
        <v>124</v>
      </c>
      <c r="J108" s="2050"/>
      <c r="K108" s="2050" t="s">
        <v>125</v>
      </c>
      <c r="L108" s="2050" t="s">
        <v>126</v>
      </c>
      <c r="M108" s="2050"/>
      <c r="N108" s="2050" t="s">
        <v>127</v>
      </c>
      <c r="O108" s="2050" t="s">
        <v>622</v>
      </c>
      <c r="P108" s="2050" t="s">
        <v>872</v>
      </c>
      <c r="Q108" s="346"/>
    </row>
    <row r="109" spans="1:17" ht="39" customHeight="1">
      <c r="A109" s="2048"/>
      <c r="B109" s="2048"/>
      <c r="C109" s="2050" t="s">
        <v>121</v>
      </c>
      <c r="D109" s="2050"/>
      <c r="E109" s="2050"/>
      <c r="F109" s="2050" t="s">
        <v>123</v>
      </c>
      <c r="G109" s="2050"/>
      <c r="H109" s="2050"/>
      <c r="I109" s="2050" t="s">
        <v>125</v>
      </c>
      <c r="J109" s="2050"/>
      <c r="K109" s="2050"/>
      <c r="L109" s="2050" t="s">
        <v>127</v>
      </c>
      <c r="M109" s="2050"/>
      <c r="N109" s="2050"/>
      <c r="O109" s="2050"/>
      <c r="P109" s="2050"/>
      <c r="Q109" s="346"/>
    </row>
    <row r="110" spans="1:17" ht="39" customHeight="1">
      <c r="A110" s="2048"/>
      <c r="B110" s="2048"/>
      <c r="C110" s="312" t="s">
        <v>624</v>
      </c>
      <c r="D110" s="312" t="s">
        <v>625</v>
      </c>
      <c r="E110" s="312" t="s">
        <v>128</v>
      </c>
      <c r="F110" s="312" t="s">
        <v>624</v>
      </c>
      <c r="G110" s="312" t="s">
        <v>625</v>
      </c>
      <c r="H110" s="312" t="s">
        <v>128</v>
      </c>
      <c r="I110" s="312" t="s">
        <v>624</v>
      </c>
      <c r="J110" s="312" t="s">
        <v>625</v>
      </c>
      <c r="K110" s="312" t="s">
        <v>128</v>
      </c>
      <c r="L110" s="312" t="s">
        <v>624</v>
      </c>
      <c r="M110" s="312" t="s">
        <v>625</v>
      </c>
      <c r="N110" s="312" t="s">
        <v>128</v>
      </c>
      <c r="O110" s="2050"/>
      <c r="P110" s="2050"/>
      <c r="Q110" s="346"/>
    </row>
    <row r="111" spans="1:17" ht="39" customHeight="1">
      <c r="A111" s="2049"/>
      <c r="B111" s="2049"/>
      <c r="C111" s="312" t="s">
        <v>626</v>
      </c>
      <c r="D111" s="312" t="s">
        <v>627</v>
      </c>
      <c r="E111" s="312" t="s">
        <v>129</v>
      </c>
      <c r="F111" s="312" t="s">
        <v>626</v>
      </c>
      <c r="G111" s="312" t="s">
        <v>627</v>
      </c>
      <c r="H111" s="312" t="s">
        <v>129</v>
      </c>
      <c r="I111" s="312" t="s">
        <v>626</v>
      </c>
      <c r="J111" s="312" t="s">
        <v>627</v>
      </c>
      <c r="K111" s="312" t="s">
        <v>129</v>
      </c>
      <c r="L111" s="312" t="s">
        <v>626</v>
      </c>
      <c r="M111" s="312" t="s">
        <v>627</v>
      </c>
      <c r="N111" s="312" t="s">
        <v>129</v>
      </c>
      <c r="O111" s="2050"/>
      <c r="P111" s="2050"/>
      <c r="Q111" s="346"/>
    </row>
    <row r="112" spans="1:17" s="46" customFormat="1" ht="39" customHeight="1">
      <c r="A112" s="2039" t="s">
        <v>895</v>
      </c>
      <c r="B112" s="312" t="s">
        <v>628</v>
      </c>
      <c r="C112" s="242">
        <v>28</v>
      </c>
      <c r="D112" s="242">
        <v>84</v>
      </c>
      <c r="E112" s="242">
        <f>C112+D112</f>
        <v>112</v>
      </c>
      <c r="F112" s="242">
        <v>1</v>
      </c>
      <c r="G112" s="242">
        <v>34</v>
      </c>
      <c r="H112" s="242">
        <f>F112+G112</f>
        <v>35</v>
      </c>
      <c r="I112" s="242">
        <v>0</v>
      </c>
      <c r="J112" s="242">
        <v>8</v>
      </c>
      <c r="K112" s="242">
        <f>I112+J112</f>
        <v>8</v>
      </c>
      <c r="L112" s="242">
        <v>4</v>
      </c>
      <c r="M112" s="242">
        <v>13</v>
      </c>
      <c r="N112" s="242">
        <f>L112+M112</f>
        <v>17</v>
      </c>
      <c r="O112" s="312" t="s">
        <v>76</v>
      </c>
      <c r="P112" s="2039" t="s">
        <v>896</v>
      </c>
    </row>
    <row r="113" spans="1:16" s="46" customFormat="1" ht="39" customHeight="1">
      <c r="A113" s="2039"/>
      <c r="B113" s="312" t="s">
        <v>630</v>
      </c>
      <c r="C113" s="242">
        <v>1</v>
      </c>
      <c r="D113" s="242">
        <v>49</v>
      </c>
      <c r="E113" s="242">
        <f>C113+D113</f>
        <v>50</v>
      </c>
      <c r="F113" s="242">
        <v>0</v>
      </c>
      <c r="G113" s="242">
        <v>26</v>
      </c>
      <c r="H113" s="242">
        <f>F113+G113</f>
        <v>26</v>
      </c>
      <c r="I113" s="242">
        <v>1</v>
      </c>
      <c r="J113" s="242">
        <v>10</v>
      </c>
      <c r="K113" s="242">
        <f>I113+J113</f>
        <v>11</v>
      </c>
      <c r="L113" s="242">
        <v>9</v>
      </c>
      <c r="M113" s="242">
        <v>17</v>
      </c>
      <c r="N113" s="242">
        <f>L113+M113</f>
        <v>26</v>
      </c>
      <c r="O113" s="312" t="s">
        <v>78</v>
      </c>
      <c r="P113" s="2039"/>
    </row>
    <row r="114" spans="1:16" s="46" customFormat="1" ht="39" customHeight="1">
      <c r="A114" s="2039"/>
      <c r="B114" s="312" t="s">
        <v>128</v>
      </c>
      <c r="C114" s="239">
        <f>C112+C113</f>
        <v>29</v>
      </c>
      <c r="D114" s="239">
        <f t="shared" ref="D114:N114" si="28">D112+D113</f>
        <v>133</v>
      </c>
      <c r="E114" s="239">
        <f t="shared" si="28"/>
        <v>162</v>
      </c>
      <c r="F114" s="239">
        <f t="shared" si="28"/>
        <v>1</v>
      </c>
      <c r="G114" s="239">
        <f t="shared" si="28"/>
        <v>60</v>
      </c>
      <c r="H114" s="239">
        <f t="shared" si="28"/>
        <v>61</v>
      </c>
      <c r="I114" s="239">
        <f t="shared" si="28"/>
        <v>1</v>
      </c>
      <c r="J114" s="239">
        <f t="shared" si="28"/>
        <v>18</v>
      </c>
      <c r="K114" s="239">
        <f t="shared" si="28"/>
        <v>19</v>
      </c>
      <c r="L114" s="239">
        <f t="shared" si="28"/>
        <v>13</v>
      </c>
      <c r="M114" s="239">
        <f t="shared" si="28"/>
        <v>30</v>
      </c>
      <c r="N114" s="239">
        <f t="shared" si="28"/>
        <v>43</v>
      </c>
      <c r="O114" s="312" t="s">
        <v>129</v>
      </c>
      <c r="P114" s="2039"/>
    </row>
    <row r="115" spans="1:16" s="46" customFormat="1" ht="39" customHeight="1">
      <c r="A115" s="2039" t="s">
        <v>549</v>
      </c>
      <c r="B115" s="312" t="s">
        <v>628</v>
      </c>
      <c r="C115" s="242">
        <v>34</v>
      </c>
      <c r="D115" s="242">
        <v>0</v>
      </c>
      <c r="E115" s="242">
        <f>C115+D115</f>
        <v>34</v>
      </c>
      <c r="F115" s="242">
        <v>29</v>
      </c>
      <c r="G115" s="242">
        <v>0</v>
      </c>
      <c r="H115" s="242">
        <f>F115+G115</f>
        <v>29</v>
      </c>
      <c r="I115" s="242">
        <v>8</v>
      </c>
      <c r="J115" s="242">
        <v>0</v>
      </c>
      <c r="K115" s="242">
        <f>I115+J115</f>
        <v>8</v>
      </c>
      <c r="L115" s="242">
        <v>17</v>
      </c>
      <c r="M115" s="242">
        <v>0</v>
      </c>
      <c r="N115" s="242">
        <f>L115+M115</f>
        <v>17</v>
      </c>
      <c r="O115" s="312" t="s">
        <v>76</v>
      </c>
      <c r="P115" s="2039" t="s">
        <v>227</v>
      </c>
    </row>
    <row r="116" spans="1:16" s="46" customFormat="1" ht="39" customHeight="1">
      <c r="A116" s="2039"/>
      <c r="B116" s="312" t="s">
        <v>630</v>
      </c>
      <c r="C116" s="242">
        <v>58</v>
      </c>
      <c r="D116" s="242">
        <v>0</v>
      </c>
      <c r="E116" s="242">
        <f>C116+D116</f>
        <v>58</v>
      </c>
      <c r="F116" s="242">
        <v>42</v>
      </c>
      <c r="G116" s="242">
        <v>0</v>
      </c>
      <c r="H116" s="242">
        <f>F116+G116</f>
        <v>42</v>
      </c>
      <c r="I116" s="242">
        <v>13</v>
      </c>
      <c r="J116" s="242">
        <v>0</v>
      </c>
      <c r="K116" s="242">
        <f>I116+J116</f>
        <v>13</v>
      </c>
      <c r="L116" s="242">
        <v>12</v>
      </c>
      <c r="M116" s="242">
        <v>0</v>
      </c>
      <c r="N116" s="242">
        <f>L116+M116</f>
        <v>12</v>
      </c>
      <c r="O116" s="312" t="s">
        <v>78</v>
      </c>
      <c r="P116" s="2039"/>
    </row>
    <row r="117" spans="1:16" s="46" customFormat="1" ht="39" customHeight="1">
      <c r="A117" s="2039"/>
      <c r="B117" s="312" t="s">
        <v>128</v>
      </c>
      <c r="C117" s="239">
        <f>C115+C116</f>
        <v>92</v>
      </c>
      <c r="D117" s="239">
        <f t="shared" ref="D117:N117" si="29">D115+D116</f>
        <v>0</v>
      </c>
      <c r="E117" s="239">
        <f t="shared" si="29"/>
        <v>92</v>
      </c>
      <c r="F117" s="239">
        <f t="shared" si="29"/>
        <v>71</v>
      </c>
      <c r="G117" s="239">
        <f t="shared" si="29"/>
        <v>0</v>
      </c>
      <c r="H117" s="239">
        <f t="shared" si="29"/>
        <v>71</v>
      </c>
      <c r="I117" s="239">
        <f t="shared" si="29"/>
        <v>21</v>
      </c>
      <c r="J117" s="239">
        <f t="shared" si="29"/>
        <v>0</v>
      </c>
      <c r="K117" s="239">
        <f t="shared" si="29"/>
        <v>21</v>
      </c>
      <c r="L117" s="239">
        <f t="shared" si="29"/>
        <v>29</v>
      </c>
      <c r="M117" s="239">
        <f t="shared" si="29"/>
        <v>0</v>
      </c>
      <c r="N117" s="239">
        <f t="shared" si="29"/>
        <v>29</v>
      </c>
      <c r="O117" s="312" t="s">
        <v>129</v>
      </c>
      <c r="P117" s="2039"/>
    </row>
    <row r="118" spans="1:16" s="46" customFormat="1" ht="39" customHeight="1">
      <c r="A118" s="2039" t="s">
        <v>569</v>
      </c>
      <c r="B118" s="312" t="s">
        <v>628</v>
      </c>
      <c r="C118" s="242">
        <v>1</v>
      </c>
      <c r="D118" s="242">
        <v>0</v>
      </c>
      <c r="E118" s="242">
        <f>C118+D118</f>
        <v>1</v>
      </c>
      <c r="F118" s="242">
        <v>1</v>
      </c>
      <c r="G118" s="242">
        <v>1</v>
      </c>
      <c r="H118" s="242">
        <f>F118+G118</f>
        <v>2</v>
      </c>
      <c r="I118" s="242">
        <v>1</v>
      </c>
      <c r="J118" s="242">
        <v>0</v>
      </c>
      <c r="K118" s="242">
        <f>I118+J118</f>
        <v>1</v>
      </c>
      <c r="L118" s="242">
        <v>0</v>
      </c>
      <c r="M118" s="242">
        <v>0</v>
      </c>
      <c r="N118" s="242">
        <f>L118+M118</f>
        <v>0</v>
      </c>
      <c r="O118" s="312" t="s">
        <v>76</v>
      </c>
      <c r="P118" s="2039" t="s">
        <v>897</v>
      </c>
    </row>
    <row r="119" spans="1:16" s="46" customFormat="1" ht="39" customHeight="1">
      <c r="A119" s="2039"/>
      <c r="B119" s="312" t="s">
        <v>630</v>
      </c>
      <c r="C119" s="242">
        <v>0</v>
      </c>
      <c r="D119" s="242">
        <v>5</v>
      </c>
      <c r="E119" s="242">
        <f>C119+D119</f>
        <v>5</v>
      </c>
      <c r="F119" s="242">
        <v>0</v>
      </c>
      <c r="G119" s="242">
        <v>8</v>
      </c>
      <c r="H119" s="242">
        <f>F119+G119</f>
        <v>8</v>
      </c>
      <c r="I119" s="242">
        <v>2</v>
      </c>
      <c r="J119" s="242">
        <v>1</v>
      </c>
      <c r="K119" s="242">
        <f>I119+J119</f>
        <v>3</v>
      </c>
      <c r="L119" s="242">
        <v>1</v>
      </c>
      <c r="M119" s="242">
        <v>1</v>
      </c>
      <c r="N119" s="242">
        <f>L119+M119</f>
        <v>2</v>
      </c>
      <c r="O119" s="312" t="s">
        <v>78</v>
      </c>
      <c r="P119" s="2039"/>
    </row>
    <row r="120" spans="1:16" s="46" customFormat="1" ht="39" customHeight="1">
      <c r="A120" s="2039"/>
      <c r="B120" s="312" t="s">
        <v>128</v>
      </c>
      <c r="C120" s="239">
        <f>C118+C119</f>
        <v>1</v>
      </c>
      <c r="D120" s="239">
        <f t="shared" ref="D120:N120" si="30">D118+D119</f>
        <v>5</v>
      </c>
      <c r="E120" s="239">
        <f t="shared" si="30"/>
        <v>6</v>
      </c>
      <c r="F120" s="239">
        <f t="shared" si="30"/>
        <v>1</v>
      </c>
      <c r="G120" s="239">
        <f t="shared" si="30"/>
        <v>9</v>
      </c>
      <c r="H120" s="239">
        <f t="shared" si="30"/>
        <v>10</v>
      </c>
      <c r="I120" s="239">
        <f t="shared" si="30"/>
        <v>3</v>
      </c>
      <c r="J120" s="239">
        <f t="shared" si="30"/>
        <v>1</v>
      </c>
      <c r="K120" s="239">
        <f t="shared" si="30"/>
        <v>4</v>
      </c>
      <c r="L120" s="239">
        <f t="shared" si="30"/>
        <v>1</v>
      </c>
      <c r="M120" s="239">
        <f t="shared" si="30"/>
        <v>1</v>
      </c>
      <c r="N120" s="239">
        <f t="shared" si="30"/>
        <v>2</v>
      </c>
      <c r="O120" s="312" t="s">
        <v>129</v>
      </c>
      <c r="P120" s="2039"/>
    </row>
    <row r="121" spans="1:16" ht="39" customHeight="1">
      <c r="A121" s="2039" t="s">
        <v>591</v>
      </c>
      <c r="B121" s="312" t="s">
        <v>628</v>
      </c>
      <c r="C121" s="242">
        <v>3</v>
      </c>
      <c r="D121" s="242">
        <v>6</v>
      </c>
      <c r="E121" s="242">
        <f>C121+D121</f>
        <v>9</v>
      </c>
      <c r="F121" s="242">
        <v>0</v>
      </c>
      <c r="G121" s="242">
        <v>3</v>
      </c>
      <c r="H121" s="242">
        <f>F121+G121</f>
        <v>3</v>
      </c>
      <c r="I121" s="242">
        <v>0</v>
      </c>
      <c r="J121" s="242">
        <v>0</v>
      </c>
      <c r="K121" s="242">
        <f>I121+J121</f>
        <v>0</v>
      </c>
      <c r="L121" s="242">
        <v>1</v>
      </c>
      <c r="M121" s="242">
        <v>0</v>
      </c>
      <c r="N121" s="242">
        <f>L121+M121</f>
        <v>1</v>
      </c>
      <c r="O121" s="312" t="s">
        <v>76</v>
      </c>
      <c r="P121" s="2039" t="s">
        <v>592</v>
      </c>
    </row>
    <row r="122" spans="1:16" ht="39" customHeight="1">
      <c r="A122" s="2039"/>
      <c r="B122" s="312" t="s">
        <v>630</v>
      </c>
      <c r="C122" s="242">
        <v>1</v>
      </c>
      <c r="D122" s="242">
        <v>5</v>
      </c>
      <c r="E122" s="242">
        <f>C122+D122</f>
        <v>6</v>
      </c>
      <c r="F122" s="242">
        <v>1</v>
      </c>
      <c r="G122" s="242">
        <v>3</v>
      </c>
      <c r="H122" s="242">
        <f>F122+G122</f>
        <v>4</v>
      </c>
      <c r="I122" s="242">
        <v>0</v>
      </c>
      <c r="J122" s="242">
        <v>0</v>
      </c>
      <c r="K122" s="242">
        <f>I122+J122</f>
        <v>0</v>
      </c>
      <c r="L122" s="242">
        <v>0</v>
      </c>
      <c r="M122" s="242">
        <v>1</v>
      </c>
      <c r="N122" s="242">
        <f>L122+M122</f>
        <v>1</v>
      </c>
      <c r="O122" s="312" t="s">
        <v>78</v>
      </c>
      <c r="P122" s="2039"/>
    </row>
    <row r="123" spans="1:16" ht="39" customHeight="1">
      <c r="A123" s="2039"/>
      <c r="B123" s="312" t="s">
        <v>128</v>
      </c>
      <c r="C123" s="239">
        <f>C121+C122</f>
        <v>4</v>
      </c>
      <c r="D123" s="239">
        <f t="shared" ref="D123:N123" si="31">D121+D122</f>
        <v>11</v>
      </c>
      <c r="E123" s="239">
        <f t="shared" si="31"/>
        <v>15</v>
      </c>
      <c r="F123" s="239">
        <f t="shared" si="31"/>
        <v>1</v>
      </c>
      <c r="G123" s="239">
        <f t="shared" si="31"/>
        <v>6</v>
      </c>
      <c r="H123" s="239">
        <f t="shared" si="31"/>
        <v>7</v>
      </c>
      <c r="I123" s="239">
        <f t="shared" si="31"/>
        <v>0</v>
      </c>
      <c r="J123" s="239">
        <f t="shared" si="31"/>
        <v>0</v>
      </c>
      <c r="K123" s="239">
        <f t="shared" si="31"/>
        <v>0</v>
      </c>
      <c r="L123" s="239">
        <f t="shared" si="31"/>
        <v>1</v>
      </c>
      <c r="M123" s="239">
        <f t="shared" si="31"/>
        <v>1</v>
      </c>
      <c r="N123" s="239">
        <f t="shared" si="31"/>
        <v>2</v>
      </c>
      <c r="O123" s="312" t="s">
        <v>129</v>
      </c>
      <c r="P123" s="2039"/>
    </row>
    <row r="124" spans="1:16" ht="39" customHeight="1">
      <c r="A124" s="2039" t="s">
        <v>597</v>
      </c>
      <c r="B124" s="312" t="s">
        <v>628</v>
      </c>
      <c r="C124" s="242">
        <v>21</v>
      </c>
      <c r="D124" s="242">
        <v>47</v>
      </c>
      <c r="E124" s="242">
        <f>C124+D124</f>
        <v>68</v>
      </c>
      <c r="F124" s="242">
        <v>6</v>
      </c>
      <c r="G124" s="242">
        <v>40</v>
      </c>
      <c r="H124" s="242">
        <f>F124+G124</f>
        <v>46</v>
      </c>
      <c r="I124" s="242">
        <v>4</v>
      </c>
      <c r="J124" s="242">
        <v>13</v>
      </c>
      <c r="K124" s="242">
        <f>I124+J124</f>
        <v>17</v>
      </c>
      <c r="L124" s="242">
        <v>7</v>
      </c>
      <c r="M124" s="242">
        <v>32</v>
      </c>
      <c r="N124" s="242">
        <f>L124+M124</f>
        <v>39</v>
      </c>
      <c r="O124" s="312" t="s">
        <v>76</v>
      </c>
      <c r="P124" s="2039" t="s">
        <v>887</v>
      </c>
    </row>
    <row r="125" spans="1:16" ht="39" customHeight="1">
      <c r="A125" s="2039"/>
      <c r="B125" s="312" t="s">
        <v>630</v>
      </c>
      <c r="C125" s="242">
        <v>3</v>
      </c>
      <c r="D125" s="242">
        <v>50</v>
      </c>
      <c r="E125" s="242">
        <f>C125+D125</f>
        <v>53</v>
      </c>
      <c r="F125" s="242">
        <v>4</v>
      </c>
      <c r="G125" s="242">
        <v>31</v>
      </c>
      <c r="H125" s="242">
        <f>F125+G125</f>
        <v>35</v>
      </c>
      <c r="I125" s="242">
        <v>0</v>
      </c>
      <c r="J125" s="242">
        <v>15</v>
      </c>
      <c r="K125" s="242">
        <f>I125+J125</f>
        <v>15</v>
      </c>
      <c r="L125" s="242">
        <v>6</v>
      </c>
      <c r="M125" s="242">
        <v>33</v>
      </c>
      <c r="N125" s="242">
        <f>L125+M125</f>
        <v>39</v>
      </c>
      <c r="O125" s="312" t="s">
        <v>78</v>
      </c>
      <c r="P125" s="2039"/>
    </row>
    <row r="126" spans="1:16" ht="39" customHeight="1">
      <c r="A126" s="2039"/>
      <c r="B126" s="312" t="s">
        <v>128</v>
      </c>
      <c r="C126" s="239">
        <f>C124+C125</f>
        <v>24</v>
      </c>
      <c r="D126" s="239">
        <f t="shared" ref="D126:N126" si="32">D124+D125</f>
        <v>97</v>
      </c>
      <c r="E126" s="239">
        <f t="shared" si="32"/>
        <v>121</v>
      </c>
      <c r="F126" s="239">
        <f t="shared" si="32"/>
        <v>10</v>
      </c>
      <c r="G126" s="239">
        <f t="shared" si="32"/>
        <v>71</v>
      </c>
      <c r="H126" s="239">
        <f t="shared" si="32"/>
        <v>81</v>
      </c>
      <c r="I126" s="239">
        <f t="shared" si="32"/>
        <v>4</v>
      </c>
      <c r="J126" s="239">
        <f t="shared" si="32"/>
        <v>28</v>
      </c>
      <c r="K126" s="239">
        <f t="shared" si="32"/>
        <v>32</v>
      </c>
      <c r="L126" s="239">
        <f t="shared" si="32"/>
        <v>13</v>
      </c>
      <c r="M126" s="239">
        <f t="shared" si="32"/>
        <v>65</v>
      </c>
      <c r="N126" s="239">
        <f t="shared" si="32"/>
        <v>78</v>
      </c>
      <c r="O126" s="312" t="s">
        <v>129</v>
      </c>
      <c r="P126" s="2039"/>
    </row>
    <row r="127" spans="1:16" ht="39" customHeight="1">
      <c r="A127" s="2039" t="s">
        <v>898</v>
      </c>
      <c r="B127" s="312" t="s">
        <v>628</v>
      </c>
      <c r="C127" s="242">
        <v>28</v>
      </c>
      <c r="D127" s="242">
        <v>27</v>
      </c>
      <c r="E127" s="242">
        <f>C127+D127</f>
        <v>55</v>
      </c>
      <c r="F127" s="242">
        <v>3</v>
      </c>
      <c r="G127" s="242">
        <v>26</v>
      </c>
      <c r="H127" s="242">
        <f>F127+G127</f>
        <v>29</v>
      </c>
      <c r="I127" s="242">
        <v>5</v>
      </c>
      <c r="J127" s="242">
        <v>2</v>
      </c>
      <c r="K127" s="242">
        <f>I127+J127</f>
        <v>7</v>
      </c>
      <c r="L127" s="242">
        <v>2</v>
      </c>
      <c r="M127" s="242">
        <v>3</v>
      </c>
      <c r="N127" s="242">
        <f>L127+M127</f>
        <v>5</v>
      </c>
      <c r="O127" s="312" t="s">
        <v>76</v>
      </c>
      <c r="P127" s="2039" t="s">
        <v>618</v>
      </c>
    </row>
    <row r="128" spans="1:16" ht="39" customHeight="1">
      <c r="A128" s="2039"/>
      <c r="B128" s="312" t="s">
        <v>630</v>
      </c>
      <c r="C128" s="242">
        <v>3</v>
      </c>
      <c r="D128" s="242">
        <v>20</v>
      </c>
      <c r="E128" s="242">
        <f>C128+D128</f>
        <v>23</v>
      </c>
      <c r="F128" s="242">
        <v>5</v>
      </c>
      <c r="G128" s="242">
        <v>12</v>
      </c>
      <c r="H128" s="242">
        <f>F128+G128</f>
        <v>17</v>
      </c>
      <c r="I128" s="242">
        <v>0</v>
      </c>
      <c r="J128" s="242">
        <v>3</v>
      </c>
      <c r="K128" s="242">
        <f>I128+J128</f>
        <v>3</v>
      </c>
      <c r="L128" s="242">
        <v>2</v>
      </c>
      <c r="M128" s="242">
        <v>6</v>
      </c>
      <c r="N128" s="242">
        <f>L128+M128</f>
        <v>8</v>
      </c>
      <c r="O128" s="312" t="s">
        <v>78</v>
      </c>
      <c r="P128" s="2039"/>
    </row>
    <row r="129" spans="1:21" ht="39" customHeight="1">
      <c r="A129" s="2039"/>
      <c r="B129" s="312" t="s">
        <v>128</v>
      </c>
      <c r="C129" s="239">
        <f>C127+C128</f>
        <v>31</v>
      </c>
      <c r="D129" s="239">
        <f t="shared" ref="D129:N129" si="33">D127+D128</f>
        <v>47</v>
      </c>
      <c r="E129" s="239">
        <f t="shared" si="33"/>
        <v>78</v>
      </c>
      <c r="F129" s="239">
        <f t="shared" si="33"/>
        <v>8</v>
      </c>
      <c r="G129" s="239">
        <f t="shared" si="33"/>
        <v>38</v>
      </c>
      <c r="H129" s="239">
        <f t="shared" si="33"/>
        <v>46</v>
      </c>
      <c r="I129" s="239">
        <f t="shared" si="33"/>
        <v>5</v>
      </c>
      <c r="J129" s="239">
        <f t="shared" si="33"/>
        <v>5</v>
      </c>
      <c r="K129" s="239">
        <f t="shared" si="33"/>
        <v>10</v>
      </c>
      <c r="L129" s="239">
        <f t="shared" si="33"/>
        <v>4</v>
      </c>
      <c r="M129" s="239">
        <f t="shared" si="33"/>
        <v>9</v>
      </c>
      <c r="N129" s="239">
        <f t="shared" si="33"/>
        <v>13</v>
      </c>
      <c r="O129" s="312" t="s">
        <v>129</v>
      </c>
      <c r="P129" s="2039"/>
    </row>
    <row r="130" spans="1:21" ht="39" customHeight="1">
      <c r="A130" s="2039" t="s">
        <v>128</v>
      </c>
      <c r="B130" s="312" t="s">
        <v>628</v>
      </c>
      <c r="C130" s="242">
        <f>C112+C115+C118+C121+C124+C127</f>
        <v>115</v>
      </c>
      <c r="D130" s="242">
        <f>D112+D115+D118+D121+D124+D127</f>
        <v>164</v>
      </c>
      <c r="E130" s="242">
        <f>C130+D130</f>
        <v>279</v>
      </c>
      <c r="F130" s="242">
        <f>F112+F115+F118+F121+F124+F127</f>
        <v>40</v>
      </c>
      <c r="G130" s="242">
        <f>G112+G115+G118+G121+G124+G127</f>
        <v>104</v>
      </c>
      <c r="H130" s="242">
        <f>F130+G130</f>
        <v>144</v>
      </c>
      <c r="I130" s="242">
        <f>I112+I115+I118+I121+I124+I127</f>
        <v>18</v>
      </c>
      <c r="J130" s="242">
        <f>J112+J115+J118+J121+J124+J127</f>
        <v>23</v>
      </c>
      <c r="K130" s="242">
        <f>I130+J130</f>
        <v>41</v>
      </c>
      <c r="L130" s="242">
        <f>L112+L115+L118+L121+L124+L127</f>
        <v>31</v>
      </c>
      <c r="M130" s="242">
        <f>M112+M115+M118+M121+M124+M127</f>
        <v>48</v>
      </c>
      <c r="N130" s="242">
        <f>L130+M130</f>
        <v>79</v>
      </c>
      <c r="O130" s="312" t="s">
        <v>76</v>
      </c>
      <c r="P130" s="2039" t="s">
        <v>129</v>
      </c>
    </row>
    <row r="131" spans="1:21" ht="39" customHeight="1">
      <c r="A131" s="2039"/>
      <c r="B131" s="312" t="s">
        <v>630</v>
      </c>
      <c r="C131" s="242">
        <f>C113+C116+C119+C122+C125+C128</f>
        <v>66</v>
      </c>
      <c r="D131" s="242">
        <f>D113+D116+D119+D122+D125+D128</f>
        <v>129</v>
      </c>
      <c r="E131" s="242">
        <f>C131+D131</f>
        <v>195</v>
      </c>
      <c r="F131" s="242">
        <f>F113+F116+F119+F122+F125+F128</f>
        <v>52</v>
      </c>
      <c r="G131" s="242">
        <f>G113+G116+G119+G122+G125+G128</f>
        <v>80</v>
      </c>
      <c r="H131" s="242">
        <f>F131+G131</f>
        <v>132</v>
      </c>
      <c r="I131" s="242">
        <f>I113+I116+I119+I122+I125+I128</f>
        <v>16</v>
      </c>
      <c r="J131" s="242">
        <f>J113+J116+J119+J122+J125+J128</f>
        <v>29</v>
      </c>
      <c r="K131" s="242">
        <f>I131+J131</f>
        <v>45</v>
      </c>
      <c r="L131" s="242">
        <f>L113+L116+L119+L122+L125+L128</f>
        <v>30</v>
      </c>
      <c r="M131" s="242">
        <f>M113+M116+M119+M122+M125+M128</f>
        <v>58</v>
      </c>
      <c r="N131" s="242">
        <f>L131+M131</f>
        <v>88</v>
      </c>
      <c r="O131" s="312" t="s">
        <v>78</v>
      </c>
      <c r="P131" s="2039"/>
    </row>
    <row r="132" spans="1:21" ht="39" customHeight="1">
      <c r="A132" s="2039"/>
      <c r="B132" s="312" t="s">
        <v>128</v>
      </c>
      <c r="C132" s="239">
        <f>C130+C131</f>
        <v>181</v>
      </c>
      <c r="D132" s="239">
        <f t="shared" ref="D132:N132" si="34">D130+D131</f>
        <v>293</v>
      </c>
      <c r="E132" s="239">
        <f t="shared" si="34"/>
        <v>474</v>
      </c>
      <c r="F132" s="239">
        <f t="shared" si="34"/>
        <v>92</v>
      </c>
      <c r="G132" s="239">
        <f t="shared" si="34"/>
        <v>184</v>
      </c>
      <c r="H132" s="239">
        <f t="shared" si="34"/>
        <v>276</v>
      </c>
      <c r="I132" s="239">
        <f t="shared" si="34"/>
        <v>34</v>
      </c>
      <c r="J132" s="239">
        <f t="shared" si="34"/>
        <v>52</v>
      </c>
      <c r="K132" s="239">
        <f t="shared" si="34"/>
        <v>86</v>
      </c>
      <c r="L132" s="239">
        <f t="shared" si="34"/>
        <v>61</v>
      </c>
      <c r="M132" s="239">
        <f t="shared" si="34"/>
        <v>106</v>
      </c>
      <c r="N132" s="239">
        <f t="shared" si="34"/>
        <v>167</v>
      </c>
      <c r="O132" s="312" t="s">
        <v>129</v>
      </c>
      <c r="P132" s="2039"/>
    </row>
    <row r="133" spans="1:21" ht="39" customHeight="1">
      <c r="A133" s="2182" t="s">
        <v>893</v>
      </c>
      <c r="B133" s="1903"/>
      <c r="C133" s="1903"/>
      <c r="D133" s="1903"/>
      <c r="E133" s="1903"/>
      <c r="F133" s="1903"/>
      <c r="G133" s="1904"/>
      <c r="H133" s="1958" t="s">
        <v>894</v>
      </c>
      <c r="I133" s="1958"/>
      <c r="J133" s="1958"/>
      <c r="K133" s="1958"/>
      <c r="L133" s="1958"/>
      <c r="M133" s="1958"/>
      <c r="N133" s="1958"/>
      <c r="O133" s="1958"/>
      <c r="P133" s="2183"/>
    </row>
    <row r="134" spans="1:21" ht="39" customHeight="1">
      <c r="A134" s="2047" t="s">
        <v>537</v>
      </c>
      <c r="B134" s="2047" t="s">
        <v>621</v>
      </c>
      <c r="C134" s="2143" t="s">
        <v>150</v>
      </c>
      <c r="D134" s="2068"/>
      <c r="E134" s="2068"/>
      <c r="F134" s="2068"/>
      <c r="G134" s="2068"/>
      <c r="H134" s="2068"/>
      <c r="I134" s="2068"/>
      <c r="J134" s="2068"/>
      <c r="K134" s="2068"/>
      <c r="L134" s="2068"/>
      <c r="M134" s="2068"/>
      <c r="N134" s="2069"/>
      <c r="O134" s="2050" t="s">
        <v>622</v>
      </c>
      <c r="P134" s="2050" t="s">
        <v>872</v>
      </c>
      <c r="Q134" s="346"/>
    </row>
    <row r="135" spans="1:21" ht="39" customHeight="1">
      <c r="A135" s="2048"/>
      <c r="B135" s="2048"/>
      <c r="C135" s="2143" t="s">
        <v>129</v>
      </c>
      <c r="D135" s="2068"/>
      <c r="E135" s="2068"/>
      <c r="F135" s="2068"/>
      <c r="G135" s="2068"/>
      <c r="H135" s="2068"/>
      <c r="I135" s="2068"/>
      <c r="J135" s="2068"/>
      <c r="K135" s="2068"/>
      <c r="L135" s="2068"/>
      <c r="M135" s="2068"/>
      <c r="N135" s="2069"/>
      <c r="O135" s="2050"/>
      <c r="P135" s="2050"/>
      <c r="Q135" s="346"/>
    </row>
    <row r="136" spans="1:21" ht="39" customHeight="1">
      <c r="A136" s="2048"/>
      <c r="B136" s="2048"/>
      <c r="C136" s="2147" t="s">
        <v>624</v>
      </c>
      <c r="D136" s="2148"/>
      <c r="E136" s="2148"/>
      <c r="F136" s="2149"/>
      <c r="G136" s="2147" t="s">
        <v>625</v>
      </c>
      <c r="H136" s="2148"/>
      <c r="I136" s="2148"/>
      <c r="J136" s="2149"/>
      <c r="K136" s="2147" t="s">
        <v>128</v>
      </c>
      <c r="L136" s="2148"/>
      <c r="M136" s="2148"/>
      <c r="N136" s="2149"/>
      <c r="O136" s="2050"/>
      <c r="P136" s="2050"/>
      <c r="Q136" s="346"/>
      <c r="R136" s="46"/>
      <c r="S136" s="46"/>
      <c r="T136" s="46"/>
      <c r="U136" s="46"/>
    </row>
    <row r="137" spans="1:21" ht="39" customHeight="1">
      <c r="A137" s="2049"/>
      <c r="B137" s="2049"/>
      <c r="C137" s="2147" t="s">
        <v>162</v>
      </c>
      <c r="D137" s="2148"/>
      <c r="E137" s="2148"/>
      <c r="F137" s="2149"/>
      <c r="G137" s="2147" t="s">
        <v>163</v>
      </c>
      <c r="H137" s="2148"/>
      <c r="I137" s="2148"/>
      <c r="J137" s="2149"/>
      <c r="K137" s="2147" t="s">
        <v>129</v>
      </c>
      <c r="L137" s="2148"/>
      <c r="M137" s="2148"/>
      <c r="N137" s="2149"/>
      <c r="O137" s="2050"/>
      <c r="P137" s="2050"/>
      <c r="Q137" s="346"/>
      <c r="R137" s="46"/>
      <c r="S137" s="46"/>
      <c r="T137" s="46"/>
      <c r="U137" s="46"/>
    </row>
    <row r="138" spans="1:21" s="46" customFormat="1" ht="39" customHeight="1">
      <c r="A138" s="2039" t="s">
        <v>895</v>
      </c>
      <c r="B138" s="312" t="s">
        <v>628</v>
      </c>
      <c r="C138" s="2002">
        <f>C8+F8+I8+L8+C34+F34+I34+L34+C60+F60+I60+L60+C86+F86+I86+L86+C112+F112+I112+L112</f>
        <v>733</v>
      </c>
      <c r="D138" s="2142"/>
      <c r="E138" s="2142"/>
      <c r="F138" s="2003"/>
      <c r="G138" s="2002">
        <f>D8+G8+J8+M8+D34+G34+J34+M34+D60+G60+J60+M60+D86+G86+J86+M86+D112+G112+J112+M112</f>
        <v>817</v>
      </c>
      <c r="H138" s="2142"/>
      <c r="I138" s="2142"/>
      <c r="J138" s="2003"/>
      <c r="K138" s="2002">
        <f>C138+G138</f>
        <v>1550</v>
      </c>
      <c r="L138" s="2142"/>
      <c r="M138" s="2142"/>
      <c r="N138" s="2003"/>
      <c r="O138" s="312" t="s">
        <v>76</v>
      </c>
      <c r="P138" s="2039" t="s">
        <v>896</v>
      </c>
    </row>
    <row r="139" spans="1:21" s="46" customFormat="1" ht="39" customHeight="1">
      <c r="A139" s="2039"/>
      <c r="B139" s="312" t="s">
        <v>630</v>
      </c>
      <c r="C139" s="2002">
        <f>C9+F9+I9+L9+C35+F35+I35+L35+C61+F61+I61+L61+C87+F87+I87+L87+C113+F113+I113+L113</f>
        <v>526</v>
      </c>
      <c r="D139" s="2142"/>
      <c r="E139" s="2142"/>
      <c r="F139" s="2003"/>
      <c r="G139" s="2002">
        <f>D9+G9+J9+M9+D35+G35+J35+M35+D61+G61+J61+M61+D87+G87+J87+M87+D113+G113+J113+M113</f>
        <v>550</v>
      </c>
      <c r="H139" s="2142"/>
      <c r="I139" s="2142"/>
      <c r="J139" s="2003"/>
      <c r="K139" s="2002">
        <f>C139+G139</f>
        <v>1076</v>
      </c>
      <c r="L139" s="2142"/>
      <c r="M139" s="2142"/>
      <c r="N139" s="2003"/>
      <c r="O139" s="312" t="s">
        <v>78</v>
      </c>
      <c r="P139" s="2039"/>
    </row>
    <row r="140" spans="1:21" s="46" customFormat="1" ht="39" customHeight="1">
      <c r="A140" s="2039"/>
      <c r="B140" s="312" t="s">
        <v>128</v>
      </c>
      <c r="C140" s="2136">
        <f>C138+C139</f>
        <v>1259</v>
      </c>
      <c r="D140" s="2137"/>
      <c r="E140" s="2137"/>
      <c r="F140" s="2138"/>
      <c r="G140" s="2136">
        <f>G138+G139</f>
        <v>1367</v>
      </c>
      <c r="H140" s="2137"/>
      <c r="I140" s="2137"/>
      <c r="J140" s="2138"/>
      <c r="K140" s="2136">
        <f>K138+K139</f>
        <v>2626</v>
      </c>
      <c r="L140" s="2137"/>
      <c r="M140" s="2137"/>
      <c r="N140" s="2138"/>
      <c r="O140" s="312" t="s">
        <v>129</v>
      </c>
      <c r="P140" s="2039"/>
    </row>
    <row r="141" spans="1:21" s="46" customFormat="1" ht="39" customHeight="1">
      <c r="A141" s="2039" t="s">
        <v>549</v>
      </c>
      <c r="B141" s="312" t="s">
        <v>628</v>
      </c>
      <c r="C141" s="2002">
        <f>C11+F11+I11+L11+C37+F37+I37+L37+C63+F63+I63+L63+C89+F89+I89+L89+C115+F115+I115+L115</f>
        <v>1395</v>
      </c>
      <c r="D141" s="2142"/>
      <c r="E141" s="2142"/>
      <c r="F141" s="2003"/>
      <c r="G141" s="2002">
        <f>D11+G11+J11+M11+D37+G37+J37+M37+D63+G63+J63+M63+D89+G89+J89+M89+D115+G115+J115+M115</f>
        <v>23</v>
      </c>
      <c r="H141" s="2142"/>
      <c r="I141" s="2142"/>
      <c r="J141" s="2003"/>
      <c r="K141" s="2002">
        <f>C141+G141</f>
        <v>1418</v>
      </c>
      <c r="L141" s="2142"/>
      <c r="M141" s="2142"/>
      <c r="N141" s="2003"/>
      <c r="O141" s="312" t="s">
        <v>76</v>
      </c>
      <c r="P141" s="2039" t="s">
        <v>227</v>
      </c>
    </row>
    <row r="142" spans="1:21" s="46" customFormat="1" ht="39" customHeight="1">
      <c r="A142" s="2039"/>
      <c r="B142" s="312" t="s">
        <v>630</v>
      </c>
      <c r="C142" s="2002">
        <f>C12+F12+I12+L12+C38+F38+I38+L38+C64+F64+I64+L64+C90+F90+I90+L90+C116+F116+I116+L116</f>
        <v>880</v>
      </c>
      <c r="D142" s="2142"/>
      <c r="E142" s="2142"/>
      <c r="F142" s="2003"/>
      <c r="G142" s="2002">
        <f>D12+G12+J12+M12+D38+G38+J38+M38+D64+G64+J64+M64+D90+G90+J90+M90+D116+G116+J116+M116</f>
        <v>9</v>
      </c>
      <c r="H142" s="2142"/>
      <c r="I142" s="2142"/>
      <c r="J142" s="2003"/>
      <c r="K142" s="2002">
        <f>C142+G142</f>
        <v>889</v>
      </c>
      <c r="L142" s="2142"/>
      <c r="M142" s="2142"/>
      <c r="N142" s="2003"/>
      <c r="O142" s="312" t="s">
        <v>78</v>
      </c>
      <c r="P142" s="2039"/>
    </row>
    <row r="143" spans="1:21" s="46" customFormat="1" ht="39" customHeight="1">
      <c r="A143" s="2039"/>
      <c r="B143" s="312" t="s">
        <v>128</v>
      </c>
      <c r="C143" s="2136">
        <f>C141+C142</f>
        <v>2275</v>
      </c>
      <c r="D143" s="2137"/>
      <c r="E143" s="2137"/>
      <c r="F143" s="2138"/>
      <c r="G143" s="2136">
        <f>G141+G142</f>
        <v>32</v>
      </c>
      <c r="H143" s="2137"/>
      <c r="I143" s="2137"/>
      <c r="J143" s="2138"/>
      <c r="K143" s="2136">
        <f>K141+K142</f>
        <v>2307</v>
      </c>
      <c r="L143" s="2137"/>
      <c r="M143" s="2137"/>
      <c r="N143" s="2138"/>
      <c r="O143" s="312" t="s">
        <v>129</v>
      </c>
      <c r="P143" s="2039"/>
    </row>
    <row r="144" spans="1:21" s="46" customFormat="1" ht="39" customHeight="1">
      <c r="A144" s="2039" t="s">
        <v>569</v>
      </c>
      <c r="B144" s="312" t="s">
        <v>628</v>
      </c>
      <c r="C144" s="2002">
        <f>C14+F14+I14+L14+C40+F40+I40+L40+C66+F66+I66+L66+C92+F92+I92+L92+C118+F118+I118+L118</f>
        <v>21</v>
      </c>
      <c r="D144" s="2142"/>
      <c r="E144" s="2142"/>
      <c r="F144" s="2003"/>
      <c r="G144" s="2002">
        <f>D14+G14+J14+M14+D40+G40+J40+M40+D66+G66+J66+M66+D92+G92+J92+M92+D118+G118+J118+M118</f>
        <v>18</v>
      </c>
      <c r="H144" s="2142"/>
      <c r="I144" s="2142"/>
      <c r="J144" s="2003"/>
      <c r="K144" s="2002">
        <f>C144+G144</f>
        <v>39</v>
      </c>
      <c r="L144" s="2142"/>
      <c r="M144" s="2142"/>
      <c r="N144" s="2003"/>
      <c r="O144" s="312" t="s">
        <v>76</v>
      </c>
      <c r="P144" s="2039" t="s">
        <v>897</v>
      </c>
    </row>
    <row r="145" spans="1:16" s="46" customFormat="1" ht="39" customHeight="1">
      <c r="A145" s="2039"/>
      <c r="B145" s="312" t="s">
        <v>630</v>
      </c>
      <c r="C145" s="2002">
        <f>C15+F15+I15+L15+C41+F41+I41+L41+C67+F67+I67+L67+C93+F93+I93+L93+C119+F119+I119+L119</f>
        <v>51</v>
      </c>
      <c r="D145" s="2142"/>
      <c r="E145" s="2142"/>
      <c r="F145" s="2003"/>
      <c r="G145" s="2002">
        <f>D15+G15+J15+M15+D41+G41+J41+M41+D67+G67+J67+M67+D93+G93+J93+M93+D119+G119+J119+M119</f>
        <v>83</v>
      </c>
      <c r="H145" s="2142"/>
      <c r="I145" s="2142"/>
      <c r="J145" s="2003"/>
      <c r="K145" s="2002">
        <f>C145+G145</f>
        <v>134</v>
      </c>
      <c r="L145" s="2142"/>
      <c r="M145" s="2142"/>
      <c r="N145" s="2003"/>
      <c r="O145" s="312" t="s">
        <v>78</v>
      </c>
      <c r="P145" s="2039"/>
    </row>
    <row r="146" spans="1:16" s="46" customFormat="1" ht="39" customHeight="1">
      <c r="A146" s="2039"/>
      <c r="B146" s="312" t="s">
        <v>128</v>
      </c>
      <c r="C146" s="2136">
        <f>C144+C145</f>
        <v>72</v>
      </c>
      <c r="D146" s="2137"/>
      <c r="E146" s="2137"/>
      <c r="F146" s="2138"/>
      <c r="G146" s="2136">
        <f>G144+G145</f>
        <v>101</v>
      </c>
      <c r="H146" s="2137"/>
      <c r="I146" s="2137"/>
      <c r="J146" s="2138"/>
      <c r="K146" s="2136">
        <f>K144+K145</f>
        <v>173</v>
      </c>
      <c r="L146" s="2137"/>
      <c r="M146" s="2137"/>
      <c r="N146" s="2138"/>
      <c r="O146" s="312" t="s">
        <v>129</v>
      </c>
      <c r="P146" s="2039"/>
    </row>
    <row r="147" spans="1:16" ht="39" customHeight="1">
      <c r="A147" s="2039" t="s">
        <v>591</v>
      </c>
      <c r="B147" s="312" t="s">
        <v>628</v>
      </c>
      <c r="C147" s="2002">
        <f>C17+F17+I17+L17+C43+F43+I43+L43+C69+F69+I69+L69+C95+F95+I95+L95+C121+F121+I121+L121</f>
        <v>46</v>
      </c>
      <c r="D147" s="2142"/>
      <c r="E147" s="2142"/>
      <c r="F147" s="2003"/>
      <c r="G147" s="2002">
        <f>D17+G17+J17+M17+D43+G43+J43+M43+D69+G69+J69+M69+D95+G95+J95+M95+D121+G121+J121+M121</f>
        <v>108</v>
      </c>
      <c r="H147" s="2142"/>
      <c r="I147" s="2142"/>
      <c r="J147" s="2003"/>
      <c r="K147" s="2002">
        <f>C147+G147</f>
        <v>154</v>
      </c>
      <c r="L147" s="2142"/>
      <c r="M147" s="2142"/>
      <c r="N147" s="2003"/>
      <c r="O147" s="312" t="s">
        <v>76</v>
      </c>
      <c r="P147" s="2039" t="s">
        <v>592</v>
      </c>
    </row>
    <row r="148" spans="1:16" ht="39" customHeight="1">
      <c r="A148" s="2039"/>
      <c r="B148" s="312" t="s">
        <v>630</v>
      </c>
      <c r="C148" s="2002">
        <f>C18+F18+I18+L18+C44+F44+I44+L44+C70+F70+I70+L70+C96+F96+I96+L96+C122+F122+I122+L122</f>
        <v>52</v>
      </c>
      <c r="D148" s="2142"/>
      <c r="E148" s="2142"/>
      <c r="F148" s="2003"/>
      <c r="G148" s="2002">
        <f>D18+G18+J18+M18+D44+G44+J44+M44+D70+G70+J70+M70+D96+G96+J96+M96+D122+G122+J122+M122</f>
        <v>112</v>
      </c>
      <c r="H148" s="2142"/>
      <c r="I148" s="2142"/>
      <c r="J148" s="2003"/>
      <c r="K148" s="2002">
        <f>C148+G148</f>
        <v>164</v>
      </c>
      <c r="L148" s="2142"/>
      <c r="M148" s="2142"/>
      <c r="N148" s="2003"/>
      <c r="O148" s="312" t="s">
        <v>78</v>
      </c>
      <c r="P148" s="2039"/>
    </row>
    <row r="149" spans="1:16" ht="39" customHeight="1">
      <c r="A149" s="2039"/>
      <c r="B149" s="312" t="s">
        <v>128</v>
      </c>
      <c r="C149" s="2136">
        <f>C147+C148</f>
        <v>98</v>
      </c>
      <c r="D149" s="2137"/>
      <c r="E149" s="2137"/>
      <c r="F149" s="2138"/>
      <c r="G149" s="2136">
        <f>G147+G148</f>
        <v>220</v>
      </c>
      <c r="H149" s="2137"/>
      <c r="I149" s="2137"/>
      <c r="J149" s="2138"/>
      <c r="K149" s="2136">
        <f>K147+K148</f>
        <v>318</v>
      </c>
      <c r="L149" s="2137"/>
      <c r="M149" s="2137"/>
      <c r="N149" s="2138"/>
      <c r="O149" s="312" t="s">
        <v>129</v>
      </c>
      <c r="P149" s="2039"/>
    </row>
    <row r="150" spans="1:16" ht="39" customHeight="1">
      <c r="A150" s="2039" t="s">
        <v>597</v>
      </c>
      <c r="B150" s="312" t="s">
        <v>628</v>
      </c>
      <c r="C150" s="2002">
        <f>C20+F20+I20+L20+C46+F46+I46+L46+C72+F72+I72+L72+C98+F98+I98+L98+C124+F124+I124+L124</f>
        <v>1278</v>
      </c>
      <c r="D150" s="2142"/>
      <c r="E150" s="2142"/>
      <c r="F150" s="2003"/>
      <c r="G150" s="2002">
        <f>D20+G20+J20+M20+D46+G46+J46+M46+D72+G72+J72+M72+D98+G98+J98+M98+D124+G124+J124+M124</f>
        <v>895</v>
      </c>
      <c r="H150" s="2142"/>
      <c r="I150" s="2142"/>
      <c r="J150" s="2003"/>
      <c r="K150" s="2002">
        <f>C150+G150</f>
        <v>2173</v>
      </c>
      <c r="L150" s="2142"/>
      <c r="M150" s="2142"/>
      <c r="N150" s="2003"/>
      <c r="O150" s="312" t="s">
        <v>76</v>
      </c>
      <c r="P150" s="2039" t="s">
        <v>887</v>
      </c>
    </row>
    <row r="151" spans="1:16" ht="39" customHeight="1">
      <c r="A151" s="2039"/>
      <c r="B151" s="312" t="s">
        <v>630</v>
      </c>
      <c r="C151" s="2002">
        <f>C21+F21+I21+L21+C47+F47+I47+L47+C73+F73+I73+L73+C99+F99+I99+L99+C125+F125+I125+L125</f>
        <v>1198</v>
      </c>
      <c r="D151" s="2142"/>
      <c r="E151" s="2142"/>
      <c r="F151" s="2003"/>
      <c r="G151" s="2002">
        <f>D21+G21+J21+M21+D47+G47+J47+M47+D73+G73+J73+M73+D99+G99+J99+M99+D125+G125+J125+M125</f>
        <v>1127</v>
      </c>
      <c r="H151" s="2142"/>
      <c r="I151" s="2142"/>
      <c r="J151" s="2003"/>
      <c r="K151" s="2002">
        <f>C151+G151</f>
        <v>2325</v>
      </c>
      <c r="L151" s="2142"/>
      <c r="M151" s="2142"/>
      <c r="N151" s="2003"/>
      <c r="O151" s="312" t="s">
        <v>78</v>
      </c>
      <c r="P151" s="2039"/>
    </row>
    <row r="152" spans="1:16" ht="39" customHeight="1">
      <c r="A152" s="2039"/>
      <c r="B152" s="312" t="s">
        <v>128</v>
      </c>
      <c r="C152" s="2136">
        <f>C150+C151</f>
        <v>2476</v>
      </c>
      <c r="D152" s="2137"/>
      <c r="E152" s="2137"/>
      <c r="F152" s="2138"/>
      <c r="G152" s="2136">
        <f>G150+G151</f>
        <v>2022</v>
      </c>
      <c r="H152" s="2137"/>
      <c r="I152" s="2137"/>
      <c r="J152" s="2138"/>
      <c r="K152" s="2136">
        <f>K150+K151</f>
        <v>4498</v>
      </c>
      <c r="L152" s="2137"/>
      <c r="M152" s="2137"/>
      <c r="N152" s="2138"/>
      <c r="O152" s="312" t="s">
        <v>129</v>
      </c>
      <c r="P152" s="2039"/>
    </row>
    <row r="153" spans="1:16" ht="39" customHeight="1">
      <c r="A153" s="2039" t="s">
        <v>898</v>
      </c>
      <c r="B153" s="312" t="s">
        <v>628</v>
      </c>
      <c r="C153" s="2002">
        <f>C23+F23+I23+L23+C49+F49+I49+L49+C75+F75+I75+L75+C101+F101+I101+L101+C127+F127+I127+L127</f>
        <v>570</v>
      </c>
      <c r="D153" s="2142"/>
      <c r="E153" s="2142"/>
      <c r="F153" s="2003"/>
      <c r="G153" s="2002">
        <f>D23+G23+J23+M23+D49+G49+J49+M49+D75+G75+J75+M75+D101+G101+J101+M101+D127+G127+J127+M127</f>
        <v>639</v>
      </c>
      <c r="H153" s="2142"/>
      <c r="I153" s="2142"/>
      <c r="J153" s="2003"/>
      <c r="K153" s="2002">
        <f>C153+G153</f>
        <v>1209</v>
      </c>
      <c r="L153" s="2142"/>
      <c r="M153" s="2142"/>
      <c r="N153" s="2003"/>
      <c r="O153" s="312" t="s">
        <v>76</v>
      </c>
      <c r="P153" s="2039" t="s">
        <v>618</v>
      </c>
    </row>
    <row r="154" spans="1:16" ht="39" customHeight="1">
      <c r="A154" s="2039"/>
      <c r="B154" s="312" t="s">
        <v>630</v>
      </c>
      <c r="C154" s="2002">
        <f>C24+F24+I24+L24+C50+F50+I50+L50+C76+F76+I76+L76+C102+F102+I102+L102+C128+F128+I128+L128</f>
        <v>271</v>
      </c>
      <c r="D154" s="2142"/>
      <c r="E154" s="2142"/>
      <c r="F154" s="2003"/>
      <c r="G154" s="2002">
        <f>D24+G24+J24+M24+D50+G50+J50+M50+D76+G76+J76+M76+D102+G102+J102+M102+D128+G128+J128+M128</f>
        <v>336</v>
      </c>
      <c r="H154" s="2142"/>
      <c r="I154" s="2142"/>
      <c r="J154" s="2003"/>
      <c r="K154" s="2002">
        <f>C154+G154</f>
        <v>607</v>
      </c>
      <c r="L154" s="2142"/>
      <c r="M154" s="2142"/>
      <c r="N154" s="2003"/>
      <c r="O154" s="312" t="s">
        <v>78</v>
      </c>
      <c r="P154" s="2039"/>
    </row>
    <row r="155" spans="1:16" ht="39" customHeight="1">
      <c r="A155" s="2039"/>
      <c r="B155" s="312" t="s">
        <v>128</v>
      </c>
      <c r="C155" s="2136">
        <f>C153+C154</f>
        <v>841</v>
      </c>
      <c r="D155" s="2137"/>
      <c r="E155" s="2137"/>
      <c r="F155" s="2138"/>
      <c r="G155" s="2136">
        <f>G153+G154</f>
        <v>975</v>
      </c>
      <c r="H155" s="2137"/>
      <c r="I155" s="2137"/>
      <c r="J155" s="2138"/>
      <c r="K155" s="2136">
        <f>K153+K154</f>
        <v>1816</v>
      </c>
      <c r="L155" s="2137"/>
      <c r="M155" s="2137"/>
      <c r="N155" s="2138"/>
      <c r="O155" s="312" t="s">
        <v>129</v>
      </c>
      <c r="P155" s="2039"/>
    </row>
    <row r="156" spans="1:16" ht="39" customHeight="1">
      <c r="A156" s="2039" t="s">
        <v>128</v>
      </c>
      <c r="B156" s="312" t="s">
        <v>628</v>
      </c>
      <c r="C156" s="2002">
        <f>C26+F26+I26+L26+C52+F52+I52+L52+C78+F78+I78+L78+C104+F104+I104+L104+C130+F130+I130+L130</f>
        <v>4043</v>
      </c>
      <c r="D156" s="2142"/>
      <c r="E156" s="2142"/>
      <c r="F156" s="2003"/>
      <c r="G156" s="2002">
        <f>D26+G26+J26+M26+D52+G52+J52+M52+D78+G78+J78+M78+D104+G104+J104+M104+D130+G130+J130+M130</f>
        <v>2500</v>
      </c>
      <c r="H156" s="2142"/>
      <c r="I156" s="2142"/>
      <c r="J156" s="2003"/>
      <c r="K156" s="2002">
        <f>C156+G156</f>
        <v>6543</v>
      </c>
      <c r="L156" s="2142"/>
      <c r="M156" s="2142"/>
      <c r="N156" s="2003"/>
      <c r="O156" s="312" t="s">
        <v>76</v>
      </c>
      <c r="P156" s="2039" t="s">
        <v>129</v>
      </c>
    </row>
    <row r="157" spans="1:16" ht="39" customHeight="1">
      <c r="A157" s="2039"/>
      <c r="B157" s="312" t="s">
        <v>630</v>
      </c>
      <c r="C157" s="2002">
        <f>C27+F27+I27+L27+C53+F53+I53+L53+C79+F79+I79+L79+C105+F105+I105+L105+C131+F131+I131+L131</f>
        <v>2978</v>
      </c>
      <c r="D157" s="2142"/>
      <c r="E157" s="2142"/>
      <c r="F157" s="2003"/>
      <c r="G157" s="2002">
        <f>D27+G27+J27+M27+D53+G53+J53+M53+D79+G79+J79+M79+D105+G105+J105+M105+D131+G131+J131+M131</f>
        <v>2217</v>
      </c>
      <c r="H157" s="2142"/>
      <c r="I157" s="2142"/>
      <c r="J157" s="2003"/>
      <c r="K157" s="2002">
        <f>C157+G157</f>
        <v>5195</v>
      </c>
      <c r="L157" s="2142"/>
      <c r="M157" s="2142"/>
      <c r="N157" s="2003"/>
      <c r="O157" s="312" t="s">
        <v>78</v>
      </c>
      <c r="P157" s="2039"/>
    </row>
    <row r="158" spans="1:16" ht="39" customHeight="1">
      <c r="A158" s="2039"/>
      <c r="B158" s="312" t="s">
        <v>128</v>
      </c>
      <c r="C158" s="2136">
        <f>C156+C157</f>
        <v>7021</v>
      </c>
      <c r="D158" s="2137"/>
      <c r="E158" s="2137"/>
      <c r="F158" s="2138"/>
      <c r="G158" s="2136">
        <f>G156+G157</f>
        <v>4717</v>
      </c>
      <c r="H158" s="2137"/>
      <c r="I158" s="2137"/>
      <c r="J158" s="2138"/>
      <c r="K158" s="2136">
        <f>K156+K157</f>
        <v>11738</v>
      </c>
      <c r="L158" s="2137"/>
      <c r="M158" s="2137"/>
      <c r="N158" s="2138"/>
      <c r="O158" s="312" t="s">
        <v>129</v>
      </c>
      <c r="P158" s="2039"/>
    </row>
  </sheetData>
  <mergeCells count="233">
    <mergeCell ref="O4:O7"/>
    <mergeCell ref="P4:P7"/>
    <mergeCell ref="C5:E5"/>
    <mergeCell ref="F5:H5"/>
    <mergeCell ref="I5:K5"/>
    <mergeCell ref="L5:N5"/>
    <mergeCell ref="A1:P1"/>
    <mergeCell ref="A2:P2"/>
    <mergeCell ref="A3:G3"/>
    <mergeCell ref="H3:P3"/>
    <mergeCell ref="A4:A7"/>
    <mergeCell ref="B4:B7"/>
    <mergeCell ref="C4:E4"/>
    <mergeCell ref="F4:H4"/>
    <mergeCell ref="I4:K4"/>
    <mergeCell ref="L4:N4"/>
    <mergeCell ref="A17:A19"/>
    <mergeCell ref="P17:P19"/>
    <mergeCell ref="A20:A22"/>
    <mergeCell ref="P20:P22"/>
    <mergeCell ref="A23:A25"/>
    <mergeCell ref="P23:P25"/>
    <mergeCell ref="A8:A10"/>
    <mergeCell ref="P8:P10"/>
    <mergeCell ref="A11:A13"/>
    <mergeCell ref="P11:P13"/>
    <mergeCell ref="A14:A16"/>
    <mergeCell ref="P14:P16"/>
    <mergeCell ref="O30:O33"/>
    <mergeCell ref="P30:P33"/>
    <mergeCell ref="C31:E31"/>
    <mergeCell ref="F31:H31"/>
    <mergeCell ref="I31:K31"/>
    <mergeCell ref="L31:N31"/>
    <mergeCell ref="A26:A28"/>
    <mergeCell ref="P26:P28"/>
    <mergeCell ref="A29:G29"/>
    <mergeCell ref="H29:P29"/>
    <mergeCell ref="A30:A33"/>
    <mergeCell ref="B30:B33"/>
    <mergeCell ref="C30:E30"/>
    <mergeCell ref="F30:H30"/>
    <mergeCell ref="I30:K30"/>
    <mergeCell ref="L30:N30"/>
    <mergeCell ref="A43:A45"/>
    <mergeCell ref="P43:P45"/>
    <mergeCell ref="A46:A48"/>
    <mergeCell ref="P46:P48"/>
    <mergeCell ref="A49:A51"/>
    <mergeCell ref="P49:P51"/>
    <mergeCell ref="A34:A36"/>
    <mergeCell ref="P34:P36"/>
    <mergeCell ref="A37:A39"/>
    <mergeCell ref="P37:P39"/>
    <mergeCell ref="A40:A42"/>
    <mergeCell ref="P40:P42"/>
    <mergeCell ref="O56:O59"/>
    <mergeCell ref="P56:P59"/>
    <mergeCell ref="C57:E57"/>
    <mergeCell ref="F57:H57"/>
    <mergeCell ref="I57:K57"/>
    <mergeCell ref="L57:N57"/>
    <mergeCell ref="A52:A54"/>
    <mergeCell ref="P52:P54"/>
    <mergeCell ref="A55:G55"/>
    <mergeCell ref="H55:P55"/>
    <mergeCell ref="A56:A59"/>
    <mergeCell ref="B56:B59"/>
    <mergeCell ref="C56:E56"/>
    <mergeCell ref="F56:H56"/>
    <mergeCell ref="I56:K56"/>
    <mergeCell ref="L56:N56"/>
    <mergeCell ref="A69:A71"/>
    <mergeCell ref="P69:P71"/>
    <mergeCell ref="A72:A74"/>
    <mergeCell ref="P72:P74"/>
    <mergeCell ref="A75:A77"/>
    <mergeCell ref="P75:P77"/>
    <mergeCell ref="A60:A62"/>
    <mergeCell ref="P60:P62"/>
    <mergeCell ref="A63:A65"/>
    <mergeCell ref="P63:P65"/>
    <mergeCell ref="A66:A68"/>
    <mergeCell ref="P66:P68"/>
    <mergeCell ref="O82:O85"/>
    <mergeCell ref="P82:P85"/>
    <mergeCell ref="C83:E83"/>
    <mergeCell ref="F83:H83"/>
    <mergeCell ref="I83:K83"/>
    <mergeCell ref="L83:N83"/>
    <mergeCell ref="A78:A80"/>
    <mergeCell ref="P78:P80"/>
    <mergeCell ref="A81:G81"/>
    <mergeCell ref="H81:P81"/>
    <mergeCell ref="A82:A85"/>
    <mergeCell ref="B82:B85"/>
    <mergeCell ref="C82:E82"/>
    <mergeCell ref="F82:H82"/>
    <mergeCell ref="I82:K82"/>
    <mergeCell ref="L82:N82"/>
    <mergeCell ref="A95:A97"/>
    <mergeCell ref="P95:P97"/>
    <mergeCell ref="A98:A100"/>
    <mergeCell ref="P98:P100"/>
    <mergeCell ref="A101:A103"/>
    <mergeCell ref="P101:P103"/>
    <mergeCell ref="A86:A88"/>
    <mergeCell ref="P86:P88"/>
    <mergeCell ref="A89:A91"/>
    <mergeCell ref="P89:P91"/>
    <mergeCell ref="A92:A94"/>
    <mergeCell ref="P92:P94"/>
    <mergeCell ref="O108:O111"/>
    <mergeCell ref="P108:P111"/>
    <mergeCell ref="C109:E109"/>
    <mergeCell ref="F109:H109"/>
    <mergeCell ref="I109:K109"/>
    <mergeCell ref="L109:N109"/>
    <mergeCell ref="A104:A106"/>
    <mergeCell ref="P104:P106"/>
    <mergeCell ref="A107:G107"/>
    <mergeCell ref="H107:P107"/>
    <mergeCell ref="A108:A111"/>
    <mergeCell ref="B108:B111"/>
    <mergeCell ref="C108:E108"/>
    <mergeCell ref="F108:H108"/>
    <mergeCell ref="I108:K108"/>
    <mergeCell ref="L108:N108"/>
    <mergeCell ref="A121:A123"/>
    <mergeCell ref="P121:P123"/>
    <mergeCell ref="A124:A126"/>
    <mergeCell ref="P124:P126"/>
    <mergeCell ref="A127:A129"/>
    <mergeCell ref="P127:P129"/>
    <mergeCell ref="A112:A114"/>
    <mergeCell ref="P112:P114"/>
    <mergeCell ref="A115:A117"/>
    <mergeCell ref="P115:P117"/>
    <mergeCell ref="A118:A120"/>
    <mergeCell ref="P118:P120"/>
    <mergeCell ref="C136:F136"/>
    <mergeCell ref="G136:J136"/>
    <mergeCell ref="K136:N136"/>
    <mergeCell ref="C137:F137"/>
    <mergeCell ref="G137:J137"/>
    <mergeCell ref="K137:N137"/>
    <mergeCell ref="A130:A132"/>
    <mergeCell ref="P130:P132"/>
    <mergeCell ref="A133:G133"/>
    <mergeCell ref="H133:P133"/>
    <mergeCell ref="A134:A137"/>
    <mergeCell ref="B134:B137"/>
    <mergeCell ref="C134:N134"/>
    <mergeCell ref="O134:O137"/>
    <mergeCell ref="P134:P137"/>
    <mergeCell ref="C135:N135"/>
    <mergeCell ref="P141:P143"/>
    <mergeCell ref="C142:F142"/>
    <mergeCell ref="G142:J142"/>
    <mergeCell ref="K142:N142"/>
    <mergeCell ref="C143:F143"/>
    <mergeCell ref="A138:A140"/>
    <mergeCell ref="C138:F138"/>
    <mergeCell ref="G138:J138"/>
    <mergeCell ref="K138:N138"/>
    <mergeCell ref="P138:P140"/>
    <mergeCell ref="C139:F139"/>
    <mergeCell ref="G139:J139"/>
    <mergeCell ref="K139:N139"/>
    <mergeCell ref="C140:F140"/>
    <mergeCell ref="G140:J140"/>
    <mergeCell ref="G143:J143"/>
    <mergeCell ref="K143:N143"/>
    <mergeCell ref="A144:A146"/>
    <mergeCell ref="C144:F144"/>
    <mergeCell ref="G144:J144"/>
    <mergeCell ref="K144:N144"/>
    <mergeCell ref="K140:N140"/>
    <mergeCell ref="A141:A143"/>
    <mergeCell ref="C141:F141"/>
    <mergeCell ref="G141:J141"/>
    <mergeCell ref="K141:N141"/>
    <mergeCell ref="P147:P149"/>
    <mergeCell ref="C148:F148"/>
    <mergeCell ref="G148:J148"/>
    <mergeCell ref="K148:N148"/>
    <mergeCell ref="C149:F149"/>
    <mergeCell ref="G149:J149"/>
    <mergeCell ref="P144:P146"/>
    <mergeCell ref="C145:F145"/>
    <mergeCell ref="G145:J145"/>
    <mergeCell ref="K145:N145"/>
    <mergeCell ref="C146:F146"/>
    <mergeCell ref="G146:J146"/>
    <mergeCell ref="K146:N146"/>
    <mergeCell ref="A153:A155"/>
    <mergeCell ref="C153:F153"/>
    <mergeCell ref="G153:J153"/>
    <mergeCell ref="K153:N153"/>
    <mergeCell ref="K149:N149"/>
    <mergeCell ref="A150:A152"/>
    <mergeCell ref="C150:F150"/>
    <mergeCell ref="G150:J150"/>
    <mergeCell ref="K150:N150"/>
    <mergeCell ref="C151:F151"/>
    <mergeCell ref="G151:J151"/>
    <mergeCell ref="K151:N151"/>
    <mergeCell ref="C152:F152"/>
    <mergeCell ref="A147:A149"/>
    <mergeCell ref="C147:F147"/>
    <mergeCell ref="G147:J147"/>
    <mergeCell ref="K147:N147"/>
    <mergeCell ref="P153:P155"/>
    <mergeCell ref="C154:F154"/>
    <mergeCell ref="G154:J154"/>
    <mergeCell ref="K154:N154"/>
    <mergeCell ref="C155:F155"/>
    <mergeCell ref="G155:J155"/>
    <mergeCell ref="K155:N155"/>
    <mergeCell ref="G152:J152"/>
    <mergeCell ref="K152:N152"/>
    <mergeCell ref="P150:P152"/>
    <mergeCell ref="K158:N158"/>
    <mergeCell ref="A156:A158"/>
    <mergeCell ref="C156:F156"/>
    <mergeCell ref="G156:J156"/>
    <mergeCell ref="K156:N156"/>
    <mergeCell ref="P156:P158"/>
    <mergeCell ref="C157:F157"/>
    <mergeCell ref="G157:J157"/>
    <mergeCell ref="K157:N157"/>
    <mergeCell ref="C158:F158"/>
    <mergeCell ref="G158:J158"/>
  </mergeCells>
  <pageMargins left="0.25" right="0.25" top="0.75" bottom="0.75" header="0.3" footer="0.3"/>
  <pageSetup paperSize="9" scale="56" orientation="portrait" r:id="rId1"/>
  <rowBreaks count="5" manualBreakCount="5">
    <brk id="28" max="15" man="1"/>
    <brk id="54" max="15" man="1"/>
    <brk id="80" max="15" man="1"/>
    <brk id="106" max="15" man="1"/>
    <brk id="132" max="15" man="1"/>
  </rowBreaks>
  <colBreaks count="1" manualBreakCount="1">
    <brk id="16"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K15"/>
  <sheetViews>
    <sheetView showGridLines="0" rightToLeft="1" zoomScale="90" zoomScaleNormal="90" zoomScaleSheetLayoutView="65" workbookViewId="0">
      <selection activeCell="G13" sqref="G13"/>
    </sheetView>
  </sheetViews>
  <sheetFormatPr defaultColWidth="8.85546875" defaultRowHeight="12.75"/>
  <cols>
    <col min="1" max="1" width="55.7109375" style="486" customWidth="1"/>
    <col min="2" max="33" width="5.7109375" style="486" customWidth="1"/>
    <col min="34" max="34" width="7.42578125" style="486" customWidth="1"/>
    <col min="35" max="35" width="8" style="486" customWidth="1"/>
    <col min="36" max="36" width="55.7109375" style="486" customWidth="1"/>
    <col min="37" max="37" width="5.7109375" style="486" customWidth="1"/>
    <col min="38" max="38" width="8.85546875" style="486" customWidth="1"/>
    <col min="39" max="135" width="8.85546875" style="486"/>
    <col min="136" max="136" width="46.42578125" style="486" customWidth="1"/>
    <col min="137" max="137" width="3.7109375" style="486" customWidth="1"/>
    <col min="138" max="138" width="3.85546875" style="486" customWidth="1"/>
    <col min="139" max="139" width="4.7109375" style="486" customWidth="1"/>
    <col min="140" max="140" width="3.85546875" style="486" customWidth="1"/>
    <col min="141" max="141" width="4.7109375" style="486" customWidth="1"/>
    <col min="142" max="142" width="3.85546875" style="486" customWidth="1"/>
    <col min="143" max="143" width="3.7109375" style="486" customWidth="1"/>
    <col min="144" max="144" width="3.85546875" style="486" customWidth="1"/>
    <col min="145" max="145" width="3.7109375" style="486" customWidth="1"/>
    <col min="146" max="146" width="3.85546875" style="486" customWidth="1"/>
    <col min="147" max="147" width="3.7109375" style="486" customWidth="1"/>
    <col min="148" max="148" width="3.85546875" style="486" customWidth="1"/>
    <col min="149" max="149" width="4.7109375" style="486" customWidth="1"/>
    <col min="150" max="150" width="3.85546875" style="486" customWidth="1"/>
    <col min="151" max="151" width="4.7109375" style="486" customWidth="1"/>
    <col min="152" max="152" width="3.85546875" style="486" customWidth="1"/>
    <col min="153" max="153" width="3.7109375" style="486" customWidth="1"/>
    <col min="154" max="154" width="3.85546875" style="486" customWidth="1"/>
    <col min="155" max="155" width="3.7109375" style="486" customWidth="1"/>
    <col min="156" max="156" width="3.85546875" style="486" customWidth="1"/>
    <col min="157" max="157" width="3.7109375" style="486" customWidth="1"/>
    <col min="158" max="158" width="3.85546875" style="486" customWidth="1"/>
    <col min="159" max="159" width="3.7109375" style="486" customWidth="1"/>
    <col min="160" max="160" width="3.85546875" style="486" customWidth="1"/>
    <col min="161" max="161" width="3.7109375" style="486" customWidth="1"/>
    <col min="162" max="162" width="3.85546875" style="486" customWidth="1"/>
    <col min="163" max="163" width="3.7109375" style="486" customWidth="1"/>
    <col min="164" max="164" width="3.85546875" style="486" customWidth="1"/>
    <col min="165" max="165" width="3.7109375" style="486" customWidth="1"/>
    <col min="166" max="166" width="3.85546875" style="486" customWidth="1"/>
    <col min="167" max="167" width="3.7109375" style="486" customWidth="1"/>
    <col min="168" max="168" width="3.85546875" style="486" customWidth="1"/>
    <col min="169" max="169" width="4.28515625" style="486" customWidth="1"/>
    <col min="170" max="170" width="3.85546875" style="486" customWidth="1"/>
    <col min="171" max="171" width="4.7109375" style="486" customWidth="1"/>
    <col min="172" max="172" width="5.28515625" style="486" customWidth="1"/>
    <col min="173" max="391" width="8.85546875" style="486"/>
    <col min="392" max="392" width="46.42578125" style="486" customWidth="1"/>
    <col min="393" max="393" width="3.7109375" style="486" customWidth="1"/>
    <col min="394" max="394" width="3.85546875" style="486" customWidth="1"/>
    <col min="395" max="395" width="4.7109375" style="486" customWidth="1"/>
    <col min="396" max="396" width="3.85546875" style="486" customWidth="1"/>
    <col min="397" max="397" width="4.7109375" style="486" customWidth="1"/>
    <col min="398" max="398" width="3.85546875" style="486" customWidth="1"/>
    <col min="399" max="399" width="3.7109375" style="486" customWidth="1"/>
    <col min="400" max="400" width="3.85546875" style="486" customWidth="1"/>
    <col min="401" max="401" width="3.7109375" style="486" customWidth="1"/>
    <col min="402" max="402" width="3.85546875" style="486" customWidth="1"/>
    <col min="403" max="403" width="3.7109375" style="486" customWidth="1"/>
    <col min="404" max="404" width="3.85546875" style="486" customWidth="1"/>
    <col min="405" max="405" width="4.7109375" style="486" customWidth="1"/>
    <col min="406" max="406" width="3.85546875" style="486" customWidth="1"/>
    <col min="407" max="407" width="4.7109375" style="486" customWidth="1"/>
    <col min="408" max="408" width="3.85546875" style="486" customWidth="1"/>
    <col min="409" max="409" width="3.7109375" style="486" customWidth="1"/>
    <col min="410" max="410" width="3.85546875" style="486" customWidth="1"/>
    <col min="411" max="411" width="3.7109375" style="486" customWidth="1"/>
    <col min="412" max="412" width="3.85546875" style="486" customWidth="1"/>
    <col min="413" max="413" width="3.7109375" style="486" customWidth="1"/>
    <col min="414" max="414" width="3.85546875" style="486" customWidth="1"/>
    <col min="415" max="415" width="3.7109375" style="486" customWidth="1"/>
    <col min="416" max="416" width="3.85546875" style="486" customWidth="1"/>
    <col min="417" max="417" width="3.7109375" style="486" customWidth="1"/>
    <col min="418" max="418" width="3.85546875" style="486" customWidth="1"/>
    <col min="419" max="419" width="3.7109375" style="486" customWidth="1"/>
    <col min="420" max="420" width="3.85546875" style="486" customWidth="1"/>
    <col min="421" max="421" width="3.7109375" style="486" customWidth="1"/>
    <col min="422" max="422" width="3.85546875" style="486" customWidth="1"/>
    <col min="423" max="423" width="3.7109375" style="486" customWidth="1"/>
    <col min="424" max="424" width="3.85546875" style="486" customWidth="1"/>
    <col min="425" max="425" width="4.28515625" style="486" customWidth="1"/>
    <col min="426" max="426" width="3.85546875" style="486" customWidth="1"/>
    <col min="427" max="427" width="4.7109375" style="486" customWidth="1"/>
    <col min="428" max="428" width="5.28515625" style="486" customWidth="1"/>
    <col min="429" max="647" width="8.85546875" style="486"/>
    <col min="648" max="648" width="46.42578125" style="486" customWidth="1"/>
    <col min="649" max="649" width="3.7109375" style="486" customWidth="1"/>
    <col min="650" max="650" width="3.85546875" style="486" customWidth="1"/>
    <col min="651" max="651" width="4.7109375" style="486" customWidth="1"/>
    <col min="652" max="652" width="3.85546875" style="486" customWidth="1"/>
    <col min="653" max="653" width="4.7109375" style="486" customWidth="1"/>
    <col min="654" max="654" width="3.85546875" style="486" customWidth="1"/>
    <col min="655" max="655" width="3.7109375" style="486" customWidth="1"/>
    <col min="656" max="656" width="3.85546875" style="486" customWidth="1"/>
    <col min="657" max="657" width="3.7109375" style="486" customWidth="1"/>
    <col min="658" max="658" width="3.85546875" style="486" customWidth="1"/>
    <col min="659" max="659" width="3.7109375" style="486" customWidth="1"/>
    <col min="660" max="660" width="3.85546875" style="486" customWidth="1"/>
    <col min="661" max="661" width="4.7109375" style="486" customWidth="1"/>
    <col min="662" max="662" width="3.85546875" style="486" customWidth="1"/>
    <col min="663" max="663" width="4.7109375" style="486" customWidth="1"/>
    <col min="664" max="664" width="3.85546875" style="486" customWidth="1"/>
    <col min="665" max="665" width="3.7109375" style="486" customWidth="1"/>
    <col min="666" max="666" width="3.85546875" style="486" customWidth="1"/>
    <col min="667" max="667" width="3.7109375" style="486" customWidth="1"/>
    <col min="668" max="668" width="3.85546875" style="486" customWidth="1"/>
    <col min="669" max="669" width="3.7109375" style="486" customWidth="1"/>
    <col min="670" max="670" width="3.85546875" style="486" customWidth="1"/>
    <col min="671" max="671" width="3.7109375" style="486" customWidth="1"/>
    <col min="672" max="672" width="3.85546875" style="486" customWidth="1"/>
    <col min="673" max="673" width="3.7109375" style="486" customWidth="1"/>
    <col min="674" max="674" width="3.85546875" style="486" customWidth="1"/>
    <col min="675" max="675" width="3.7109375" style="486" customWidth="1"/>
    <col min="676" max="676" width="3.85546875" style="486" customWidth="1"/>
    <col min="677" max="677" width="3.7109375" style="486" customWidth="1"/>
    <col min="678" max="678" width="3.85546875" style="486" customWidth="1"/>
    <col min="679" max="679" width="3.7109375" style="486" customWidth="1"/>
    <col min="680" max="680" width="3.85546875" style="486" customWidth="1"/>
    <col min="681" max="681" width="4.28515625" style="486" customWidth="1"/>
    <col min="682" max="682" width="3.85546875" style="486" customWidth="1"/>
    <col min="683" max="683" width="4.7109375" style="486" customWidth="1"/>
    <col min="684" max="684" width="5.28515625" style="486" customWidth="1"/>
    <col min="685" max="903" width="8.85546875" style="486"/>
    <col min="904" max="904" width="46.42578125" style="486" customWidth="1"/>
    <col min="905" max="905" width="3.7109375" style="486" customWidth="1"/>
    <col min="906" max="906" width="3.85546875" style="486" customWidth="1"/>
    <col min="907" max="907" width="4.7109375" style="486" customWidth="1"/>
    <col min="908" max="908" width="3.85546875" style="486" customWidth="1"/>
    <col min="909" max="909" width="4.7109375" style="486" customWidth="1"/>
    <col min="910" max="910" width="3.85546875" style="486" customWidth="1"/>
    <col min="911" max="911" width="3.7109375" style="486" customWidth="1"/>
    <col min="912" max="912" width="3.85546875" style="486" customWidth="1"/>
    <col min="913" max="913" width="3.7109375" style="486" customWidth="1"/>
    <col min="914" max="914" width="3.85546875" style="486" customWidth="1"/>
    <col min="915" max="915" width="3.7109375" style="486" customWidth="1"/>
    <col min="916" max="916" width="3.85546875" style="486" customWidth="1"/>
    <col min="917" max="917" width="4.7109375" style="486" customWidth="1"/>
    <col min="918" max="918" width="3.85546875" style="486" customWidth="1"/>
    <col min="919" max="919" width="4.7109375" style="486" customWidth="1"/>
    <col min="920" max="920" width="3.85546875" style="486" customWidth="1"/>
    <col min="921" max="921" width="3.7109375" style="486" customWidth="1"/>
    <col min="922" max="922" width="3.85546875" style="486" customWidth="1"/>
    <col min="923" max="923" width="3.7109375" style="486" customWidth="1"/>
    <col min="924" max="924" width="3.85546875" style="486" customWidth="1"/>
    <col min="925" max="925" width="3.7109375" style="486" customWidth="1"/>
    <col min="926" max="926" width="3.85546875" style="486" customWidth="1"/>
    <col min="927" max="927" width="3.7109375" style="486" customWidth="1"/>
    <col min="928" max="928" width="3.85546875" style="486" customWidth="1"/>
    <col min="929" max="929" width="3.7109375" style="486" customWidth="1"/>
    <col min="930" max="930" width="3.85546875" style="486" customWidth="1"/>
    <col min="931" max="931" width="3.7109375" style="486" customWidth="1"/>
    <col min="932" max="932" width="3.85546875" style="486" customWidth="1"/>
    <col min="933" max="933" width="3.7109375" style="486" customWidth="1"/>
    <col min="934" max="934" width="3.85546875" style="486" customWidth="1"/>
    <col min="935" max="935" width="3.7109375" style="486" customWidth="1"/>
    <col min="936" max="936" width="3.85546875" style="486" customWidth="1"/>
    <col min="937" max="937" width="4.28515625" style="486" customWidth="1"/>
    <col min="938" max="938" width="3.85546875" style="486" customWidth="1"/>
    <col min="939" max="939" width="4.7109375" style="486" customWidth="1"/>
    <col min="940" max="940" width="5.28515625" style="486" customWidth="1"/>
    <col min="941" max="1159" width="8.85546875" style="486"/>
    <col min="1160" max="1160" width="46.42578125" style="486" customWidth="1"/>
    <col min="1161" max="1161" width="3.7109375" style="486" customWidth="1"/>
    <col min="1162" max="1162" width="3.85546875" style="486" customWidth="1"/>
    <col min="1163" max="1163" width="4.7109375" style="486" customWidth="1"/>
    <col min="1164" max="1164" width="3.85546875" style="486" customWidth="1"/>
    <col min="1165" max="1165" width="4.7109375" style="486" customWidth="1"/>
    <col min="1166" max="1166" width="3.85546875" style="486" customWidth="1"/>
    <col min="1167" max="1167" width="3.7109375" style="486" customWidth="1"/>
    <col min="1168" max="1168" width="3.85546875" style="486" customWidth="1"/>
    <col min="1169" max="1169" width="3.7109375" style="486" customWidth="1"/>
    <col min="1170" max="1170" width="3.85546875" style="486" customWidth="1"/>
    <col min="1171" max="1171" width="3.7109375" style="486" customWidth="1"/>
    <col min="1172" max="1172" width="3.85546875" style="486" customWidth="1"/>
    <col min="1173" max="1173" width="4.7109375" style="486" customWidth="1"/>
    <col min="1174" max="1174" width="3.85546875" style="486" customWidth="1"/>
    <col min="1175" max="1175" width="4.7109375" style="486" customWidth="1"/>
    <col min="1176" max="1176" width="3.85546875" style="486" customWidth="1"/>
    <col min="1177" max="1177" width="3.7109375" style="486" customWidth="1"/>
    <col min="1178" max="1178" width="3.85546875" style="486" customWidth="1"/>
    <col min="1179" max="1179" width="3.7109375" style="486" customWidth="1"/>
    <col min="1180" max="1180" width="3.85546875" style="486" customWidth="1"/>
    <col min="1181" max="1181" width="3.7109375" style="486" customWidth="1"/>
    <col min="1182" max="1182" width="3.85546875" style="486" customWidth="1"/>
    <col min="1183" max="1183" width="3.7109375" style="486" customWidth="1"/>
    <col min="1184" max="1184" width="3.85546875" style="486" customWidth="1"/>
    <col min="1185" max="1185" width="3.7109375" style="486" customWidth="1"/>
    <col min="1186" max="1186" width="3.85546875" style="486" customWidth="1"/>
    <col min="1187" max="1187" width="3.7109375" style="486" customWidth="1"/>
    <col min="1188" max="1188" width="3.85546875" style="486" customWidth="1"/>
    <col min="1189" max="1189" width="3.7109375" style="486" customWidth="1"/>
    <col min="1190" max="1190" width="3.85546875" style="486" customWidth="1"/>
    <col min="1191" max="1191" width="3.7109375" style="486" customWidth="1"/>
    <col min="1192" max="1192" width="3.85546875" style="486" customWidth="1"/>
    <col min="1193" max="1193" width="4.28515625" style="486" customWidth="1"/>
    <col min="1194" max="1194" width="3.85546875" style="486" customWidth="1"/>
    <col min="1195" max="1195" width="4.7109375" style="486" customWidth="1"/>
    <col min="1196" max="1196" width="5.28515625" style="486" customWidth="1"/>
    <col min="1197" max="1415" width="8.85546875" style="486"/>
    <col min="1416" max="1416" width="46.42578125" style="486" customWidth="1"/>
    <col min="1417" max="1417" width="3.7109375" style="486" customWidth="1"/>
    <col min="1418" max="1418" width="3.85546875" style="486" customWidth="1"/>
    <col min="1419" max="1419" width="4.7109375" style="486" customWidth="1"/>
    <col min="1420" max="1420" width="3.85546875" style="486" customWidth="1"/>
    <col min="1421" max="1421" width="4.7109375" style="486" customWidth="1"/>
    <col min="1422" max="1422" width="3.85546875" style="486" customWidth="1"/>
    <col min="1423" max="1423" width="3.7109375" style="486" customWidth="1"/>
    <col min="1424" max="1424" width="3.85546875" style="486" customWidth="1"/>
    <col min="1425" max="1425" width="3.7109375" style="486" customWidth="1"/>
    <col min="1426" max="1426" width="3.85546875" style="486" customWidth="1"/>
    <col min="1427" max="1427" width="3.7109375" style="486" customWidth="1"/>
    <col min="1428" max="1428" width="3.85546875" style="486" customWidth="1"/>
    <col min="1429" max="1429" width="4.7109375" style="486" customWidth="1"/>
    <col min="1430" max="1430" width="3.85546875" style="486" customWidth="1"/>
    <col min="1431" max="1431" width="4.7109375" style="486" customWidth="1"/>
    <col min="1432" max="1432" width="3.85546875" style="486" customWidth="1"/>
    <col min="1433" max="1433" width="3.7109375" style="486" customWidth="1"/>
    <col min="1434" max="1434" width="3.85546875" style="486" customWidth="1"/>
    <col min="1435" max="1435" width="3.7109375" style="486" customWidth="1"/>
    <col min="1436" max="1436" width="3.85546875" style="486" customWidth="1"/>
    <col min="1437" max="1437" width="3.7109375" style="486" customWidth="1"/>
    <col min="1438" max="1438" width="3.85546875" style="486" customWidth="1"/>
    <col min="1439" max="1439" width="3.7109375" style="486" customWidth="1"/>
    <col min="1440" max="1440" width="3.85546875" style="486" customWidth="1"/>
    <col min="1441" max="1441" width="3.7109375" style="486" customWidth="1"/>
    <col min="1442" max="1442" width="3.85546875" style="486" customWidth="1"/>
    <col min="1443" max="1443" width="3.7109375" style="486" customWidth="1"/>
    <col min="1444" max="1444" width="3.85546875" style="486" customWidth="1"/>
    <col min="1445" max="1445" width="3.7109375" style="486" customWidth="1"/>
    <col min="1446" max="1446" width="3.85546875" style="486" customWidth="1"/>
    <col min="1447" max="1447" width="3.7109375" style="486" customWidth="1"/>
    <col min="1448" max="1448" width="3.85546875" style="486" customWidth="1"/>
    <col min="1449" max="1449" width="4.28515625" style="486" customWidth="1"/>
    <col min="1450" max="1450" width="3.85546875" style="486" customWidth="1"/>
    <col min="1451" max="1451" width="4.7109375" style="486" customWidth="1"/>
    <col min="1452" max="1452" width="5.28515625" style="486" customWidth="1"/>
    <col min="1453" max="1671" width="8.85546875" style="486"/>
    <col min="1672" max="1672" width="46.42578125" style="486" customWidth="1"/>
    <col min="1673" max="1673" width="3.7109375" style="486" customWidth="1"/>
    <col min="1674" max="1674" width="3.85546875" style="486" customWidth="1"/>
    <col min="1675" max="1675" width="4.7109375" style="486" customWidth="1"/>
    <col min="1676" max="1676" width="3.85546875" style="486" customWidth="1"/>
    <col min="1677" max="1677" width="4.7109375" style="486" customWidth="1"/>
    <col min="1678" max="1678" width="3.85546875" style="486" customWidth="1"/>
    <col min="1679" max="1679" width="3.7109375" style="486" customWidth="1"/>
    <col min="1680" max="1680" width="3.85546875" style="486" customWidth="1"/>
    <col min="1681" max="1681" width="3.7109375" style="486" customWidth="1"/>
    <col min="1682" max="1682" width="3.85546875" style="486" customWidth="1"/>
    <col min="1683" max="1683" width="3.7109375" style="486" customWidth="1"/>
    <col min="1684" max="1684" width="3.85546875" style="486" customWidth="1"/>
    <col min="1685" max="1685" width="4.7109375" style="486" customWidth="1"/>
    <col min="1686" max="1686" width="3.85546875" style="486" customWidth="1"/>
    <col min="1687" max="1687" width="4.7109375" style="486" customWidth="1"/>
    <col min="1688" max="1688" width="3.85546875" style="486" customWidth="1"/>
    <col min="1689" max="1689" width="3.7109375" style="486" customWidth="1"/>
    <col min="1690" max="1690" width="3.85546875" style="486" customWidth="1"/>
    <col min="1691" max="1691" width="3.7109375" style="486" customWidth="1"/>
    <col min="1692" max="1692" width="3.85546875" style="486" customWidth="1"/>
    <col min="1693" max="1693" width="3.7109375" style="486" customWidth="1"/>
    <col min="1694" max="1694" width="3.85546875" style="486" customWidth="1"/>
    <col min="1695" max="1695" width="3.7109375" style="486" customWidth="1"/>
    <col min="1696" max="1696" width="3.85546875" style="486" customWidth="1"/>
    <col min="1697" max="1697" width="3.7109375" style="486" customWidth="1"/>
    <col min="1698" max="1698" width="3.85546875" style="486" customWidth="1"/>
    <col min="1699" max="1699" width="3.7109375" style="486" customWidth="1"/>
    <col min="1700" max="1700" width="3.85546875" style="486" customWidth="1"/>
    <col min="1701" max="1701" width="3.7109375" style="486" customWidth="1"/>
    <col min="1702" max="1702" width="3.85546875" style="486" customWidth="1"/>
    <col min="1703" max="1703" width="3.7109375" style="486" customWidth="1"/>
    <col min="1704" max="1704" width="3.85546875" style="486" customWidth="1"/>
    <col min="1705" max="1705" width="4.28515625" style="486" customWidth="1"/>
    <col min="1706" max="1706" width="3.85546875" style="486" customWidth="1"/>
    <col min="1707" max="1707" width="4.7109375" style="486" customWidth="1"/>
    <col min="1708" max="1708" width="5.28515625" style="486" customWidth="1"/>
    <col min="1709" max="1927" width="8.85546875" style="486"/>
    <col min="1928" max="1928" width="46.42578125" style="486" customWidth="1"/>
    <col min="1929" max="1929" width="3.7109375" style="486" customWidth="1"/>
    <col min="1930" max="1930" width="3.85546875" style="486" customWidth="1"/>
    <col min="1931" max="1931" width="4.7109375" style="486" customWidth="1"/>
    <col min="1932" max="1932" width="3.85546875" style="486" customWidth="1"/>
    <col min="1933" max="1933" width="4.7109375" style="486" customWidth="1"/>
    <col min="1934" max="1934" width="3.85546875" style="486" customWidth="1"/>
    <col min="1935" max="1935" width="3.7109375" style="486" customWidth="1"/>
    <col min="1936" max="1936" width="3.85546875" style="486" customWidth="1"/>
    <col min="1937" max="1937" width="3.7109375" style="486" customWidth="1"/>
    <col min="1938" max="1938" width="3.85546875" style="486" customWidth="1"/>
    <col min="1939" max="1939" width="3.7109375" style="486" customWidth="1"/>
    <col min="1940" max="1940" width="3.85546875" style="486" customWidth="1"/>
    <col min="1941" max="1941" width="4.7109375" style="486" customWidth="1"/>
    <col min="1942" max="1942" width="3.85546875" style="486" customWidth="1"/>
    <col min="1943" max="1943" width="4.7109375" style="486" customWidth="1"/>
    <col min="1944" max="1944" width="3.85546875" style="486" customWidth="1"/>
    <col min="1945" max="1945" width="3.7109375" style="486" customWidth="1"/>
    <col min="1946" max="1946" width="3.85546875" style="486" customWidth="1"/>
    <col min="1947" max="1947" width="3.7109375" style="486" customWidth="1"/>
    <col min="1948" max="1948" width="3.85546875" style="486" customWidth="1"/>
    <col min="1949" max="1949" width="3.7109375" style="486" customWidth="1"/>
    <col min="1950" max="1950" width="3.85546875" style="486" customWidth="1"/>
    <col min="1951" max="1951" width="3.7109375" style="486" customWidth="1"/>
    <col min="1952" max="1952" width="3.85546875" style="486" customWidth="1"/>
    <col min="1953" max="1953" width="3.7109375" style="486" customWidth="1"/>
    <col min="1954" max="1954" width="3.85546875" style="486" customWidth="1"/>
    <col min="1955" max="1955" width="3.7109375" style="486" customWidth="1"/>
    <col min="1956" max="1956" width="3.85546875" style="486" customWidth="1"/>
    <col min="1957" max="1957" width="3.7109375" style="486" customWidth="1"/>
    <col min="1958" max="1958" width="3.85546875" style="486" customWidth="1"/>
    <col min="1959" max="1959" width="3.7109375" style="486" customWidth="1"/>
    <col min="1960" max="1960" width="3.85546875" style="486" customWidth="1"/>
    <col min="1961" max="1961" width="4.28515625" style="486" customWidth="1"/>
    <col min="1962" max="1962" width="3.85546875" style="486" customWidth="1"/>
    <col min="1963" max="1963" width="4.7109375" style="486" customWidth="1"/>
    <col min="1964" max="1964" width="5.28515625" style="486" customWidth="1"/>
    <col min="1965" max="2183" width="8.85546875" style="486"/>
    <col min="2184" max="2184" width="46.42578125" style="486" customWidth="1"/>
    <col min="2185" max="2185" width="3.7109375" style="486" customWidth="1"/>
    <col min="2186" max="2186" width="3.85546875" style="486" customWidth="1"/>
    <col min="2187" max="2187" width="4.7109375" style="486" customWidth="1"/>
    <col min="2188" max="2188" width="3.85546875" style="486" customWidth="1"/>
    <col min="2189" max="2189" width="4.7109375" style="486" customWidth="1"/>
    <col min="2190" max="2190" width="3.85546875" style="486" customWidth="1"/>
    <col min="2191" max="2191" width="3.7109375" style="486" customWidth="1"/>
    <col min="2192" max="2192" width="3.85546875" style="486" customWidth="1"/>
    <col min="2193" max="2193" width="3.7109375" style="486" customWidth="1"/>
    <col min="2194" max="2194" width="3.85546875" style="486" customWidth="1"/>
    <col min="2195" max="2195" width="3.7109375" style="486" customWidth="1"/>
    <col min="2196" max="2196" width="3.85546875" style="486" customWidth="1"/>
    <col min="2197" max="2197" width="4.7109375" style="486" customWidth="1"/>
    <col min="2198" max="2198" width="3.85546875" style="486" customWidth="1"/>
    <col min="2199" max="2199" width="4.7109375" style="486" customWidth="1"/>
    <col min="2200" max="2200" width="3.85546875" style="486" customWidth="1"/>
    <col min="2201" max="2201" width="3.7109375" style="486" customWidth="1"/>
    <col min="2202" max="2202" width="3.85546875" style="486" customWidth="1"/>
    <col min="2203" max="2203" width="3.7109375" style="486" customWidth="1"/>
    <col min="2204" max="2204" width="3.85546875" style="486" customWidth="1"/>
    <col min="2205" max="2205" width="3.7109375" style="486" customWidth="1"/>
    <col min="2206" max="2206" width="3.85546875" style="486" customWidth="1"/>
    <col min="2207" max="2207" width="3.7109375" style="486" customWidth="1"/>
    <col min="2208" max="2208" width="3.85546875" style="486" customWidth="1"/>
    <col min="2209" max="2209" width="3.7109375" style="486" customWidth="1"/>
    <col min="2210" max="2210" width="3.85546875" style="486" customWidth="1"/>
    <col min="2211" max="2211" width="3.7109375" style="486" customWidth="1"/>
    <col min="2212" max="2212" width="3.85546875" style="486" customWidth="1"/>
    <col min="2213" max="2213" width="3.7109375" style="486" customWidth="1"/>
    <col min="2214" max="2214" width="3.85546875" style="486" customWidth="1"/>
    <col min="2215" max="2215" width="3.7109375" style="486" customWidth="1"/>
    <col min="2216" max="2216" width="3.85546875" style="486" customWidth="1"/>
    <col min="2217" max="2217" width="4.28515625" style="486" customWidth="1"/>
    <col min="2218" max="2218" width="3.85546875" style="486" customWidth="1"/>
    <col min="2219" max="2219" width="4.7109375" style="486" customWidth="1"/>
    <col min="2220" max="2220" width="5.28515625" style="486" customWidth="1"/>
    <col min="2221" max="2439" width="8.85546875" style="486"/>
    <col min="2440" max="2440" width="46.42578125" style="486" customWidth="1"/>
    <col min="2441" max="2441" width="3.7109375" style="486" customWidth="1"/>
    <col min="2442" max="2442" width="3.85546875" style="486" customWidth="1"/>
    <col min="2443" max="2443" width="4.7109375" style="486" customWidth="1"/>
    <col min="2444" max="2444" width="3.85546875" style="486" customWidth="1"/>
    <col min="2445" max="2445" width="4.7109375" style="486" customWidth="1"/>
    <col min="2446" max="2446" width="3.85546875" style="486" customWidth="1"/>
    <col min="2447" max="2447" width="3.7109375" style="486" customWidth="1"/>
    <col min="2448" max="2448" width="3.85546875" style="486" customWidth="1"/>
    <col min="2449" max="2449" width="3.7109375" style="486" customWidth="1"/>
    <col min="2450" max="2450" width="3.85546875" style="486" customWidth="1"/>
    <col min="2451" max="2451" width="3.7109375" style="486" customWidth="1"/>
    <col min="2452" max="2452" width="3.85546875" style="486" customWidth="1"/>
    <col min="2453" max="2453" width="4.7109375" style="486" customWidth="1"/>
    <col min="2454" max="2454" width="3.85546875" style="486" customWidth="1"/>
    <col min="2455" max="2455" width="4.7109375" style="486" customWidth="1"/>
    <col min="2456" max="2456" width="3.85546875" style="486" customWidth="1"/>
    <col min="2457" max="2457" width="3.7109375" style="486" customWidth="1"/>
    <col min="2458" max="2458" width="3.85546875" style="486" customWidth="1"/>
    <col min="2459" max="2459" width="3.7109375" style="486" customWidth="1"/>
    <col min="2460" max="2460" width="3.85546875" style="486" customWidth="1"/>
    <col min="2461" max="2461" width="3.7109375" style="486" customWidth="1"/>
    <col min="2462" max="2462" width="3.85546875" style="486" customWidth="1"/>
    <col min="2463" max="2463" width="3.7109375" style="486" customWidth="1"/>
    <col min="2464" max="2464" width="3.85546875" style="486" customWidth="1"/>
    <col min="2465" max="2465" width="3.7109375" style="486" customWidth="1"/>
    <col min="2466" max="2466" width="3.85546875" style="486" customWidth="1"/>
    <col min="2467" max="2467" width="3.7109375" style="486" customWidth="1"/>
    <col min="2468" max="2468" width="3.85546875" style="486" customWidth="1"/>
    <col min="2469" max="2469" width="3.7109375" style="486" customWidth="1"/>
    <col min="2470" max="2470" width="3.85546875" style="486" customWidth="1"/>
    <col min="2471" max="2471" width="3.7109375" style="486" customWidth="1"/>
    <col min="2472" max="2472" width="3.85546875" style="486" customWidth="1"/>
    <col min="2473" max="2473" width="4.28515625" style="486" customWidth="1"/>
    <col min="2474" max="2474" width="3.85546875" style="486" customWidth="1"/>
    <col min="2475" max="2475" width="4.7109375" style="486" customWidth="1"/>
    <col min="2476" max="2476" width="5.28515625" style="486" customWidth="1"/>
    <col min="2477" max="2695" width="8.85546875" style="486"/>
    <col min="2696" max="2696" width="46.42578125" style="486" customWidth="1"/>
    <col min="2697" max="2697" width="3.7109375" style="486" customWidth="1"/>
    <col min="2698" max="2698" width="3.85546875" style="486" customWidth="1"/>
    <col min="2699" max="2699" width="4.7109375" style="486" customWidth="1"/>
    <col min="2700" max="2700" width="3.85546875" style="486" customWidth="1"/>
    <col min="2701" max="2701" width="4.7109375" style="486" customWidth="1"/>
    <col min="2702" max="2702" width="3.85546875" style="486" customWidth="1"/>
    <col min="2703" max="2703" width="3.7109375" style="486" customWidth="1"/>
    <col min="2704" max="2704" width="3.85546875" style="486" customWidth="1"/>
    <col min="2705" max="2705" width="3.7109375" style="486" customWidth="1"/>
    <col min="2706" max="2706" width="3.85546875" style="486" customWidth="1"/>
    <col min="2707" max="2707" width="3.7109375" style="486" customWidth="1"/>
    <col min="2708" max="2708" width="3.85546875" style="486" customWidth="1"/>
    <col min="2709" max="2709" width="4.7109375" style="486" customWidth="1"/>
    <col min="2710" max="2710" width="3.85546875" style="486" customWidth="1"/>
    <col min="2711" max="2711" width="4.7109375" style="486" customWidth="1"/>
    <col min="2712" max="2712" width="3.85546875" style="486" customWidth="1"/>
    <col min="2713" max="2713" width="3.7109375" style="486" customWidth="1"/>
    <col min="2714" max="2714" width="3.85546875" style="486" customWidth="1"/>
    <col min="2715" max="2715" width="3.7109375" style="486" customWidth="1"/>
    <col min="2716" max="2716" width="3.85546875" style="486" customWidth="1"/>
    <col min="2717" max="2717" width="3.7109375" style="486" customWidth="1"/>
    <col min="2718" max="2718" width="3.85546875" style="486" customWidth="1"/>
    <col min="2719" max="2719" width="3.7109375" style="486" customWidth="1"/>
    <col min="2720" max="2720" width="3.85546875" style="486" customWidth="1"/>
    <col min="2721" max="2721" width="3.7109375" style="486" customWidth="1"/>
    <col min="2722" max="2722" width="3.85546875" style="486" customWidth="1"/>
    <col min="2723" max="2723" width="3.7109375" style="486" customWidth="1"/>
    <col min="2724" max="2724" width="3.85546875" style="486" customWidth="1"/>
    <col min="2725" max="2725" width="3.7109375" style="486" customWidth="1"/>
    <col min="2726" max="2726" width="3.85546875" style="486" customWidth="1"/>
    <col min="2727" max="2727" width="3.7109375" style="486" customWidth="1"/>
    <col min="2728" max="2728" width="3.85546875" style="486" customWidth="1"/>
    <col min="2729" max="2729" width="4.28515625" style="486" customWidth="1"/>
    <col min="2730" max="2730" width="3.85546875" style="486" customWidth="1"/>
    <col min="2731" max="2731" width="4.7109375" style="486" customWidth="1"/>
    <col min="2732" max="2732" width="5.28515625" style="486" customWidth="1"/>
    <col min="2733" max="2951" width="8.85546875" style="486"/>
    <col min="2952" max="2952" width="46.42578125" style="486" customWidth="1"/>
    <col min="2953" max="2953" width="3.7109375" style="486" customWidth="1"/>
    <col min="2954" max="2954" width="3.85546875" style="486" customWidth="1"/>
    <col min="2955" max="2955" width="4.7109375" style="486" customWidth="1"/>
    <col min="2956" max="2956" width="3.85546875" style="486" customWidth="1"/>
    <col min="2957" max="2957" width="4.7109375" style="486" customWidth="1"/>
    <col min="2958" max="2958" width="3.85546875" style="486" customWidth="1"/>
    <col min="2959" max="2959" width="3.7109375" style="486" customWidth="1"/>
    <col min="2960" max="2960" width="3.85546875" style="486" customWidth="1"/>
    <col min="2961" max="2961" width="3.7109375" style="486" customWidth="1"/>
    <col min="2962" max="2962" width="3.85546875" style="486" customWidth="1"/>
    <col min="2963" max="2963" width="3.7109375" style="486" customWidth="1"/>
    <col min="2964" max="2964" width="3.85546875" style="486" customWidth="1"/>
    <col min="2965" max="2965" width="4.7109375" style="486" customWidth="1"/>
    <col min="2966" max="2966" width="3.85546875" style="486" customWidth="1"/>
    <col min="2967" max="2967" width="4.7109375" style="486" customWidth="1"/>
    <col min="2968" max="2968" width="3.85546875" style="486" customWidth="1"/>
    <col min="2969" max="2969" width="3.7109375" style="486" customWidth="1"/>
    <col min="2970" max="2970" width="3.85546875" style="486" customWidth="1"/>
    <col min="2971" max="2971" width="3.7109375" style="486" customWidth="1"/>
    <col min="2972" max="2972" width="3.85546875" style="486" customWidth="1"/>
    <col min="2973" max="2973" width="3.7109375" style="486" customWidth="1"/>
    <col min="2974" max="2974" width="3.85546875" style="486" customWidth="1"/>
    <col min="2975" max="2975" width="3.7109375" style="486" customWidth="1"/>
    <col min="2976" max="2976" width="3.85546875" style="486" customWidth="1"/>
    <col min="2977" max="2977" width="3.7109375" style="486" customWidth="1"/>
    <col min="2978" max="2978" width="3.85546875" style="486" customWidth="1"/>
    <col min="2979" max="2979" width="3.7109375" style="486" customWidth="1"/>
    <col min="2980" max="2980" width="3.85546875" style="486" customWidth="1"/>
    <col min="2981" max="2981" width="3.7109375" style="486" customWidth="1"/>
    <col min="2982" max="2982" width="3.85546875" style="486" customWidth="1"/>
    <col min="2983" max="2983" width="3.7109375" style="486" customWidth="1"/>
    <col min="2984" max="2984" width="3.85546875" style="486" customWidth="1"/>
    <col min="2985" max="2985" width="4.28515625" style="486" customWidth="1"/>
    <col min="2986" max="2986" width="3.85546875" style="486" customWidth="1"/>
    <col min="2987" max="2987" width="4.7109375" style="486" customWidth="1"/>
    <col min="2988" max="2988" width="5.28515625" style="486" customWidth="1"/>
    <col min="2989" max="3207" width="8.85546875" style="486"/>
    <col min="3208" max="3208" width="46.42578125" style="486" customWidth="1"/>
    <col min="3209" max="3209" width="3.7109375" style="486" customWidth="1"/>
    <col min="3210" max="3210" width="3.85546875" style="486" customWidth="1"/>
    <col min="3211" max="3211" width="4.7109375" style="486" customWidth="1"/>
    <col min="3212" max="3212" width="3.85546875" style="486" customWidth="1"/>
    <col min="3213" max="3213" width="4.7109375" style="486" customWidth="1"/>
    <col min="3214" max="3214" width="3.85546875" style="486" customWidth="1"/>
    <col min="3215" max="3215" width="3.7109375" style="486" customWidth="1"/>
    <col min="3216" max="3216" width="3.85546875" style="486" customWidth="1"/>
    <col min="3217" max="3217" width="3.7109375" style="486" customWidth="1"/>
    <col min="3218" max="3218" width="3.85546875" style="486" customWidth="1"/>
    <col min="3219" max="3219" width="3.7109375" style="486" customWidth="1"/>
    <col min="3220" max="3220" width="3.85546875" style="486" customWidth="1"/>
    <col min="3221" max="3221" width="4.7109375" style="486" customWidth="1"/>
    <col min="3222" max="3222" width="3.85546875" style="486" customWidth="1"/>
    <col min="3223" max="3223" width="4.7109375" style="486" customWidth="1"/>
    <col min="3224" max="3224" width="3.85546875" style="486" customWidth="1"/>
    <col min="3225" max="3225" width="3.7109375" style="486" customWidth="1"/>
    <col min="3226" max="3226" width="3.85546875" style="486" customWidth="1"/>
    <col min="3227" max="3227" width="3.7109375" style="486" customWidth="1"/>
    <col min="3228" max="3228" width="3.85546875" style="486" customWidth="1"/>
    <col min="3229" max="3229" width="3.7109375" style="486" customWidth="1"/>
    <col min="3230" max="3230" width="3.85546875" style="486" customWidth="1"/>
    <col min="3231" max="3231" width="3.7109375" style="486" customWidth="1"/>
    <col min="3232" max="3232" width="3.85546875" style="486" customWidth="1"/>
    <col min="3233" max="3233" width="3.7109375" style="486" customWidth="1"/>
    <col min="3234" max="3234" width="3.85546875" style="486" customWidth="1"/>
    <col min="3235" max="3235" width="3.7109375" style="486" customWidth="1"/>
    <col min="3236" max="3236" width="3.85546875" style="486" customWidth="1"/>
    <col min="3237" max="3237" width="3.7109375" style="486" customWidth="1"/>
    <col min="3238" max="3238" width="3.85546875" style="486" customWidth="1"/>
    <col min="3239" max="3239" width="3.7109375" style="486" customWidth="1"/>
    <col min="3240" max="3240" width="3.85546875" style="486" customWidth="1"/>
    <col min="3241" max="3241" width="4.28515625" style="486" customWidth="1"/>
    <col min="3242" max="3242" width="3.85546875" style="486" customWidth="1"/>
    <col min="3243" max="3243" width="4.7109375" style="486" customWidth="1"/>
    <col min="3244" max="3244" width="5.28515625" style="486" customWidth="1"/>
    <col min="3245" max="3463" width="8.85546875" style="486"/>
    <col min="3464" max="3464" width="46.42578125" style="486" customWidth="1"/>
    <col min="3465" max="3465" width="3.7109375" style="486" customWidth="1"/>
    <col min="3466" max="3466" width="3.85546875" style="486" customWidth="1"/>
    <col min="3467" max="3467" width="4.7109375" style="486" customWidth="1"/>
    <col min="3468" max="3468" width="3.85546875" style="486" customWidth="1"/>
    <col min="3469" max="3469" width="4.7109375" style="486" customWidth="1"/>
    <col min="3470" max="3470" width="3.85546875" style="486" customWidth="1"/>
    <col min="3471" max="3471" width="3.7109375" style="486" customWidth="1"/>
    <col min="3472" max="3472" width="3.85546875" style="486" customWidth="1"/>
    <col min="3473" max="3473" width="3.7109375" style="486" customWidth="1"/>
    <col min="3474" max="3474" width="3.85546875" style="486" customWidth="1"/>
    <col min="3475" max="3475" width="3.7109375" style="486" customWidth="1"/>
    <col min="3476" max="3476" width="3.85546875" style="486" customWidth="1"/>
    <col min="3477" max="3477" width="4.7109375" style="486" customWidth="1"/>
    <col min="3478" max="3478" width="3.85546875" style="486" customWidth="1"/>
    <col min="3479" max="3479" width="4.7109375" style="486" customWidth="1"/>
    <col min="3480" max="3480" width="3.85546875" style="486" customWidth="1"/>
    <col min="3481" max="3481" width="3.7109375" style="486" customWidth="1"/>
    <col min="3482" max="3482" width="3.85546875" style="486" customWidth="1"/>
    <col min="3483" max="3483" width="3.7109375" style="486" customWidth="1"/>
    <col min="3484" max="3484" width="3.85546875" style="486" customWidth="1"/>
    <col min="3485" max="3485" width="3.7109375" style="486" customWidth="1"/>
    <col min="3486" max="3486" width="3.85546875" style="486" customWidth="1"/>
    <col min="3487" max="3487" width="3.7109375" style="486" customWidth="1"/>
    <col min="3488" max="3488" width="3.85546875" style="486" customWidth="1"/>
    <col min="3489" max="3489" width="3.7109375" style="486" customWidth="1"/>
    <col min="3490" max="3490" width="3.85546875" style="486" customWidth="1"/>
    <col min="3491" max="3491" width="3.7109375" style="486" customWidth="1"/>
    <col min="3492" max="3492" width="3.85546875" style="486" customWidth="1"/>
    <col min="3493" max="3493" width="3.7109375" style="486" customWidth="1"/>
    <col min="3494" max="3494" width="3.85546875" style="486" customWidth="1"/>
    <col min="3495" max="3495" width="3.7109375" style="486" customWidth="1"/>
    <col min="3496" max="3496" width="3.85546875" style="486" customWidth="1"/>
    <col min="3497" max="3497" width="4.28515625" style="486" customWidth="1"/>
    <col min="3498" max="3498" width="3.85546875" style="486" customWidth="1"/>
    <col min="3499" max="3499" width="4.7109375" style="486" customWidth="1"/>
    <col min="3500" max="3500" width="5.28515625" style="486" customWidth="1"/>
    <col min="3501" max="3719" width="8.85546875" style="486"/>
    <col min="3720" max="3720" width="46.42578125" style="486" customWidth="1"/>
    <col min="3721" max="3721" width="3.7109375" style="486" customWidth="1"/>
    <col min="3722" max="3722" width="3.85546875" style="486" customWidth="1"/>
    <col min="3723" max="3723" width="4.7109375" style="486" customWidth="1"/>
    <col min="3724" max="3724" width="3.85546875" style="486" customWidth="1"/>
    <col min="3725" max="3725" width="4.7109375" style="486" customWidth="1"/>
    <col min="3726" max="3726" width="3.85546875" style="486" customWidth="1"/>
    <col min="3727" max="3727" width="3.7109375" style="486" customWidth="1"/>
    <col min="3728" max="3728" width="3.85546875" style="486" customWidth="1"/>
    <col min="3729" max="3729" width="3.7109375" style="486" customWidth="1"/>
    <col min="3730" max="3730" width="3.85546875" style="486" customWidth="1"/>
    <col min="3731" max="3731" width="3.7109375" style="486" customWidth="1"/>
    <col min="3732" max="3732" width="3.85546875" style="486" customWidth="1"/>
    <col min="3733" max="3733" width="4.7109375" style="486" customWidth="1"/>
    <col min="3734" max="3734" width="3.85546875" style="486" customWidth="1"/>
    <col min="3735" max="3735" width="4.7109375" style="486" customWidth="1"/>
    <col min="3736" max="3736" width="3.85546875" style="486" customWidth="1"/>
    <col min="3737" max="3737" width="3.7109375" style="486" customWidth="1"/>
    <col min="3738" max="3738" width="3.85546875" style="486" customWidth="1"/>
    <col min="3739" max="3739" width="3.7109375" style="486" customWidth="1"/>
    <col min="3740" max="3740" width="3.85546875" style="486" customWidth="1"/>
    <col min="3741" max="3741" width="3.7109375" style="486" customWidth="1"/>
    <col min="3742" max="3742" width="3.85546875" style="486" customWidth="1"/>
    <col min="3743" max="3743" width="3.7109375" style="486" customWidth="1"/>
    <col min="3744" max="3744" width="3.85546875" style="486" customWidth="1"/>
    <col min="3745" max="3745" width="3.7109375" style="486" customWidth="1"/>
    <col min="3746" max="3746" width="3.85546875" style="486" customWidth="1"/>
    <col min="3747" max="3747" width="3.7109375" style="486" customWidth="1"/>
    <col min="3748" max="3748" width="3.85546875" style="486" customWidth="1"/>
    <col min="3749" max="3749" width="3.7109375" style="486" customWidth="1"/>
    <col min="3750" max="3750" width="3.85546875" style="486" customWidth="1"/>
    <col min="3751" max="3751" width="3.7109375" style="486" customWidth="1"/>
    <col min="3752" max="3752" width="3.85546875" style="486" customWidth="1"/>
    <col min="3753" max="3753" width="4.28515625" style="486" customWidth="1"/>
    <col min="3754" max="3754" width="3.85546875" style="486" customWidth="1"/>
    <col min="3755" max="3755" width="4.7109375" style="486" customWidth="1"/>
    <col min="3756" max="3756" width="5.28515625" style="486" customWidth="1"/>
    <col min="3757" max="3975" width="8.85546875" style="486"/>
    <col min="3976" max="3976" width="46.42578125" style="486" customWidth="1"/>
    <col min="3977" max="3977" width="3.7109375" style="486" customWidth="1"/>
    <col min="3978" max="3978" width="3.85546875" style="486" customWidth="1"/>
    <col min="3979" max="3979" width="4.7109375" style="486" customWidth="1"/>
    <col min="3980" max="3980" width="3.85546875" style="486" customWidth="1"/>
    <col min="3981" max="3981" width="4.7109375" style="486" customWidth="1"/>
    <col min="3982" max="3982" width="3.85546875" style="486" customWidth="1"/>
    <col min="3983" max="3983" width="3.7109375" style="486" customWidth="1"/>
    <col min="3984" max="3984" width="3.85546875" style="486" customWidth="1"/>
    <col min="3985" max="3985" width="3.7109375" style="486" customWidth="1"/>
    <col min="3986" max="3986" width="3.85546875" style="486" customWidth="1"/>
    <col min="3987" max="3987" width="3.7109375" style="486" customWidth="1"/>
    <col min="3988" max="3988" width="3.85546875" style="486" customWidth="1"/>
    <col min="3989" max="3989" width="4.7109375" style="486" customWidth="1"/>
    <col min="3990" max="3990" width="3.85546875" style="486" customWidth="1"/>
    <col min="3991" max="3991" width="4.7109375" style="486" customWidth="1"/>
    <col min="3992" max="3992" width="3.85546875" style="486" customWidth="1"/>
    <col min="3993" max="3993" width="3.7109375" style="486" customWidth="1"/>
    <col min="3994" max="3994" width="3.85546875" style="486" customWidth="1"/>
    <col min="3995" max="3995" width="3.7109375" style="486" customWidth="1"/>
    <col min="3996" max="3996" width="3.85546875" style="486" customWidth="1"/>
    <col min="3997" max="3997" width="3.7109375" style="486" customWidth="1"/>
    <col min="3998" max="3998" width="3.85546875" style="486" customWidth="1"/>
    <col min="3999" max="3999" width="3.7109375" style="486" customWidth="1"/>
    <col min="4000" max="4000" width="3.85546875" style="486" customWidth="1"/>
    <col min="4001" max="4001" width="3.7109375" style="486" customWidth="1"/>
    <col min="4002" max="4002" width="3.85546875" style="486" customWidth="1"/>
    <col min="4003" max="4003" width="3.7109375" style="486" customWidth="1"/>
    <col min="4004" max="4004" width="3.85546875" style="486" customWidth="1"/>
    <col min="4005" max="4005" width="3.7109375" style="486" customWidth="1"/>
    <col min="4006" max="4006" width="3.85546875" style="486" customWidth="1"/>
    <col min="4007" max="4007" width="3.7109375" style="486" customWidth="1"/>
    <col min="4008" max="4008" width="3.85546875" style="486" customWidth="1"/>
    <col min="4009" max="4009" width="4.28515625" style="486" customWidth="1"/>
    <col min="4010" max="4010" width="3.85546875" style="486" customWidth="1"/>
    <col min="4011" max="4011" width="4.7109375" style="486" customWidth="1"/>
    <col min="4012" max="4012" width="5.28515625" style="486" customWidth="1"/>
    <col min="4013" max="4231" width="8.85546875" style="486"/>
    <col min="4232" max="4232" width="46.42578125" style="486" customWidth="1"/>
    <col min="4233" max="4233" width="3.7109375" style="486" customWidth="1"/>
    <col min="4234" max="4234" width="3.85546875" style="486" customWidth="1"/>
    <col min="4235" max="4235" width="4.7109375" style="486" customWidth="1"/>
    <col min="4236" max="4236" width="3.85546875" style="486" customWidth="1"/>
    <col min="4237" max="4237" width="4.7109375" style="486" customWidth="1"/>
    <col min="4238" max="4238" width="3.85546875" style="486" customWidth="1"/>
    <col min="4239" max="4239" width="3.7109375" style="486" customWidth="1"/>
    <col min="4240" max="4240" width="3.85546875" style="486" customWidth="1"/>
    <col min="4241" max="4241" width="3.7109375" style="486" customWidth="1"/>
    <col min="4242" max="4242" width="3.85546875" style="486" customWidth="1"/>
    <col min="4243" max="4243" width="3.7109375" style="486" customWidth="1"/>
    <col min="4244" max="4244" width="3.85546875" style="486" customWidth="1"/>
    <col min="4245" max="4245" width="4.7109375" style="486" customWidth="1"/>
    <col min="4246" max="4246" width="3.85546875" style="486" customWidth="1"/>
    <col min="4247" max="4247" width="4.7109375" style="486" customWidth="1"/>
    <col min="4248" max="4248" width="3.85546875" style="486" customWidth="1"/>
    <col min="4249" max="4249" width="3.7109375" style="486" customWidth="1"/>
    <col min="4250" max="4250" width="3.85546875" style="486" customWidth="1"/>
    <col min="4251" max="4251" width="3.7109375" style="486" customWidth="1"/>
    <col min="4252" max="4252" width="3.85546875" style="486" customWidth="1"/>
    <col min="4253" max="4253" width="3.7109375" style="486" customWidth="1"/>
    <col min="4254" max="4254" width="3.85546875" style="486" customWidth="1"/>
    <col min="4255" max="4255" width="3.7109375" style="486" customWidth="1"/>
    <col min="4256" max="4256" width="3.85546875" style="486" customWidth="1"/>
    <col min="4257" max="4257" width="3.7109375" style="486" customWidth="1"/>
    <col min="4258" max="4258" width="3.85546875" style="486" customWidth="1"/>
    <col min="4259" max="4259" width="3.7109375" style="486" customWidth="1"/>
    <col min="4260" max="4260" width="3.85546875" style="486" customWidth="1"/>
    <col min="4261" max="4261" width="3.7109375" style="486" customWidth="1"/>
    <col min="4262" max="4262" width="3.85546875" style="486" customWidth="1"/>
    <col min="4263" max="4263" width="3.7109375" style="486" customWidth="1"/>
    <col min="4264" max="4264" width="3.85546875" style="486" customWidth="1"/>
    <col min="4265" max="4265" width="4.28515625" style="486" customWidth="1"/>
    <col min="4266" max="4266" width="3.85546875" style="486" customWidth="1"/>
    <col min="4267" max="4267" width="4.7109375" style="486" customWidth="1"/>
    <col min="4268" max="4268" width="5.28515625" style="486" customWidth="1"/>
    <col min="4269" max="4487" width="8.85546875" style="486"/>
    <col min="4488" max="4488" width="46.42578125" style="486" customWidth="1"/>
    <col min="4489" max="4489" width="3.7109375" style="486" customWidth="1"/>
    <col min="4490" max="4490" width="3.85546875" style="486" customWidth="1"/>
    <col min="4491" max="4491" width="4.7109375" style="486" customWidth="1"/>
    <col min="4492" max="4492" width="3.85546875" style="486" customWidth="1"/>
    <col min="4493" max="4493" width="4.7109375" style="486" customWidth="1"/>
    <col min="4494" max="4494" width="3.85546875" style="486" customWidth="1"/>
    <col min="4495" max="4495" width="3.7109375" style="486" customWidth="1"/>
    <col min="4496" max="4496" width="3.85546875" style="486" customWidth="1"/>
    <col min="4497" max="4497" width="3.7109375" style="486" customWidth="1"/>
    <col min="4498" max="4498" width="3.85546875" style="486" customWidth="1"/>
    <col min="4499" max="4499" width="3.7109375" style="486" customWidth="1"/>
    <col min="4500" max="4500" width="3.85546875" style="486" customWidth="1"/>
    <col min="4501" max="4501" width="4.7109375" style="486" customWidth="1"/>
    <col min="4502" max="4502" width="3.85546875" style="486" customWidth="1"/>
    <col min="4503" max="4503" width="4.7109375" style="486" customWidth="1"/>
    <col min="4504" max="4504" width="3.85546875" style="486" customWidth="1"/>
    <col min="4505" max="4505" width="3.7109375" style="486" customWidth="1"/>
    <col min="4506" max="4506" width="3.85546875" style="486" customWidth="1"/>
    <col min="4507" max="4507" width="3.7109375" style="486" customWidth="1"/>
    <col min="4508" max="4508" width="3.85546875" style="486" customWidth="1"/>
    <col min="4509" max="4509" width="3.7109375" style="486" customWidth="1"/>
    <col min="4510" max="4510" width="3.85546875" style="486" customWidth="1"/>
    <col min="4511" max="4511" width="3.7109375" style="486" customWidth="1"/>
    <col min="4512" max="4512" width="3.85546875" style="486" customWidth="1"/>
    <col min="4513" max="4513" width="3.7109375" style="486" customWidth="1"/>
    <col min="4514" max="4514" width="3.85546875" style="486" customWidth="1"/>
    <col min="4515" max="4515" width="3.7109375" style="486" customWidth="1"/>
    <col min="4516" max="4516" width="3.85546875" style="486" customWidth="1"/>
    <col min="4517" max="4517" width="3.7109375" style="486" customWidth="1"/>
    <col min="4518" max="4518" width="3.85546875" style="486" customWidth="1"/>
    <col min="4519" max="4519" width="3.7109375" style="486" customWidth="1"/>
    <col min="4520" max="4520" width="3.85546875" style="486" customWidth="1"/>
    <col min="4521" max="4521" width="4.28515625" style="486" customWidth="1"/>
    <col min="4522" max="4522" width="3.85546875" style="486" customWidth="1"/>
    <col min="4523" max="4523" width="4.7109375" style="486" customWidth="1"/>
    <col min="4524" max="4524" width="5.28515625" style="486" customWidth="1"/>
    <col min="4525" max="4743" width="8.85546875" style="486"/>
    <col min="4744" max="4744" width="46.42578125" style="486" customWidth="1"/>
    <col min="4745" max="4745" width="3.7109375" style="486" customWidth="1"/>
    <col min="4746" max="4746" width="3.85546875" style="486" customWidth="1"/>
    <col min="4747" max="4747" width="4.7109375" style="486" customWidth="1"/>
    <col min="4748" max="4748" width="3.85546875" style="486" customWidth="1"/>
    <col min="4749" max="4749" width="4.7109375" style="486" customWidth="1"/>
    <col min="4750" max="4750" width="3.85546875" style="486" customWidth="1"/>
    <col min="4751" max="4751" width="3.7109375" style="486" customWidth="1"/>
    <col min="4752" max="4752" width="3.85546875" style="486" customWidth="1"/>
    <col min="4753" max="4753" width="3.7109375" style="486" customWidth="1"/>
    <col min="4754" max="4754" width="3.85546875" style="486" customWidth="1"/>
    <col min="4755" max="4755" width="3.7109375" style="486" customWidth="1"/>
    <col min="4756" max="4756" width="3.85546875" style="486" customWidth="1"/>
    <col min="4757" max="4757" width="4.7109375" style="486" customWidth="1"/>
    <col min="4758" max="4758" width="3.85546875" style="486" customWidth="1"/>
    <col min="4759" max="4759" width="4.7109375" style="486" customWidth="1"/>
    <col min="4760" max="4760" width="3.85546875" style="486" customWidth="1"/>
    <col min="4761" max="4761" width="3.7109375" style="486" customWidth="1"/>
    <col min="4762" max="4762" width="3.85546875" style="486" customWidth="1"/>
    <col min="4763" max="4763" width="3.7109375" style="486" customWidth="1"/>
    <col min="4764" max="4764" width="3.85546875" style="486" customWidth="1"/>
    <col min="4765" max="4765" width="3.7109375" style="486" customWidth="1"/>
    <col min="4766" max="4766" width="3.85546875" style="486" customWidth="1"/>
    <col min="4767" max="4767" width="3.7109375" style="486" customWidth="1"/>
    <col min="4768" max="4768" width="3.85546875" style="486" customWidth="1"/>
    <col min="4769" max="4769" width="3.7109375" style="486" customWidth="1"/>
    <col min="4770" max="4770" width="3.85546875" style="486" customWidth="1"/>
    <col min="4771" max="4771" width="3.7109375" style="486" customWidth="1"/>
    <col min="4772" max="4772" width="3.85546875" style="486" customWidth="1"/>
    <col min="4773" max="4773" width="3.7109375" style="486" customWidth="1"/>
    <col min="4774" max="4774" width="3.85546875" style="486" customWidth="1"/>
    <col min="4775" max="4775" width="3.7109375" style="486" customWidth="1"/>
    <col min="4776" max="4776" width="3.85546875" style="486" customWidth="1"/>
    <col min="4777" max="4777" width="4.28515625" style="486" customWidth="1"/>
    <col min="4778" max="4778" width="3.85546875" style="486" customWidth="1"/>
    <col min="4779" max="4779" width="4.7109375" style="486" customWidth="1"/>
    <col min="4780" max="4780" width="5.28515625" style="486" customWidth="1"/>
    <col min="4781" max="4999" width="8.85546875" style="486"/>
    <col min="5000" max="5000" width="46.42578125" style="486" customWidth="1"/>
    <col min="5001" max="5001" width="3.7109375" style="486" customWidth="1"/>
    <col min="5002" max="5002" width="3.85546875" style="486" customWidth="1"/>
    <col min="5003" max="5003" width="4.7109375" style="486" customWidth="1"/>
    <col min="5004" max="5004" width="3.85546875" style="486" customWidth="1"/>
    <col min="5005" max="5005" width="4.7109375" style="486" customWidth="1"/>
    <col min="5006" max="5006" width="3.85546875" style="486" customWidth="1"/>
    <col min="5007" max="5007" width="3.7109375" style="486" customWidth="1"/>
    <col min="5008" max="5008" width="3.85546875" style="486" customWidth="1"/>
    <col min="5009" max="5009" width="3.7109375" style="486" customWidth="1"/>
    <col min="5010" max="5010" width="3.85546875" style="486" customWidth="1"/>
    <col min="5011" max="5011" width="3.7109375" style="486" customWidth="1"/>
    <col min="5012" max="5012" width="3.85546875" style="486" customWidth="1"/>
    <col min="5013" max="5013" width="4.7109375" style="486" customWidth="1"/>
    <col min="5014" max="5014" width="3.85546875" style="486" customWidth="1"/>
    <col min="5015" max="5015" width="4.7109375" style="486" customWidth="1"/>
    <col min="5016" max="5016" width="3.85546875" style="486" customWidth="1"/>
    <col min="5017" max="5017" width="3.7109375" style="486" customWidth="1"/>
    <col min="5018" max="5018" width="3.85546875" style="486" customWidth="1"/>
    <col min="5019" max="5019" width="3.7109375" style="486" customWidth="1"/>
    <col min="5020" max="5020" width="3.85546875" style="486" customWidth="1"/>
    <col min="5021" max="5021" width="3.7109375" style="486" customWidth="1"/>
    <col min="5022" max="5022" width="3.85546875" style="486" customWidth="1"/>
    <col min="5023" max="5023" width="3.7109375" style="486" customWidth="1"/>
    <col min="5024" max="5024" width="3.85546875" style="486" customWidth="1"/>
    <col min="5025" max="5025" width="3.7109375" style="486" customWidth="1"/>
    <col min="5026" max="5026" width="3.85546875" style="486" customWidth="1"/>
    <col min="5027" max="5027" width="3.7109375" style="486" customWidth="1"/>
    <col min="5028" max="5028" width="3.85546875" style="486" customWidth="1"/>
    <col min="5029" max="5029" width="3.7109375" style="486" customWidth="1"/>
    <col min="5030" max="5030" width="3.85546875" style="486" customWidth="1"/>
    <col min="5031" max="5031" width="3.7109375" style="486" customWidth="1"/>
    <col min="5032" max="5032" width="3.85546875" style="486" customWidth="1"/>
    <col min="5033" max="5033" width="4.28515625" style="486" customWidth="1"/>
    <col min="5034" max="5034" width="3.85546875" style="486" customWidth="1"/>
    <col min="5035" max="5035" width="4.7109375" style="486" customWidth="1"/>
    <col min="5036" max="5036" width="5.28515625" style="486" customWidth="1"/>
    <col min="5037" max="5255" width="8.85546875" style="486"/>
    <col min="5256" max="5256" width="46.42578125" style="486" customWidth="1"/>
    <col min="5257" max="5257" width="3.7109375" style="486" customWidth="1"/>
    <col min="5258" max="5258" width="3.85546875" style="486" customWidth="1"/>
    <col min="5259" max="5259" width="4.7109375" style="486" customWidth="1"/>
    <col min="5260" max="5260" width="3.85546875" style="486" customWidth="1"/>
    <col min="5261" max="5261" width="4.7109375" style="486" customWidth="1"/>
    <col min="5262" max="5262" width="3.85546875" style="486" customWidth="1"/>
    <col min="5263" max="5263" width="3.7109375" style="486" customWidth="1"/>
    <col min="5264" max="5264" width="3.85546875" style="486" customWidth="1"/>
    <col min="5265" max="5265" width="3.7109375" style="486" customWidth="1"/>
    <col min="5266" max="5266" width="3.85546875" style="486" customWidth="1"/>
    <col min="5267" max="5267" width="3.7109375" style="486" customWidth="1"/>
    <col min="5268" max="5268" width="3.85546875" style="486" customWidth="1"/>
    <col min="5269" max="5269" width="4.7109375" style="486" customWidth="1"/>
    <col min="5270" max="5270" width="3.85546875" style="486" customWidth="1"/>
    <col min="5271" max="5271" width="4.7109375" style="486" customWidth="1"/>
    <col min="5272" max="5272" width="3.85546875" style="486" customWidth="1"/>
    <col min="5273" max="5273" width="3.7109375" style="486" customWidth="1"/>
    <col min="5274" max="5274" width="3.85546875" style="486" customWidth="1"/>
    <col min="5275" max="5275" width="3.7109375" style="486" customWidth="1"/>
    <col min="5276" max="5276" width="3.85546875" style="486" customWidth="1"/>
    <col min="5277" max="5277" width="3.7109375" style="486" customWidth="1"/>
    <col min="5278" max="5278" width="3.85546875" style="486" customWidth="1"/>
    <col min="5279" max="5279" width="3.7109375" style="486" customWidth="1"/>
    <col min="5280" max="5280" width="3.85546875" style="486" customWidth="1"/>
    <col min="5281" max="5281" width="3.7109375" style="486" customWidth="1"/>
    <col min="5282" max="5282" width="3.85546875" style="486" customWidth="1"/>
    <col min="5283" max="5283" width="3.7109375" style="486" customWidth="1"/>
    <col min="5284" max="5284" width="3.85546875" style="486" customWidth="1"/>
    <col min="5285" max="5285" width="3.7109375" style="486" customWidth="1"/>
    <col min="5286" max="5286" width="3.85546875" style="486" customWidth="1"/>
    <col min="5287" max="5287" width="3.7109375" style="486" customWidth="1"/>
    <col min="5288" max="5288" width="3.85546875" style="486" customWidth="1"/>
    <col min="5289" max="5289" width="4.28515625" style="486" customWidth="1"/>
    <col min="5290" max="5290" width="3.85546875" style="486" customWidth="1"/>
    <col min="5291" max="5291" width="4.7109375" style="486" customWidth="1"/>
    <col min="5292" max="5292" width="5.28515625" style="486" customWidth="1"/>
    <col min="5293" max="5511" width="8.85546875" style="486"/>
    <col min="5512" max="5512" width="46.42578125" style="486" customWidth="1"/>
    <col min="5513" max="5513" width="3.7109375" style="486" customWidth="1"/>
    <col min="5514" max="5514" width="3.85546875" style="486" customWidth="1"/>
    <col min="5515" max="5515" width="4.7109375" style="486" customWidth="1"/>
    <col min="5516" max="5516" width="3.85546875" style="486" customWidth="1"/>
    <col min="5517" max="5517" width="4.7109375" style="486" customWidth="1"/>
    <col min="5518" max="5518" width="3.85546875" style="486" customWidth="1"/>
    <col min="5519" max="5519" width="3.7109375" style="486" customWidth="1"/>
    <col min="5520" max="5520" width="3.85546875" style="486" customWidth="1"/>
    <col min="5521" max="5521" width="3.7109375" style="486" customWidth="1"/>
    <col min="5522" max="5522" width="3.85546875" style="486" customWidth="1"/>
    <col min="5523" max="5523" width="3.7109375" style="486" customWidth="1"/>
    <col min="5524" max="5524" width="3.85546875" style="486" customWidth="1"/>
    <col min="5525" max="5525" width="4.7109375" style="486" customWidth="1"/>
    <col min="5526" max="5526" width="3.85546875" style="486" customWidth="1"/>
    <col min="5527" max="5527" width="4.7109375" style="486" customWidth="1"/>
    <col min="5528" max="5528" width="3.85546875" style="486" customWidth="1"/>
    <col min="5529" max="5529" width="3.7109375" style="486" customWidth="1"/>
    <col min="5530" max="5530" width="3.85546875" style="486" customWidth="1"/>
    <col min="5531" max="5531" width="3.7109375" style="486" customWidth="1"/>
    <col min="5532" max="5532" width="3.85546875" style="486" customWidth="1"/>
    <col min="5533" max="5533" width="3.7109375" style="486" customWidth="1"/>
    <col min="5534" max="5534" width="3.85546875" style="486" customWidth="1"/>
    <col min="5535" max="5535" width="3.7109375" style="486" customWidth="1"/>
    <col min="5536" max="5536" width="3.85546875" style="486" customWidth="1"/>
    <col min="5537" max="5537" width="3.7109375" style="486" customWidth="1"/>
    <col min="5538" max="5538" width="3.85546875" style="486" customWidth="1"/>
    <col min="5539" max="5539" width="3.7109375" style="486" customWidth="1"/>
    <col min="5540" max="5540" width="3.85546875" style="486" customWidth="1"/>
    <col min="5541" max="5541" width="3.7109375" style="486" customWidth="1"/>
    <col min="5542" max="5542" width="3.85546875" style="486" customWidth="1"/>
    <col min="5543" max="5543" width="3.7109375" style="486" customWidth="1"/>
    <col min="5544" max="5544" width="3.85546875" style="486" customWidth="1"/>
    <col min="5545" max="5545" width="4.28515625" style="486" customWidth="1"/>
    <col min="5546" max="5546" width="3.85546875" style="486" customWidth="1"/>
    <col min="5547" max="5547" width="4.7109375" style="486" customWidth="1"/>
    <col min="5548" max="5548" width="5.28515625" style="486" customWidth="1"/>
    <col min="5549" max="5767" width="8.85546875" style="486"/>
    <col min="5768" max="5768" width="46.42578125" style="486" customWidth="1"/>
    <col min="5769" max="5769" width="3.7109375" style="486" customWidth="1"/>
    <col min="5770" max="5770" width="3.85546875" style="486" customWidth="1"/>
    <col min="5771" max="5771" width="4.7109375" style="486" customWidth="1"/>
    <col min="5772" max="5772" width="3.85546875" style="486" customWidth="1"/>
    <col min="5773" max="5773" width="4.7109375" style="486" customWidth="1"/>
    <col min="5774" max="5774" width="3.85546875" style="486" customWidth="1"/>
    <col min="5775" max="5775" width="3.7109375" style="486" customWidth="1"/>
    <col min="5776" max="5776" width="3.85546875" style="486" customWidth="1"/>
    <col min="5777" max="5777" width="3.7109375" style="486" customWidth="1"/>
    <col min="5778" max="5778" width="3.85546875" style="486" customWidth="1"/>
    <col min="5779" max="5779" width="3.7109375" style="486" customWidth="1"/>
    <col min="5780" max="5780" width="3.85546875" style="486" customWidth="1"/>
    <col min="5781" max="5781" width="4.7109375" style="486" customWidth="1"/>
    <col min="5782" max="5782" width="3.85546875" style="486" customWidth="1"/>
    <col min="5783" max="5783" width="4.7109375" style="486" customWidth="1"/>
    <col min="5784" max="5784" width="3.85546875" style="486" customWidth="1"/>
    <col min="5785" max="5785" width="3.7109375" style="486" customWidth="1"/>
    <col min="5786" max="5786" width="3.85546875" style="486" customWidth="1"/>
    <col min="5787" max="5787" width="3.7109375" style="486" customWidth="1"/>
    <col min="5788" max="5788" width="3.85546875" style="486" customWidth="1"/>
    <col min="5789" max="5789" width="3.7109375" style="486" customWidth="1"/>
    <col min="5790" max="5790" width="3.85546875" style="486" customWidth="1"/>
    <col min="5791" max="5791" width="3.7109375" style="486" customWidth="1"/>
    <col min="5792" max="5792" width="3.85546875" style="486" customWidth="1"/>
    <col min="5793" max="5793" width="3.7109375" style="486" customWidth="1"/>
    <col min="5794" max="5794" width="3.85546875" style="486" customWidth="1"/>
    <col min="5795" max="5795" width="3.7109375" style="486" customWidth="1"/>
    <col min="5796" max="5796" width="3.85546875" style="486" customWidth="1"/>
    <col min="5797" max="5797" width="3.7109375" style="486" customWidth="1"/>
    <col min="5798" max="5798" width="3.85546875" style="486" customWidth="1"/>
    <col min="5799" max="5799" width="3.7109375" style="486" customWidth="1"/>
    <col min="5800" max="5800" width="3.85546875" style="486" customWidth="1"/>
    <col min="5801" max="5801" width="4.28515625" style="486" customWidth="1"/>
    <col min="5802" max="5802" width="3.85546875" style="486" customWidth="1"/>
    <col min="5803" max="5803" width="4.7109375" style="486" customWidth="1"/>
    <col min="5804" max="5804" width="5.28515625" style="486" customWidth="1"/>
    <col min="5805" max="6023" width="8.85546875" style="486"/>
    <col min="6024" max="6024" width="46.42578125" style="486" customWidth="1"/>
    <col min="6025" max="6025" width="3.7109375" style="486" customWidth="1"/>
    <col min="6026" max="6026" width="3.85546875" style="486" customWidth="1"/>
    <col min="6027" max="6027" width="4.7109375" style="486" customWidth="1"/>
    <col min="6028" max="6028" width="3.85546875" style="486" customWidth="1"/>
    <col min="6029" max="6029" width="4.7109375" style="486" customWidth="1"/>
    <col min="6030" max="6030" width="3.85546875" style="486" customWidth="1"/>
    <col min="6031" max="6031" width="3.7109375" style="486" customWidth="1"/>
    <col min="6032" max="6032" width="3.85546875" style="486" customWidth="1"/>
    <col min="6033" max="6033" width="3.7109375" style="486" customWidth="1"/>
    <col min="6034" max="6034" width="3.85546875" style="486" customWidth="1"/>
    <col min="6035" max="6035" width="3.7109375" style="486" customWidth="1"/>
    <col min="6036" max="6036" width="3.85546875" style="486" customWidth="1"/>
    <col min="6037" max="6037" width="4.7109375" style="486" customWidth="1"/>
    <col min="6038" max="6038" width="3.85546875" style="486" customWidth="1"/>
    <col min="6039" max="6039" width="4.7109375" style="486" customWidth="1"/>
    <col min="6040" max="6040" width="3.85546875" style="486" customWidth="1"/>
    <col min="6041" max="6041" width="3.7109375" style="486" customWidth="1"/>
    <col min="6042" max="6042" width="3.85546875" style="486" customWidth="1"/>
    <col min="6043" max="6043" width="3.7109375" style="486" customWidth="1"/>
    <col min="6044" max="6044" width="3.85546875" style="486" customWidth="1"/>
    <col min="6045" max="6045" width="3.7109375" style="486" customWidth="1"/>
    <col min="6046" max="6046" width="3.85546875" style="486" customWidth="1"/>
    <col min="6047" max="6047" width="3.7109375" style="486" customWidth="1"/>
    <col min="6048" max="6048" width="3.85546875" style="486" customWidth="1"/>
    <col min="6049" max="6049" width="3.7109375" style="486" customWidth="1"/>
    <col min="6050" max="6050" width="3.85546875" style="486" customWidth="1"/>
    <col min="6051" max="6051" width="3.7109375" style="486" customWidth="1"/>
    <col min="6052" max="6052" width="3.85546875" style="486" customWidth="1"/>
    <col min="6053" max="6053" width="3.7109375" style="486" customWidth="1"/>
    <col min="6054" max="6054" width="3.85546875" style="486" customWidth="1"/>
    <col min="6055" max="6055" width="3.7109375" style="486" customWidth="1"/>
    <col min="6056" max="6056" width="3.85546875" style="486" customWidth="1"/>
    <col min="6057" max="6057" width="4.28515625" style="486" customWidth="1"/>
    <col min="6058" max="6058" width="3.85546875" style="486" customWidth="1"/>
    <col min="6059" max="6059" width="4.7109375" style="486" customWidth="1"/>
    <col min="6060" max="6060" width="5.28515625" style="486" customWidth="1"/>
    <col min="6061" max="6279" width="8.85546875" style="486"/>
    <col min="6280" max="6280" width="46.42578125" style="486" customWidth="1"/>
    <col min="6281" max="6281" width="3.7109375" style="486" customWidth="1"/>
    <col min="6282" max="6282" width="3.85546875" style="486" customWidth="1"/>
    <col min="6283" max="6283" width="4.7109375" style="486" customWidth="1"/>
    <col min="6284" max="6284" width="3.85546875" style="486" customWidth="1"/>
    <col min="6285" max="6285" width="4.7109375" style="486" customWidth="1"/>
    <col min="6286" max="6286" width="3.85546875" style="486" customWidth="1"/>
    <col min="6287" max="6287" width="3.7109375" style="486" customWidth="1"/>
    <col min="6288" max="6288" width="3.85546875" style="486" customWidth="1"/>
    <col min="6289" max="6289" width="3.7109375" style="486" customWidth="1"/>
    <col min="6290" max="6290" width="3.85546875" style="486" customWidth="1"/>
    <col min="6291" max="6291" width="3.7109375" style="486" customWidth="1"/>
    <col min="6292" max="6292" width="3.85546875" style="486" customWidth="1"/>
    <col min="6293" max="6293" width="4.7109375" style="486" customWidth="1"/>
    <col min="6294" max="6294" width="3.85546875" style="486" customWidth="1"/>
    <col min="6295" max="6295" width="4.7109375" style="486" customWidth="1"/>
    <col min="6296" max="6296" width="3.85546875" style="486" customWidth="1"/>
    <col min="6297" max="6297" width="3.7109375" style="486" customWidth="1"/>
    <col min="6298" max="6298" width="3.85546875" style="486" customWidth="1"/>
    <col min="6299" max="6299" width="3.7109375" style="486" customWidth="1"/>
    <col min="6300" max="6300" width="3.85546875" style="486" customWidth="1"/>
    <col min="6301" max="6301" width="3.7109375" style="486" customWidth="1"/>
    <col min="6302" max="6302" width="3.85546875" style="486" customWidth="1"/>
    <col min="6303" max="6303" width="3.7109375" style="486" customWidth="1"/>
    <col min="6304" max="6304" width="3.85546875" style="486" customWidth="1"/>
    <col min="6305" max="6305" width="3.7109375" style="486" customWidth="1"/>
    <col min="6306" max="6306" width="3.85546875" style="486" customWidth="1"/>
    <col min="6307" max="6307" width="3.7109375" style="486" customWidth="1"/>
    <col min="6308" max="6308" width="3.85546875" style="486" customWidth="1"/>
    <col min="6309" max="6309" width="3.7109375" style="486" customWidth="1"/>
    <col min="6310" max="6310" width="3.85546875" style="486" customWidth="1"/>
    <col min="6311" max="6311" width="3.7109375" style="486" customWidth="1"/>
    <col min="6312" max="6312" width="3.85546875" style="486" customWidth="1"/>
    <col min="6313" max="6313" width="4.28515625" style="486" customWidth="1"/>
    <col min="6314" max="6314" width="3.85546875" style="486" customWidth="1"/>
    <col min="6315" max="6315" width="4.7109375" style="486" customWidth="1"/>
    <col min="6316" max="6316" width="5.28515625" style="486" customWidth="1"/>
    <col min="6317" max="6535" width="8.85546875" style="486"/>
    <col min="6536" max="6536" width="46.42578125" style="486" customWidth="1"/>
    <col min="6537" max="6537" width="3.7109375" style="486" customWidth="1"/>
    <col min="6538" max="6538" width="3.85546875" style="486" customWidth="1"/>
    <col min="6539" max="6539" width="4.7109375" style="486" customWidth="1"/>
    <col min="6540" max="6540" width="3.85546875" style="486" customWidth="1"/>
    <col min="6541" max="6541" width="4.7109375" style="486" customWidth="1"/>
    <col min="6542" max="6542" width="3.85546875" style="486" customWidth="1"/>
    <col min="6543" max="6543" width="3.7109375" style="486" customWidth="1"/>
    <col min="6544" max="6544" width="3.85546875" style="486" customWidth="1"/>
    <col min="6545" max="6545" width="3.7109375" style="486" customWidth="1"/>
    <col min="6546" max="6546" width="3.85546875" style="486" customWidth="1"/>
    <col min="6547" max="6547" width="3.7109375" style="486" customWidth="1"/>
    <col min="6548" max="6548" width="3.85546875" style="486" customWidth="1"/>
    <col min="6549" max="6549" width="4.7109375" style="486" customWidth="1"/>
    <col min="6550" max="6550" width="3.85546875" style="486" customWidth="1"/>
    <col min="6551" max="6551" width="4.7109375" style="486" customWidth="1"/>
    <col min="6552" max="6552" width="3.85546875" style="486" customWidth="1"/>
    <col min="6553" max="6553" width="3.7109375" style="486" customWidth="1"/>
    <col min="6554" max="6554" width="3.85546875" style="486" customWidth="1"/>
    <col min="6555" max="6555" width="3.7109375" style="486" customWidth="1"/>
    <col min="6556" max="6556" width="3.85546875" style="486" customWidth="1"/>
    <col min="6557" max="6557" width="3.7109375" style="486" customWidth="1"/>
    <col min="6558" max="6558" width="3.85546875" style="486" customWidth="1"/>
    <col min="6559" max="6559" width="3.7109375" style="486" customWidth="1"/>
    <col min="6560" max="6560" width="3.85546875" style="486" customWidth="1"/>
    <col min="6561" max="6561" width="3.7109375" style="486" customWidth="1"/>
    <col min="6562" max="6562" width="3.85546875" style="486" customWidth="1"/>
    <col min="6563" max="6563" width="3.7109375" style="486" customWidth="1"/>
    <col min="6564" max="6564" width="3.85546875" style="486" customWidth="1"/>
    <col min="6565" max="6565" width="3.7109375" style="486" customWidth="1"/>
    <col min="6566" max="6566" width="3.85546875" style="486" customWidth="1"/>
    <col min="6567" max="6567" width="3.7109375" style="486" customWidth="1"/>
    <col min="6568" max="6568" width="3.85546875" style="486" customWidth="1"/>
    <col min="6569" max="6569" width="4.28515625" style="486" customWidth="1"/>
    <col min="6570" max="6570" width="3.85546875" style="486" customWidth="1"/>
    <col min="6571" max="6571" width="4.7109375" style="486" customWidth="1"/>
    <col min="6572" max="6572" width="5.28515625" style="486" customWidth="1"/>
    <col min="6573" max="6791" width="8.85546875" style="486"/>
    <col min="6792" max="6792" width="46.42578125" style="486" customWidth="1"/>
    <col min="6793" max="6793" width="3.7109375" style="486" customWidth="1"/>
    <col min="6794" max="6794" width="3.85546875" style="486" customWidth="1"/>
    <col min="6795" max="6795" width="4.7109375" style="486" customWidth="1"/>
    <col min="6796" max="6796" width="3.85546875" style="486" customWidth="1"/>
    <col min="6797" max="6797" width="4.7109375" style="486" customWidth="1"/>
    <col min="6798" max="6798" width="3.85546875" style="486" customWidth="1"/>
    <col min="6799" max="6799" width="3.7109375" style="486" customWidth="1"/>
    <col min="6800" max="6800" width="3.85546875" style="486" customWidth="1"/>
    <col min="6801" max="6801" width="3.7109375" style="486" customWidth="1"/>
    <col min="6802" max="6802" width="3.85546875" style="486" customWidth="1"/>
    <col min="6803" max="6803" width="3.7109375" style="486" customWidth="1"/>
    <col min="6804" max="6804" width="3.85546875" style="486" customWidth="1"/>
    <col min="6805" max="6805" width="4.7109375" style="486" customWidth="1"/>
    <col min="6806" max="6806" width="3.85546875" style="486" customWidth="1"/>
    <col min="6807" max="6807" width="4.7109375" style="486" customWidth="1"/>
    <col min="6808" max="6808" width="3.85546875" style="486" customWidth="1"/>
    <col min="6809" max="6809" width="3.7109375" style="486" customWidth="1"/>
    <col min="6810" max="6810" width="3.85546875" style="486" customWidth="1"/>
    <col min="6811" max="6811" width="3.7109375" style="486" customWidth="1"/>
    <col min="6812" max="6812" width="3.85546875" style="486" customWidth="1"/>
    <col min="6813" max="6813" width="3.7109375" style="486" customWidth="1"/>
    <col min="6814" max="6814" width="3.85546875" style="486" customWidth="1"/>
    <col min="6815" max="6815" width="3.7109375" style="486" customWidth="1"/>
    <col min="6816" max="6816" width="3.85546875" style="486" customWidth="1"/>
    <col min="6817" max="6817" width="3.7109375" style="486" customWidth="1"/>
    <col min="6818" max="6818" width="3.85546875" style="486" customWidth="1"/>
    <col min="6819" max="6819" width="3.7109375" style="486" customWidth="1"/>
    <col min="6820" max="6820" width="3.85546875" style="486" customWidth="1"/>
    <col min="6821" max="6821" width="3.7109375" style="486" customWidth="1"/>
    <col min="6822" max="6822" width="3.85546875" style="486" customWidth="1"/>
    <col min="6823" max="6823" width="3.7109375" style="486" customWidth="1"/>
    <col min="6824" max="6824" width="3.85546875" style="486" customWidth="1"/>
    <col min="6825" max="6825" width="4.28515625" style="486" customWidth="1"/>
    <col min="6826" max="6826" width="3.85546875" style="486" customWidth="1"/>
    <col min="6827" max="6827" width="4.7109375" style="486" customWidth="1"/>
    <col min="6828" max="6828" width="5.28515625" style="486" customWidth="1"/>
    <col min="6829" max="7047" width="8.85546875" style="486"/>
    <col min="7048" max="7048" width="46.42578125" style="486" customWidth="1"/>
    <col min="7049" max="7049" width="3.7109375" style="486" customWidth="1"/>
    <col min="7050" max="7050" width="3.85546875" style="486" customWidth="1"/>
    <col min="7051" max="7051" width="4.7109375" style="486" customWidth="1"/>
    <col min="7052" max="7052" width="3.85546875" style="486" customWidth="1"/>
    <col min="7053" max="7053" width="4.7109375" style="486" customWidth="1"/>
    <col min="7054" max="7054" width="3.85546875" style="486" customWidth="1"/>
    <col min="7055" max="7055" width="3.7109375" style="486" customWidth="1"/>
    <col min="7056" max="7056" width="3.85546875" style="486" customWidth="1"/>
    <col min="7057" max="7057" width="3.7109375" style="486" customWidth="1"/>
    <col min="7058" max="7058" width="3.85546875" style="486" customWidth="1"/>
    <col min="7059" max="7059" width="3.7109375" style="486" customWidth="1"/>
    <col min="7060" max="7060" width="3.85546875" style="486" customWidth="1"/>
    <col min="7061" max="7061" width="4.7109375" style="486" customWidth="1"/>
    <col min="7062" max="7062" width="3.85546875" style="486" customWidth="1"/>
    <col min="7063" max="7063" width="4.7109375" style="486" customWidth="1"/>
    <col min="7064" max="7064" width="3.85546875" style="486" customWidth="1"/>
    <col min="7065" max="7065" width="3.7109375" style="486" customWidth="1"/>
    <col min="7066" max="7066" width="3.85546875" style="486" customWidth="1"/>
    <col min="7067" max="7067" width="3.7109375" style="486" customWidth="1"/>
    <col min="7068" max="7068" width="3.85546875" style="486" customWidth="1"/>
    <col min="7069" max="7069" width="3.7109375" style="486" customWidth="1"/>
    <col min="7070" max="7070" width="3.85546875" style="486" customWidth="1"/>
    <col min="7071" max="7071" width="3.7109375" style="486" customWidth="1"/>
    <col min="7072" max="7072" width="3.85546875" style="486" customWidth="1"/>
    <col min="7073" max="7073" width="3.7109375" style="486" customWidth="1"/>
    <col min="7074" max="7074" width="3.85546875" style="486" customWidth="1"/>
    <col min="7075" max="7075" width="3.7109375" style="486" customWidth="1"/>
    <col min="7076" max="7076" width="3.85546875" style="486" customWidth="1"/>
    <col min="7077" max="7077" width="3.7109375" style="486" customWidth="1"/>
    <col min="7078" max="7078" width="3.85546875" style="486" customWidth="1"/>
    <col min="7079" max="7079" width="3.7109375" style="486" customWidth="1"/>
    <col min="7080" max="7080" width="3.85546875" style="486" customWidth="1"/>
    <col min="7081" max="7081" width="4.28515625" style="486" customWidth="1"/>
    <col min="7082" max="7082" width="3.85546875" style="486" customWidth="1"/>
    <col min="7083" max="7083" width="4.7109375" style="486" customWidth="1"/>
    <col min="7084" max="7084" width="5.28515625" style="486" customWidth="1"/>
    <col min="7085" max="7303" width="8.85546875" style="486"/>
    <col min="7304" max="7304" width="46.42578125" style="486" customWidth="1"/>
    <col min="7305" max="7305" width="3.7109375" style="486" customWidth="1"/>
    <col min="7306" max="7306" width="3.85546875" style="486" customWidth="1"/>
    <col min="7307" max="7307" width="4.7109375" style="486" customWidth="1"/>
    <col min="7308" max="7308" width="3.85546875" style="486" customWidth="1"/>
    <col min="7309" max="7309" width="4.7109375" style="486" customWidth="1"/>
    <col min="7310" max="7310" width="3.85546875" style="486" customWidth="1"/>
    <col min="7311" max="7311" width="3.7109375" style="486" customWidth="1"/>
    <col min="7312" max="7312" width="3.85546875" style="486" customWidth="1"/>
    <col min="7313" max="7313" width="3.7109375" style="486" customWidth="1"/>
    <col min="7314" max="7314" width="3.85546875" style="486" customWidth="1"/>
    <col min="7315" max="7315" width="3.7109375" style="486" customWidth="1"/>
    <col min="7316" max="7316" width="3.85546875" style="486" customWidth="1"/>
    <col min="7317" max="7317" width="4.7109375" style="486" customWidth="1"/>
    <col min="7318" max="7318" width="3.85546875" style="486" customWidth="1"/>
    <col min="7319" max="7319" width="4.7109375" style="486" customWidth="1"/>
    <col min="7320" max="7320" width="3.85546875" style="486" customWidth="1"/>
    <col min="7321" max="7321" width="3.7109375" style="486" customWidth="1"/>
    <col min="7322" max="7322" width="3.85546875" style="486" customWidth="1"/>
    <col min="7323" max="7323" width="3.7109375" style="486" customWidth="1"/>
    <col min="7324" max="7324" width="3.85546875" style="486" customWidth="1"/>
    <col min="7325" max="7325" width="3.7109375" style="486" customWidth="1"/>
    <col min="7326" max="7326" width="3.85546875" style="486" customWidth="1"/>
    <col min="7327" max="7327" width="3.7109375" style="486" customWidth="1"/>
    <col min="7328" max="7328" width="3.85546875" style="486" customWidth="1"/>
    <col min="7329" max="7329" width="3.7109375" style="486" customWidth="1"/>
    <col min="7330" max="7330" width="3.85546875" style="486" customWidth="1"/>
    <col min="7331" max="7331" width="3.7109375" style="486" customWidth="1"/>
    <col min="7332" max="7332" width="3.85546875" style="486" customWidth="1"/>
    <col min="7333" max="7333" width="3.7109375" style="486" customWidth="1"/>
    <col min="7334" max="7334" width="3.85546875" style="486" customWidth="1"/>
    <col min="7335" max="7335" width="3.7109375" style="486" customWidth="1"/>
    <col min="7336" max="7336" width="3.85546875" style="486" customWidth="1"/>
    <col min="7337" max="7337" width="4.28515625" style="486" customWidth="1"/>
    <col min="7338" max="7338" width="3.85546875" style="486" customWidth="1"/>
    <col min="7339" max="7339" width="4.7109375" style="486" customWidth="1"/>
    <col min="7340" max="7340" width="5.28515625" style="486" customWidth="1"/>
    <col min="7341" max="7559" width="8.85546875" style="486"/>
    <col min="7560" max="7560" width="46.42578125" style="486" customWidth="1"/>
    <col min="7561" max="7561" width="3.7109375" style="486" customWidth="1"/>
    <col min="7562" max="7562" width="3.85546875" style="486" customWidth="1"/>
    <col min="7563" max="7563" width="4.7109375" style="486" customWidth="1"/>
    <col min="7564" max="7564" width="3.85546875" style="486" customWidth="1"/>
    <col min="7565" max="7565" width="4.7109375" style="486" customWidth="1"/>
    <col min="7566" max="7566" width="3.85546875" style="486" customWidth="1"/>
    <col min="7567" max="7567" width="3.7109375" style="486" customWidth="1"/>
    <col min="7568" max="7568" width="3.85546875" style="486" customWidth="1"/>
    <col min="7569" max="7569" width="3.7109375" style="486" customWidth="1"/>
    <col min="7570" max="7570" width="3.85546875" style="486" customWidth="1"/>
    <col min="7571" max="7571" width="3.7109375" style="486" customWidth="1"/>
    <col min="7572" max="7572" width="3.85546875" style="486" customWidth="1"/>
    <col min="7573" max="7573" width="4.7109375" style="486" customWidth="1"/>
    <col min="7574" max="7574" width="3.85546875" style="486" customWidth="1"/>
    <col min="7575" max="7575" width="4.7109375" style="486" customWidth="1"/>
    <col min="7576" max="7576" width="3.85546875" style="486" customWidth="1"/>
    <col min="7577" max="7577" width="3.7109375" style="486" customWidth="1"/>
    <col min="7578" max="7578" width="3.85546875" style="486" customWidth="1"/>
    <col min="7579" max="7579" width="3.7109375" style="486" customWidth="1"/>
    <col min="7580" max="7580" width="3.85546875" style="486" customWidth="1"/>
    <col min="7581" max="7581" width="3.7109375" style="486" customWidth="1"/>
    <col min="7582" max="7582" width="3.85546875" style="486" customWidth="1"/>
    <col min="7583" max="7583" width="3.7109375" style="486" customWidth="1"/>
    <col min="7584" max="7584" width="3.85546875" style="486" customWidth="1"/>
    <col min="7585" max="7585" width="3.7109375" style="486" customWidth="1"/>
    <col min="7586" max="7586" width="3.85546875" style="486" customWidth="1"/>
    <col min="7587" max="7587" width="3.7109375" style="486" customWidth="1"/>
    <col min="7588" max="7588" width="3.85546875" style="486" customWidth="1"/>
    <col min="7589" max="7589" width="3.7109375" style="486" customWidth="1"/>
    <col min="7590" max="7590" width="3.85546875" style="486" customWidth="1"/>
    <col min="7591" max="7591" width="3.7109375" style="486" customWidth="1"/>
    <col min="7592" max="7592" width="3.85546875" style="486" customWidth="1"/>
    <col min="7593" max="7593" width="4.28515625" style="486" customWidth="1"/>
    <col min="7594" max="7594" width="3.85546875" style="486" customWidth="1"/>
    <col min="7595" max="7595" width="4.7109375" style="486" customWidth="1"/>
    <col min="7596" max="7596" width="5.28515625" style="486" customWidth="1"/>
    <col min="7597" max="7815" width="8.85546875" style="486"/>
    <col min="7816" max="7816" width="46.42578125" style="486" customWidth="1"/>
    <col min="7817" max="7817" width="3.7109375" style="486" customWidth="1"/>
    <col min="7818" max="7818" width="3.85546875" style="486" customWidth="1"/>
    <col min="7819" max="7819" width="4.7109375" style="486" customWidth="1"/>
    <col min="7820" max="7820" width="3.85546875" style="486" customWidth="1"/>
    <col min="7821" max="7821" width="4.7109375" style="486" customWidth="1"/>
    <col min="7822" max="7822" width="3.85546875" style="486" customWidth="1"/>
    <col min="7823" max="7823" width="3.7109375" style="486" customWidth="1"/>
    <col min="7824" max="7824" width="3.85546875" style="486" customWidth="1"/>
    <col min="7825" max="7825" width="3.7109375" style="486" customWidth="1"/>
    <col min="7826" max="7826" width="3.85546875" style="486" customWidth="1"/>
    <col min="7827" max="7827" width="3.7109375" style="486" customWidth="1"/>
    <col min="7828" max="7828" width="3.85546875" style="486" customWidth="1"/>
    <col min="7829" max="7829" width="4.7109375" style="486" customWidth="1"/>
    <col min="7830" max="7830" width="3.85546875" style="486" customWidth="1"/>
    <col min="7831" max="7831" width="4.7109375" style="486" customWidth="1"/>
    <col min="7832" max="7832" width="3.85546875" style="486" customWidth="1"/>
    <col min="7833" max="7833" width="3.7109375" style="486" customWidth="1"/>
    <col min="7834" max="7834" width="3.85546875" style="486" customWidth="1"/>
    <col min="7835" max="7835" width="3.7109375" style="486" customWidth="1"/>
    <col min="7836" max="7836" width="3.85546875" style="486" customWidth="1"/>
    <col min="7837" max="7837" width="3.7109375" style="486" customWidth="1"/>
    <col min="7838" max="7838" width="3.85546875" style="486" customWidth="1"/>
    <col min="7839" max="7839" width="3.7109375" style="486" customWidth="1"/>
    <col min="7840" max="7840" width="3.85546875" style="486" customWidth="1"/>
    <col min="7841" max="7841" width="3.7109375" style="486" customWidth="1"/>
    <col min="7842" max="7842" width="3.85546875" style="486" customWidth="1"/>
    <col min="7843" max="7843" width="3.7109375" style="486" customWidth="1"/>
    <col min="7844" max="7844" width="3.85546875" style="486" customWidth="1"/>
    <col min="7845" max="7845" width="3.7109375" style="486" customWidth="1"/>
    <col min="7846" max="7846" width="3.85546875" style="486" customWidth="1"/>
    <col min="7847" max="7847" width="3.7109375" style="486" customWidth="1"/>
    <col min="7848" max="7848" width="3.85546875" style="486" customWidth="1"/>
    <col min="7849" max="7849" width="4.28515625" style="486" customWidth="1"/>
    <col min="7850" max="7850" width="3.85546875" style="486" customWidth="1"/>
    <col min="7851" max="7851" width="4.7109375" style="486" customWidth="1"/>
    <col min="7852" max="7852" width="5.28515625" style="486" customWidth="1"/>
    <col min="7853" max="8071" width="8.85546875" style="486"/>
    <col min="8072" max="8072" width="46.42578125" style="486" customWidth="1"/>
    <col min="8073" max="8073" width="3.7109375" style="486" customWidth="1"/>
    <col min="8074" max="8074" width="3.85546875" style="486" customWidth="1"/>
    <col min="8075" max="8075" width="4.7109375" style="486" customWidth="1"/>
    <col min="8076" max="8076" width="3.85546875" style="486" customWidth="1"/>
    <col min="8077" max="8077" width="4.7109375" style="486" customWidth="1"/>
    <col min="8078" max="8078" width="3.85546875" style="486" customWidth="1"/>
    <col min="8079" max="8079" width="3.7109375" style="486" customWidth="1"/>
    <col min="8080" max="8080" width="3.85546875" style="486" customWidth="1"/>
    <col min="8081" max="8081" width="3.7109375" style="486" customWidth="1"/>
    <col min="8082" max="8082" width="3.85546875" style="486" customWidth="1"/>
    <col min="8083" max="8083" width="3.7109375" style="486" customWidth="1"/>
    <col min="8084" max="8084" width="3.85546875" style="486" customWidth="1"/>
    <col min="8085" max="8085" width="4.7109375" style="486" customWidth="1"/>
    <col min="8086" max="8086" width="3.85546875" style="486" customWidth="1"/>
    <col min="8087" max="8087" width="4.7109375" style="486" customWidth="1"/>
    <col min="8088" max="8088" width="3.85546875" style="486" customWidth="1"/>
    <col min="8089" max="8089" width="3.7109375" style="486" customWidth="1"/>
    <col min="8090" max="8090" width="3.85546875" style="486" customWidth="1"/>
    <col min="8091" max="8091" width="3.7109375" style="486" customWidth="1"/>
    <col min="8092" max="8092" width="3.85546875" style="486" customWidth="1"/>
    <col min="8093" max="8093" width="3.7109375" style="486" customWidth="1"/>
    <col min="8094" max="8094" width="3.85546875" style="486" customWidth="1"/>
    <col min="8095" max="8095" width="3.7109375" style="486" customWidth="1"/>
    <col min="8096" max="8096" width="3.85546875" style="486" customWidth="1"/>
    <col min="8097" max="8097" width="3.7109375" style="486" customWidth="1"/>
    <col min="8098" max="8098" width="3.85546875" style="486" customWidth="1"/>
    <col min="8099" max="8099" width="3.7109375" style="486" customWidth="1"/>
    <col min="8100" max="8100" width="3.85546875" style="486" customWidth="1"/>
    <col min="8101" max="8101" width="3.7109375" style="486" customWidth="1"/>
    <col min="8102" max="8102" width="3.85546875" style="486" customWidth="1"/>
    <col min="8103" max="8103" width="3.7109375" style="486" customWidth="1"/>
    <col min="8104" max="8104" width="3.85546875" style="486" customWidth="1"/>
    <col min="8105" max="8105" width="4.28515625" style="486" customWidth="1"/>
    <col min="8106" max="8106" width="3.85546875" style="486" customWidth="1"/>
    <col min="8107" max="8107" width="4.7109375" style="486" customWidth="1"/>
    <col min="8108" max="8108" width="5.28515625" style="486" customWidth="1"/>
    <col min="8109" max="8327" width="8.85546875" style="486"/>
    <col min="8328" max="8328" width="46.42578125" style="486" customWidth="1"/>
    <col min="8329" max="8329" width="3.7109375" style="486" customWidth="1"/>
    <col min="8330" max="8330" width="3.85546875" style="486" customWidth="1"/>
    <col min="8331" max="8331" width="4.7109375" style="486" customWidth="1"/>
    <col min="8332" max="8332" width="3.85546875" style="486" customWidth="1"/>
    <col min="8333" max="8333" width="4.7109375" style="486" customWidth="1"/>
    <col min="8334" max="8334" width="3.85546875" style="486" customWidth="1"/>
    <col min="8335" max="8335" width="3.7109375" style="486" customWidth="1"/>
    <col min="8336" max="8336" width="3.85546875" style="486" customWidth="1"/>
    <col min="8337" max="8337" width="3.7109375" style="486" customWidth="1"/>
    <col min="8338" max="8338" width="3.85546875" style="486" customWidth="1"/>
    <col min="8339" max="8339" width="3.7109375" style="486" customWidth="1"/>
    <col min="8340" max="8340" width="3.85546875" style="486" customWidth="1"/>
    <col min="8341" max="8341" width="4.7109375" style="486" customWidth="1"/>
    <col min="8342" max="8342" width="3.85546875" style="486" customWidth="1"/>
    <col min="8343" max="8343" width="4.7109375" style="486" customWidth="1"/>
    <col min="8344" max="8344" width="3.85546875" style="486" customWidth="1"/>
    <col min="8345" max="8345" width="3.7109375" style="486" customWidth="1"/>
    <col min="8346" max="8346" width="3.85546875" style="486" customWidth="1"/>
    <col min="8347" max="8347" width="3.7109375" style="486" customWidth="1"/>
    <col min="8348" max="8348" width="3.85546875" style="486" customWidth="1"/>
    <col min="8349" max="8349" width="3.7109375" style="486" customWidth="1"/>
    <col min="8350" max="8350" width="3.85546875" style="486" customWidth="1"/>
    <col min="8351" max="8351" width="3.7109375" style="486" customWidth="1"/>
    <col min="8352" max="8352" width="3.85546875" style="486" customWidth="1"/>
    <col min="8353" max="8353" width="3.7109375" style="486" customWidth="1"/>
    <col min="8354" max="8354" width="3.85546875" style="486" customWidth="1"/>
    <col min="8355" max="8355" width="3.7109375" style="486" customWidth="1"/>
    <col min="8356" max="8356" width="3.85546875" style="486" customWidth="1"/>
    <col min="8357" max="8357" width="3.7109375" style="486" customWidth="1"/>
    <col min="8358" max="8358" width="3.85546875" style="486" customWidth="1"/>
    <col min="8359" max="8359" width="3.7109375" style="486" customWidth="1"/>
    <col min="8360" max="8360" width="3.85546875" style="486" customWidth="1"/>
    <col min="8361" max="8361" width="4.28515625" style="486" customWidth="1"/>
    <col min="8362" max="8362" width="3.85546875" style="486" customWidth="1"/>
    <col min="8363" max="8363" width="4.7109375" style="486" customWidth="1"/>
    <col min="8364" max="8364" width="5.28515625" style="486" customWidth="1"/>
    <col min="8365" max="8583" width="8.85546875" style="486"/>
    <col min="8584" max="8584" width="46.42578125" style="486" customWidth="1"/>
    <col min="8585" max="8585" width="3.7109375" style="486" customWidth="1"/>
    <col min="8586" max="8586" width="3.85546875" style="486" customWidth="1"/>
    <col min="8587" max="8587" width="4.7109375" style="486" customWidth="1"/>
    <col min="8588" max="8588" width="3.85546875" style="486" customWidth="1"/>
    <col min="8589" max="8589" width="4.7109375" style="486" customWidth="1"/>
    <col min="8590" max="8590" width="3.85546875" style="486" customWidth="1"/>
    <col min="8591" max="8591" width="3.7109375" style="486" customWidth="1"/>
    <col min="8592" max="8592" width="3.85546875" style="486" customWidth="1"/>
    <col min="8593" max="8593" width="3.7109375" style="486" customWidth="1"/>
    <col min="8594" max="8594" width="3.85546875" style="486" customWidth="1"/>
    <col min="8595" max="8595" width="3.7109375" style="486" customWidth="1"/>
    <col min="8596" max="8596" width="3.85546875" style="486" customWidth="1"/>
    <col min="8597" max="8597" width="4.7109375" style="486" customWidth="1"/>
    <col min="8598" max="8598" width="3.85546875" style="486" customWidth="1"/>
    <col min="8599" max="8599" width="4.7109375" style="486" customWidth="1"/>
    <col min="8600" max="8600" width="3.85546875" style="486" customWidth="1"/>
    <col min="8601" max="8601" width="3.7109375" style="486" customWidth="1"/>
    <col min="8602" max="8602" width="3.85546875" style="486" customWidth="1"/>
    <col min="8603" max="8603" width="3.7109375" style="486" customWidth="1"/>
    <col min="8604" max="8604" width="3.85546875" style="486" customWidth="1"/>
    <col min="8605" max="8605" width="3.7109375" style="486" customWidth="1"/>
    <col min="8606" max="8606" width="3.85546875" style="486" customWidth="1"/>
    <col min="8607" max="8607" width="3.7109375" style="486" customWidth="1"/>
    <col min="8608" max="8608" width="3.85546875" style="486" customWidth="1"/>
    <col min="8609" max="8609" width="3.7109375" style="486" customWidth="1"/>
    <col min="8610" max="8610" width="3.85546875" style="486" customWidth="1"/>
    <col min="8611" max="8611" width="3.7109375" style="486" customWidth="1"/>
    <col min="8612" max="8612" width="3.85546875" style="486" customWidth="1"/>
    <col min="8613" max="8613" width="3.7109375" style="486" customWidth="1"/>
    <col min="8614" max="8614" width="3.85546875" style="486" customWidth="1"/>
    <col min="8615" max="8615" width="3.7109375" style="486" customWidth="1"/>
    <col min="8616" max="8616" width="3.85546875" style="486" customWidth="1"/>
    <col min="8617" max="8617" width="4.28515625" style="486" customWidth="1"/>
    <col min="8618" max="8618" width="3.85546875" style="486" customWidth="1"/>
    <col min="8619" max="8619" width="4.7109375" style="486" customWidth="1"/>
    <col min="8620" max="8620" width="5.28515625" style="486" customWidth="1"/>
    <col min="8621" max="8839" width="8.85546875" style="486"/>
    <col min="8840" max="8840" width="46.42578125" style="486" customWidth="1"/>
    <col min="8841" max="8841" width="3.7109375" style="486" customWidth="1"/>
    <col min="8842" max="8842" width="3.85546875" style="486" customWidth="1"/>
    <col min="8843" max="8843" width="4.7109375" style="486" customWidth="1"/>
    <col min="8844" max="8844" width="3.85546875" style="486" customWidth="1"/>
    <col min="8845" max="8845" width="4.7109375" style="486" customWidth="1"/>
    <col min="8846" max="8846" width="3.85546875" style="486" customWidth="1"/>
    <col min="8847" max="8847" width="3.7109375" style="486" customWidth="1"/>
    <col min="8848" max="8848" width="3.85546875" style="486" customWidth="1"/>
    <col min="8849" max="8849" width="3.7109375" style="486" customWidth="1"/>
    <col min="8850" max="8850" width="3.85546875" style="486" customWidth="1"/>
    <col min="8851" max="8851" width="3.7109375" style="486" customWidth="1"/>
    <col min="8852" max="8852" width="3.85546875" style="486" customWidth="1"/>
    <col min="8853" max="8853" width="4.7109375" style="486" customWidth="1"/>
    <col min="8854" max="8854" width="3.85546875" style="486" customWidth="1"/>
    <col min="8855" max="8855" width="4.7109375" style="486" customWidth="1"/>
    <col min="8856" max="8856" width="3.85546875" style="486" customWidth="1"/>
    <col min="8857" max="8857" width="3.7109375" style="486" customWidth="1"/>
    <col min="8858" max="8858" width="3.85546875" style="486" customWidth="1"/>
    <col min="8859" max="8859" width="3.7109375" style="486" customWidth="1"/>
    <col min="8860" max="8860" width="3.85546875" style="486" customWidth="1"/>
    <col min="8861" max="8861" width="3.7109375" style="486" customWidth="1"/>
    <col min="8862" max="8862" width="3.85546875" style="486" customWidth="1"/>
    <col min="8863" max="8863" width="3.7109375" style="486" customWidth="1"/>
    <col min="8864" max="8864" width="3.85546875" style="486" customWidth="1"/>
    <col min="8865" max="8865" width="3.7109375" style="486" customWidth="1"/>
    <col min="8866" max="8866" width="3.85546875" style="486" customWidth="1"/>
    <col min="8867" max="8867" width="3.7109375" style="486" customWidth="1"/>
    <col min="8868" max="8868" width="3.85546875" style="486" customWidth="1"/>
    <col min="8869" max="8869" width="3.7109375" style="486" customWidth="1"/>
    <col min="8870" max="8870" width="3.85546875" style="486" customWidth="1"/>
    <col min="8871" max="8871" width="3.7109375" style="486" customWidth="1"/>
    <col min="8872" max="8872" width="3.85546875" style="486" customWidth="1"/>
    <col min="8873" max="8873" width="4.28515625" style="486" customWidth="1"/>
    <col min="8874" max="8874" width="3.85546875" style="486" customWidth="1"/>
    <col min="8875" max="8875" width="4.7109375" style="486" customWidth="1"/>
    <col min="8876" max="8876" width="5.28515625" style="486" customWidth="1"/>
    <col min="8877" max="9095" width="8.85546875" style="486"/>
    <col min="9096" max="9096" width="46.42578125" style="486" customWidth="1"/>
    <col min="9097" max="9097" width="3.7109375" style="486" customWidth="1"/>
    <col min="9098" max="9098" width="3.85546875" style="486" customWidth="1"/>
    <col min="9099" max="9099" width="4.7109375" style="486" customWidth="1"/>
    <col min="9100" max="9100" width="3.85546875" style="486" customWidth="1"/>
    <col min="9101" max="9101" width="4.7109375" style="486" customWidth="1"/>
    <col min="9102" max="9102" width="3.85546875" style="486" customWidth="1"/>
    <col min="9103" max="9103" width="3.7109375" style="486" customWidth="1"/>
    <col min="9104" max="9104" width="3.85546875" style="486" customWidth="1"/>
    <col min="9105" max="9105" width="3.7109375" style="486" customWidth="1"/>
    <col min="9106" max="9106" width="3.85546875" style="486" customWidth="1"/>
    <col min="9107" max="9107" width="3.7109375" style="486" customWidth="1"/>
    <col min="9108" max="9108" width="3.85546875" style="486" customWidth="1"/>
    <col min="9109" max="9109" width="4.7109375" style="486" customWidth="1"/>
    <col min="9110" max="9110" width="3.85546875" style="486" customWidth="1"/>
    <col min="9111" max="9111" width="4.7109375" style="486" customWidth="1"/>
    <col min="9112" max="9112" width="3.85546875" style="486" customWidth="1"/>
    <col min="9113" max="9113" width="3.7109375" style="486" customWidth="1"/>
    <col min="9114" max="9114" width="3.85546875" style="486" customWidth="1"/>
    <col min="9115" max="9115" width="3.7109375" style="486" customWidth="1"/>
    <col min="9116" max="9116" width="3.85546875" style="486" customWidth="1"/>
    <col min="9117" max="9117" width="3.7109375" style="486" customWidth="1"/>
    <col min="9118" max="9118" width="3.85546875" style="486" customWidth="1"/>
    <col min="9119" max="9119" width="3.7109375" style="486" customWidth="1"/>
    <col min="9120" max="9120" width="3.85546875" style="486" customWidth="1"/>
    <col min="9121" max="9121" width="3.7109375" style="486" customWidth="1"/>
    <col min="9122" max="9122" width="3.85546875" style="486" customWidth="1"/>
    <col min="9123" max="9123" width="3.7109375" style="486" customWidth="1"/>
    <col min="9124" max="9124" width="3.85546875" style="486" customWidth="1"/>
    <col min="9125" max="9125" width="3.7109375" style="486" customWidth="1"/>
    <col min="9126" max="9126" width="3.85546875" style="486" customWidth="1"/>
    <col min="9127" max="9127" width="3.7109375" style="486" customWidth="1"/>
    <col min="9128" max="9128" width="3.85546875" style="486" customWidth="1"/>
    <col min="9129" max="9129" width="4.28515625" style="486" customWidth="1"/>
    <col min="9130" max="9130" width="3.85546875" style="486" customWidth="1"/>
    <col min="9131" max="9131" width="4.7109375" style="486" customWidth="1"/>
    <col min="9132" max="9132" width="5.28515625" style="486" customWidth="1"/>
    <col min="9133" max="9351" width="8.85546875" style="486"/>
    <col min="9352" max="9352" width="46.42578125" style="486" customWidth="1"/>
    <col min="9353" max="9353" width="3.7109375" style="486" customWidth="1"/>
    <col min="9354" max="9354" width="3.85546875" style="486" customWidth="1"/>
    <col min="9355" max="9355" width="4.7109375" style="486" customWidth="1"/>
    <col min="9356" max="9356" width="3.85546875" style="486" customWidth="1"/>
    <col min="9357" max="9357" width="4.7109375" style="486" customWidth="1"/>
    <col min="9358" max="9358" width="3.85546875" style="486" customWidth="1"/>
    <col min="9359" max="9359" width="3.7109375" style="486" customWidth="1"/>
    <col min="9360" max="9360" width="3.85546875" style="486" customWidth="1"/>
    <col min="9361" max="9361" width="3.7109375" style="486" customWidth="1"/>
    <col min="9362" max="9362" width="3.85546875" style="486" customWidth="1"/>
    <col min="9363" max="9363" width="3.7109375" style="486" customWidth="1"/>
    <col min="9364" max="9364" width="3.85546875" style="486" customWidth="1"/>
    <col min="9365" max="9365" width="4.7109375" style="486" customWidth="1"/>
    <col min="9366" max="9366" width="3.85546875" style="486" customWidth="1"/>
    <col min="9367" max="9367" width="4.7109375" style="486" customWidth="1"/>
    <col min="9368" max="9368" width="3.85546875" style="486" customWidth="1"/>
    <col min="9369" max="9369" width="3.7109375" style="486" customWidth="1"/>
    <col min="9370" max="9370" width="3.85546875" style="486" customWidth="1"/>
    <col min="9371" max="9371" width="3.7109375" style="486" customWidth="1"/>
    <col min="9372" max="9372" width="3.85546875" style="486" customWidth="1"/>
    <col min="9373" max="9373" width="3.7109375" style="486" customWidth="1"/>
    <col min="9374" max="9374" width="3.85546875" style="486" customWidth="1"/>
    <col min="9375" max="9375" width="3.7109375" style="486" customWidth="1"/>
    <col min="9376" max="9376" width="3.85546875" style="486" customWidth="1"/>
    <col min="9377" max="9377" width="3.7109375" style="486" customWidth="1"/>
    <col min="9378" max="9378" width="3.85546875" style="486" customWidth="1"/>
    <col min="9379" max="9379" width="3.7109375" style="486" customWidth="1"/>
    <col min="9380" max="9380" width="3.85546875" style="486" customWidth="1"/>
    <col min="9381" max="9381" width="3.7109375" style="486" customWidth="1"/>
    <col min="9382" max="9382" width="3.85546875" style="486" customWidth="1"/>
    <col min="9383" max="9383" width="3.7109375" style="486" customWidth="1"/>
    <col min="9384" max="9384" width="3.85546875" style="486" customWidth="1"/>
    <col min="9385" max="9385" width="4.28515625" style="486" customWidth="1"/>
    <col min="9386" max="9386" width="3.85546875" style="486" customWidth="1"/>
    <col min="9387" max="9387" width="4.7109375" style="486" customWidth="1"/>
    <col min="9388" max="9388" width="5.28515625" style="486" customWidth="1"/>
    <col min="9389" max="9607" width="8.85546875" style="486"/>
    <col min="9608" max="9608" width="46.42578125" style="486" customWidth="1"/>
    <col min="9609" max="9609" width="3.7109375" style="486" customWidth="1"/>
    <col min="9610" max="9610" width="3.85546875" style="486" customWidth="1"/>
    <col min="9611" max="9611" width="4.7109375" style="486" customWidth="1"/>
    <col min="9612" max="9612" width="3.85546875" style="486" customWidth="1"/>
    <col min="9613" max="9613" width="4.7109375" style="486" customWidth="1"/>
    <col min="9614" max="9614" width="3.85546875" style="486" customWidth="1"/>
    <col min="9615" max="9615" width="3.7109375" style="486" customWidth="1"/>
    <col min="9616" max="9616" width="3.85546875" style="486" customWidth="1"/>
    <col min="9617" max="9617" width="3.7109375" style="486" customWidth="1"/>
    <col min="9618" max="9618" width="3.85546875" style="486" customWidth="1"/>
    <col min="9619" max="9619" width="3.7109375" style="486" customWidth="1"/>
    <col min="9620" max="9620" width="3.85546875" style="486" customWidth="1"/>
    <col min="9621" max="9621" width="4.7109375" style="486" customWidth="1"/>
    <col min="9622" max="9622" width="3.85546875" style="486" customWidth="1"/>
    <col min="9623" max="9623" width="4.7109375" style="486" customWidth="1"/>
    <col min="9624" max="9624" width="3.85546875" style="486" customWidth="1"/>
    <col min="9625" max="9625" width="3.7109375" style="486" customWidth="1"/>
    <col min="9626" max="9626" width="3.85546875" style="486" customWidth="1"/>
    <col min="9627" max="9627" width="3.7109375" style="486" customWidth="1"/>
    <col min="9628" max="9628" width="3.85546875" style="486" customWidth="1"/>
    <col min="9629" max="9629" width="3.7109375" style="486" customWidth="1"/>
    <col min="9630" max="9630" width="3.85546875" style="486" customWidth="1"/>
    <col min="9631" max="9631" width="3.7109375" style="486" customWidth="1"/>
    <col min="9632" max="9632" width="3.85546875" style="486" customWidth="1"/>
    <col min="9633" max="9633" width="3.7109375" style="486" customWidth="1"/>
    <col min="9634" max="9634" width="3.85546875" style="486" customWidth="1"/>
    <col min="9635" max="9635" width="3.7109375" style="486" customWidth="1"/>
    <col min="9636" max="9636" width="3.85546875" style="486" customWidth="1"/>
    <col min="9637" max="9637" width="3.7109375" style="486" customWidth="1"/>
    <col min="9638" max="9638" width="3.85546875" style="486" customWidth="1"/>
    <col min="9639" max="9639" width="3.7109375" style="486" customWidth="1"/>
    <col min="9640" max="9640" width="3.85546875" style="486" customWidth="1"/>
    <col min="9641" max="9641" width="4.28515625" style="486" customWidth="1"/>
    <col min="9642" max="9642" width="3.85546875" style="486" customWidth="1"/>
    <col min="9643" max="9643" width="4.7109375" style="486" customWidth="1"/>
    <col min="9644" max="9644" width="5.28515625" style="486" customWidth="1"/>
    <col min="9645" max="9863" width="8.85546875" style="486"/>
    <col min="9864" max="9864" width="46.42578125" style="486" customWidth="1"/>
    <col min="9865" max="9865" width="3.7109375" style="486" customWidth="1"/>
    <col min="9866" max="9866" width="3.85546875" style="486" customWidth="1"/>
    <col min="9867" max="9867" width="4.7109375" style="486" customWidth="1"/>
    <col min="9868" max="9868" width="3.85546875" style="486" customWidth="1"/>
    <col min="9869" max="9869" width="4.7109375" style="486" customWidth="1"/>
    <col min="9870" max="9870" width="3.85546875" style="486" customWidth="1"/>
    <col min="9871" max="9871" width="3.7109375" style="486" customWidth="1"/>
    <col min="9872" max="9872" width="3.85546875" style="486" customWidth="1"/>
    <col min="9873" max="9873" width="3.7109375" style="486" customWidth="1"/>
    <col min="9874" max="9874" width="3.85546875" style="486" customWidth="1"/>
    <col min="9875" max="9875" width="3.7109375" style="486" customWidth="1"/>
    <col min="9876" max="9876" width="3.85546875" style="486" customWidth="1"/>
    <col min="9877" max="9877" width="4.7109375" style="486" customWidth="1"/>
    <col min="9878" max="9878" width="3.85546875" style="486" customWidth="1"/>
    <col min="9879" max="9879" width="4.7109375" style="486" customWidth="1"/>
    <col min="9880" max="9880" width="3.85546875" style="486" customWidth="1"/>
    <col min="9881" max="9881" width="3.7109375" style="486" customWidth="1"/>
    <col min="9882" max="9882" width="3.85546875" style="486" customWidth="1"/>
    <col min="9883" max="9883" width="3.7109375" style="486" customWidth="1"/>
    <col min="9884" max="9884" width="3.85546875" style="486" customWidth="1"/>
    <col min="9885" max="9885" width="3.7109375" style="486" customWidth="1"/>
    <col min="9886" max="9886" width="3.85546875" style="486" customWidth="1"/>
    <col min="9887" max="9887" width="3.7109375" style="486" customWidth="1"/>
    <col min="9888" max="9888" width="3.85546875" style="486" customWidth="1"/>
    <col min="9889" max="9889" width="3.7109375" style="486" customWidth="1"/>
    <col min="9890" max="9890" width="3.85546875" style="486" customWidth="1"/>
    <col min="9891" max="9891" width="3.7109375" style="486" customWidth="1"/>
    <col min="9892" max="9892" width="3.85546875" style="486" customWidth="1"/>
    <col min="9893" max="9893" width="3.7109375" style="486" customWidth="1"/>
    <col min="9894" max="9894" width="3.85546875" style="486" customWidth="1"/>
    <col min="9895" max="9895" width="3.7109375" style="486" customWidth="1"/>
    <col min="9896" max="9896" width="3.85546875" style="486" customWidth="1"/>
    <col min="9897" max="9897" width="4.28515625" style="486" customWidth="1"/>
    <col min="9898" max="9898" width="3.85546875" style="486" customWidth="1"/>
    <col min="9899" max="9899" width="4.7109375" style="486" customWidth="1"/>
    <col min="9900" max="9900" width="5.28515625" style="486" customWidth="1"/>
    <col min="9901" max="10119" width="8.85546875" style="486"/>
    <col min="10120" max="10120" width="46.42578125" style="486" customWidth="1"/>
    <col min="10121" max="10121" width="3.7109375" style="486" customWidth="1"/>
    <col min="10122" max="10122" width="3.85546875" style="486" customWidth="1"/>
    <col min="10123" max="10123" width="4.7109375" style="486" customWidth="1"/>
    <col min="10124" max="10124" width="3.85546875" style="486" customWidth="1"/>
    <col min="10125" max="10125" width="4.7109375" style="486" customWidth="1"/>
    <col min="10126" max="10126" width="3.85546875" style="486" customWidth="1"/>
    <col min="10127" max="10127" width="3.7109375" style="486" customWidth="1"/>
    <col min="10128" max="10128" width="3.85546875" style="486" customWidth="1"/>
    <col min="10129" max="10129" width="3.7109375" style="486" customWidth="1"/>
    <col min="10130" max="10130" width="3.85546875" style="486" customWidth="1"/>
    <col min="10131" max="10131" width="3.7109375" style="486" customWidth="1"/>
    <col min="10132" max="10132" width="3.85546875" style="486" customWidth="1"/>
    <col min="10133" max="10133" width="4.7109375" style="486" customWidth="1"/>
    <col min="10134" max="10134" width="3.85546875" style="486" customWidth="1"/>
    <col min="10135" max="10135" width="4.7109375" style="486" customWidth="1"/>
    <col min="10136" max="10136" width="3.85546875" style="486" customWidth="1"/>
    <col min="10137" max="10137" width="3.7109375" style="486" customWidth="1"/>
    <col min="10138" max="10138" width="3.85546875" style="486" customWidth="1"/>
    <col min="10139" max="10139" width="3.7109375" style="486" customWidth="1"/>
    <col min="10140" max="10140" width="3.85546875" style="486" customWidth="1"/>
    <col min="10141" max="10141" width="3.7109375" style="486" customWidth="1"/>
    <col min="10142" max="10142" width="3.85546875" style="486" customWidth="1"/>
    <col min="10143" max="10143" width="3.7109375" style="486" customWidth="1"/>
    <col min="10144" max="10144" width="3.85546875" style="486" customWidth="1"/>
    <col min="10145" max="10145" width="3.7109375" style="486" customWidth="1"/>
    <col min="10146" max="10146" width="3.85546875" style="486" customWidth="1"/>
    <col min="10147" max="10147" width="3.7109375" style="486" customWidth="1"/>
    <col min="10148" max="10148" width="3.85546875" style="486" customWidth="1"/>
    <col min="10149" max="10149" width="3.7109375" style="486" customWidth="1"/>
    <col min="10150" max="10150" width="3.85546875" style="486" customWidth="1"/>
    <col min="10151" max="10151" width="3.7109375" style="486" customWidth="1"/>
    <col min="10152" max="10152" width="3.85546875" style="486" customWidth="1"/>
    <col min="10153" max="10153" width="4.28515625" style="486" customWidth="1"/>
    <col min="10154" max="10154" width="3.85546875" style="486" customWidth="1"/>
    <col min="10155" max="10155" width="4.7109375" style="486" customWidth="1"/>
    <col min="10156" max="10156" width="5.28515625" style="486" customWidth="1"/>
    <col min="10157" max="10375" width="8.85546875" style="486"/>
    <col min="10376" max="10376" width="46.42578125" style="486" customWidth="1"/>
    <col min="10377" max="10377" width="3.7109375" style="486" customWidth="1"/>
    <col min="10378" max="10378" width="3.85546875" style="486" customWidth="1"/>
    <col min="10379" max="10379" width="4.7109375" style="486" customWidth="1"/>
    <col min="10380" max="10380" width="3.85546875" style="486" customWidth="1"/>
    <col min="10381" max="10381" width="4.7109375" style="486" customWidth="1"/>
    <col min="10382" max="10382" width="3.85546875" style="486" customWidth="1"/>
    <col min="10383" max="10383" width="3.7109375" style="486" customWidth="1"/>
    <col min="10384" max="10384" width="3.85546875" style="486" customWidth="1"/>
    <col min="10385" max="10385" width="3.7109375" style="486" customWidth="1"/>
    <col min="10386" max="10386" width="3.85546875" style="486" customWidth="1"/>
    <col min="10387" max="10387" width="3.7109375" style="486" customWidth="1"/>
    <col min="10388" max="10388" width="3.85546875" style="486" customWidth="1"/>
    <col min="10389" max="10389" width="4.7109375" style="486" customWidth="1"/>
    <col min="10390" max="10390" width="3.85546875" style="486" customWidth="1"/>
    <col min="10391" max="10391" width="4.7109375" style="486" customWidth="1"/>
    <col min="10392" max="10392" width="3.85546875" style="486" customWidth="1"/>
    <col min="10393" max="10393" width="3.7109375" style="486" customWidth="1"/>
    <col min="10394" max="10394" width="3.85546875" style="486" customWidth="1"/>
    <col min="10395" max="10395" width="3.7109375" style="486" customWidth="1"/>
    <col min="10396" max="10396" width="3.85546875" style="486" customWidth="1"/>
    <col min="10397" max="10397" width="3.7109375" style="486" customWidth="1"/>
    <col min="10398" max="10398" width="3.85546875" style="486" customWidth="1"/>
    <col min="10399" max="10399" width="3.7109375" style="486" customWidth="1"/>
    <col min="10400" max="10400" width="3.85546875" style="486" customWidth="1"/>
    <col min="10401" max="10401" width="3.7109375" style="486" customWidth="1"/>
    <col min="10402" max="10402" width="3.85546875" style="486" customWidth="1"/>
    <col min="10403" max="10403" width="3.7109375" style="486" customWidth="1"/>
    <col min="10404" max="10404" width="3.85546875" style="486" customWidth="1"/>
    <col min="10405" max="10405" width="3.7109375" style="486" customWidth="1"/>
    <col min="10406" max="10406" width="3.85546875" style="486" customWidth="1"/>
    <col min="10407" max="10407" width="3.7109375" style="486" customWidth="1"/>
    <col min="10408" max="10408" width="3.85546875" style="486" customWidth="1"/>
    <col min="10409" max="10409" width="4.28515625" style="486" customWidth="1"/>
    <col min="10410" max="10410" width="3.85546875" style="486" customWidth="1"/>
    <col min="10411" max="10411" width="4.7109375" style="486" customWidth="1"/>
    <col min="10412" max="10412" width="5.28515625" style="486" customWidth="1"/>
    <col min="10413" max="10631" width="8.85546875" style="486"/>
    <col min="10632" max="10632" width="46.42578125" style="486" customWidth="1"/>
    <col min="10633" max="10633" width="3.7109375" style="486" customWidth="1"/>
    <col min="10634" max="10634" width="3.85546875" style="486" customWidth="1"/>
    <col min="10635" max="10635" width="4.7109375" style="486" customWidth="1"/>
    <col min="10636" max="10636" width="3.85546875" style="486" customWidth="1"/>
    <col min="10637" max="10637" width="4.7109375" style="486" customWidth="1"/>
    <col min="10638" max="10638" width="3.85546875" style="486" customWidth="1"/>
    <col min="10639" max="10639" width="3.7109375" style="486" customWidth="1"/>
    <col min="10640" max="10640" width="3.85546875" style="486" customWidth="1"/>
    <col min="10641" max="10641" width="3.7109375" style="486" customWidth="1"/>
    <col min="10642" max="10642" width="3.85546875" style="486" customWidth="1"/>
    <col min="10643" max="10643" width="3.7109375" style="486" customWidth="1"/>
    <col min="10644" max="10644" width="3.85546875" style="486" customWidth="1"/>
    <col min="10645" max="10645" width="4.7109375" style="486" customWidth="1"/>
    <col min="10646" max="10646" width="3.85546875" style="486" customWidth="1"/>
    <col min="10647" max="10647" width="4.7109375" style="486" customWidth="1"/>
    <col min="10648" max="10648" width="3.85546875" style="486" customWidth="1"/>
    <col min="10649" max="10649" width="3.7109375" style="486" customWidth="1"/>
    <col min="10650" max="10650" width="3.85546875" style="486" customWidth="1"/>
    <col min="10651" max="10651" width="3.7109375" style="486" customWidth="1"/>
    <col min="10652" max="10652" width="3.85546875" style="486" customWidth="1"/>
    <col min="10653" max="10653" width="3.7109375" style="486" customWidth="1"/>
    <col min="10654" max="10654" width="3.85546875" style="486" customWidth="1"/>
    <col min="10655" max="10655" width="3.7109375" style="486" customWidth="1"/>
    <col min="10656" max="10656" width="3.85546875" style="486" customWidth="1"/>
    <col min="10657" max="10657" width="3.7109375" style="486" customWidth="1"/>
    <col min="10658" max="10658" width="3.85546875" style="486" customWidth="1"/>
    <col min="10659" max="10659" width="3.7109375" style="486" customWidth="1"/>
    <col min="10660" max="10660" width="3.85546875" style="486" customWidth="1"/>
    <col min="10661" max="10661" width="3.7109375" style="486" customWidth="1"/>
    <col min="10662" max="10662" width="3.85546875" style="486" customWidth="1"/>
    <col min="10663" max="10663" width="3.7109375" style="486" customWidth="1"/>
    <col min="10664" max="10664" width="3.85546875" style="486" customWidth="1"/>
    <col min="10665" max="10665" width="4.28515625" style="486" customWidth="1"/>
    <col min="10666" max="10666" width="3.85546875" style="486" customWidth="1"/>
    <col min="10667" max="10667" width="4.7109375" style="486" customWidth="1"/>
    <col min="10668" max="10668" width="5.28515625" style="486" customWidth="1"/>
    <col min="10669" max="10887" width="8.85546875" style="486"/>
    <col min="10888" max="10888" width="46.42578125" style="486" customWidth="1"/>
    <col min="10889" max="10889" width="3.7109375" style="486" customWidth="1"/>
    <col min="10890" max="10890" width="3.85546875" style="486" customWidth="1"/>
    <col min="10891" max="10891" width="4.7109375" style="486" customWidth="1"/>
    <col min="10892" max="10892" width="3.85546875" style="486" customWidth="1"/>
    <col min="10893" max="10893" width="4.7109375" style="486" customWidth="1"/>
    <col min="10894" max="10894" width="3.85546875" style="486" customWidth="1"/>
    <col min="10895" max="10895" width="3.7109375" style="486" customWidth="1"/>
    <col min="10896" max="10896" width="3.85546875" style="486" customWidth="1"/>
    <col min="10897" max="10897" width="3.7109375" style="486" customWidth="1"/>
    <col min="10898" max="10898" width="3.85546875" style="486" customWidth="1"/>
    <col min="10899" max="10899" width="3.7109375" style="486" customWidth="1"/>
    <col min="10900" max="10900" width="3.85546875" style="486" customWidth="1"/>
    <col min="10901" max="10901" width="4.7109375" style="486" customWidth="1"/>
    <col min="10902" max="10902" width="3.85546875" style="486" customWidth="1"/>
    <col min="10903" max="10903" width="4.7109375" style="486" customWidth="1"/>
    <col min="10904" max="10904" width="3.85546875" style="486" customWidth="1"/>
    <col min="10905" max="10905" width="3.7109375" style="486" customWidth="1"/>
    <col min="10906" max="10906" width="3.85546875" style="486" customWidth="1"/>
    <col min="10907" max="10907" width="3.7109375" style="486" customWidth="1"/>
    <col min="10908" max="10908" width="3.85546875" style="486" customWidth="1"/>
    <col min="10909" max="10909" width="3.7109375" style="486" customWidth="1"/>
    <col min="10910" max="10910" width="3.85546875" style="486" customWidth="1"/>
    <col min="10911" max="10911" width="3.7109375" style="486" customWidth="1"/>
    <col min="10912" max="10912" width="3.85546875" style="486" customWidth="1"/>
    <col min="10913" max="10913" width="3.7109375" style="486" customWidth="1"/>
    <col min="10914" max="10914" width="3.85546875" style="486" customWidth="1"/>
    <col min="10915" max="10915" width="3.7109375" style="486" customWidth="1"/>
    <col min="10916" max="10916" width="3.85546875" style="486" customWidth="1"/>
    <col min="10917" max="10917" width="3.7109375" style="486" customWidth="1"/>
    <col min="10918" max="10918" width="3.85546875" style="486" customWidth="1"/>
    <col min="10919" max="10919" width="3.7109375" style="486" customWidth="1"/>
    <col min="10920" max="10920" width="3.85546875" style="486" customWidth="1"/>
    <col min="10921" max="10921" width="4.28515625" style="486" customWidth="1"/>
    <col min="10922" max="10922" width="3.85546875" style="486" customWidth="1"/>
    <col min="10923" max="10923" width="4.7109375" style="486" customWidth="1"/>
    <col min="10924" max="10924" width="5.28515625" style="486" customWidth="1"/>
    <col min="10925" max="11143" width="8.85546875" style="486"/>
    <col min="11144" max="11144" width="46.42578125" style="486" customWidth="1"/>
    <col min="11145" max="11145" width="3.7109375" style="486" customWidth="1"/>
    <col min="11146" max="11146" width="3.85546875" style="486" customWidth="1"/>
    <col min="11147" max="11147" width="4.7109375" style="486" customWidth="1"/>
    <col min="11148" max="11148" width="3.85546875" style="486" customWidth="1"/>
    <col min="11149" max="11149" width="4.7109375" style="486" customWidth="1"/>
    <col min="11150" max="11150" width="3.85546875" style="486" customWidth="1"/>
    <col min="11151" max="11151" width="3.7109375" style="486" customWidth="1"/>
    <col min="11152" max="11152" width="3.85546875" style="486" customWidth="1"/>
    <col min="11153" max="11153" width="3.7109375" style="486" customWidth="1"/>
    <col min="11154" max="11154" width="3.85546875" style="486" customWidth="1"/>
    <col min="11155" max="11155" width="3.7109375" style="486" customWidth="1"/>
    <col min="11156" max="11156" width="3.85546875" style="486" customWidth="1"/>
    <col min="11157" max="11157" width="4.7109375" style="486" customWidth="1"/>
    <col min="11158" max="11158" width="3.85546875" style="486" customWidth="1"/>
    <col min="11159" max="11159" width="4.7109375" style="486" customWidth="1"/>
    <col min="11160" max="11160" width="3.85546875" style="486" customWidth="1"/>
    <col min="11161" max="11161" width="3.7109375" style="486" customWidth="1"/>
    <col min="11162" max="11162" width="3.85546875" style="486" customWidth="1"/>
    <col min="11163" max="11163" width="3.7109375" style="486" customWidth="1"/>
    <col min="11164" max="11164" width="3.85546875" style="486" customWidth="1"/>
    <col min="11165" max="11165" width="3.7109375" style="486" customWidth="1"/>
    <col min="11166" max="11166" width="3.85546875" style="486" customWidth="1"/>
    <col min="11167" max="11167" width="3.7109375" style="486" customWidth="1"/>
    <col min="11168" max="11168" width="3.85546875" style="486" customWidth="1"/>
    <col min="11169" max="11169" width="3.7109375" style="486" customWidth="1"/>
    <col min="11170" max="11170" width="3.85546875" style="486" customWidth="1"/>
    <col min="11171" max="11171" width="3.7109375" style="486" customWidth="1"/>
    <col min="11172" max="11172" width="3.85546875" style="486" customWidth="1"/>
    <col min="11173" max="11173" width="3.7109375" style="486" customWidth="1"/>
    <col min="11174" max="11174" width="3.85546875" style="486" customWidth="1"/>
    <col min="11175" max="11175" width="3.7109375" style="486" customWidth="1"/>
    <col min="11176" max="11176" width="3.85546875" style="486" customWidth="1"/>
    <col min="11177" max="11177" width="4.28515625" style="486" customWidth="1"/>
    <col min="11178" max="11178" width="3.85546875" style="486" customWidth="1"/>
    <col min="11179" max="11179" width="4.7109375" style="486" customWidth="1"/>
    <col min="11180" max="11180" width="5.28515625" style="486" customWidth="1"/>
    <col min="11181" max="11399" width="8.85546875" style="486"/>
    <col min="11400" max="11400" width="46.42578125" style="486" customWidth="1"/>
    <col min="11401" max="11401" width="3.7109375" style="486" customWidth="1"/>
    <col min="11402" max="11402" width="3.85546875" style="486" customWidth="1"/>
    <col min="11403" max="11403" width="4.7109375" style="486" customWidth="1"/>
    <col min="11404" max="11404" width="3.85546875" style="486" customWidth="1"/>
    <col min="11405" max="11405" width="4.7109375" style="486" customWidth="1"/>
    <col min="11406" max="11406" width="3.85546875" style="486" customWidth="1"/>
    <col min="11407" max="11407" width="3.7109375" style="486" customWidth="1"/>
    <col min="11408" max="11408" width="3.85546875" style="486" customWidth="1"/>
    <col min="11409" max="11409" width="3.7109375" style="486" customWidth="1"/>
    <col min="11410" max="11410" width="3.85546875" style="486" customWidth="1"/>
    <col min="11411" max="11411" width="3.7109375" style="486" customWidth="1"/>
    <col min="11412" max="11412" width="3.85546875" style="486" customWidth="1"/>
    <col min="11413" max="11413" width="4.7109375" style="486" customWidth="1"/>
    <col min="11414" max="11414" width="3.85546875" style="486" customWidth="1"/>
    <col min="11415" max="11415" width="4.7109375" style="486" customWidth="1"/>
    <col min="11416" max="11416" width="3.85546875" style="486" customWidth="1"/>
    <col min="11417" max="11417" width="3.7109375" style="486" customWidth="1"/>
    <col min="11418" max="11418" width="3.85546875" style="486" customWidth="1"/>
    <col min="11419" max="11419" width="3.7109375" style="486" customWidth="1"/>
    <col min="11420" max="11420" width="3.85546875" style="486" customWidth="1"/>
    <col min="11421" max="11421" width="3.7109375" style="486" customWidth="1"/>
    <col min="11422" max="11422" width="3.85546875" style="486" customWidth="1"/>
    <col min="11423" max="11423" width="3.7109375" style="486" customWidth="1"/>
    <col min="11424" max="11424" width="3.85546875" style="486" customWidth="1"/>
    <col min="11425" max="11425" width="3.7109375" style="486" customWidth="1"/>
    <col min="11426" max="11426" width="3.85546875" style="486" customWidth="1"/>
    <col min="11427" max="11427" width="3.7109375" style="486" customWidth="1"/>
    <col min="11428" max="11428" width="3.85546875" style="486" customWidth="1"/>
    <col min="11429" max="11429" width="3.7109375" style="486" customWidth="1"/>
    <col min="11430" max="11430" width="3.85546875" style="486" customWidth="1"/>
    <col min="11431" max="11431" width="3.7109375" style="486" customWidth="1"/>
    <col min="11432" max="11432" width="3.85546875" style="486" customWidth="1"/>
    <col min="11433" max="11433" width="4.28515625" style="486" customWidth="1"/>
    <col min="11434" max="11434" width="3.85546875" style="486" customWidth="1"/>
    <col min="11435" max="11435" width="4.7109375" style="486" customWidth="1"/>
    <col min="11436" max="11436" width="5.28515625" style="486" customWidth="1"/>
    <col min="11437" max="11655" width="8.85546875" style="486"/>
    <col min="11656" max="11656" width="46.42578125" style="486" customWidth="1"/>
    <col min="11657" max="11657" width="3.7109375" style="486" customWidth="1"/>
    <col min="11658" max="11658" width="3.85546875" style="486" customWidth="1"/>
    <col min="11659" max="11659" width="4.7109375" style="486" customWidth="1"/>
    <col min="11660" max="11660" width="3.85546875" style="486" customWidth="1"/>
    <col min="11661" max="11661" width="4.7109375" style="486" customWidth="1"/>
    <col min="11662" max="11662" width="3.85546875" style="486" customWidth="1"/>
    <col min="11663" max="11663" width="3.7109375" style="486" customWidth="1"/>
    <col min="11664" max="11664" width="3.85546875" style="486" customWidth="1"/>
    <col min="11665" max="11665" width="3.7109375" style="486" customWidth="1"/>
    <col min="11666" max="11666" width="3.85546875" style="486" customWidth="1"/>
    <col min="11667" max="11667" width="3.7109375" style="486" customWidth="1"/>
    <col min="11668" max="11668" width="3.85546875" style="486" customWidth="1"/>
    <col min="11669" max="11669" width="4.7109375" style="486" customWidth="1"/>
    <col min="11670" max="11670" width="3.85546875" style="486" customWidth="1"/>
    <col min="11671" max="11671" width="4.7109375" style="486" customWidth="1"/>
    <col min="11672" max="11672" width="3.85546875" style="486" customWidth="1"/>
    <col min="11673" max="11673" width="3.7109375" style="486" customWidth="1"/>
    <col min="11674" max="11674" width="3.85546875" style="486" customWidth="1"/>
    <col min="11675" max="11675" width="3.7109375" style="486" customWidth="1"/>
    <col min="11676" max="11676" width="3.85546875" style="486" customWidth="1"/>
    <col min="11677" max="11677" width="3.7109375" style="486" customWidth="1"/>
    <col min="11678" max="11678" width="3.85546875" style="486" customWidth="1"/>
    <col min="11679" max="11679" width="3.7109375" style="486" customWidth="1"/>
    <col min="11680" max="11680" width="3.85546875" style="486" customWidth="1"/>
    <col min="11681" max="11681" width="3.7109375" style="486" customWidth="1"/>
    <col min="11682" max="11682" width="3.85546875" style="486" customWidth="1"/>
    <col min="11683" max="11683" width="3.7109375" style="486" customWidth="1"/>
    <col min="11684" max="11684" width="3.85546875" style="486" customWidth="1"/>
    <col min="11685" max="11685" width="3.7109375" style="486" customWidth="1"/>
    <col min="11686" max="11686" width="3.85546875" style="486" customWidth="1"/>
    <col min="11687" max="11687" width="3.7109375" style="486" customWidth="1"/>
    <col min="11688" max="11688" width="3.85546875" style="486" customWidth="1"/>
    <col min="11689" max="11689" width="4.28515625" style="486" customWidth="1"/>
    <col min="11690" max="11690" width="3.85546875" style="486" customWidth="1"/>
    <col min="11691" max="11691" width="4.7109375" style="486" customWidth="1"/>
    <col min="11692" max="11692" width="5.28515625" style="486" customWidth="1"/>
    <col min="11693" max="11911" width="8.85546875" style="486"/>
    <col min="11912" max="11912" width="46.42578125" style="486" customWidth="1"/>
    <col min="11913" max="11913" width="3.7109375" style="486" customWidth="1"/>
    <col min="11914" max="11914" width="3.85546875" style="486" customWidth="1"/>
    <col min="11915" max="11915" width="4.7109375" style="486" customWidth="1"/>
    <col min="11916" max="11916" width="3.85546875" style="486" customWidth="1"/>
    <col min="11917" max="11917" width="4.7109375" style="486" customWidth="1"/>
    <col min="11918" max="11918" width="3.85546875" style="486" customWidth="1"/>
    <col min="11919" max="11919" width="3.7109375" style="486" customWidth="1"/>
    <col min="11920" max="11920" width="3.85546875" style="486" customWidth="1"/>
    <col min="11921" max="11921" width="3.7109375" style="486" customWidth="1"/>
    <col min="11922" max="11922" width="3.85546875" style="486" customWidth="1"/>
    <col min="11923" max="11923" width="3.7109375" style="486" customWidth="1"/>
    <col min="11924" max="11924" width="3.85546875" style="486" customWidth="1"/>
    <col min="11925" max="11925" width="4.7109375" style="486" customWidth="1"/>
    <col min="11926" max="11926" width="3.85546875" style="486" customWidth="1"/>
    <col min="11927" max="11927" width="4.7109375" style="486" customWidth="1"/>
    <col min="11928" max="11928" width="3.85546875" style="486" customWidth="1"/>
    <col min="11929" max="11929" width="3.7109375" style="486" customWidth="1"/>
    <col min="11930" max="11930" width="3.85546875" style="486" customWidth="1"/>
    <col min="11931" max="11931" width="3.7109375" style="486" customWidth="1"/>
    <col min="11932" max="11932" width="3.85546875" style="486" customWidth="1"/>
    <col min="11933" max="11933" width="3.7109375" style="486" customWidth="1"/>
    <col min="11934" max="11934" width="3.85546875" style="486" customWidth="1"/>
    <col min="11935" max="11935" width="3.7109375" style="486" customWidth="1"/>
    <col min="11936" max="11936" width="3.85546875" style="486" customWidth="1"/>
    <col min="11937" max="11937" width="3.7109375" style="486" customWidth="1"/>
    <col min="11938" max="11938" width="3.85546875" style="486" customWidth="1"/>
    <col min="11939" max="11939" width="3.7109375" style="486" customWidth="1"/>
    <col min="11940" max="11940" width="3.85546875" style="486" customWidth="1"/>
    <col min="11941" max="11941" width="3.7109375" style="486" customWidth="1"/>
    <col min="11942" max="11942" width="3.85546875" style="486" customWidth="1"/>
    <col min="11943" max="11943" width="3.7109375" style="486" customWidth="1"/>
    <col min="11944" max="11944" width="3.85546875" style="486" customWidth="1"/>
    <col min="11945" max="11945" width="4.28515625" style="486" customWidth="1"/>
    <col min="11946" max="11946" width="3.85546875" style="486" customWidth="1"/>
    <col min="11947" max="11947" width="4.7109375" style="486" customWidth="1"/>
    <col min="11948" max="11948" width="5.28515625" style="486" customWidth="1"/>
    <col min="11949" max="12167" width="8.85546875" style="486"/>
    <col min="12168" max="12168" width="46.42578125" style="486" customWidth="1"/>
    <col min="12169" max="12169" width="3.7109375" style="486" customWidth="1"/>
    <col min="12170" max="12170" width="3.85546875" style="486" customWidth="1"/>
    <col min="12171" max="12171" width="4.7109375" style="486" customWidth="1"/>
    <col min="12172" max="12172" width="3.85546875" style="486" customWidth="1"/>
    <col min="12173" max="12173" width="4.7109375" style="486" customWidth="1"/>
    <col min="12174" max="12174" width="3.85546875" style="486" customWidth="1"/>
    <col min="12175" max="12175" width="3.7109375" style="486" customWidth="1"/>
    <col min="12176" max="12176" width="3.85546875" style="486" customWidth="1"/>
    <col min="12177" max="12177" width="3.7109375" style="486" customWidth="1"/>
    <col min="12178" max="12178" width="3.85546875" style="486" customWidth="1"/>
    <col min="12179" max="12179" width="3.7109375" style="486" customWidth="1"/>
    <col min="12180" max="12180" width="3.85546875" style="486" customWidth="1"/>
    <col min="12181" max="12181" width="4.7109375" style="486" customWidth="1"/>
    <col min="12182" max="12182" width="3.85546875" style="486" customWidth="1"/>
    <col min="12183" max="12183" width="4.7109375" style="486" customWidth="1"/>
    <col min="12184" max="12184" width="3.85546875" style="486" customWidth="1"/>
    <col min="12185" max="12185" width="3.7109375" style="486" customWidth="1"/>
    <col min="12186" max="12186" width="3.85546875" style="486" customWidth="1"/>
    <col min="12187" max="12187" width="3.7109375" style="486" customWidth="1"/>
    <col min="12188" max="12188" width="3.85546875" style="486" customWidth="1"/>
    <col min="12189" max="12189" width="3.7109375" style="486" customWidth="1"/>
    <col min="12190" max="12190" width="3.85546875" style="486" customWidth="1"/>
    <col min="12191" max="12191" width="3.7109375" style="486" customWidth="1"/>
    <col min="12192" max="12192" width="3.85546875" style="486" customWidth="1"/>
    <col min="12193" max="12193" width="3.7109375" style="486" customWidth="1"/>
    <col min="12194" max="12194" width="3.85546875" style="486" customWidth="1"/>
    <col min="12195" max="12195" width="3.7109375" style="486" customWidth="1"/>
    <col min="12196" max="12196" width="3.85546875" style="486" customWidth="1"/>
    <col min="12197" max="12197" width="3.7109375" style="486" customWidth="1"/>
    <col min="12198" max="12198" width="3.85546875" style="486" customWidth="1"/>
    <col min="12199" max="12199" width="3.7109375" style="486" customWidth="1"/>
    <col min="12200" max="12200" width="3.85546875" style="486" customWidth="1"/>
    <col min="12201" max="12201" width="4.28515625" style="486" customWidth="1"/>
    <col min="12202" max="12202" width="3.85546875" style="486" customWidth="1"/>
    <col min="12203" max="12203" width="4.7109375" style="486" customWidth="1"/>
    <col min="12204" max="12204" width="5.28515625" style="486" customWidth="1"/>
    <col min="12205" max="12423" width="8.85546875" style="486"/>
    <col min="12424" max="12424" width="46.42578125" style="486" customWidth="1"/>
    <col min="12425" max="12425" width="3.7109375" style="486" customWidth="1"/>
    <col min="12426" max="12426" width="3.85546875" style="486" customWidth="1"/>
    <col min="12427" max="12427" width="4.7109375" style="486" customWidth="1"/>
    <col min="12428" max="12428" width="3.85546875" style="486" customWidth="1"/>
    <col min="12429" max="12429" width="4.7109375" style="486" customWidth="1"/>
    <col min="12430" max="12430" width="3.85546875" style="486" customWidth="1"/>
    <col min="12431" max="12431" width="3.7109375" style="486" customWidth="1"/>
    <col min="12432" max="12432" width="3.85546875" style="486" customWidth="1"/>
    <col min="12433" max="12433" width="3.7109375" style="486" customWidth="1"/>
    <col min="12434" max="12434" width="3.85546875" style="486" customWidth="1"/>
    <col min="12435" max="12435" width="3.7109375" style="486" customWidth="1"/>
    <col min="12436" max="12436" width="3.85546875" style="486" customWidth="1"/>
    <col min="12437" max="12437" width="4.7109375" style="486" customWidth="1"/>
    <col min="12438" max="12438" width="3.85546875" style="486" customWidth="1"/>
    <col min="12439" max="12439" width="4.7109375" style="486" customWidth="1"/>
    <col min="12440" max="12440" width="3.85546875" style="486" customWidth="1"/>
    <col min="12441" max="12441" width="3.7109375" style="486" customWidth="1"/>
    <col min="12442" max="12442" width="3.85546875" style="486" customWidth="1"/>
    <col min="12443" max="12443" width="3.7109375" style="486" customWidth="1"/>
    <col min="12444" max="12444" width="3.85546875" style="486" customWidth="1"/>
    <col min="12445" max="12445" width="3.7109375" style="486" customWidth="1"/>
    <col min="12446" max="12446" width="3.85546875" style="486" customWidth="1"/>
    <col min="12447" max="12447" width="3.7109375" style="486" customWidth="1"/>
    <col min="12448" max="12448" width="3.85546875" style="486" customWidth="1"/>
    <col min="12449" max="12449" width="3.7109375" style="486" customWidth="1"/>
    <col min="12450" max="12450" width="3.85546875" style="486" customWidth="1"/>
    <col min="12451" max="12451" width="3.7109375" style="486" customWidth="1"/>
    <col min="12452" max="12452" width="3.85546875" style="486" customWidth="1"/>
    <col min="12453" max="12453" width="3.7109375" style="486" customWidth="1"/>
    <col min="12454" max="12454" width="3.85546875" style="486" customWidth="1"/>
    <col min="12455" max="12455" width="3.7109375" style="486" customWidth="1"/>
    <col min="12456" max="12456" width="3.85546875" style="486" customWidth="1"/>
    <col min="12457" max="12457" width="4.28515625" style="486" customWidth="1"/>
    <col min="12458" max="12458" width="3.85546875" style="486" customWidth="1"/>
    <col min="12459" max="12459" width="4.7109375" style="486" customWidth="1"/>
    <col min="12460" max="12460" width="5.28515625" style="486" customWidth="1"/>
    <col min="12461" max="12679" width="8.85546875" style="486"/>
    <col min="12680" max="12680" width="46.42578125" style="486" customWidth="1"/>
    <col min="12681" max="12681" width="3.7109375" style="486" customWidth="1"/>
    <col min="12682" max="12682" width="3.85546875" style="486" customWidth="1"/>
    <col min="12683" max="12683" width="4.7109375" style="486" customWidth="1"/>
    <col min="12684" max="12684" width="3.85546875" style="486" customWidth="1"/>
    <col min="12685" max="12685" width="4.7109375" style="486" customWidth="1"/>
    <col min="12686" max="12686" width="3.85546875" style="486" customWidth="1"/>
    <col min="12687" max="12687" width="3.7109375" style="486" customWidth="1"/>
    <col min="12688" max="12688" width="3.85546875" style="486" customWidth="1"/>
    <col min="12689" max="12689" width="3.7109375" style="486" customWidth="1"/>
    <col min="12690" max="12690" width="3.85546875" style="486" customWidth="1"/>
    <col min="12691" max="12691" width="3.7109375" style="486" customWidth="1"/>
    <col min="12692" max="12692" width="3.85546875" style="486" customWidth="1"/>
    <col min="12693" max="12693" width="4.7109375" style="486" customWidth="1"/>
    <col min="12694" max="12694" width="3.85546875" style="486" customWidth="1"/>
    <col min="12695" max="12695" width="4.7109375" style="486" customWidth="1"/>
    <col min="12696" max="12696" width="3.85546875" style="486" customWidth="1"/>
    <col min="12697" max="12697" width="3.7109375" style="486" customWidth="1"/>
    <col min="12698" max="12698" width="3.85546875" style="486" customWidth="1"/>
    <col min="12699" max="12699" width="3.7109375" style="486" customWidth="1"/>
    <col min="12700" max="12700" width="3.85546875" style="486" customWidth="1"/>
    <col min="12701" max="12701" width="3.7109375" style="486" customWidth="1"/>
    <col min="12702" max="12702" width="3.85546875" style="486" customWidth="1"/>
    <col min="12703" max="12703" width="3.7109375" style="486" customWidth="1"/>
    <col min="12704" max="12704" width="3.85546875" style="486" customWidth="1"/>
    <col min="12705" max="12705" width="3.7109375" style="486" customWidth="1"/>
    <col min="12706" max="12706" width="3.85546875" style="486" customWidth="1"/>
    <col min="12707" max="12707" width="3.7109375" style="486" customWidth="1"/>
    <col min="12708" max="12708" width="3.85546875" style="486" customWidth="1"/>
    <col min="12709" max="12709" width="3.7109375" style="486" customWidth="1"/>
    <col min="12710" max="12710" width="3.85546875" style="486" customWidth="1"/>
    <col min="12711" max="12711" width="3.7109375" style="486" customWidth="1"/>
    <col min="12712" max="12712" width="3.85546875" style="486" customWidth="1"/>
    <col min="12713" max="12713" width="4.28515625" style="486" customWidth="1"/>
    <col min="12714" max="12714" width="3.85546875" style="486" customWidth="1"/>
    <col min="12715" max="12715" width="4.7109375" style="486" customWidth="1"/>
    <col min="12716" max="12716" width="5.28515625" style="486" customWidth="1"/>
    <col min="12717" max="12935" width="8.85546875" style="486"/>
    <col min="12936" max="12936" width="46.42578125" style="486" customWidth="1"/>
    <col min="12937" max="12937" width="3.7109375" style="486" customWidth="1"/>
    <col min="12938" max="12938" width="3.85546875" style="486" customWidth="1"/>
    <col min="12939" max="12939" width="4.7109375" style="486" customWidth="1"/>
    <col min="12940" max="12940" width="3.85546875" style="486" customWidth="1"/>
    <col min="12941" max="12941" width="4.7109375" style="486" customWidth="1"/>
    <col min="12942" max="12942" width="3.85546875" style="486" customWidth="1"/>
    <col min="12943" max="12943" width="3.7109375" style="486" customWidth="1"/>
    <col min="12944" max="12944" width="3.85546875" style="486" customWidth="1"/>
    <col min="12945" max="12945" width="3.7109375" style="486" customWidth="1"/>
    <col min="12946" max="12946" width="3.85546875" style="486" customWidth="1"/>
    <col min="12947" max="12947" width="3.7109375" style="486" customWidth="1"/>
    <col min="12948" max="12948" width="3.85546875" style="486" customWidth="1"/>
    <col min="12949" max="12949" width="4.7109375" style="486" customWidth="1"/>
    <col min="12950" max="12950" width="3.85546875" style="486" customWidth="1"/>
    <col min="12951" max="12951" width="4.7109375" style="486" customWidth="1"/>
    <col min="12952" max="12952" width="3.85546875" style="486" customWidth="1"/>
    <col min="12953" max="12953" width="3.7109375" style="486" customWidth="1"/>
    <col min="12954" max="12954" width="3.85546875" style="486" customWidth="1"/>
    <col min="12955" max="12955" width="3.7109375" style="486" customWidth="1"/>
    <col min="12956" max="12956" width="3.85546875" style="486" customWidth="1"/>
    <col min="12957" max="12957" width="3.7109375" style="486" customWidth="1"/>
    <col min="12958" max="12958" width="3.85546875" style="486" customWidth="1"/>
    <col min="12959" max="12959" width="3.7109375" style="486" customWidth="1"/>
    <col min="12960" max="12960" width="3.85546875" style="486" customWidth="1"/>
    <col min="12961" max="12961" width="3.7109375" style="486" customWidth="1"/>
    <col min="12962" max="12962" width="3.85546875" style="486" customWidth="1"/>
    <col min="12963" max="12963" width="3.7109375" style="486" customWidth="1"/>
    <col min="12964" max="12964" width="3.85546875" style="486" customWidth="1"/>
    <col min="12965" max="12965" width="3.7109375" style="486" customWidth="1"/>
    <col min="12966" max="12966" width="3.85546875" style="486" customWidth="1"/>
    <col min="12967" max="12967" width="3.7109375" style="486" customWidth="1"/>
    <col min="12968" max="12968" width="3.85546875" style="486" customWidth="1"/>
    <col min="12969" max="12969" width="4.28515625" style="486" customWidth="1"/>
    <col min="12970" max="12970" width="3.85546875" style="486" customWidth="1"/>
    <col min="12971" max="12971" width="4.7109375" style="486" customWidth="1"/>
    <col min="12972" max="12972" width="5.28515625" style="486" customWidth="1"/>
    <col min="12973" max="13191" width="8.85546875" style="486"/>
    <col min="13192" max="13192" width="46.42578125" style="486" customWidth="1"/>
    <col min="13193" max="13193" width="3.7109375" style="486" customWidth="1"/>
    <col min="13194" max="13194" width="3.85546875" style="486" customWidth="1"/>
    <col min="13195" max="13195" width="4.7109375" style="486" customWidth="1"/>
    <col min="13196" max="13196" width="3.85546875" style="486" customWidth="1"/>
    <col min="13197" max="13197" width="4.7109375" style="486" customWidth="1"/>
    <col min="13198" max="13198" width="3.85546875" style="486" customWidth="1"/>
    <col min="13199" max="13199" width="3.7109375" style="486" customWidth="1"/>
    <col min="13200" max="13200" width="3.85546875" style="486" customWidth="1"/>
    <col min="13201" max="13201" width="3.7109375" style="486" customWidth="1"/>
    <col min="13202" max="13202" width="3.85546875" style="486" customWidth="1"/>
    <col min="13203" max="13203" width="3.7109375" style="486" customWidth="1"/>
    <col min="13204" max="13204" width="3.85546875" style="486" customWidth="1"/>
    <col min="13205" max="13205" width="4.7109375" style="486" customWidth="1"/>
    <col min="13206" max="13206" width="3.85546875" style="486" customWidth="1"/>
    <col min="13207" max="13207" width="4.7109375" style="486" customWidth="1"/>
    <col min="13208" max="13208" width="3.85546875" style="486" customWidth="1"/>
    <col min="13209" max="13209" width="3.7109375" style="486" customWidth="1"/>
    <col min="13210" max="13210" width="3.85546875" style="486" customWidth="1"/>
    <col min="13211" max="13211" width="3.7109375" style="486" customWidth="1"/>
    <col min="13212" max="13212" width="3.85546875" style="486" customWidth="1"/>
    <col min="13213" max="13213" width="3.7109375" style="486" customWidth="1"/>
    <col min="13214" max="13214" width="3.85546875" style="486" customWidth="1"/>
    <col min="13215" max="13215" width="3.7109375" style="486" customWidth="1"/>
    <col min="13216" max="13216" width="3.85546875" style="486" customWidth="1"/>
    <col min="13217" max="13217" width="3.7109375" style="486" customWidth="1"/>
    <col min="13218" max="13218" width="3.85546875" style="486" customWidth="1"/>
    <col min="13219" max="13219" width="3.7109375" style="486" customWidth="1"/>
    <col min="13220" max="13220" width="3.85546875" style="486" customWidth="1"/>
    <col min="13221" max="13221" width="3.7109375" style="486" customWidth="1"/>
    <col min="13222" max="13222" width="3.85546875" style="486" customWidth="1"/>
    <col min="13223" max="13223" width="3.7109375" style="486" customWidth="1"/>
    <col min="13224" max="13224" width="3.85546875" style="486" customWidth="1"/>
    <col min="13225" max="13225" width="4.28515625" style="486" customWidth="1"/>
    <col min="13226" max="13226" width="3.85546875" style="486" customWidth="1"/>
    <col min="13227" max="13227" width="4.7109375" style="486" customWidth="1"/>
    <col min="13228" max="13228" width="5.28515625" style="486" customWidth="1"/>
    <col min="13229" max="13447" width="8.85546875" style="486"/>
    <col min="13448" max="13448" width="46.42578125" style="486" customWidth="1"/>
    <col min="13449" max="13449" width="3.7109375" style="486" customWidth="1"/>
    <col min="13450" max="13450" width="3.85546875" style="486" customWidth="1"/>
    <col min="13451" max="13451" width="4.7109375" style="486" customWidth="1"/>
    <col min="13452" max="13452" width="3.85546875" style="486" customWidth="1"/>
    <col min="13453" max="13453" width="4.7109375" style="486" customWidth="1"/>
    <col min="13454" max="13454" width="3.85546875" style="486" customWidth="1"/>
    <col min="13455" max="13455" width="3.7109375" style="486" customWidth="1"/>
    <col min="13456" max="13456" width="3.85546875" style="486" customWidth="1"/>
    <col min="13457" max="13457" width="3.7109375" style="486" customWidth="1"/>
    <col min="13458" max="13458" width="3.85546875" style="486" customWidth="1"/>
    <col min="13459" max="13459" width="3.7109375" style="486" customWidth="1"/>
    <col min="13460" max="13460" width="3.85546875" style="486" customWidth="1"/>
    <col min="13461" max="13461" width="4.7109375" style="486" customWidth="1"/>
    <col min="13462" max="13462" width="3.85546875" style="486" customWidth="1"/>
    <col min="13463" max="13463" width="4.7109375" style="486" customWidth="1"/>
    <col min="13464" max="13464" width="3.85546875" style="486" customWidth="1"/>
    <col min="13465" max="13465" width="3.7109375" style="486" customWidth="1"/>
    <col min="13466" max="13466" width="3.85546875" style="486" customWidth="1"/>
    <col min="13467" max="13467" width="3.7109375" style="486" customWidth="1"/>
    <col min="13468" max="13468" width="3.85546875" style="486" customWidth="1"/>
    <col min="13469" max="13469" width="3.7109375" style="486" customWidth="1"/>
    <col min="13470" max="13470" width="3.85546875" style="486" customWidth="1"/>
    <col min="13471" max="13471" width="3.7109375" style="486" customWidth="1"/>
    <col min="13472" max="13472" width="3.85546875" style="486" customWidth="1"/>
    <col min="13473" max="13473" width="3.7109375" style="486" customWidth="1"/>
    <col min="13474" max="13474" width="3.85546875" style="486" customWidth="1"/>
    <col min="13475" max="13475" width="3.7109375" style="486" customWidth="1"/>
    <col min="13476" max="13476" width="3.85546875" style="486" customWidth="1"/>
    <col min="13477" max="13477" width="3.7109375" style="486" customWidth="1"/>
    <col min="13478" max="13478" width="3.85546875" style="486" customWidth="1"/>
    <col min="13479" max="13479" width="3.7109375" style="486" customWidth="1"/>
    <col min="13480" max="13480" width="3.85546875" style="486" customWidth="1"/>
    <col min="13481" max="13481" width="4.28515625" style="486" customWidth="1"/>
    <col min="13482" max="13482" width="3.85546875" style="486" customWidth="1"/>
    <col min="13483" max="13483" width="4.7109375" style="486" customWidth="1"/>
    <col min="13484" max="13484" width="5.28515625" style="486" customWidth="1"/>
    <col min="13485" max="13703" width="8.85546875" style="486"/>
    <col min="13704" max="13704" width="46.42578125" style="486" customWidth="1"/>
    <col min="13705" max="13705" width="3.7109375" style="486" customWidth="1"/>
    <col min="13706" max="13706" width="3.85546875" style="486" customWidth="1"/>
    <col min="13707" max="13707" width="4.7109375" style="486" customWidth="1"/>
    <col min="13708" max="13708" width="3.85546875" style="486" customWidth="1"/>
    <col min="13709" max="13709" width="4.7109375" style="486" customWidth="1"/>
    <col min="13710" max="13710" width="3.85546875" style="486" customWidth="1"/>
    <col min="13711" max="13711" width="3.7109375" style="486" customWidth="1"/>
    <col min="13712" max="13712" width="3.85546875" style="486" customWidth="1"/>
    <col min="13713" max="13713" width="3.7109375" style="486" customWidth="1"/>
    <col min="13714" max="13714" width="3.85546875" style="486" customWidth="1"/>
    <col min="13715" max="13715" width="3.7109375" style="486" customWidth="1"/>
    <col min="13716" max="13716" width="3.85546875" style="486" customWidth="1"/>
    <col min="13717" max="13717" width="4.7109375" style="486" customWidth="1"/>
    <col min="13718" max="13718" width="3.85546875" style="486" customWidth="1"/>
    <col min="13719" max="13719" width="4.7109375" style="486" customWidth="1"/>
    <col min="13720" max="13720" width="3.85546875" style="486" customWidth="1"/>
    <col min="13721" max="13721" width="3.7109375" style="486" customWidth="1"/>
    <col min="13722" max="13722" width="3.85546875" style="486" customWidth="1"/>
    <col min="13723" max="13723" width="3.7109375" style="486" customWidth="1"/>
    <col min="13724" max="13724" width="3.85546875" style="486" customWidth="1"/>
    <col min="13725" max="13725" width="3.7109375" style="486" customWidth="1"/>
    <col min="13726" max="13726" width="3.85546875" style="486" customWidth="1"/>
    <col min="13727" max="13727" width="3.7109375" style="486" customWidth="1"/>
    <col min="13728" max="13728" width="3.85546875" style="486" customWidth="1"/>
    <col min="13729" max="13729" width="3.7109375" style="486" customWidth="1"/>
    <col min="13730" max="13730" width="3.85546875" style="486" customWidth="1"/>
    <col min="13731" max="13731" width="3.7109375" style="486" customWidth="1"/>
    <col min="13732" max="13732" width="3.85546875" style="486" customWidth="1"/>
    <col min="13733" max="13733" width="3.7109375" style="486" customWidth="1"/>
    <col min="13734" max="13734" width="3.85546875" style="486" customWidth="1"/>
    <col min="13735" max="13735" width="3.7109375" style="486" customWidth="1"/>
    <col min="13736" max="13736" width="3.85546875" style="486" customWidth="1"/>
    <col min="13737" max="13737" width="4.28515625" style="486" customWidth="1"/>
    <col min="13738" max="13738" width="3.85546875" style="486" customWidth="1"/>
    <col min="13739" max="13739" width="4.7109375" style="486" customWidth="1"/>
    <col min="13740" max="13740" width="5.28515625" style="486" customWidth="1"/>
    <col min="13741" max="13959" width="8.85546875" style="486"/>
    <col min="13960" max="13960" width="46.42578125" style="486" customWidth="1"/>
    <col min="13961" max="13961" width="3.7109375" style="486" customWidth="1"/>
    <col min="13962" max="13962" width="3.85546875" style="486" customWidth="1"/>
    <col min="13963" max="13963" width="4.7109375" style="486" customWidth="1"/>
    <col min="13964" max="13964" width="3.85546875" style="486" customWidth="1"/>
    <col min="13965" max="13965" width="4.7109375" style="486" customWidth="1"/>
    <col min="13966" max="13966" width="3.85546875" style="486" customWidth="1"/>
    <col min="13967" max="13967" width="3.7109375" style="486" customWidth="1"/>
    <col min="13968" max="13968" width="3.85546875" style="486" customWidth="1"/>
    <col min="13969" max="13969" width="3.7109375" style="486" customWidth="1"/>
    <col min="13970" max="13970" width="3.85546875" style="486" customWidth="1"/>
    <col min="13971" max="13971" width="3.7109375" style="486" customWidth="1"/>
    <col min="13972" max="13972" width="3.85546875" style="486" customWidth="1"/>
    <col min="13973" max="13973" width="4.7109375" style="486" customWidth="1"/>
    <col min="13974" max="13974" width="3.85546875" style="486" customWidth="1"/>
    <col min="13975" max="13975" width="4.7109375" style="486" customWidth="1"/>
    <col min="13976" max="13976" width="3.85546875" style="486" customWidth="1"/>
    <col min="13977" max="13977" width="3.7109375" style="486" customWidth="1"/>
    <col min="13978" max="13978" width="3.85546875" style="486" customWidth="1"/>
    <col min="13979" max="13979" width="3.7109375" style="486" customWidth="1"/>
    <col min="13980" max="13980" width="3.85546875" style="486" customWidth="1"/>
    <col min="13981" max="13981" width="3.7109375" style="486" customWidth="1"/>
    <col min="13982" max="13982" width="3.85546875" style="486" customWidth="1"/>
    <col min="13983" max="13983" width="3.7109375" style="486" customWidth="1"/>
    <col min="13984" max="13984" width="3.85546875" style="486" customWidth="1"/>
    <col min="13985" max="13985" width="3.7109375" style="486" customWidth="1"/>
    <col min="13986" max="13986" width="3.85546875" style="486" customWidth="1"/>
    <col min="13987" max="13987" width="3.7109375" style="486" customWidth="1"/>
    <col min="13988" max="13988" width="3.85546875" style="486" customWidth="1"/>
    <col min="13989" max="13989" width="3.7109375" style="486" customWidth="1"/>
    <col min="13990" max="13990" width="3.85546875" style="486" customWidth="1"/>
    <col min="13991" max="13991" width="3.7109375" style="486" customWidth="1"/>
    <col min="13992" max="13992" width="3.85546875" style="486" customWidth="1"/>
    <col min="13993" max="13993" width="4.28515625" style="486" customWidth="1"/>
    <col min="13994" max="13994" width="3.85546875" style="486" customWidth="1"/>
    <col min="13995" max="13995" width="4.7109375" style="486" customWidth="1"/>
    <col min="13996" max="13996" width="5.28515625" style="486" customWidth="1"/>
    <col min="13997" max="14215" width="8.85546875" style="486"/>
    <col min="14216" max="14216" width="46.42578125" style="486" customWidth="1"/>
    <col min="14217" max="14217" width="3.7109375" style="486" customWidth="1"/>
    <col min="14218" max="14218" width="3.85546875" style="486" customWidth="1"/>
    <col min="14219" max="14219" width="4.7109375" style="486" customWidth="1"/>
    <col min="14220" max="14220" width="3.85546875" style="486" customWidth="1"/>
    <col min="14221" max="14221" width="4.7109375" style="486" customWidth="1"/>
    <col min="14222" max="14222" width="3.85546875" style="486" customWidth="1"/>
    <col min="14223" max="14223" width="3.7109375" style="486" customWidth="1"/>
    <col min="14224" max="14224" width="3.85546875" style="486" customWidth="1"/>
    <col min="14225" max="14225" width="3.7109375" style="486" customWidth="1"/>
    <col min="14226" max="14226" width="3.85546875" style="486" customWidth="1"/>
    <col min="14227" max="14227" width="3.7109375" style="486" customWidth="1"/>
    <col min="14228" max="14228" width="3.85546875" style="486" customWidth="1"/>
    <col min="14229" max="14229" width="4.7109375" style="486" customWidth="1"/>
    <col min="14230" max="14230" width="3.85546875" style="486" customWidth="1"/>
    <col min="14231" max="14231" width="4.7109375" style="486" customWidth="1"/>
    <col min="14232" max="14232" width="3.85546875" style="486" customWidth="1"/>
    <col min="14233" max="14233" width="3.7109375" style="486" customWidth="1"/>
    <col min="14234" max="14234" width="3.85546875" style="486" customWidth="1"/>
    <col min="14235" max="14235" width="3.7109375" style="486" customWidth="1"/>
    <col min="14236" max="14236" width="3.85546875" style="486" customWidth="1"/>
    <col min="14237" max="14237" width="3.7109375" style="486" customWidth="1"/>
    <col min="14238" max="14238" width="3.85546875" style="486" customWidth="1"/>
    <col min="14239" max="14239" width="3.7109375" style="486" customWidth="1"/>
    <col min="14240" max="14240" width="3.85546875" style="486" customWidth="1"/>
    <col min="14241" max="14241" width="3.7109375" style="486" customWidth="1"/>
    <col min="14242" max="14242" width="3.85546875" style="486" customWidth="1"/>
    <col min="14243" max="14243" width="3.7109375" style="486" customWidth="1"/>
    <col min="14244" max="14244" width="3.85546875" style="486" customWidth="1"/>
    <col min="14245" max="14245" width="3.7109375" style="486" customWidth="1"/>
    <col min="14246" max="14246" width="3.85546875" style="486" customWidth="1"/>
    <col min="14247" max="14247" width="3.7109375" style="486" customWidth="1"/>
    <col min="14248" max="14248" width="3.85546875" style="486" customWidth="1"/>
    <col min="14249" max="14249" width="4.28515625" style="486" customWidth="1"/>
    <col min="14250" max="14250" width="3.85546875" style="486" customWidth="1"/>
    <col min="14251" max="14251" width="4.7109375" style="486" customWidth="1"/>
    <col min="14252" max="14252" width="5.28515625" style="486" customWidth="1"/>
    <col min="14253" max="14471" width="8.85546875" style="486"/>
    <col min="14472" max="14472" width="46.42578125" style="486" customWidth="1"/>
    <col min="14473" max="14473" width="3.7109375" style="486" customWidth="1"/>
    <col min="14474" max="14474" width="3.85546875" style="486" customWidth="1"/>
    <col min="14475" max="14475" width="4.7109375" style="486" customWidth="1"/>
    <col min="14476" max="14476" width="3.85546875" style="486" customWidth="1"/>
    <col min="14477" max="14477" width="4.7109375" style="486" customWidth="1"/>
    <col min="14478" max="14478" width="3.85546875" style="486" customWidth="1"/>
    <col min="14479" max="14479" width="3.7109375" style="486" customWidth="1"/>
    <col min="14480" max="14480" width="3.85546875" style="486" customWidth="1"/>
    <col min="14481" max="14481" width="3.7109375" style="486" customWidth="1"/>
    <col min="14482" max="14482" width="3.85546875" style="486" customWidth="1"/>
    <col min="14483" max="14483" width="3.7109375" style="486" customWidth="1"/>
    <col min="14484" max="14484" width="3.85546875" style="486" customWidth="1"/>
    <col min="14485" max="14485" width="4.7109375" style="486" customWidth="1"/>
    <col min="14486" max="14486" width="3.85546875" style="486" customWidth="1"/>
    <col min="14487" max="14487" width="4.7109375" style="486" customWidth="1"/>
    <col min="14488" max="14488" width="3.85546875" style="486" customWidth="1"/>
    <col min="14489" max="14489" width="3.7109375" style="486" customWidth="1"/>
    <col min="14490" max="14490" width="3.85546875" style="486" customWidth="1"/>
    <col min="14491" max="14491" width="3.7109375" style="486" customWidth="1"/>
    <col min="14492" max="14492" width="3.85546875" style="486" customWidth="1"/>
    <col min="14493" max="14493" width="3.7109375" style="486" customWidth="1"/>
    <col min="14494" max="14494" width="3.85546875" style="486" customWidth="1"/>
    <col min="14495" max="14495" width="3.7109375" style="486" customWidth="1"/>
    <col min="14496" max="14496" width="3.85546875" style="486" customWidth="1"/>
    <col min="14497" max="14497" width="3.7109375" style="486" customWidth="1"/>
    <col min="14498" max="14498" width="3.85546875" style="486" customWidth="1"/>
    <col min="14499" max="14499" width="3.7109375" style="486" customWidth="1"/>
    <col min="14500" max="14500" width="3.85546875" style="486" customWidth="1"/>
    <col min="14501" max="14501" width="3.7109375" style="486" customWidth="1"/>
    <col min="14502" max="14502" width="3.85546875" style="486" customWidth="1"/>
    <col min="14503" max="14503" width="3.7109375" style="486" customWidth="1"/>
    <col min="14504" max="14504" width="3.85546875" style="486" customWidth="1"/>
    <col min="14505" max="14505" width="4.28515625" style="486" customWidth="1"/>
    <col min="14506" max="14506" width="3.85546875" style="486" customWidth="1"/>
    <col min="14507" max="14507" width="4.7109375" style="486" customWidth="1"/>
    <col min="14508" max="14508" width="5.28515625" style="486" customWidth="1"/>
    <col min="14509" max="14727" width="8.85546875" style="486"/>
    <col min="14728" max="14728" width="46.42578125" style="486" customWidth="1"/>
    <col min="14729" max="14729" width="3.7109375" style="486" customWidth="1"/>
    <col min="14730" max="14730" width="3.85546875" style="486" customWidth="1"/>
    <col min="14731" max="14731" width="4.7109375" style="486" customWidth="1"/>
    <col min="14732" max="14732" width="3.85546875" style="486" customWidth="1"/>
    <col min="14733" max="14733" width="4.7109375" style="486" customWidth="1"/>
    <col min="14734" max="14734" width="3.85546875" style="486" customWidth="1"/>
    <col min="14735" max="14735" width="3.7109375" style="486" customWidth="1"/>
    <col min="14736" max="14736" width="3.85546875" style="486" customWidth="1"/>
    <col min="14737" max="14737" width="3.7109375" style="486" customWidth="1"/>
    <col min="14738" max="14738" width="3.85546875" style="486" customWidth="1"/>
    <col min="14739" max="14739" width="3.7109375" style="486" customWidth="1"/>
    <col min="14740" max="14740" width="3.85546875" style="486" customWidth="1"/>
    <col min="14741" max="14741" width="4.7109375" style="486" customWidth="1"/>
    <col min="14742" max="14742" width="3.85546875" style="486" customWidth="1"/>
    <col min="14743" max="14743" width="4.7109375" style="486" customWidth="1"/>
    <col min="14744" max="14744" width="3.85546875" style="486" customWidth="1"/>
    <col min="14745" max="14745" width="3.7109375" style="486" customWidth="1"/>
    <col min="14746" max="14746" width="3.85546875" style="486" customWidth="1"/>
    <col min="14747" max="14747" width="3.7109375" style="486" customWidth="1"/>
    <col min="14748" max="14748" width="3.85546875" style="486" customWidth="1"/>
    <col min="14749" max="14749" width="3.7109375" style="486" customWidth="1"/>
    <col min="14750" max="14750" width="3.85546875" style="486" customWidth="1"/>
    <col min="14751" max="14751" width="3.7109375" style="486" customWidth="1"/>
    <col min="14752" max="14752" width="3.85546875" style="486" customWidth="1"/>
    <col min="14753" max="14753" width="3.7109375" style="486" customWidth="1"/>
    <col min="14754" max="14754" width="3.85546875" style="486" customWidth="1"/>
    <col min="14755" max="14755" width="3.7109375" style="486" customWidth="1"/>
    <col min="14756" max="14756" width="3.85546875" style="486" customWidth="1"/>
    <col min="14757" max="14757" width="3.7109375" style="486" customWidth="1"/>
    <col min="14758" max="14758" width="3.85546875" style="486" customWidth="1"/>
    <col min="14759" max="14759" width="3.7109375" style="486" customWidth="1"/>
    <col min="14760" max="14760" width="3.85546875" style="486" customWidth="1"/>
    <col min="14761" max="14761" width="4.28515625" style="486" customWidth="1"/>
    <col min="14762" max="14762" width="3.85546875" style="486" customWidth="1"/>
    <col min="14763" max="14763" width="4.7109375" style="486" customWidth="1"/>
    <col min="14764" max="14764" width="5.28515625" style="486" customWidth="1"/>
    <col min="14765" max="14983" width="8.85546875" style="486"/>
    <col min="14984" max="14984" width="46.42578125" style="486" customWidth="1"/>
    <col min="14985" max="14985" width="3.7109375" style="486" customWidth="1"/>
    <col min="14986" max="14986" width="3.85546875" style="486" customWidth="1"/>
    <col min="14987" max="14987" width="4.7109375" style="486" customWidth="1"/>
    <col min="14988" max="14988" width="3.85546875" style="486" customWidth="1"/>
    <col min="14989" max="14989" width="4.7109375" style="486" customWidth="1"/>
    <col min="14990" max="14990" width="3.85546875" style="486" customWidth="1"/>
    <col min="14991" max="14991" width="3.7109375" style="486" customWidth="1"/>
    <col min="14992" max="14992" width="3.85546875" style="486" customWidth="1"/>
    <col min="14993" max="14993" width="3.7109375" style="486" customWidth="1"/>
    <col min="14994" max="14994" width="3.85546875" style="486" customWidth="1"/>
    <col min="14995" max="14995" width="3.7109375" style="486" customWidth="1"/>
    <col min="14996" max="14996" width="3.85546875" style="486" customWidth="1"/>
    <col min="14997" max="14997" width="4.7109375" style="486" customWidth="1"/>
    <col min="14998" max="14998" width="3.85546875" style="486" customWidth="1"/>
    <col min="14999" max="14999" width="4.7109375" style="486" customWidth="1"/>
    <col min="15000" max="15000" width="3.85546875" style="486" customWidth="1"/>
    <col min="15001" max="15001" width="3.7109375" style="486" customWidth="1"/>
    <col min="15002" max="15002" width="3.85546875" style="486" customWidth="1"/>
    <col min="15003" max="15003" width="3.7109375" style="486" customWidth="1"/>
    <col min="15004" max="15004" width="3.85546875" style="486" customWidth="1"/>
    <col min="15005" max="15005" width="3.7109375" style="486" customWidth="1"/>
    <col min="15006" max="15006" width="3.85546875" style="486" customWidth="1"/>
    <col min="15007" max="15007" width="3.7109375" style="486" customWidth="1"/>
    <col min="15008" max="15008" width="3.85546875" style="486" customWidth="1"/>
    <col min="15009" max="15009" width="3.7109375" style="486" customWidth="1"/>
    <col min="15010" max="15010" width="3.85546875" style="486" customWidth="1"/>
    <col min="15011" max="15011" width="3.7109375" style="486" customWidth="1"/>
    <col min="15012" max="15012" width="3.85546875" style="486" customWidth="1"/>
    <col min="15013" max="15013" width="3.7109375" style="486" customWidth="1"/>
    <col min="15014" max="15014" width="3.85546875" style="486" customWidth="1"/>
    <col min="15015" max="15015" width="3.7109375" style="486" customWidth="1"/>
    <col min="15016" max="15016" width="3.85546875" style="486" customWidth="1"/>
    <col min="15017" max="15017" width="4.28515625" style="486" customWidth="1"/>
    <col min="15018" max="15018" width="3.85546875" style="486" customWidth="1"/>
    <col min="15019" max="15019" width="4.7109375" style="486" customWidth="1"/>
    <col min="15020" max="15020" width="5.28515625" style="486" customWidth="1"/>
    <col min="15021" max="15239" width="8.85546875" style="486"/>
    <col min="15240" max="15240" width="46.42578125" style="486" customWidth="1"/>
    <col min="15241" max="15241" width="3.7109375" style="486" customWidth="1"/>
    <col min="15242" max="15242" width="3.85546875" style="486" customWidth="1"/>
    <col min="15243" max="15243" width="4.7109375" style="486" customWidth="1"/>
    <col min="15244" max="15244" width="3.85546875" style="486" customWidth="1"/>
    <col min="15245" max="15245" width="4.7109375" style="486" customWidth="1"/>
    <col min="15246" max="15246" width="3.85546875" style="486" customWidth="1"/>
    <col min="15247" max="15247" width="3.7109375" style="486" customWidth="1"/>
    <col min="15248" max="15248" width="3.85546875" style="486" customWidth="1"/>
    <col min="15249" max="15249" width="3.7109375" style="486" customWidth="1"/>
    <col min="15250" max="15250" width="3.85546875" style="486" customWidth="1"/>
    <col min="15251" max="15251" width="3.7109375" style="486" customWidth="1"/>
    <col min="15252" max="15252" width="3.85546875" style="486" customWidth="1"/>
    <col min="15253" max="15253" width="4.7109375" style="486" customWidth="1"/>
    <col min="15254" max="15254" width="3.85546875" style="486" customWidth="1"/>
    <col min="15255" max="15255" width="4.7109375" style="486" customWidth="1"/>
    <col min="15256" max="15256" width="3.85546875" style="486" customWidth="1"/>
    <col min="15257" max="15257" width="3.7109375" style="486" customWidth="1"/>
    <col min="15258" max="15258" width="3.85546875" style="486" customWidth="1"/>
    <col min="15259" max="15259" width="3.7109375" style="486" customWidth="1"/>
    <col min="15260" max="15260" width="3.85546875" style="486" customWidth="1"/>
    <col min="15261" max="15261" width="3.7109375" style="486" customWidth="1"/>
    <col min="15262" max="15262" width="3.85546875" style="486" customWidth="1"/>
    <col min="15263" max="15263" width="3.7109375" style="486" customWidth="1"/>
    <col min="15264" max="15264" width="3.85546875" style="486" customWidth="1"/>
    <col min="15265" max="15265" width="3.7109375" style="486" customWidth="1"/>
    <col min="15266" max="15266" width="3.85546875" style="486" customWidth="1"/>
    <col min="15267" max="15267" width="3.7109375" style="486" customWidth="1"/>
    <col min="15268" max="15268" width="3.85546875" style="486" customWidth="1"/>
    <col min="15269" max="15269" width="3.7109375" style="486" customWidth="1"/>
    <col min="15270" max="15270" width="3.85546875" style="486" customWidth="1"/>
    <col min="15271" max="15271" width="3.7109375" style="486" customWidth="1"/>
    <col min="15272" max="15272" width="3.85546875" style="486" customWidth="1"/>
    <col min="15273" max="15273" width="4.28515625" style="486" customWidth="1"/>
    <col min="15274" max="15274" width="3.85546875" style="486" customWidth="1"/>
    <col min="15275" max="15275" width="4.7109375" style="486" customWidth="1"/>
    <col min="15276" max="15276" width="5.28515625" style="486" customWidth="1"/>
    <col min="15277" max="15495" width="8.85546875" style="486"/>
    <col min="15496" max="15496" width="46.42578125" style="486" customWidth="1"/>
    <col min="15497" max="15497" width="3.7109375" style="486" customWidth="1"/>
    <col min="15498" max="15498" width="3.85546875" style="486" customWidth="1"/>
    <col min="15499" max="15499" width="4.7109375" style="486" customWidth="1"/>
    <col min="15500" max="15500" width="3.85546875" style="486" customWidth="1"/>
    <col min="15501" max="15501" width="4.7109375" style="486" customWidth="1"/>
    <col min="15502" max="15502" width="3.85546875" style="486" customWidth="1"/>
    <col min="15503" max="15503" width="3.7109375" style="486" customWidth="1"/>
    <col min="15504" max="15504" width="3.85546875" style="486" customWidth="1"/>
    <col min="15505" max="15505" width="3.7109375" style="486" customWidth="1"/>
    <col min="15506" max="15506" width="3.85546875" style="486" customWidth="1"/>
    <col min="15507" max="15507" width="3.7109375" style="486" customWidth="1"/>
    <col min="15508" max="15508" width="3.85546875" style="486" customWidth="1"/>
    <col min="15509" max="15509" width="4.7109375" style="486" customWidth="1"/>
    <col min="15510" max="15510" width="3.85546875" style="486" customWidth="1"/>
    <col min="15511" max="15511" width="4.7109375" style="486" customWidth="1"/>
    <col min="15512" max="15512" width="3.85546875" style="486" customWidth="1"/>
    <col min="15513" max="15513" width="3.7109375" style="486" customWidth="1"/>
    <col min="15514" max="15514" width="3.85546875" style="486" customWidth="1"/>
    <col min="15515" max="15515" width="3.7109375" style="486" customWidth="1"/>
    <col min="15516" max="15516" width="3.85546875" style="486" customWidth="1"/>
    <col min="15517" max="15517" width="3.7109375" style="486" customWidth="1"/>
    <col min="15518" max="15518" width="3.85546875" style="486" customWidth="1"/>
    <col min="15519" max="15519" width="3.7109375" style="486" customWidth="1"/>
    <col min="15520" max="15520" width="3.85546875" style="486" customWidth="1"/>
    <col min="15521" max="15521" width="3.7109375" style="486" customWidth="1"/>
    <col min="15522" max="15522" width="3.85546875" style="486" customWidth="1"/>
    <col min="15523" max="15523" width="3.7109375" style="486" customWidth="1"/>
    <col min="15524" max="15524" width="3.85546875" style="486" customWidth="1"/>
    <col min="15525" max="15525" width="3.7109375" style="486" customWidth="1"/>
    <col min="15526" max="15526" width="3.85546875" style="486" customWidth="1"/>
    <col min="15527" max="15527" width="3.7109375" style="486" customWidth="1"/>
    <col min="15528" max="15528" width="3.85546875" style="486" customWidth="1"/>
    <col min="15529" max="15529" width="4.28515625" style="486" customWidth="1"/>
    <col min="15530" max="15530" width="3.85546875" style="486" customWidth="1"/>
    <col min="15531" max="15531" width="4.7109375" style="486" customWidth="1"/>
    <col min="15532" max="15532" width="5.28515625" style="486" customWidth="1"/>
    <col min="15533" max="15751" width="8.85546875" style="486"/>
    <col min="15752" max="15752" width="46.42578125" style="486" customWidth="1"/>
    <col min="15753" max="15753" width="3.7109375" style="486" customWidth="1"/>
    <col min="15754" max="15754" width="3.85546875" style="486" customWidth="1"/>
    <col min="15755" max="15755" width="4.7109375" style="486" customWidth="1"/>
    <col min="15756" max="15756" width="3.85546875" style="486" customWidth="1"/>
    <col min="15757" max="15757" width="4.7109375" style="486" customWidth="1"/>
    <col min="15758" max="15758" width="3.85546875" style="486" customWidth="1"/>
    <col min="15759" max="15759" width="3.7109375" style="486" customWidth="1"/>
    <col min="15760" max="15760" width="3.85546875" style="486" customWidth="1"/>
    <col min="15761" max="15761" width="3.7109375" style="486" customWidth="1"/>
    <col min="15762" max="15762" width="3.85546875" style="486" customWidth="1"/>
    <col min="15763" max="15763" width="3.7109375" style="486" customWidth="1"/>
    <col min="15764" max="15764" width="3.85546875" style="486" customWidth="1"/>
    <col min="15765" max="15765" width="4.7109375" style="486" customWidth="1"/>
    <col min="15766" max="15766" width="3.85546875" style="486" customWidth="1"/>
    <col min="15767" max="15767" width="4.7109375" style="486" customWidth="1"/>
    <col min="15768" max="15768" width="3.85546875" style="486" customWidth="1"/>
    <col min="15769" max="15769" width="3.7109375" style="486" customWidth="1"/>
    <col min="15770" max="15770" width="3.85546875" style="486" customWidth="1"/>
    <col min="15771" max="15771" width="3.7109375" style="486" customWidth="1"/>
    <col min="15772" max="15772" width="3.85546875" style="486" customWidth="1"/>
    <col min="15773" max="15773" width="3.7109375" style="486" customWidth="1"/>
    <col min="15774" max="15774" width="3.85546875" style="486" customWidth="1"/>
    <col min="15775" max="15775" width="3.7109375" style="486" customWidth="1"/>
    <col min="15776" max="15776" width="3.85546875" style="486" customWidth="1"/>
    <col min="15777" max="15777" width="3.7109375" style="486" customWidth="1"/>
    <col min="15778" max="15778" width="3.85546875" style="486" customWidth="1"/>
    <col min="15779" max="15779" width="3.7109375" style="486" customWidth="1"/>
    <col min="15780" max="15780" width="3.85546875" style="486" customWidth="1"/>
    <col min="15781" max="15781" width="3.7109375" style="486" customWidth="1"/>
    <col min="15782" max="15782" width="3.85546875" style="486" customWidth="1"/>
    <col min="15783" max="15783" width="3.7109375" style="486" customWidth="1"/>
    <col min="15784" max="15784" width="3.85546875" style="486" customWidth="1"/>
    <col min="15785" max="15785" width="4.28515625" style="486" customWidth="1"/>
    <col min="15786" max="15786" width="3.85546875" style="486" customWidth="1"/>
    <col min="15787" max="15787" width="4.7109375" style="486" customWidth="1"/>
    <col min="15788" max="15788" width="5.28515625" style="486" customWidth="1"/>
    <col min="15789" max="16007" width="8.85546875" style="486"/>
    <col min="16008" max="16008" width="46.42578125" style="486" customWidth="1"/>
    <col min="16009" max="16009" width="3.7109375" style="486" customWidth="1"/>
    <col min="16010" max="16010" width="3.85546875" style="486" customWidth="1"/>
    <col min="16011" max="16011" width="4.7109375" style="486" customWidth="1"/>
    <col min="16012" max="16012" width="3.85546875" style="486" customWidth="1"/>
    <col min="16013" max="16013" width="4.7109375" style="486" customWidth="1"/>
    <col min="16014" max="16014" width="3.85546875" style="486" customWidth="1"/>
    <col min="16015" max="16015" width="3.7109375" style="486" customWidth="1"/>
    <col min="16016" max="16016" width="3.85546875" style="486" customWidth="1"/>
    <col min="16017" max="16017" width="3.7109375" style="486" customWidth="1"/>
    <col min="16018" max="16018" width="3.85546875" style="486" customWidth="1"/>
    <col min="16019" max="16019" width="3.7109375" style="486" customWidth="1"/>
    <col min="16020" max="16020" width="3.85546875" style="486" customWidth="1"/>
    <col min="16021" max="16021" width="4.7109375" style="486" customWidth="1"/>
    <col min="16022" max="16022" width="3.85546875" style="486" customWidth="1"/>
    <col min="16023" max="16023" width="4.7109375" style="486" customWidth="1"/>
    <col min="16024" max="16024" width="3.85546875" style="486" customWidth="1"/>
    <col min="16025" max="16025" width="3.7109375" style="486" customWidth="1"/>
    <col min="16026" max="16026" width="3.85546875" style="486" customWidth="1"/>
    <col min="16027" max="16027" width="3.7109375" style="486" customWidth="1"/>
    <col min="16028" max="16028" width="3.85546875" style="486" customWidth="1"/>
    <col min="16029" max="16029" width="3.7109375" style="486" customWidth="1"/>
    <col min="16030" max="16030" width="3.85546875" style="486" customWidth="1"/>
    <col min="16031" max="16031" width="3.7109375" style="486" customWidth="1"/>
    <col min="16032" max="16032" width="3.85546875" style="486" customWidth="1"/>
    <col min="16033" max="16033" width="3.7109375" style="486" customWidth="1"/>
    <col min="16034" max="16034" width="3.85546875" style="486" customWidth="1"/>
    <col min="16035" max="16035" width="3.7109375" style="486" customWidth="1"/>
    <col min="16036" max="16036" width="3.85546875" style="486" customWidth="1"/>
    <col min="16037" max="16037" width="3.7109375" style="486" customWidth="1"/>
    <col min="16038" max="16038" width="3.85546875" style="486" customWidth="1"/>
    <col min="16039" max="16039" width="3.7109375" style="486" customWidth="1"/>
    <col min="16040" max="16040" width="3.85546875" style="486" customWidth="1"/>
    <col min="16041" max="16041" width="4.28515625" style="486" customWidth="1"/>
    <col min="16042" max="16042" width="3.85546875" style="486" customWidth="1"/>
    <col min="16043" max="16043" width="4.7109375" style="486" customWidth="1"/>
    <col min="16044" max="16044" width="5.28515625" style="486" customWidth="1"/>
    <col min="16045" max="16384" width="8.85546875" style="486"/>
  </cols>
  <sheetData>
    <row r="1" spans="1:37" s="484" customFormat="1" ht="54.95" customHeight="1">
      <c r="A1" s="1956" t="s">
        <v>404</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row>
    <row r="2" spans="1:37" s="484" customFormat="1" ht="54.95" customHeight="1">
      <c r="A2" s="2187" t="s">
        <v>405</v>
      </c>
      <c r="B2" s="2187"/>
      <c r="C2" s="2187"/>
      <c r="D2" s="2187"/>
      <c r="E2" s="2187"/>
      <c r="F2" s="2187"/>
      <c r="G2" s="2187"/>
      <c r="H2" s="2187"/>
      <c r="I2" s="2187"/>
      <c r="J2" s="2187"/>
      <c r="K2" s="2187"/>
      <c r="L2" s="2187"/>
      <c r="M2" s="2187"/>
      <c r="N2" s="2187"/>
      <c r="O2" s="2187"/>
      <c r="P2" s="2187"/>
      <c r="Q2" s="2187"/>
      <c r="R2" s="2187"/>
      <c r="S2" s="2187"/>
      <c r="T2" s="2187"/>
      <c r="U2" s="2187"/>
      <c r="V2" s="2187"/>
      <c r="W2" s="2187"/>
      <c r="X2" s="2187"/>
      <c r="Y2" s="2187"/>
      <c r="Z2" s="2187"/>
      <c r="AA2" s="2187"/>
      <c r="AB2" s="2187"/>
      <c r="AC2" s="2187"/>
      <c r="AD2" s="2187"/>
      <c r="AE2" s="2187"/>
      <c r="AF2" s="2187"/>
      <c r="AG2" s="2187"/>
      <c r="AH2" s="2187"/>
      <c r="AI2" s="2187"/>
      <c r="AJ2" s="2187"/>
    </row>
    <row r="3" spans="1:37" ht="23.25" customHeight="1">
      <c r="A3" s="1904" t="s">
        <v>899</v>
      </c>
      <c r="B3" s="2155"/>
      <c r="C3" s="2155"/>
      <c r="D3" s="2155"/>
      <c r="E3" s="2155"/>
      <c r="F3" s="2155"/>
      <c r="G3" s="2155"/>
      <c r="H3" s="2155"/>
      <c r="I3" s="2155"/>
      <c r="J3" s="2155"/>
      <c r="K3" s="2155"/>
      <c r="L3" s="2155"/>
      <c r="M3" s="2155"/>
      <c r="N3" s="2155"/>
      <c r="O3" s="2155"/>
      <c r="P3" s="2155"/>
      <c r="Q3" s="2155"/>
      <c r="R3" s="2155"/>
      <c r="S3" s="2155"/>
      <c r="T3" s="2155"/>
      <c r="U3" s="1958" t="s">
        <v>900</v>
      </c>
      <c r="V3" s="1958"/>
      <c r="W3" s="1958"/>
      <c r="X3" s="1958"/>
      <c r="Y3" s="1958"/>
      <c r="Z3" s="1958"/>
      <c r="AA3" s="1958"/>
      <c r="AB3" s="1958"/>
      <c r="AC3" s="1958"/>
      <c r="AD3" s="1958"/>
      <c r="AE3" s="1958"/>
      <c r="AF3" s="1958"/>
      <c r="AG3" s="1958"/>
      <c r="AH3" s="1958"/>
      <c r="AI3" s="1958"/>
      <c r="AJ3" s="1905"/>
      <c r="AK3" s="485"/>
    </row>
    <row r="4" spans="1:37" s="490" customFormat="1" ht="174" customHeight="1">
      <c r="A4" s="487" t="s">
        <v>508</v>
      </c>
      <c r="B4" s="488" t="s">
        <v>901</v>
      </c>
      <c r="C4" s="489" t="s">
        <v>801</v>
      </c>
      <c r="D4" s="488" t="s">
        <v>802</v>
      </c>
      <c r="E4" s="489" t="s">
        <v>803</v>
      </c>
      <c r="F4" s="488" t="s">
        <v>556</v>
      </c>
      <c r="G4" s="489" t="s">
        <v>646</v>
      </c>
      <c r="H4" s="488" t="s">
        <v>558</v>
      </c>
      <c r="I4" s="489" t="s">
        <v>557</v>
      </c>
      <c r="J4" s="488" t="s">
        <v>804</v>
      </c>
      <c r="K4" s="489" t="s">
        <v>805</v>
      </c>
      <c r="L4" s="488" t="s">
        <v>570</v>
      </c>
      <c r="M4" s="489" t="s">
        <v>569</v>
      </c>
      <c r="N4" s="488" t="s">
        <v>806</v>
      </c>
      <c r="O4" s="489" t="s">
        <v>650</v>
      </c>
      <c r="P4" s="488" t="s">
        <v>602</v>
      </c>
      <c r="Q4" s="489" t="s">
        <v>902</v>
      </c>
      <c r="R4" s="488" t="s">
        <v>807</v>
      </c>
      <c r="S4" s="489" t="s">
        <v>565</v>
      </c>
      <c r="T4" s="488" t="s">
        <v>568</v>
      </c>
      <c r="U4" s="489" t="s">
        <v>567</v>
      </c>
      <c r="V4" s="488" t="s">
        <v>903</v>
      </c>
      <c r="W4" s="489" t="s">
        <v>904</v>
      </c>
      <c r="X4" s="488" t="s">
        <v>810</v>
      </c>
      <c r="Y4" s="489" t="s">
        <v>575</v>
      </c>
      <c r="Z4" s="488" t="s">
        <v>905</v>
      </c>
      <c r="AA4" s="489" t="s">
        <v>812</v>
      </c>
      <c r="AB4" s="488" t="s">
        <v>813</v>
      </c>
      <c r="AC4" s="489" t="s">
        <v>814</v>
      </c>
      <c r="AD4" s="488" t="s">
        <v>815</v>
      </c>
      <c r="AE4" s="489" t="s">
        <v>816</v>
      </c>
      <c r="AF4" s="488" t="s">
        <v>618</v>
      </c>
      <c r="AG4" s="489" t="s">
        <v>817</v>
      </c>
      <c r="AH4" s="488" t="s">
        <v>129</v>
      </c>
      <c r="AI4" s="489" t="s">
        <v>128</v>
      </c>
      <c r="AJ4" s="487" t="s">
        <v>500</v>
      </c>
    </row>
    <row r="5" spans="1:37" s="491" customFormat="1" ht="45" customHeight="1">
      <c r="A5" s="255" t="s">
        <v>906</v>
      </c>
      <c r="B5" s="2000">
        <v>1406</v>
      </c>
      <c r="C5" s="2000"/>
      <c r="D5" s="2000">
        <v>1178</v>
      </c>
      <c r="E5" s="2000"/>
      <c r="F5" s="2000">
        <v>44</v>
      </c>
      <c r="G5" s="2000"/>
      <c r="H5" s="2000">
        <v>64</v>
      </c>
      <c r="I5" s="2000"/>
      <c r="J5" s="2000">
        <v>0</v>
      </c>
      <c r="K5" s="2000"/>
      <c r="L5" s="2000">
        <v>900</v>
      </c>
      <c r="M5" s="2000"/>
      <c r="N5" s="2000">
        <v>600</v>
      </c>
      <c r="O5" s="2000"/>
      <c r="P5" s="2000">
        <v>1342</v>
      </c>
      <c r="Q5" s="2000"/>
      <c r="R5" s="2000">
        <v>0</v>
      </c>
      <c r="S5" s="2000"/>
      <c r="T5" s="2000">
        <v>0</v>
      </c>
      <c r="U5" s="2000"/>
      <c r="V5" s="2000">
        <v>0</v>
      </c>
      <c r="W5" s="2000"/>
      <c r="X5" s="2000">
        <v>0</v>
      </c>
      <c r="Y5" s="2000"/>
      <c r="Z5" s="2000">
        <v>0</v>
      </c>
      <c r="AA5" s="2000"/>
      <c r="AB5" s="2000">
        <v>131</v>
      </c>
      <c r="AC5" s="2000"/>
      <c r="AD5" s="2000">
        <v>152</v>
      </c>
      <c r="AE5" s="2000"/>
      <c r="AF5" s="2000">
        <v>300</v>
      </c>
      <c r="AG5" s="2000"/>
      <c r="AH5" s="2186">
        <f t="shared" ref="AH5:AH11" si="0">SUM(B5:AG5)</f>
        <v>6117</v>
      </c>
      <c r="AI5" s="2186"/>
      <c r="AJ5" s="255" t="s">
        <v>907</v>
      </c>
    </row>
    <row r="6" spans="1:37" s="491" customFormat="1" ht="45" customHeight="1">
      <c r="A6" s="255" t="s">
        <v>908</v>
      </c>
      <c r="B6" s="2001">
        <v>837</v>
      </c>
      <c r="C6" s="2001"/>
      <c r="D6" s="2001">
        <v>436</v>
      </c>
      <c r="E6" s="2001"/>
      <c r="F6" s="2001">
        <v>32</v>
      </c>
      <c r="G6" s="2001"/>
      <c r="H6" s="2001">
        <v>0</v>
      </c>
      <c r="I6" s="2001"/>
      <c r="J6" s="2001">
        <v>0</v>
      </c>
      <c r="K6" s="2001"/>
      <c r="L6" s="2001">
        <v>281</v>
      </c>
      <c r="M6" s="2001"/>
      <c r="N6" s="2001">
        <v>478</v>
      </c>
      <c r="O6" s="2001"/>
      <c r="P6" s="2001">
        <v>565</v>
      </c>
      <c r="Q6" s="2001"/>
      <c r="R6" s="2001">
        <v>0</v>
      </c>
      <c r="S6" s="2001"/>
      <c r="T6" s="2001">
        <v>0</v>
      </c>
      <c r="U6" s="2001"/>
      <c r="V6" s="2001">
        <v>15</v>
      </c>
      <c r="W6" s="2001"/>
      <c r="X6" s="2001">
        <v>0</v>
      </c>
      <c r="Y6" s="2001"/>
      <c r="Z6" s="2001">
        <v>0</v>
      </c>
      <c r="AA6" s="2001"/>
      <c r="AB6" s="2001">
        <v>20</v>
      </c>
      <c r="AC6" s="2001"/>
      <c r="AD6" s="2001">
        <v>100</v>
      </c>
      <c r="AE6" s="2001"/>
      <c r="AF6" s="2001">
        <v>58</v>
      </c>
      <c r="AG6" s="2001"/>
      <c r="AH6" s="2186">
        <f t="shared" si="0"/>
        <v>2822</v>
      </c>
      <c r="AI6" s="2186"/>
      <c r="AJ6" s="255" t="s">
        <v>909</v>
      </c>
    </row>
    <row r="7" spans="1:37" s="491" customFormat="1" ht="45" customHeight="1">
      <c r="A7" s="255" t="s">
        <v>910</v>
      </c>
      <c r="B7" s="2000">
        <v>157</v>
      </c>
      <c r="C7" s="2000"/>
      <c r="D7" s="2000">
        <v>127</v>
      </c>
      <c r="E7" s="2000"/>
      <c r="F7" s="2000">
        <v>25</v>
      </c>
      <c r="G7" s="2000"/>
      <c r="H7" s="2000">
        <v>10</v>
      </c>
      <c r="I7" s="2000"/>
      <c r="J7" s="2000">
        <v>2</v>
      </c>
      <c r="K7" s="2000"/>
      <c r="L7" s="2000">
        <v>111</v>
      </c>
      <c r="M7" s="2000"/>
      <c r="N7" s="2000">
        <v>117</v>
      </c>
      <c r="O7" s="2000"/>
      <c r="P7" s="2000">
        <v>170</v>
      </c>
      <c r="Q7" s="2000"/>
      <c r="R7" s="2000">
        <v>9</v>
      </c>
      <c r="S7" s="2000"/>
      <c r="T7" s="2000">
        <v>8</v>
      </c>
      <c r="U7" s="2000"/>
      <c r="V7" s="2000">
        <v>0</v>
      </c>
      <c r="W7" s="2000"/>
      <c r="X7" s="2000">
        <v>0</v>
      </c>
      <c r="Y7" s="2000"/>
      <c r="Z7" s="2000">
        <v>7</v>
      </c>
      <c r="AA7" s="2000"/>
      <c r="AB7" s="2000">
        <v>0</v>
      </c>
      <c r="AC7" s="2000"/>
      <c r="AD7" s="2000">
        <v>26</v>
      </c>
      <c r="AE7" s="2000"/>
      <c r="AF7" s="2000">
        <v>112</v>
      </c>
      <c r="AG7" s="2000"/>
      <c r="AH7" s="2186">
        <f t="shared" si="0"/>
        <v>881</v>
      </c>
      <c r="AI7" s="2186"/>
      <c r="AJ7" s="255" t="s">
        <v>911</v>
      </c>
    </row>
    <row r="8" spans="1:37" s="491" customFormat="1" ht="45" customHeight="1">
      <c r="A8" s="255" t="s">
        <v>912</v>
      </c>
      <c r="B8" s="2001">
        <v>419</v>
      </c>
      <c r="C8" s="2001"/>
      <c r="D8" s="2001">
        <v>292</v>
      </c>
      <c r="E8" s="2001"/>
      <c r="F8" s="2001">
        <v>19</v>
      </c>
      <c r="G8" s="2001"/>
      <c r="H8" s="2001">
        <v>16</v>
      </c>
      <c r="I8" s="2001"/>
      <c r="J8" s="2001">
        <v>1</v>
      </c>
      <c r="K8" s="2001"/>
      <c r="L8" s="2001">
        <v>69</v>
      </c>
      <c r="M8" s="2001"/>
      <c r="N8" s="2001">
        <v>186</v>
      </c>
      <c r="O8" s="2001"/>
      <c r="P8" s="2001">
        <v>268</v>
      </c>
      <c r="Q8" s="2001"/>
      <c r="R8" s="2001">
        <v>16</v>
      </c>
      <c r="S8" s="2001"/>
      <c r="T8" s="2001">
        <v>1</v>
      </c>
      <c r="U8" s="2001"/>
      <c r="V8" s="2001">
        <v>12</v>
      </c>
      <c r="W8" s="2001"/>
      <c r="X8" s="2001">
        <v>0</v>
      </c>
      <c r="Y8" s="2001"/>
      <c r="Z8" s="2001">
        <v>3</v>
      </c>
      <c r="AA8" s="2001"/>
      <c r="AB8" s="2001">
        <v>50</v>
      </c>
      <c r="AC8" s="2001"/>
      <c r="AD8" s="2001">
        <v>115</v>
      </c>
      <c r="AE8" s="2001"/>
      <c r="AF8" s="2001">
        <v>8</v>
      </c>
      <c r="AG8" s="2001"/>
      <c r="AH8" s="2186">
        <f t="shared" si="0"/>
        <v>1475</v>
      </c>
      <c r="AI8" s="2186"/>
      <c r="AJ8" s="255" t="s">
        <v>913</v>
      </c>
    </row>
    <row r="9" spans="1:37" s="491" customFormat="1" ht="45" customHeight="1">
      <c r="A9" s="255" t="s">
        <v>914</v>
      </c>
      <c r="B9" s="2000">
        <v>66</v>
      </c>
      <c r="C9" s="2000"/>
      <c r="D9" s="2000">
        <v>72</v>
      </c>
      <c r="E9" s="2000"/>
      <c r="F9" s="2000">
        <v>28</v>
      </c>
      <c r="G9" s="2000"/>
      <c r="H9" s="2000">
        <v>4</v>
      </c>
      <c r="I9" s="2000"/>
      <c r="J9" s="2000">
        <v>2</v>
      </c>
      <c r="K9" s="2000"/>
      <c r="L9" s="2000">
        <v>83</v>
      </c>
      <c r="M9" s="2000"/>
      <c r="N9" s="2000">
        <v>77</v>
      </c>
      <c r="O9" s="2000"/>
      <c r="P9" s="2000">
        <v>89</v>
      </c>
      <c r="Q9" s="2000"/>
      <c r="R9" s="2000">
        <v>4</v>
      </c>
      <c r="S9" s="2000"/>
      <c r="T9" s="2000">
        <v>4</v>
      </c>
      <c r="U9" s="2000"/>
      <c r="V9" s="2000">
        <v>4</v>
      </c>
      <c r="W9" s="2000"/>
      <c r="X9" s="2000">
        <v>0</v>
      </c>
      <c r="Y9" s="2000"/>
      <c r="Z9" s="2000">
        <v>2</v>
      </c>
      <c r="AA9" s="2000"/>
      <c r="AB9" s="2000">
        <v>0</v>
      </c>
      <c r="AC9" s="2000"/>
      <c r="AD9" s="2000">
        <v>35</v>
      </c>
      <c r="AE9" s="2000"/>
      <c r="AF9" s="2000">
        <v>37</v>
      </c>
      <c r="AG9" s="2000"/>
      <c r="AH9" s="2186">
        <f t="shared" si="0"/>
        <v>507</v>
      </c>
      <c r="AI9" s="2186"/>
      <c r="AJ9" s="255" t="s">
        <v>915</v>
      </c>
    </row>
    <row r="10" spans="1:37" s="491" customFormat="1" ht="45" customHeight="1">
      <c r="A10" s="255" t="s">
        <v>916</v>
      </c>
      <c r="B10" s="2001">
        <v>66</v>
      </c>
      <c r="C10" s="2001"/>
      <c r="D10" s="2001">
        <v>69</v>
      </c>
      <c r="E10" s="2001"/>
      <c r="F10" s="2001">
        <v>0</v>
      </c>
      <c r="G10" s="2001"/>
      <c r="H10" s="2001">
        <v>0</v>
      </c>
      <c r="I10" s="2001"/>
      <c r="J10" s="2001">
        <v>0</v>
      </c>
      <c r="K10" s="2001"/>
      <c r="L10" s="2001">
        <v>26</v>
      </c>
      <c r="M10" s="2001"/>
      <c r="N10" s="2001">
        <v>36</v>
      </c>
      <c r="O10" s="2001"/>
      <c r="P10" s="2001">
        <v>111</v>
      </c>
      <c r="Q10" s="2001"/>
      <c r="R10" s="2001">
        <v>0</v>
      </c>
      <c r="S10" s="2001"/>
      <c r="T10" s="2001">
        <v>0</v>
      </c>
      <c r="U10" s="2001"/>
      <c r="V10" s="2001">
        <v>0</v>
      </c>
      <c r="W10" s="2001"/>
      <c r="X10" s="2001">
        <v>0</v>
      </c>
      <c r="Y10" s="2001"/>
      <c r="Z10" s="2001">
        <v>0</v>
      </c>
      <c r="AA10" s="2001"/>
      <c r="AB10" s="2001">
        <v>20</v>
      </c>
      <c r="AC10" s="2001"/>
      <c r="AD10" s="2001">
        <v>19</v>
      </c>
      <c r="AE10" s="2001"/>
      <c r="AF10" s="2001">
        <v>49</v>
      </c>
      <c r="AG10" s="2001"/>
      <c r="AH10" s="2186">
        <f t="shared" si="0"/>
        <v>396</v>
      </c>
      <c r="AI10" s="2186"/>
      <c r="AJ10" s="255" t="s">
        <v>917</v>
      </c>
    </row>
    <row r="11" spans="1:37" s="491" customFormat="1" ht="45" customHeight="1">
      <c r="A11" s="255" t="s">
        <v>918</v>
      </c>
      <c r="B11" s="2000">
        <v>467</v>
      </c>
      <c r="C11" s="2000"/>
      <c r="D11" s="2000">
        <v>407</v>
      </c>
      <c r="E11" s="2000"/>
      <c r="F11" s="2000">
        <v>66</v>
      </c>
      <c r="G11" s="2000"/>
      <c r="H11" s="2000">
        <v>28</v>
      </c>
      <c r="I11" s="2000"/>
      <c r="J11" s="2000">
        <v>2</v>
      </c>
      <c r="K11" s="2000"/>
      <c r="L11" s="2000">
        <v>141</v>
      </c>
      <c r="M11" s="2000"/>
      <c r="N11" s="2000">
        <v>150</v>
      </c>
      <c r="O11" s="2000"/>
      <c r="P11" s="2000">
        <v>339</v>
      </c>
      <c r="Q11" s="2000"/>
      <c r="R11" s="2000">
        <v>56</v>
      </c>
      <c r="S11" s="2000"/>
      <c r="T11" s="2000">
        <v>51</v>
      </c>
      <c r="U11" s="2000"/>
      <c r="V11" s="2000">
        <v>16</v>
      </c>
      <c r="W11" s="2000"/>
      <c r="X11" s="2000">
        <v>3</v>
      </c>
      <c r="Y11" s="2000"/>
      <c r="Z11" s="2000">
        <v>25</v>
      </c>
      <c r="AA11" s="2000"/>
      <c r="AB11" s="2000">
        <v>45</v>
      </c>
      <c r="AC11" s="2000"/>
      <c r="AD11" s="2000">
        <v>77</v>
      </c>
      <c r="AE11" s="2000"/>
      <c r="AF11" s="2000">
        <v>499</v>
      </c>
      <c r="AG11" s="2000"/>
      <c r="AH11" s="2186">
        <f t="shared" si="0"/>
        <v>2372</v>
      </c>
      <c r="AI11" s="2186"/>
      <c r="AJ11" s="255" t="s">
        <v>919</v>
      </c>
    </row>
    <row r="12" spans="1:37" s="494" customFormat="1" ht="45" customHeight="1">
      <c r="A12" s="492" t="s">
        <v>920</v>
      </c>
      <c r="B12" s="2184">
        <f>SUM(B5:C11)</f>
        <v>3418</v>
      </c>
      <c r="C12" s="2184"/>
      <c r="D12" s="2184">
        <f>SUM(D5:E11)</f>
        <v>2581</v>
      </c>
      <c r="E12" s="2184"/>
      <c r="F12" s="2184">
        <f>SUM(F5:G11)</f>
        <v>214</v>
      </c>
      <c r="G12" s="2184"/>
      <c r="H12" s="2184">
        <f>SUM(H5:I11)</f>
        <v>122</v>
      </c>
      <c r="I12" s="2184"/>
      <c r="J12" s="2184">
        <f>SUM(J5:K11)</f>
        <v>7</v>
      </c>
      <c r="K12" s="2184"/>
      <c r="L12" s="2184">
        <f>SUM(L5:M11)</f>
        <v>1611</v>
      </c>
      <c r="M12" s="2184"/>
      <c r="N12" s="2184">
        <f>SUM(N5:O11)</f>
        <v>1644</v>
      </c>
      <c r="O12" s="2184"/>
      <c r="P12" s="2184">
        <f>SUM(P5:Q11)</f>
        <v>2884</v>
      </c>
      <c r="Q12" s="2184"/>
      <c r="R12" s="2184">
        <f>SUM(R5:S11)</f>
        <v>85</v>
      </c>
      <c r="S12" s="2184"/>
      <c r="T12" s="2184">
        <f>SUM(T5:U11)</f>
        <v>64</v>
      </c>
      <c r="U12" s="2184"/>
      <c r="V12" s="2184">
        <f>SUM(V5:W11)</f>
        <v>47</v>
      </c>
      <c r="W12" s="2184"/>
      <c r="X12" s="2184">
        <f>SUM(X5:Y11)</f>
        <v>3</v>
      </c>
      <c r="Y12" s="2184"/>
      <c r="Z12" s="2184">
        <f>SUM(Z5:AA11)</f>
        <v>37</v>
      </c>
      <c r="AA12" s="2184"/>
      <c r="AB12" s="2184">
        <f>SUM(AB5:AC11)</f>
        <v>266</v>
      </c>
      <c r="AC12" s="2184"/>
      <c r="AD12" s="2184">
        <f>SUM(AD5:AE11)</f>
        <v>524</v>
      </c>
      <c r="AE12" s="2184"/>
      <c r="AF12" s="2184">
        <f>SUM(AF5:AG11)</f>
        <v>1063</v>
      </c>
      <c r="AG12" s="2184"/>
      <c r="AH12" s="2185">
        <f>SUM(AH5:AI11)</f>
        <v>14570</v>
      </c>
      <c r="AI12" s="2185"/>
      <c r="AJ12" s="493" t="s">
        <v>921</v>
      </c>
    </row>
    <row r="13" spans="1:37" ht="31.5" customHeight="1">
      <c r="A13" s="495"/>
      <c r="AJ13" s="496"/>
    </row>
    <row r="14" spans="1:37" ht="18.75" customHeight="1">
      <c r="B14" s="497"/>
      <c r="C14" s="497"/>
      <c r="D14" s="497"/>
      <c r="E14" s="497"/>
      <c r="F14" s="497"/>
      <c r="G14" s="497"/>
      <c r="H14" s="497"/>
      <c r="I14" s="497"/>
      <c r="J14" s="497"/>
      <c r="K14" s="497"/>
      <c r="L14" s="497"/>
      <c r="M14" s="497"/>
      <c r="N14" s="497"/>
      <c r="O14" s="497"/>
      <c r="P14" s="497"/>
      <c r="Q14" s="497"/>
      <c r="R14" s="497"/>
      <c r="S14" s="497"/>
      <c r="T14" s="497"/>
      <c r="U14" s="497"/>
      <c r="V14" s="497"/>
      <c r="W14" s="497"/>
      <c r="X14" s="497"/>
      <c r="Y14" s="497"/>
      <c r="Z14" s="497"/>
      <c r="AA14" s="497"/>
      <c r="AB14" s="497"/>
      <c r="AC14" s="497"/>
      <c r="AD14" s="497"/>
      <c r="AE14" s="497"/>
      <c r="AF14" s="497"/>
      <c r="AG14" s="497"/>
      <c r="AH14" s="497"/>
    </row>
    <row r="15" spans="1:37" ht="15.75" customHeight="1"/>
  </sheetData>
  <mergeCells count="140">
    <mergeCell ref="A1:AJ1"/>
    <mergeCell ref="A2:AJ2"/>
    <mergeCell ref="A3:T3"/>
    <mergeCell ref="U3:AJ3"/>
    <mergeCell ref="B5:C5"/>
    <mergeCell ref="D5:E5"/>
    <mergeCell ref="F5:G5"/>
    <mergeCell ref="H5:I5"/>
    <mergeCell ref="J5:K5"/>
    <mergeCell ref="L5:M5"/>
    <mergeCell ref="Z5:AA5"/>
    <mergeCell ref="AB5:AC5"/>
    <mergeCell ref="AD5:AE5"/>
    <mergeCell ref="AF5:AG5"/>
    <mergeCell ref="AH5:AI5"/>
    <mergeCell ref="V5:W5"/>
    <mergeCell ref="X5:Y5"/>
    <mergeCell ref="B6:C6"/>
    <mergeCell ref="D6:E6"/>
    <mergeCell ref="F6:G6"/>
    <mergeCell ref="H6:I6"/>
    <mergeCell ref="J6:K6"/>
    <mergeCell ref="N5:O5"/>
    <mergeCell ref="P5:Q5"/>
    <mergeCell ref="R5:S5"/>
    <mergeCell ref="T5:U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s>
  <printOptions horizontalCentered="1" verticalCentered="1"/>
  <pageMargins left="0.59055118110236227" right="0.78740157480314965" top="0.9055118110236221" bottom="0.9055118110236221" header="0.51181102362204722" footer="0.51181102362204722"/>
  <pageSetup paperSize="9" scale="41"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B120"/>
  <sheetViews>
    <sheetView rightToLeft="1" topLeftCell="A116"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8" t="s">
        <v>407</v>
      </c>
      <c r="B1" s="2180"/>
      <c r="C1" s="2180"/>
      <c r="D1" s="2180"/>
      <c r="E1" s="2180"/>
      <c r="F1" s="2180"/>
      <c r="G1" s="2180"/>
      <c r="H1" s="2180"/>
      <c r="I1" s="2180"/>
      <c r="J1" s="2180"/>
      <c r="K1" s="2180"/>
      <c r="L1" s="2180"/>
      <c r="M1" s="2180"/>
      <c r="N1" s="2180"/>
      <c r="O1" s="2180"/>
      <c r="P1" s="2181"/>
    </row>
    <row r="2" spans="1:17" ht="47.25" customHeight="1">
      <c r="A2" s="1940" t="s">
        <v>408</v>
      </c>
      <c r="B2" s="2043"/>
      <c r="C2" s="2043"/>
      <c r="D2" s="2043"/>
      <c r="E2" s="2043"/>
      <c r="F2" s="2043"/>
      <c r="G2" s="2043"/>
      <c r="H2" s="2043"/>
      <c r="I2" s="2043"/>
      <c r="J2" s="2043"/>
      <c r="K2" s="2043"/>
      <c r="L2" s="2043"/>
      <c r="M2" s="2043"/>
      <c r="N2" s="2043"/>
      <c r="O2" s="2043"/>
      <c r="P2" s="2044"/>
    </row>
    <row r="3" spans="1:17" ht="21" customHeight="1">
      <c r="A3" s="2182" t="s">
        <v>922</v>
      </c>
      <c r="B3" s="1903"/>
      <c r="C3" s="1903"/>
      <c r="D3" s="1903"/>
      <c r="E3" s="1903"/>
      <c r="F3" s="1903"/>
      <c r="G3" s="1904"/>
      <c r="H3" s="2045" t="s">
        <v>923</v>
      </c>
      <c r="I3" s="2045"/>
      <c r="J3" s="2045"/>
      <c r="K3" s="2045"/>
      <c r="L3" s="2045"/>
      <c r="M3" s="2045"/>
      <c r="N3" s="2045"/>
      <c r="O3" s="2045"/>
      <c r="P3" s="2156"/>
    </row>
    <row r="4" spans="1:17" ht="39" customHeight="1">
      <c r="A4" s="2173" t="s">
        <v>517</v>
      </c>
      <c r="B4" s="2173" t="s">
        <v>621</v>
      </c>
      <c r="C4" s="2188" t="s">
        <v>906</v>
      </c>
      <c r="D4" s="2188"/>
      <c r="E4" s="2188"/>
      <c r="F4" s="2188" t="s">
        <v>908</v>
      </c>
      <c r="G4" s="2188"/>
      <c r="H4" s="2188"/>
      <c r="I4" s="2188" t="s">
        <v>924</v>
      </c>
      <c r="J4" s="2188"/>
      <c r="K4" s="2188"/>
      <c r="L4" s="2188" t="s">
        <v>925</v>
      </c>
      <c r="M4" s="2188"/>
      <c r="N4" s="2188"/>
      <c r="O4" s="2179" t="s">
        <v>622</v>
      </c>
      <c r="P4" s="2179" t="s">
        <v>520</v>
      </c>
      <c r="Q4" s="346"/>
    </row>
    <row r="5" spans="1:17" ht="39" customHeight="1">
      <c r="A5" s="2174"/>
      <c r="B5" s="2174"/>
      <c r="C5" s="2188" t="s">
        <v>907</v>
      </c>
      <c r="D5" s="2188"/>
      <c r="E5" s="2188"/>
      <c r="F5" s="2188" t="s">
        <v>909</v>
      </c>
      <c r="G5" s="2188"/>
      <c r="H5" s="2188"/>
      <c r="I5" s="2188" t="s">
        <v>911</v>
      </c>
      <c r="J5" s="2188"/>
      <c r="K5" s="2188"/>
      <c r="L5" s="2188" t="s">
        <v>926</v>
      </c>
      <c r="M5" s="2188"/>
      <c r="N5" s="2188"/>
      <c r="O5" s="2179"/>
      <c r="P5" s="2179"/>
      <c r="Q5" s="346"/>
    </row>
    <row r="6" spans="1:17" ht="39" customHeight="1">
      <c r="A6" s="2174"/>
      <c r="B6" s="2174"/>
      <c r="C6" s="312" t="s">
        <v>624</v>
      </c>
      <c r="D6" s="312" t="s">
        <v>625</v>
      </c>
      <c r="E6" s="312" t="s">
        <v>128</v>
      </c>
      <c r="F6" s="312" t="s">
        <v>624</v>
      </c>
      <c r="G6" s="312" t="s">
        <v>625</v>
      </c>
      <c r="H6" s="312" t="s">
        <v>128</v>
      </c>
      <c r="I6" s="312" t="s">
        <v>624</v>
      </c>
      <c r="J6" s="312" t="s">
        <v>625</v>
      </c>
      <c r="K6" s="312" t="s">
        <v>128</v>
      </c>
      <c r="L6" s="312" t="s">
        <v>624</v>
      </c>
      <c r="M6" s="312" t="s">
        <v>625</v>
      </c>
      <c r="N6" s="312" t="s">
        <v>128</v>
      </c>
      <c r="O6" s="2179"/>
      <c r="P6" s="2179"/>
      <c r="Q6" s="346"/>
    </row>
    <row r="7" spans="1:17" ht="39" customHeight="1">
      <c r="A7" s="2175"/>
      <c r="B7" s="2175"/>
      <c r="C7" s="312" t="s">
        <v>626</v>
      </c>
      <c r="D7" s="312" t="s">
        <v>627</v>
      </c>
      <c r="E7" s="312" t="s">
        <v>129</v>
      </c>
      <c r="F7" s="312" t="s">
        <v>626</v>
      </c>
      <c r="G7" s="312" t="s">
        <v>627</v>
      </c>
      <c r="H7" s="312" t="s">
        <v>129</v>
      </c>
      <c r="I7" s="312" t="s">
        <v>626</v>
      </c>
      <c r="J7" s="312" t="s">
        <v>627</v>
      </c>
      <c r="K7" s="312" t="s">
        <v>129</v>
      </c>
      <c r="L7" s="312" t="s">
        <v>626</v>
      </c>
      <c r="M7" s="312" t="s">
        <v>627</v>
      </c>
      <c r="N7" s="312" t="s">
        <v>129</v>
      </c>
      <c r="O7" s="2179"/>
      <c r="P7" s="2179"/>
      <c r="Q7" s="346"/>
    </row>
    <row r="8" spans="1:17" s="46" customFormat="1" ht="39" customHeight="1">
      <c r="A8" s="2172" t="s">
        <v>523</v>
      </c>
      <c r="B8" s="312" t="s">
        <v>628</v>
      </c>
      <c r="C8" s="242">
        <v>2408</v>
      </c>
      <c r="D8" s="242">
        <v>2790</v>
      </c>
      <c r="E8" s="242">
        <f>C8+D8</f>
        <v>5198</v>
      </c>
      <c r="F8" s="242">
        <v>1917</v>
      </c>
      <c r="G8" s="242">
        <v>1003</v>
      </c>
      <c r="H8" s="242">
        <f>F8+G8</f>
        <v>2920</v>
      </c>
      <c r="I8" s="242">
        <v>478</v>
      </c>
      <c r="J8" s="242">
        <v>445</v>
      </c>
      <c r="K8" s="242">
        <f>I8+J8</f>
        <v>923</v>
      </c>
      <c r="L8" s="242">
        <v>1048</v>
      </c>
      <c r="M8" s="242">
        <v>496</v>
      </c>
      <c r="N8" s="242">
        <f>L8+M8</f>
        <v>1544</v>
      </c>
      <c r="O8" s="312" t="s">
        <v>76</v>
      </c>
      <c r="P8" s="2172" t="s">
        <v>629</v>
      </c>
    </row>
    <row r="9" spans="1:17" s="46" customFormat="1" ht="39" customHeight="1">
      <c r="A9" s="2172"/>
      <c r="B9" s="312" t="s">
        <v>630</v>
      </c>
      <c r="C9" s="242">
        <v>1057</v>
      </c>
      <c r="D9" s="242">
        <v>811</v>
      </c>
      <c r="E9" s="242">
        <f>C9+D9</f>
        <v>1868</v>
      </c>
      <c r="F9" s="242">
        <v>1475</v>
      </c>
      <c r="G9" s="242">
        <v>289</v>
      </c>
      <c r="H9" s="242">
        <f>F9+G9</f>
        <v>1764</v>
      </c>
      <c r="I9" s="242">
        <v>189</v>
      </c>
      <c r="J9" s="242">
        <v>170</v>
      </c>
      <c r="K9" s="242">
        <f>I9+J9</f>
        <v>359</v>
      </c>
      <c r="L9" s="242">
        <v>615</v>
      </c>
      <c r="M9" s="242">
        <v>101</v>
      </c>
      <c r="N9" s="242">
        <f>L9+M9</f>
        <v>716</v>
      </c>
      <c r="O9" s="312" t="s">
        <v>78</v>
      </c>
      <c r="P9" s="2172"/>
    </row>
    <row r="10" spans="1:17" s="46" customFormat="1" ht="39" customHeight="1">
      <c r="A10" s="2172"/>
      <c r="B10" s="312" t="s">
        <v>128</v>
      </c>
      <c r="C10" s="239">
        <f>C8+C9</f>
        <v>3465</v>
      </c>
      <c r="D10" s="239">
        <f t="shared" ref="D10:N10" si="0">D8+D9</f>
        <v>3601</v>
      </c>
      <c r="E10" s="239">
        <f t="shared" si="0"/>
        <v>7066</v>
      </c>
      <c r="F10" s="239">
        <f t="shared" si="0"/>
        <v>3392</v>
      </c>
      <c r="G10" s="239">
        <f t="shared" si="0"/>
        <v>1292</v>
      </c>
      <c r="H10" s="239">
        <f t="shared" si="0"/>
        <v>4684</v>
      </c>
      <c r="I10" s="239">
        <f t="shared" si="0"/>
        <v>667</v>
      </c>
      <c r="J10" s="239">
        <f t="shared" si="0"/>
        <v>615</v>
      </c>
      <c r="K10" s="239">
        <f t="shared" si="0"/>
        <v>1282</v>
      </c>
      <c r="L10" s="239">
        <f t="shared" si="0"/>
        <v>1663</v>
      </c>
      <c r="M10" s="239">
        <f t="shared" si="0"/>
        <v>597</v>
      </c>
      <c r="N10" s="239">
        <f t="shared" si="0"/>
        <v>2260</v>
      </c>
      <c r="O10" s="312" t="s">
        <v>129</v>
      </c>
      <c r="P10" s="2172"/>
    </row>
    <row r="11" spans="1:17" s="46" customFormat="1" ht="39" customHeight="1">
      <c r="A11" s="2172" t="s">
        <v>524</v>
      </c>
      <c r="B11" s="312" t="s">
        <v>628</v>
      </c>
      <c r="C11" s="242">
        <v>396</v>
      </c>
      <c r="D11" s="242">
        <v>74</v>
      </c>
      <c r="E11" s="242">
        <f>C11+D11</f>
        <v>470</v>
      </c>
      <c r="F11" s="242">
        <v>150</v>
      </c>
      <c r="G11" s="242">
        <v>3</v>
      </c>
      <c r="H11" s="242">
        <f>F11+G11</f>
        <v>153</v>
      </c>
      <c r="I11" s="242">
        <v>83</v>
      </c>
      <c r="J11" s="242">
        <v>20</v>
      </c>
      <c r="K11" s="242">
        <f>I11+J11</f>
        <v>103</v>
      </c>
      <c r="L11" s="242">
        <v>38</v>
      </c>
      <c r="M11" s="242">
        <v>4</v>
      </c>
      <c r="N11" s="242">
        <f>L11+M11</f>
        <v>42</v>
      </c>
      <c r="O11" s="312" t="s">
        <v>76</v>
      </c>
      <c r="P11" s="2172" t="s">
        <v>227</v>
      </c>
    </row>
    <row r="12" spans="1:17" s="46" customFormat="1" ht="39" customHeight="1">
      <c r="A12" s="2172"/>
      <c r="B12" s="312" t="s">
        <v>630</v>
      </c>
      <c r="C12" s="242">
        <v>387</v>
      </c>
      <c r="D12" s="242">
        <v>30</v>
      </c>
      <c r="E12" s="242">
        <f>C12+D12</f>
        <v>417</v>
      </c>
      <c r="F12" s="242">
        <v>130</v>
      </c>
      <c r="G12" s="242">
        <v>5</v>
      </c>
      <c r="H12" s="242">
        <f>F12+G12</f>
        <v>135</v>
      </c>
      <c r="I12" s="242">
        <v>53</v>
      </c>
      <c r="J12" s="242">
        <v>7</v>
      </c>
      <c r="K12" s="242">
        <f>I12+J12</f>
        <v>60</v>
      </c>
      <c r="L12" s="242">
        <v>36</v>
      </c>
      <c r="M12" s="242">
        <v>1</v>
      </c>
      <c r="N12" s="242">
        <f>L12+M12</f>
        <v>37</v>
      </c>
      <c r="O12" s="312" t="s">
        <v>78</v>
      </c>
      <c r="P12" s="2172"/>
    </row>
    <row r="13" spans="1:17" s="46" customFormat="1" ht="39" customHeight="1">
      <c r="A13" s="2172"/>
      <c r="B13" s="312" t="s">
        <v>128</v>
      </c>
      <c r="C13" s="239">
        <f>C11+C12</f>
        <v>783</v>
      </c>
      <c r="D13" s="239">
        <f t="shared" ref="D13:N13" si="1">D11+D12</f>
        <v>104</v>
      </c>
      <c r="E13" s="239">
        <f t="shared" si="1"/>
        <v>887</v>
      </c>
      <c r="F13" s="239">
        <f t="shared" si="1"/>
        <v>280</v>
      </c>
      <c r="G13" s="239">
        <f t="shared" si="1"/>
        <v>8</v>
      </c>
      <c r="H13" s="239">
        <f t="shared" si="1"/>
        <v>288</v>
      </c>
      <c r="I13" s="239">
        <f t="shared" si="1"/>
        <v>136</v>
      </c>
      <c r="J13" s="239">
        <f t="shared" si="1"/>
        <v>27</v>
      </c>
      <c r="K13" s="239">
        <f t="shared" si="1"/>
        <v>163</v>
      </c>
      <c r="L13" s="239">
        <f t="shared" si="1"/>
        <v>74</v>
      </c>
      <c r="M13" s="239">
        <f t="shared" si="1"/>
        <v>5</v>
      </c>
      <c r="N13" s="239">
        <f t="shared" si="1"/>
        <v>79</v>
      </c>
      <c r="O13" s="312" t="s">
        <v>129</v>
      </c>
      <c r="P13" s="2172"/>
    </row>
    <row r="14" spans="1:17" s="46" customFormat="1" ht="39" customHeight="1">
      <c r="A14" s="2172" t="s">
        <v>525</v>
      </c>
      <c r="B14" s="312" t="s">
        <v>628</v>
      </c>
      <c r="C14" s="242">
        <f>C8+C11</f>
        <v>2804</v>
      </c>
      <c r="D14" s="242">
        <f t="shared" ref="D14:N15" si="2">D8+D11</f>
        <v>2864</v>
      </c>
      <c r="E14" s="242">
        <f t="shared" si="2"/>
        <v>5668</v>
      </c>
      <c r="F14" s="242">
        <f t="shared" si="2"/>
        <v>2067</v>
      </c>
      <c r="G14" s="242">
        <f t="shared" si="2"/>
        <v>1006</v>
      </c>
      <c r="H14" s="242">
        <f t="shared" si="2"/>
        <v>3073</v>
      </c>
      <c r="I14" s="242">
        <f t="shared" si="2"/>
        <v>561</v>
      </c>
      <c r="J14" s="242">
        <f t="shared" si="2"/>
        <v>465</v>
      </c>
      <c r="K14" s="242">
        <f t="shared" si="2"/>
        <v>1026</v>
      </c>
      <c r="L14" s="242">
        <f t="shared" si="2"/>
        <v>1086</v>
      </c>
      <c r="M14" s="242">
        <f t="shared" si="2"/>
        <v>500</v>
      </c>
      <c r="N14" s="242">
        <f t="shared" si="2"/>
        <v>1586</v>
      </c>
      <c r="O14" s="312" t="s">
        <v>76</v>
      </c>
      <c r="P14" s="2172" t="s">
        <v>631</v>
      </c>
    </row>
    <row r="15" spans="1:17" s="46" customFormat="1" ht="39" customHeight="1">
      <c r="A15" s="2172"/>
      <c r="B15" s="312" t="s">
        <v>630</v>
      </c>
      <c r="C15" s="242">
        <f>C9+C12</f>
        <v>1444</v>
      </c>
      <c r="D15" s="242">
        <f t="shared" si="2"/>
        <v>841</v>
      </c>
      <c r="E15" s="242">
        <f t="shared" si="2"/>
        <v>2285</v>
      </c>
      <c r="F15" s="242">
        <f t="shared" si="2"/>
        <v>1605</v>
      </c>
      <c r="G15" s="242">
        <f t="shared" si="2"/>
        <v>294</v>
      </c>
      <c r="H15" s="242">
        <f t="shared" si="2"/>
        <v>1899</v>
      </c>
      <c r="I15" s="242">
        <f t="shared" si="2"/>
        <v>242</v>
      </c>
      <c r="J15" s="242">
        <f t="shared" si="2"/>
        <v>177</v>
      </c>
      <c r="K15" s="242">
        <f t="shared" si="2"/>
        <v>419</v>
      </c>
      <c r="L15" s="242">
        <f t="shared" si="2"/>
        <v>651</v>
      </c>
      <c r="M15" s="242">
        <f t="shared" si="2"/>
        <v>102</v>
      </c>
      <c r="N15" s="242">
        <f t="shared" si="2"/>
        <v>753</v>
      </c>
      <c r="O15" s="312" t="s">
        <v>78</v>
      </c>
      <c r="P15" s="2172"/>
    </row>
    <row r="16" spans="1:17" s="46" customFormat="1" ht="39" customHeight="1">
      <c r="A16" s="2172"/>
      <c r="B16" s="312" t="s">
        <v>128</v>
      </c>
      <c r="C16" s="239">
        <f>C14+C15</f>
        <v>4248</v>
      </c>
      <c r="D16" s="239">
        <f t="shared" ref="D16:N16" si="3">D14+D15</f>
        <v>3705</v>
      </c>
      <c r="E16" s="239">
        <f t="shared" si="3"/>
        <v>7953</v>
      </c>
      <c r="F16" s="239">
        <f t="shared" si="3"/>
        <v>3672</v>
      </c>
      <c r="G16" s="239">
        <f t="shared" si="3"/>
        <v>1300</v>
      </c>
      <c r="H16" s="239">
        <f t="shared" si="3"/>
        <v>4972</v>
      </c>
      <c r="I16" s="239">
        <f t="shared" si="3"/>
        <v>803</v>
      </c>
      <c r="J16" s="239">
        <f t="shared" si="3"/>
        <v>642</v>
      </c>
      <c r="K16" s="239">
        <f t="shared" si="3"/>
        <v>1445</v>
      </c>
      <c r="L16" s="239">
        <f t="shared" si="3"/>
        <v>1737</v>
      </c>
      <c r="M16" s="239">
        <f t="shared" si="3"/>
        <v>602</v>
      </c>
      <c r="N16" s="239">
        <f t="shared" si="3"/>
        <v>2339</v>
      </c>
      <c r="O16" s="312" t="s">
        <v>129</v>
      </c>
      <c r="P16" s="2172"/>
    </row>
    <row r="17" spans="1:16" ht="39" customHeight="1">
      <c r="A17" s="2172" t="s">
        <v>527</v>
      </c>
      <c r="B17" s="312" t="s">
        <v>628</v>
      </c>
      <c r="C17" s="242">
        <v>1284</v>
      </c>
      <c r="D17" s="242">
        <v>1069</v>
      </c>
      <c r="E17" s="242">
        <f>C17+D17</f>
        <v>2353</v>
      </c>
      <c r="F17" s="242">
        <v>89</v>
      </c>
      <c r="G17" s="242">
        <v>1057</v>
      </c>
      <c r="H17" s="242">
        <f>F17+G17</f>
        <v>1146</v>
      </c>
      <c r="I17" s="242">
        <v>213</v>
      </c>
      <c r="J17" s="242">
        <v>183</v>
      </c>
      <c r="K17" s="242">
        <f>I17+J17</f>
        <v>396</v>
      </c>
      <c r="L17" s="242">
        <v>511</v>
      </c>
      <c r="M17" s="242">
        <v>535</v>
      </c>
      <c r="N17" s="242">
        <f>L17+M17</f>
        <v>1046</v>
      </c>
      <c r="O17" s="312" t="s">
        <v>76</v>
      </c>
      <c r="P17" s="2172" t="s">
        <v>233</v>
      </c>
    </row>
    <row r="18" spans="1:16" ht="39" customHeight="1">
      <c r="A18" s="2172"/>
      <c r="B18" s="312" t="s">
        <v>630</v>
      </c>
      <c r="C18" s="242">
        <v>2626</v>
      </c>
      <c r="D18" s="242">
        <v>7871</v>
      </c>
      <c r="E18" s="242">
        <f>C18+D18</f>
        <v>10497</v>
      </c>
      <c r="F18" s="242">
        <v>1547</v>
      </c>
      <c r="G18" s="242">
        <v>5501</v>
      </c>
      <c r="H18" s="242">
        <f>F18+G18</f>
        <v>7048</v>
      </c>
      <c r="I18" s="242">
        <v>455</v>
      </c>
      <c r="J18" s="242">
        <v>1163</v>
      </c>
      <c r="K18" s="242">
        <f>I18+J18</f>
        <v>1618</v>
      </c>
      <c r="L18" s="242">
        <v>2131</v>
      </c>
      <c r="M18" s="242">
        <v>3393</v>
      </c>
      <c r="N18" s="242">
        <f>L18+M18</f>
        <v>5524</v>
      </c>
      <c r="O18" s="312" t="s">
        <v>78</v>
      </c>
      <c r="P18" s="2172"/>
    </row>
    <row r="19" spans="1:16" ht="39" customHeight="1">
      <c r="A19" s="2172"/>
      <c r="B19" s="312" t="s">
        <v>128</v>
      </c>
      <c r="C19" s="239">
        <f>C17+C18</f>
        <v>3910</v>
      </c>
      <c r="D19" s="239">
        <f t="shared" ref="D19:N19" si="4">D17+D18</f>
        <v>8940</v>
      </c>
      <c r="E19" s="239">
        <f t="shared" si="4"/>
        <v>12850</v>
      </c>
      <c r="F19" s="239">
        <f t="shared" si="4"/>
        <v>1636</v>
      </c>
      <c r="G19" s="239">
        <f t="shared" si="4"/>
        <v>6558</v>
      </c>
      <c r="H19" s="239">
        <f t="shared" si="4"/>
        <v>8194</v>
      </c>
      <c r="I19" s="239">
        <f t="shared" si="4"/>
        <v>668</v>
      </c>
      <c r="J19" s="239">
        <f t="shared" si="4"/>
        <v>1346</v>
      </c>
      <c r="K19" s="239">
        <f t="shared" si="4"/>
        <v>2014</v>
      </c>
      <c r="L19" s="239">
        <f t="shared" si="4"/>
        <v>2642</v>
      </c>
      <c r="M19" s="239">
        <f t="shared" si="4"/>
        <v>3928</v>
      </c>
      <c r="N19" s="239">
        <f t="shared" si="4"/>
        <v>6570</v>
      </c>
      <c r="O19" s="312" t="s">
        <v>129</v>
      </c>
      <c r="P19" s="2172"/>
    </row>
    <row r="20" spans="1:16" ht="39" customHeight="1">
      <c r="A20" s="2172" t="s">
        <v>528</v>
      </c>
      <c r="B20" s="312" t="s">
        <v>628</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2" t="s">
        <v>235</v>
      </c>
    </row>
    <row r="21" spans="1:16" ht="39" customHeight="1">
      <c r="A21" s="2172"/>
      <c r="B21" s="312" t="s">
        <v>630</v>
      </c>
      <c r="C21" s="242">
        <v>49</v>
      </c>
      <c r="D21" s="242">
        <v>265</v>
      </c>
      <c r="E21" s="242">
        <f>C21+D21</f>
        <v>314</v>
      </c>
      <c r="F21" s="242">
        <v>2</v>
      </c>
      <c r="G21" s="242">
        <v>100</v>
      </c>
      <c r="H21" s="242">
        <f>F21+G21</f>
        <v>102</v>
      </c>
      <c r="I21" s="242">
        <v>3</v>
      </c>
      <c r="J21" s="242">
        <v>40</v>
      </c>
      <c r="K21" s="242">
        <f>I21+J21</f>
        <v>43</v>
      </c>
      <c r="L21" s="242">
        <v>7</v>
      </c>
      <c r="M21" s="242">
        <v>7</v>
      </c>
      <c r="N21" s="242">
        <f>L21+M21</f>
        <v>14</v>
      </c>
      <c r="O21" s="312" t="s">
        <v>78</v>
      </c>
      <c r="P21" s="2172"/>
    </row>
    <row r="22" spans="1:16" ht="39" customHeight="1">
      <c r="A22" s="2172"/>
      <c r="B22" s="312" t="s">
        <v>128</v>
      </c>
      <c r="C22" s="239">
        <f>C20+C21</f>
        <v>49</v>
      </c>
      <c r="D22" s="239">
        <f t="shared" ref="D22:N22" si="5">D20+D21</f>
        <v>265</v>
      </c>
      <c r="E22" s="239">
        <f t="shared" si="5"/>
        <v>314</v>
      </c>
      <c r="F22" s="239">
        <f t="shared" si="5"/>
        <v>2</v>
      </c>
      <c r="G22" s="239">
        <f t="shared" si="5"/>
        <v>100</v>
      </c>
      <c r="H22" s="239">
        <f t="shared" si="5"/>
        <v>102</v>
      </c>
      <c r="I22" s="239">
        <f t="shared" si="5"/>
        <v>3</v>
      </c>
      <c r="J22" s="239">
        <f t="shared" si="5"/>
        <v>40</v>
      </c>
      <c r="K22" s="239">
        <f t="shared" si="5"/>
        <v>43</v>
      </c>
      <c r="L22" s="239">
        <f t="shared" si="5"/>
        <v>7</v>
      </c>
      <c r="M22" s="239">
        <f t="shared" si="5"/>
        <v>7</v>
      </c>
      <c r="N22" s="239">
        <f t="shared" si="5"/>
        <v>14</v>
      </c>
      <c r="O22" s="312" t="s">
        <v>129</v>
      </c>
      <c r="P22" s="2172"/>
    </row>
    <row r="23" spans="1:16" ht="39" customHeight="1">
      <c r="A23" s="2172" t="s">
        <v>529</v>
      </c>
      <c r="B23" s="312" t="s">
        <v>628</v>
      </c>
      <c r="C23" s="242">
        <f>C17+C20</f>
        <v>1284</v>
      </c>
      <c r="D23" s="242">
        <f t="shared" ref="D23:N24" si="6">D17+D20</f>
        <v>1069</v>
      </c>
      <c r="E23" s="242">
        <f t="shared" si="6"/>
        <v>2353</v>
      </c>
      <c r="F23" s="242">
        <f t="shared" si="6"/>
        <v>89</v>
      </c>
      <c r="G23" s="242">
        <f t="shared" si="6"/>
        <v>1057</v>
      </c>
      <c r="H23" s="242">
        <f t="shared" si="6"/>
        <v>1146</v>
      </c>
      <c r="I23" s="242">
        <f t="shared" si="6"/>
        <v>213</v>
      </c>
      <c r="J23" s="242">
        <f t="shared" si="6"/>
        <v>183</v>
      </c>
      <c r="K23" s="242">
        <f t="shared" si="6"/>
        <v>396</v>
      </c>
      <c r="L23" s="242">
        <f t="shared" si="6"/>
        <v>511</v>
      </c>
      <c r="M23" s="242">
        <f t="shared" si="6"/>
        <v>535</v>
      </c>
      <c r="N23" s="242">
        <f t="shared" si="6"/>
        <v>1046</v>
      </c>
      <c r="O23" s="312" t="s">
        <v>76</v>
      </c>
      <c r="P23" s="2172" t="s">
        <v>530</v>
      </c>
    </row>
    <row r="24" spans="1:16" ht="39" customHeight="1">
      <c r="A24" s="2172"/>
      <c r="B24" s="312" t="s">
        <v>630</v>
      </c>
      <c r="C24" s="242">
        <f>C18+C21</f>
        <v>2675</v>
      </c>
      <c r="D24" s="242">
        <f t="shared" si="6"/>
        <v>8136</v>
      </c>
      <c r="E24" s="242">
        <f t="shared" si="6"/>
        <v>10811</v>
      </c>
      <c r="F24" s="242">
        <f t="shared" si="6"/>
        <v>1549</v>
      </c>
      <c r="G24" s="242">
        <f t="shared" si="6"/>
        <v>5601</v>
      </c>
      <c r="H24" s="242">
        <f t="shared" si="6"/>
        <v>7150</v>
      </c>
      <c r="I24" s="242">
        <f t="shared" si="6"/>
        <v>458</v>
      </c>
      <c r="J24" s="242">
        <f t="shared" si="6"/>
        <v>1203</v>
      </c>
      <c r="K24" s="242">
        <f t="shared" si="6"/>
        <v>1661</v>
      </c>
      <c r="L24" s="242">
        <f t="shared" si="6"/>
        <v>2138</v>
      </c>
      <c r="M24" s="242">
        <f t="shared" si="6"/>
        <v>3400</v>
      </c>
      <c r="N24" s="242">
        <f t="shared" si="6"/>
        <v>5538</v>
      </c>
      <c r="O24" s="312" t="s">
        <v>78</v>
      </c>
      <c r="P24" s="2172"/>
    </row>
    <row r="25" spans="1:16" ht="39" customHeight="1">
      <c r="A25" s="2172"/>
      <c r="B25" s="312" t="s">
        <v>128</v>
      </c>
      <c r="C25" s="239">
        <f>C23+C24</f>
        <v>3959</v>
      </c>
      <c r="D25" s="239">
        <f t="shared" ref="D25:N25" si="7">D23+D24</f>
        <v>9205</v>
      </c>
      <c r="E25" s="239">
        <f t="shared" si="7"/>
        <v>13164</v>
      </c>
      <c r="F25" s="239">
        <f t="shared" si="7"/>
        <v>1638</v>
      </c>
      <c r="G25" s="239">
        <f t="shared" si="7"/>
        <v>6658</v>
      </c>
      <c r="H25" s="239">
        <f t="shared" si="7"/>
        <v>8296</v>
      </c>
      <c r="I25" s="239">
        <f t="shared" si="7"/>
        <v>671</v>
      </c>
      <c r="J25" s="239">
        <f t="shared" si="7"/>
        <v>1386</v>
      </c>
      <c r="K25" s="239">
        <f t="shared" si="7"/>
        <v>2057</v>
      </c>
      <c r="L25" s="239">
        <f t="shared" si="7"/>
        <v>2649</v>
      </c>
      <c r="M25" s="239">
        <f t="shared" si="7"/>
        <v>3935</v>
      </c>
      <c r="N25" s="239">
        <f t="shared" si="7"/>
        <v>6584</v>
      </c>
      <c r="O25" s="312" t="s">
        <v>129</v>
      </c>
      <c r="P25" s="2172"/>
    </row>
    <row r="26" spans="1:16" ht="39" customHeight="1">
      <c r="A26" s="2172" t="s">
        <v>531</v>
      </c>
      <c r="B26" s="312" t="s">
        <v>628</v>
      </c>
      <c r="C26" s="242">
        <v>569</v>
      </c>
      <c r="D26" s="242">
        <v>70</v>
      </c>
      <c r="E26" s="242">
        <f>C26+D26</f>
        <v>639</v>
      </c>
      <c r="F26" s="242">
        <v>279</v>
      </c>
      <c r="G26" s="242">
        <v>33</v>
      </c>
      <c r="H26" s="242">
        <f>F26+G26</f>
        <v>312</v>
      </c>
      <c r="I26" s="242">
        <v>66</v>
      </c>
      <c r="J26" s="242">
        <v>2</v>
      </c>
      <c r="K26" s="242">
        <f>I26+J26</f>
        <v>68</v>
      </c>
      <c r="L26" s="242">
        <v>256</v>
      </c>
      <c r="M26" s="242">
        <v>62</v>
      </c>
      <c r="N26" s="242">
        <f>L26+M26</f>
        <v>318</v>
      </c>
      <c r="O26" s="312" t="s">
        <v>76</v>
      </c>
      <c r="P26" s="2172" t="s">
        <v>632</v>
      </c>
    </row>
    <row r="27" spans="1:16" ht="39" customHeight="1">
      <c r="A27" s="2172"/>
      <c r="B27" s="312" t="s">
        <v>630</v>
      </c>
      <c r="C27" s="242">
        <v>494</v>
      </c>
      <c r="D27" s="242">
        <v>58</v>
      </c>
      <c r="E27" s="242">
        <f>C27+D27</f>
        <v>552</v>
      </c>
      <c r="F27" s="242">
        <v>375</v>
      </c>
      <c r="G27" s="242">
        <v>18</v>
      </c>
      <c r="H27" s="242">
        <f>F27+G27</f>
        <v>393</v>
      </c>
      <c r="I27" s="242">
        <v>84</v>
      </c>
      <c r="J27" s="242">
        <v>3</v>
      </c>
      <c r="K27" s="242">
        <f>I27+J27</f>
        <v>87</v>
      </c>
      <c r="L27" s="242">
        <v>228</v>
      </c>
      <c r="M27" s="242">
        <v>104</v>
      </c>
      <c r="N27" s="242">
        <f>L27+M27</f>
        <v>332</v>
      </c>
      <c r="O27" s="312" t="s">
        <v>78</v>
      </c>
      <c r="P27" s="2172"/>
    </row>
    <row r="28" spans="1:16" ht="39" customHeight="1">
      <c r="A28" s="2172"/>
      <c r="B28" s="312" t="s">
        <v>128</v>
      </c>
      <c r="C28" s="239">
        <f>C26+C27</f>
        <v>1063</v>
      </c>
      <c r="D28" s="239">
        <f t="shared" ref="D28:N28" si="8">D26+D27</f>
        <v>128</v>
      </c>
      <c r="E28" s="239">
        <f t="shared" si="8"/>
        <v>1191</v>
      </c>
      <c r="F28" s="239">
        <f t="shared" si="8"/>
        <v>654</v>
      </c>
      <c r="G28" s="239">
        <f t="shared" si="8"/>
        <v>51</v>
      </c>
      <c r="H28" s="239">
        <f t="shared" si="8"/>
        <v>705</v>
      </c>
      <c r="I28" s="239">
        <f t="shared" si="8"/>
        <v>150</v>
      </c>
      <c r="J28" s="239">
        <f t="shared" si="8"/>
        <v>5</v>
      </c>
      <c r="K28" s="239">
        <f t="shared" si="8"/>
        <v>155</v>
      </c>
      <c r="L28" s="239">
        <f t="shared" si="8"/>
        <v>484</v>
      </c>
      <c r="M28" s="239">
        <f t="shared" si="8"/>
        <v>166</v>
      </c>
      <c r="N28" s="239">
        <f t="shared" si="8"/>
        <v>650</v>
      </c>
      <c r="O28" s="312" t="s">
        <v>129</v>
      </c>
      <c r="P28" s="2172"/>
    </row>
    <row r="29" spans="1:16" ht="39" customHeight="1">
      <c r="A29" s="2172" t="s">
        <v>532</v>
      </c>
      <c r="B29" s="312" t="s">
        <v>628</v>
      </c>
      <c r="C29" s="242">
        <v>6558</v>
      </c>
      <c r="D29" s="242">
        <v>391</v>
      </c>
      <c r="E29" s="242">
        <f>C29+D29</f>
        <v>6949</v>
      </c>
      <c r="F29" s="242">
        <v>2254</v>
      </c>
      <c r="G29" s="242">
        <v>370</v>
      </c>
      <c r="H29" s="242">
        <f>F29+G29</f>
        <v>2624</v>
      </c>
      <c r="I29" s="242">
        <v>842</v>
      </c>
      <c r="J29" s="242">
        <v>35</v>
      </c>
      <c r="K29" s="242">
        <f>I29+J29</f>
        <v>877</v>
      </c>
      <c r="L29" s="242">
        <v>1119</v>
      </c>
      <c r="M29" s="242">
        <v>276</v>
      </c>
      <c r="N29" s="242">
        <f>L29+M29</f>
        <v>1395</v>
      </c>
      <c r="O29" s="312" t="s">
        <v>76</v>
      </c>
      <c r="P29" s="2172" t="s">
        <v>633</v>
      </c>
    </row>
    <row r="30" spans="1:16" ht="39" customHeight="1">
      <c r="A30" s="2172"/>
      <c r="B30" s="312" t="s">
        <v>630</v>
      </c>
      <c r="C30" s="242">
        <v>3264</v>
      </c>
      <c r="D30" s="242">
        <v>734</v>
      </c>
      <c r="E30" s="242">
        <f>C30+D30</f>
        <v>3998</v>
      </c>
      <c r="F30" s="242">
        <v>2039</v>
      </c>
      <c r="G30" s="242">
        <v>1154</v>
      </c>
      <c r="H30" s="242">
        <f>F30+G30</f>
        <v>3193</v>
      </c>
      <c r="I30" s="242">
        <v>447</v>
      </c>
      <c r="J30" s="242">
        <v>73</v>
      </c>
      <c r="K30" s="242">
        <f>I30+J30</f>
        <v>520</v>
      </c>
      <c r="L30" s="242">
        <v>1175</v>
      </c>
      <c r="M30" s="242">
        <v>343</v>
      </c>
      <c r="N30" s="242">
        <f>L30+M30</f>
        <v>1518</v>
      </c>
      <c r="O30" s="312" t="s">
        <v>78</v>
      </c>
      <c r="P30" s="2172"/>
    </row>
    <row r="31" spans="1:16" ht="39" customHeight="1">
      <c r="A31" s="2172"/>
      <c r="B31" s="312" t="s">
        <v>128</v>
      </c>
      <c r="C31" s="239">
        <f>C29+C30</f>
        <v>9822</v>
      </c>
      <c r="D31" s="239">
        <f t="shared" ref="D31:N31" si="9">D29+D30</f>
        <v>1125</v>
      </c>
      <c r="E31" s="239">
        <f t="shared" si="9"/>
        <v>10947</v>
      </c>
      <c r="F31" s="239">
        <f t="shared" si="9"/>
        <v>4293</v>
      </c>
      <c r="G31" s="239">
        <f t="shared" si="9"/>
        <v>1524</v>
      </c>
      <c r="H31" s="239">
        <f t="shared" si="9"/>
        <v>5817</v>
      </c>
      <c r="I31" s="239">
        <f t="shared" si="9"/>
        <v>1289</v>
      </c>
      <c r="J31" s="239">
        <f t="shared" si="9"/>
        <v>108</v>
      </c>
      <c r="K31" s="239">
        <f t="shared" si="9"/>
        <v>1397</v>
      </c>
      <c r="L31" s="239">
        <f t="shared" si="9"/>
        <v>2294</v>
      </c>
      <c r="M31" s="239">
        <f t="shared" si="9"/>
        <v>619</v>
      </c>
      <c r="N31" s="239">
        <f t="shared" si="9"/>
        <v>2913</v>
      </c>
      <c r="O31" s="312" t="s">
        <v>129</v>
      </c>
      <c r="P31" s="2172"/>
    </row>
    <row r="32" spans="1:16" ht="24" customHeight="1">
      <c r="A32" s="2192"/>
      <c r="B32" s="2193"/>
      <c r="C32" s="2193"/>
      <c r="D32" s="2193"/>
      <c r="E32" s="2193"/>
      <c r="F32" s="2193"/>
      <c r="G32" s="2194"/>
      <c r="H32" s="2153"/>
      <c r="I32" s="2153"/>
      <c r="J32" s="2153"/>
      <c r="K32" s="2153"/>
      <c r="L32" s="2153"/>
      <c r="M32" s="2153"/>
      <c r="N32" s="2153"/>
      <c r="O32" s="2153"/>
      <c r="P32" s="2154"/>
    </row>
    <row r="33" spans="1:17" ht="39" customHeight="1">
      <c r="A33" s="2182" t="s">
        <v>922</v>
      </c>
      <c r="B33" s="1903"/>
      <c r="C33" s="1903"/>
      <c r="D33" s="1903"/>
      <c r="E33" s="1903"/>
      <c r="F33" s="1903"/>
      <c r="G33" s="1904"/>
      <c r="H33" s="2045" t="s">
        <v>923</v>
      </c>
      <c r="I33" s="2045"/>
      <c r="J33" s="2045"/>
      <c r="K33" s="2045"/>
      <c r="L33" s="2045"/>
      <c r="M33" s="2045"/>
      <c r="N33" s="2045"/>
      <c r="O33" s="2045"/>
      <c r="P33" s="2156"/>
    </row>
    <row r="34" spans="1:17" ht="39" customHeight="1">
      <c r="A34" s="2173" t="s">
        <v>517</v>
      </c>
      <c r="B34" s="2173" t="s">
        <v>621</v>
      </c>
      <c r="C34" s="2188" t="s">
        <v>927</v>
      </c>
      <c r="D34" s="2188"/>
      <c r="E34" s="2188"/>
      <c r="F34" s="2188" t="s">
        <v>928</v>
      </c>
      <c r="G34" s="2188"/>
      <c r="H34" s="2188"/>
      <c r="I34" s="2188" t="s">
        <v>929</v>
      </c>
      <c r="J34" s="2188"/>
      <c r="K34" s="2188"/>
      <c r="L34" s="2188" t="s">
        <v>930</v>
      </c>
      <c r="M34" s="2188"/>
      <c r="N34" s="2188"/>
      <c r="O34" s="2179" t="s">
        <v>622</v>
      </c>
      <c r="P34" s="2179" t="s">
        <v>520</v>
      </c>
      <c r="Q34" s="346"/>
    </row>
    <row r="35" spans="1:17" ht="39" customHeight="1">
      <c r="A35" s="2174"/>
      <c r="B35" s="2174"/>
      <c r="C35" s="2188" t="s">
        <v>915</v>
      </c>
      <c r="D35" s="2188"/>
      <c r="E35" s="2188"/>
      <c r="F35" s="2188" t="s">
        <v>917</v>
      </c>
      <c r="G35" s="2188"/>
      <c r="H35" s="2188"/>
      <c r="I35" s="2188" t="s">
        <v>931</v>
      </c>
      <c r="J35" s="2188"/>
      <c r="K35" s="2188"/>
      <c r="L35" s="2191" t="s">
        <v>932</v>
      </c>
      <c r="M35" s="2191"/>
      <c r="N35" s="2191"/>
      <c r="O35" s="2179"/>
      <c r="P35" s="2179"/>
      <c r="Q35" s="346"/>
    </row>
    <row r="36" spans="1:17" ht="39" customHeight="1">
      <c r="A36" s="2174"/>
      <c r="B36" s="2174"/>
      <c r="C36" s="312" t="s">
        <v>624</v>
      </c>
      <c r="D36" s="312" t="s">
        <v>625</v>
      </c>
      <c r="E36" s="312" t="s">
        <v>128</v>
      </c>
      <c r="F36" s="312" t="s">
        <v>624</v>
      </c>
      <c r="G36" s="312" t="s">
        <v>625</v>
      </c>
      <c r="H36" s="312" t="s">
        <v>128</v>
      </c>
      <c r="I36" s="312" t="s">
        <v>624</v>
      </c>
      <c r="J36" s="312" t="s">
        <v>625</v>
      </c>
      <c r="K36" s="312" t="s">
        <v>128</v>
      </c>
      <c r="L36" s="312" t="s">
        <v>624</v>
      </c>
      <c r="M36" s="312" t="s">
        <v>625</v>
      </c>
      <c r="N36" s="312" t="s">
        <v>128</v>
      </c>
      <c r="O36" s="2179"/>
      <c r="P36" s="2179"/>
      <c r="Q36" s="346"/>
    </row>
    <row r="37" spans="1:17" ht="39" customHeight="1">
      <c r="A37" s="2175"/>
      <c r="B37" s="2175"/>
      <c r="C37" s="312" t="s">
        <v>626</v>
      </c>
      <c r="D37" s="312" t="s">
        <v>627</v>
      </c>
      <c r="E37" s="312" t="s">
        <v>129</v>
      </c>
      <c r="F37" s="312" t="s">
        <v>626</v>
      </c>
      <c r="G37" s="312" t="s">
        <v>627</v>
      </c>
      <c r="H37" s="312" t="s">
        <v>129</v>
      </c>
      <c r="I37" s="312" t="s">
        <v>626</v>
      </c>
      <c r="J37" s="312" t="s">
        <v>627</v>
      </c>
      <c r="K37" s="312" t="s">
        <v>129</v>
      </c>
      <c r="L37" s="312" t="s">
        <v>626</v>
      </c>
      <c r="M37" s="312" t="s">
        <v>627</v>
      </c>
      <c r="N37" s="312" t="s">
        <v>129</v>
      </c>
      <c r="O37" s="2179"/>
      <c r="P37" s="2179"/>
      <c r="Q37" s="346"/>
    </row>
    <row r="38" spans="1:17" s="46" customFormat="1" ht="39" customHeight="1">
      <c r="A38" s="2172" t="s">
        <v>523</v>
      </c>
      <c r="B38" s="312" t="s">
        <v>628</v>
      </c>
      <c r="C38" s="242">
        <v>95</v>
      </c>
      <c r="D38" s="242">
        <v>211</v>
      </c>
      <c r="E38" s="242">
        <f>C38+D38</f>
        <v>306</v>
      </c>
      <c r="F38" s="242">
        <v>295</v>
      </c>
      <c r="G38" s="242">
        <v>277</v>
      </c>
      <c r="H38" s="242">
        <f>F38+G38</f>
        <v>572</v>
      </c>
      <c r="I38" s="242">
        <v>2</v>
      </c>
      <c r="J38" s="242">
        <v>0</v>
      </c>
      <c r="K38" s="242">
        <f>I38+J38</f>
        <v>2</v>
      </c>
      <c r="L38" s="242">
        <v>16</v>
      </c>
      <c r="M38" s="242">
        <v>67</v>
      </c>
      <c r="N38" s="242">
        <f>L38+M38</f>
        <v>83</v>
      </c>
      <c r="O38" s="312" t="s">
        <v>76</v>
      </c>
      <c r="P38" s="2172" t="s">
        <v>629</v>
      </c>
    </row>
    <row r="39" spans="1:17" s="46" customFormat="1" ht="39" customHeight="1">
      <c r="A39" s="2172"/>
      <c r="B39" s="312" t="s">
        <v>630</v>
      </c>
      <c r="C39" s="242">
        <v>57</v>
      </c>
      <c r="D39" s="242">
        <v>119</v>
      </c>
      <c r="E39" s="242">
        <f>C39+D39</f>
        <v>176</v>
      </c>
      <c r="F39" s="242">
        <v>199</v>
      </c>
      <c r="G39" s="242">
        <v>76</v>
      </c>
      <c r="H39" s="242">
        <f>F39+G39</f>
        <v>275</v>
      </c>
      <c r="I39" s="242">
        <v>0</v>
      </c>
      <c r="J39" s="242">
        <v>0</v>
      </c>
      <c r="K39" s="242">
        <f>I39+J39</f>
        <v>0</v>
      </c>
      <c r="L39" s="242">
        <v>13</v>
      </c>
      <c r="M39" s="242">
        <v>46</v>
      </c>
      <c r="N39" s="242">
        <f>L39+M39</f>
        <v>59</v>
      </c>
      <c r="O39" s="312" t="s">
        <v>78</v>
      </c>
      <c r="P39" s="2172"/>
    </row>
    <row r="40" spans="1:17" s="46" customFormat="1" ht="39" customHeight="1">
      <c r="A40" s="2172"/>
      <c r="B40" s="312" t="s">
        <v>128</v>
      </c>
      <c r="C40" s="239">
        <f>C38+C39</f>
        <v>152</v>
      </c>
      <c r="D40" s="239">
        <f t="shared" ref="D40:N40" si="10">D38+D39</f>
        <v>330</v>
      </c>
      <c r="E40" s="239">
        <f t="shared" si="10"/>
        <v>482</v>
      </c>
      <c r="F40" s="239">
        <f t="shared" si="10"/>
        <v>494</v>
      </c>
      <c r="G40" s="239">
        <f t="shared" si="10"/>
        <v>353</v>
      </c>
      <c r="H40" s="239">
        <f t="shared" si="10"/>
        <v>847</v>
      </c>
      <c r="I40" s="239">
        <f t="shared" si="10"/>
        <v>2</v>
      </c>
      <c r="J40" s="239">
        <f t="shared" si="10"/>
        <v>0</v>
      </c>
      <c r="K40" s="239">
        <f t="shared" si="10"/>
        <v>2</v>
      </c>
      <c r="L40" s="239">
        <f t="shared" si="10"/>
        <v>29</v>
      </c>
      <c r="M40" s="239">
        <f t="shared" si="10"/>
        <v>113</v>
      </c>
      <c r="N40" s="239">
        <f t="shared" si="10"/>
        <v>142</v>
      </c>
      <c r="O40" s="312" t="s">
        <v>129</v>
      </c>
      <c r="P40" s="2172"/>
    </row>
    <row r="41" spans="1:17" s="46" customFormat="1" ht="39" customHeight="1">
      <c r="A41" s="2172" t="s">
        <v>524</v>
      </c>
      <c r="B41" s="312" t="s">
        <v>628</v>
      </c>
      <c r="C41" s="242">
        <v>20</v>
      </c>
      <c r="D41" s="242">
        <v>12</v>
      </c>
      <c r="E41" s="242">
        <f>C41+D41</f>
        <v>32</v>
      </c>
      <c r="F41" s="242">
        <v>25</v>
      </c>
      <c r="G41" s="242">
        <v>6</v>
      </c>
      <c r="H41" s="242">
        <f>F41+G41</f>
        <v>31</v>
      </c>
      <c r="I41" s="242">
        <v>1</v>
      </c>
      <c r="J41" s="242">
        <v>0</v>
      </c>
      <c r="K41" s="242">
        <f>I41+J41</f>
        <v>1</v>
      </c>
      <c r="L41" s="242">
        <v>1</v>
      </c>
      <c r="M41" s="242">
        <v>0</v>
      </c>
      <c r="N41" s="242">
        <f>L41+M41</f>
        <v>1</v>
      </c>
      <c r="O41" s="312" t="s">
        <v>76</v>
      </c>
      <c r="P41" s="2172" t="s">
        <v>227</v>
      </c>
    </row>
    <row r="42" spans="1:17" s="46" customFormat="1" ht="39" customHeight="1">
      <c r="A42" s="2172"/>
      <c r="B42" s="312" t="s">
        <v>630</v>
      </c>
      <c r="C42" s="242">
        <v>15</v>
      </c>
      <c r="D42" s="242">
        <v>5</v>
      </c>
      <c r="E42" s="242">
        <f>C42+D42</f>
        <v>20</v>
      </c>
      <c r="F42" s="242">
        <v>16</v>
      </c>
      <c r="G42" s="242">
        <v>1</v>
      </c>
      <c r="H42" s="242">
        <f>F42+G42</f>
        <v>17</v>
      </c>
      <c r="I42" s="242">
        <v>1</v>
      </c>
      <c r="J42" s="242">
        <v>0</v>
      </c>
      <c r="K42" s="242">
        <f>I42+J42</f>
        <v>1</v>
      </c>
      <c r="L42" s="242">
        <v>0</v>
      </c>
      <c r="M42" s="242">
        <v>0</v>
      </c>
      <c r="N42" s="242">
        <f>L42+M42</f>
        <v>0</v>
      </c>
      <c r="O42" s="312" t="s">
        <v>78</v>
      </c>
      <c r="P42" s="2172"/>
    </row>
    <row r="43" spans="1:17" s="46" customFormat="1" ht="39" customHeight="1">
      <c r="A43" s="2172"/>
      <c r="B43" s="312" t="s">
        <v>128</v>
      </c>
      <c r="C43" s="239">
        <f>C41+C42</f>
        <v>35</v>
      </c>
      <c r="D43" s="239">
        <f t="shared" ref="D43:N43" si="11">D41+D42</f>
        <v>17</v>
      </c>
      <c r="E43" s="239">
        <f t="shared" si="11"/>
        <v>52</v>
      </c>
      <c r="F43" s="239">
        <f t="shared" si="11"/>
        <v>41</v>
      </c>
      <c r="G43" s="239">
        <f t="shared" si="11"/>
        <v>7</v>
      </c>
      <c r="H43" s="239">
        <f t="shared" si="11"/>
        <v>48</v>
      </c>
      <c r="I43" s="239">
        <f t="shared" si="11"/>
        <v>2</v>
      </c>
      <c r="J43" s="239">
        <f t="shared" si="11"/>
        <v>0</v>
      </c>
      <c r="K43" s="239">
        <f t="shared" si="11"/>
        <v>2</v>
      </c>
      <c r="L43" s="239">
        <f t="shared" si="11"/>
        <v>1</v>
      </c>
      <c r="M43" s="239">
        <f t="shared" si="11"/>
        <v>0</v>
      </c>
      <c r="N43" s="239">
        <f t="shared" si="11"/>
        <v>1</v>
      </c>
      <c r="O43" s="312" t="s">
        <v>129</v>
      </c>
      <c r="P43" s="2172"/>
    </row>
    <row r="44" spans="1:17" s="46" customFormat="1" ht="39" customHeight="1">
      <c r="A44" s="2172" t="s">
        <v>525</v>
      </c>
      <c r="B44" s="312" t="s">
        <v>628</v>
      </c>
      <c r="C44" s="242">
        <f>C38+C41</f>
        <v>115</v>
      </c>
      <c r="D44" s="242">
        <f t="shared" ref="D44:N45" si="12">D38+D41</f>
        <v>223</v>
      </c>
      <c r="E44" s="242">
        <f t="shared" si="12"/>
        <v>338</v>
      </c>
      <c r="F44" s="242">
        <f t="shared" si="12"/>
        <v>320</v>
      </c>
      <c r="G44" s="242">
        <f t="shared" si="12"/>
        <v>283</v>
      </c>
      <c r="H44" s="242">
        <f t="shared" si="12"/>
        <v>603</v>
      </c>
      <c r="I44" s="242">
        <f t="shared" si="12"/>
        <v>3</v>
      </c>
      <c r="J44" s="242">
        <f t="shared" si="12"/>
        <v>0</v>
      </c>
      <c r="K44" s="242">
        <f t="shared" si="12"/>
        <v>3</v>
      </c>
      <c r="L44" s="242">
        <f t="shared" si="12"/>
        <v>17</v>
      </c>
      <c r="M44" s="242">
        <f t="shared" si="12"/>
        <v>67</v>
      </c>
      <c r="N44" s="242">
        <f t="shared" si="12"/>
        <v>84</v>
      </c>
      <c r="O44" s="312" t="s">
        <v>76</v>
      </c>
      <c r="P44" s="2172" t="s">
        <v>631</v>
      </c>
    </row>
    <row r="45" spans="1:17" s="46" customFormat="1" ht="39" customHeight="1">
      <c r="A45" s="2172"/>
      <c r="B45" s="312" t="s">
        <v>630</v>
      </c>
      <c r="C45" s="242">
        <f>C39+C42</f>
        <v>72</v>
      </c>
      <c r="D45" s="242">
        <f t="shared" si="12"/>
        <v>124</v>
      </c>
      <c r="E45" s="242">
        <f t="shared" si="12"/>
        <v>196</v>
      </c>
      <c r="F45" s="242">
        <f t="shared" si="12"/>
        <v>215</v>
      </c>
      <c r="G45" s="242">
        <f t="shared" si="12"/>
        <v>77</v>
      </c>
      <c r="H45" s="242">
        <f t="shared" si="12"/>
        <v>292</v>
      </c>
      <c r="I45" s="242">
        <f t="shared" si="12"/>
        <v>1</v>
      </c>
      <c r="J45" s="242">
        <f t="shared" si="12"/>
        <v>0</v>
      </c>
      <c r="K45" s="242">
        <f t="shared" si="12"/>
        <v>1</v>
      </c>
      <c r="L45" s="242">
        <f t="shared" si="12"/>
        <v>13</v>
      </c>
      <c r="M45" s="242">
        <f t="shared" si="12"/>
        <v>46</v>
      </c>
      <c r="N45" s="242">
        <f t="shared" si="12"/>
        <v>59</v>
      </c>
      <c r="O45" s="312" t="s">
        <v>78</v>
      </c>
      <c r="P45" s="2172"/>
    </row>
    <row r="46" spans="1:17" s="46" customFormat="1" ht="39" customHeight="1">
      <c r="A46" s="2172"/>
      <c r="B46" s="312" t="s">
        <v>128</v>
      </c>
      <c r="C46" s="239">
        <f>C44+C45</f>
        <v>187</v>
      </c>
      <c r="D46" s="239">
        <f t="shared" ref="D46:N46" si="13">D44+D45</f>
        <v>347</v>
      </c>
      <c r="E46" s="239">
        <f t="shared" si="13"/>
        <v>534</v>
      </c>
      <c r="F46" s="239">
        <f t="shared" si="13"/>
        <v>535</v>
      </c>
      <c r="G46" s="239">
        <f t="shared" si="13"/>
        <v>360</v>
      </c>
      <c r="H46" s="239">
        <f t="shared" si="13"/>
        <v>895</v>
      </c>
      <c r="I46" s="239">
        <f t="shared" si="13"/>
        <v>4</v>
      </c>
      <c r="J46" s="239">
        <f t="shared" si="13"/>
        <v>0</v>
      </c>
      <c r="K46" s="239">
        <f t="shared" si="13"/>
        <v>4</v>
      </c>
      <c r="L46" s="239">
        <f t="shared" si="13"/>
        <v>30</v>
      </c>
      <c r="M46" s="239">
        <f t="shared" si="13"/>
        <v>113</v>
      </c>
      <c r="N46" s="239">
        <f t="shared" si="13"/>
        <v>143</v>
      </c>
      <c r="O46" s="312" t="s">
        <v>129</v>
      </c>
      <c r="P46" s="2172"/>
    </row>
    <row r="47" spans="1:17" ht="39" customHeight="1">
      <c r="A47" s="2172" t="s">
        <v>527</v>
      </c>
      <c r="B47" s="312" t="s">
        <v>628</v>
      </c>
      <c r="C47" s="242">
        <v>67</v>
      </c>
      <c r="D47" s="242">
        <v>47</v>
      </c>
      <c r="E47" s="242">
        <f>C47+D47</f>
        <v>114</v>
      </c>
      <c r="F47" s="242">
        <v>22</v>
      </c>
      <c r="G47" s="242">
        <v>374</v>
      </c>
      <c r="H47" s="242">
        <f>F47+G47</f>
        <v>396</v>
      </c>
      <c r="I47" s="242">
        <v>2</v>
      </c>
      <c r="J47" s="242">
        <v>0</v>
      </c>
      <c r="K47" s="242">
        <f>I47+J47</f>
        <v>2</v>
      </c>
      <c r="L47" s="242">
        <v>259</v>
      </c>
      <c r="M47" s="242">
        <v>0</v>
      </c>
      <c r="N47" s="242">
        <f>L47+M47</f>
        <v>259</v>
      </c>
      <c r="O47" s="312" t="s">
        <v>76</v>
      </c>
      <c r="P47" s="2172" t="s">
        <v>233</v>
      </c>
    </row>
    <row r="48" spans="1:17" ht="39" customHeight="1">
      <c r="A48" s="2172"/>
      <c r="B48" s="312" t="s">
        <v>630</v>
      </c>
      <c r="C48" s="242">
        <v>223</v>
      </c>
      <c r="D48" s="242">
        <v>373</v>
      </c>
      <c r="E48" s="242">
        <f>C48+D48</f>
        <v>596</v>
      </c>
      <c r="F48" s="242">
        <v>277</v>
      </c>
      <c r="G48" s="242">
        <v>751</v>
      </c>
      <c r="H48" s="242">
        <f>F48+G48</f>
        <v>1028</v>
      </c>
      <c r="I48" s="242">
        <v>0</v>
      </c>
      <c r="J48" s="242">
        <v>0</v>
      </c>
      <c r="K48" s="242">
        <f>I48+J48</f>
        <v>0</v>
      </c>
      <c r="L48" s="242">
        <v>77</v>
      </c>
      <c r="M48" s="242">
        <v>0</v>
      </c>
      <c r="N48" s="242">
        <f>L48+M48</f>
        <v>77</v>
      </c>
      <c r="O48" s="312" t="s">
        <v>78</v>
      </c>
      <c r="P48" s="2172"/>
    </row>
    <row r="49" spans="1:28" ht="39" customHeight="1">
      <c r="A49" s="2172"/>
      <c r="B49" s="312" t="s">
        <v>128</v>
      </c>
      <c r="C49" s="239">
        <f>C47+C48</f>
        <v>290</v>
      </c>
      <c r="D49" s="239">
        <f t="shared" ref="D49:N49" si="14">D47+D48</f>
        <v>420</v>
      </c>
      <c r="E49" s="239">
        <f t="shared" si="14"/>
        <v>710</v>
      </c>
      <c r="F49" s="239">
        <f t="shared" si="14"/>
        <v>299</v>
      </c>
      <c r="G49" s="239">
        <f t="shared" si="14"/>
        <v>1125</v>
      </c>
      <c r="H49" s="239">
        <f t="shared" si="14"/>
        <v>1424</v>
      </c>
      <c r="I49" s="239">
        <f t="shared" si="14"/>
        <v>2</v>
      </c>
      <c r="J49" s="239">
        <f t="shared" si="14"/>
        <v>0</v>
      </c>
      <c r="K49" s="239">
        <f t="shared" si="14"/>
        <v>2</v>
      </c>
      <c r="L49" s="239">
        <f t="shared" si="14"/>
        <v>336</v>
      </c>
      <c r="M49" s="239">
        <f t="shared" si="14"/>
        <v>0</v>
      </c>
      <c r="N49" s="239">
        <f t="shared" si="14"/>
        <v>336</v>
      </c>
      <c r="O49" s="312" t="s">
        <v>129</v>
      </c>
      <c r="P49" s="2172"/>
    </row>
    <row r="50" spans="1:28" ht="39" customHeight="1">
      <c r="A50" s="2172" t="s">
        <v>528</v>
      </c>
      <c r="B50" s="312" t="s">
        <v>628</v>
      </c>
      <c r="C50" s="242">
        <v>0</v>
      </c>
      <c r="D50" s="242">
        <v>0</v>
      </c>
      <c r="E50" s="242">
        <f>C50+D50</f>
        <v>0</v>
      </c>
      <c r="F50" s="242">
        <v>0</v>
      </c>
      <c r="G50" s="242">
        <v>0</v>
      </c>
      <c r="H50" s="242">
        <f>F50+G50</f>
        <v>0</v>
      </c>
      <c r="I50" s="242">
        <v>0</v>
      </c>
      <c r="J50" s="242">
        <v>0</v>
      </c>
      <c r="K50" s="242">
        <f>I50+J50</f>
        <v>0</v>
      </c>
      <c r="L50" s="242">
        <v>0</v>
      </c>
      <c r="M50" s="242">
        <v>0</v>
      </c>
      <c r="N50" s="242">
        <f>L50+M50</f>
        <v>0</v>
      </c>
      <c r="O50" s="312" t="s">
        <v>76</v>
      </c>
      <c r="P50" s="2172" t="s">
        <v>235</v>
      </c>
    </row>
    <row r="51" spans="1:28" ht="39" customHeight="1">
      <c r="A51" s="2172"/>
      <c r="B51" s="312" t="s">
        <v>630</v>
      </c>
      <c r="C51" s="242">
        <v>7</v>
      </c>
      <c r="D51" s="242">
        <v>19</v>
      </c>
      <c r="E51" s="242">
        <f>C51+D51</f>
        <v>26</v>
      </c>
      <c r="F51" s="242">
        <v>7</v>
      </c>
      <c r="G51" s="242">
        <v>28</v>
      </c>
      <c r="H51" s="242">
        <f>F51+G51</f>
        <v>35</v>
      </c>
      <c r="I51" s="242">
        <v>0</v>
      </c>
      <c r="J51" s="242">
        <v>0</v>
      </c>
      <c r="K51" s="242">
        <f>I51+J51</f>
        <v>0</v>
      </c>
      <c r="L51" s="242">
        <v>0</v>
      </c>
      <c r="M51" s="242">
        <v>0</v>
      </c>
      <c r="N51" s="242">
        <f>L51+M51</f>
        <v>0</v>
      </c>
      <c r="O51" s="312" t="s">
        <v>78</v>
      </c>
      <c r="P51" s="2172"/>
    </row>
    <row r="52" spans="1:28" ht="39" customHeight="1">
      <c r="A52" s="2172"/>
      <c r="B52" s="312" t="s">
        <v>128</v>
      </c>
      <c r="C52" s="239">
        <f>C50+C51</f>
        <v>7</v>
      </c>
      <c r="D52" s="239">
        <f t="shared" ref="D52:N52" si="15">D50+D51</f>
        <v>19</v>
      </c>
      <c r="E52" s="239">
        <f t="shared" si="15"/>
        <v>26</v>
      </c>
      <c r="F52" s="239">
        <f t="shared" si="15"/>
        <v>7</v>
      </c>
      <c r="G52" s="239">
        <f t="shared" si="15"/>
        <v>28</v>
      </c>
      <c r="H52" s="239">
        <f t="shared" si="15"/>
        <v>35</v>
      </c>
      <c r="I52" s="239">
        <f t="shared" si="15"/>
        <v>0</v>
      </c>
      <c r="J52" s="239">
        <f t="shared" si="15"/>
        <v>0</v>
      </c>
      <c r="K52" s="239">
        <f t="shared" si="15"/>
        <v>0</v>
      </c>
      <c r="L52" s="239">
        <f t="shared" si="15"/>
        <v>0</v>
      </c>
      <c r="M52" s="239">
        <f t="shared" si="15"/>
        <v>0</v>
      </c>
      <c r="N52" s="239">
        <f t="shared" si="15"/>
        <v>0</v>
      </c>
      <c r="O52" s="312" t="s">
        <v>129</v>
      </c>
      <c r="P52" s="2172"/>
    </row>
    <row r="53" spans="1:28" ht="39" customHeight="1">
      <c r="A53" s="2172" t="s">
        <v>529</v>
      </c>
      <c r="B53" s="312" t="s">
        <v>628</v>
      </c>
      <c r="C53" s="242">
        <f>C47+C50</f>
        <v>67</v>
      </c>
      <c r="D53" s="242">
        <f t="shared" ref="D53:N54" si="16">D47+D50</f>
        <v>47</v>
      </c>
      <c r="E53" s="242">
        <f t="shared" si="16"/>
        <v>114</v>
      </c>
      <c r="F53" s="242">
        <f t="shared" si="16"/>
        <v>22</v>
      </c>
      <c r="G53" s="242">
        <f t="shared" si="16"/>
        <v>374</v>
      </c>
      <c r="H53" s="242">
        <f t="shared" si="16"/>
        <v>396</v>
      </c>
      <c r="I53" s="242">
        <f t="shared" si="16"/>
        <v>2</v>
      </c>
      <c r="J53" s="242">
        <f t="shared" si="16"/>
        <v>0</v>
      </c>
      <c r="K53" s="242">
        <f t="shared" si="16"/>
        <v>2</v>
      </c>
      <c r="L53" s="242">
        <f t="shared" si="16"/>
        <v>259</v>
      </c>
      <c r="M53" s="242">
        <f t="shared" si="16"/>
        <v>0</v>
      </c>
      <c r="N53" s="242">
        <f t="shared" si="16"/>
        <v>259</v>
      </c>
      <c r="O53" s="312" t="s">
        <v>76</v>
      </c>
      <c r="P53" s="2172" t="s">
        <v>530</v>
      </c>
    </row>
    <row r="54" spans="1:28" ht="39" customHeight="1">
      <c r="A54" s="2172"/>
      <c r="B54" s="312" t="s">
        <v>630</v>
      </c>
      <c r="C54" s="242">
        <f>C48+C51</f>
        <v>230</v>
      </c>
      <c r="D54" s="242">
        <f t="shared" si="16"/>
        <v>392</v>
      </c>
      <c r="E54" s="242">
        <f t="shared" si="16"/>
        <v>622</v>
      </c>
      <c r="F54" s="242">
        <f t="shared" si="16"/>
        <v>284</v>
      </c>
      <c r="G54" s="242">
        <f t="shared" si="16"/>
        <v>779</v>
      </c>
      <c r="H54" s="242">
        <f t="shared" si="16"/>
        <v>1063</v>
      </c>
      <c r="I54" s="242">
        <f t="shared" si="16"/>
        <v>0</v>
      </c>
      <c r="J54" s="242">
        <f t="shared" si="16"/>
        <v>0</v>
      </c>
      <c r="K54" s="242">
        <f t="shared" si="16"/>
        <v>0</v>
      </c>
      <c r="L54" s="242">
        <f t="shared" si="16"/>
        <v>77</v>
      </c>
      <c r="M54" s="242">
        <f t="shared" si="16"/>
        <v>0</v>
      </c>
      <c r="N54" s="242">
        <f t="shared" si="16"/>
        <v>77</v>
      </c>
      <c r="O54" s="312" t="s">
        <v>78</v>
      </c>
      <c r="P54" s="2172"/>
    </row>
    <row r="55" spans="1:28" ht="39" customHeight="1">
      <c r="A55" s="2172"/>
      <c r="B55" s="312" t="s">
        <v>128</v>
      </c>
      <c r="C55" s="239">
        <f>C53+C54</f>
        <v>297</v>
      </c>
      <c r="D55" s="239">
        <f t="shared" ref="D55:N55" si="17">D53+D54</f>
        <v>439</v>
      </c>
      <c r="E55" s="239">
        <f t="shared" si="17"/>
        <v>736</v>
      </c>
      <c r="F55" s="239">
        <f t="shared" si="17"/>
        <v>306</v>
      </c>
      <c r="G55" s="239">
        <f t="shared" si="17"/>
        <v>1153</v>
      </c>
      <c r="H55" s="239">
        <f t="shared" si="17"/>
        <v>1459</v>
      </c>
      <c r="I55" s="239">
        <f t="shared" si="17"/>
        <v>2</v>
      </c>
      <c r="J55" s="239">
        <f t="shared" si="17"/>
        <v>0</v>
      </c>
      <c r="K55" s="239">
        <f t="shared" si="17"/>
        <v>2</v>
      </c>
      <c r="L55" s="239">
        <f t="shared" si="17"/>
        <v>336</v>
      </c>
      <c r="M55" s="239">
        <f t="shared" si="17"/>
        <v>0</v>
      </c>
      <c r="N55" s="239">
        <f t="shared" si="17"/>
        <v>336</v>
      </c>
      <c r="O55" s="312" t="s">
        <v>129</v>
      </c>
      <c r="P55" s="2172"/>
    </row>
    <row r="56" spans="1:28" ht="39" customHeight="1">
      <c r="A56" s="2172" t="s">
        <v>531</v>
      </c>
      <c r="B56" s="312" t="s">
        <v>628</v>
      </c>
      <c r="C56" s="242">
        <v>55</v>
      </c>
      <c r="D56" s="242">
        <v>3</v>
      </c>
      <c r="E56" s="242">
        <f>C56+D56</f>
        <v>58</v>
      </c>
      <c r="F56" s="242">
        <v>50</v>
      </c>
      <c r="G56" s="242">
        <v>41</v>
      </c>
      <c r="H56" s="242">
        <f>F56+G56</f>
        <v>91</v>
      </c>
      <c r="I56" s="242">
        <v>2</v>
      </c>
      <c r="J56" s="242">
        <v>0</v>
      </c>
      <c r="K56" s="242">
        <f>I56+J56</f>
        <v>2</v>
      </c>
      <c r="L56" s="242">
        <v>8</v>
      </c>
      <c r="M56" s="242">
        <v>0</v>
      </c>
      <c r="N56" s="242">
        <f>L56+M56</f>
        <v>8</v>
      </c>
      <c r="O56" s="312" t="s">
        <v>76</v>
      </c>
      <c r="P56" s="2172" t="s">
        <v>632</v>
      </c>
    </row>
    <row r="57" spans="1:28" ht="39" customHeight="1">
      <c r="A57" s="2172"/>
      <c r="B57" s="312" t="s">
        <v>630</v>
      </c>
      <c r="C57" s="242">
        <v>28</v>
      </c>
      <c r="D57" s="242">
        <v>1</v>
      </c>
      <c r="E57" s="242">
        <f>C57+D57</f>
        <v>29</v>
      </c>
      <c r="F57" s="242">
        <v>40</v>
      </c>
      <c r="G57" s="242">
        <v>8</v>
      </c>
      <c r="H57" s="242">
        <f>F57+G57</f>
        <v>48</v>
      </c>
      <c r="I57" s="242">
        <v>0</v>
      </c>
      <c r="J57" s="242">
        <v>0</v>
      </c>
      <c r="K57" s="242">
        <f>I57+J57</f>
        <v>0</v>
      </c>
      <c r="L57" s="242">
        <v>1</v>
      </c>
      <c r="M57" s="242">
        <v>0</v>
      </c>
      <c r="N57" s="242">
        <f>L57+M57</f>
        <v>1</v>
      </c>
      <c r="O57" s="312" t="s">
        <v>78</v>
      </c>
      <c r="P57" s="2172"/>
    </row>
    <row r="58" spans="1:28" ht="39" customHeight="1">
      <c r="A58" s="2172"/>
      <c r="B58" s="312" t="s">
        <v>128</v>
      </c>
      <c r="C58" s="239">
        <f>C56+C57</f>
        <v>83</v>
      </c>
      <c r="D58" s="239">
        <f t="shared" ref="D58:N58" si="18">D56+D57</f>
        <v>4</v>
      </c>
      <c r="E58" s="239">
        <f t="shared" si="18"/>
        <v>87</v>
      </c>
      <c r="F58" s="239">
        <f t="shared" si="18"/>
        <v>90</v>
      </c>
      <c r="G58" s="239">
        <f t="shared" si="18"/>
        <v>49</v>
      </c>
      <c r="H58" s="239">
        <f t="shared" si="18"/>
        <v>139</v>
      </c>
      <c r="I58" s="239">
        <f t="shared" si="18"/>
        <v>2</v>
      </c>
      <c r="J58" s="239">
        <f t="shared" si="18"/>
        <v>0</v>
      </c>
      <c r="K58" s="239">
        <f t="shared" si="18"/>
        <v>2</v>
      </c>
      <c r="L58" s="239">
        <f t="shared" si="18"/>
        <v>9</v>
      </c>
      <c r="M58" s="239">
        <f t="shared" si="18"/>
        <v>0</v>
      </c>
      <c r="N58" s="239">
        <f t="shared" si="18"/>
        <v>9</v>
      </c>
      <c r="O58" s="312" t="s">
        <v>129</v>
      </c>
      <c r="P58" s="2172"/>
    </row>
    <row r="59" spans="1:28" ht="39" customHeight="1">
      <c r="A59" s="2172" t="s">
        <v>532</v>
      </c>
      <c r="B59" s="312" t="s">
        <v>628</v>
      </c>
      <c r="C59" s="242">
        <v>285</v>
      </c>
      <c r="D59" s="242">
        <v>6</v>
      </c>
      <c r="E59" s="242">
        <f>C59+D59</f>
        <v>291</v>
      </c>
      <c r="F59" s="242">
        <v>296</v>
      </c>
      <c r="G59" s="242">
        <v>184</v>
      </c>
      <c r="H59" s="242">
        <f>F59+G59</f>
        <v>480</v>
      </c>
      <c r="I59" s="242">
        <v>8</v>
      </c>
      <c r="J59" s="242">
        <v>0</v>
      </c>
      <c r="K59" s="242">
        <f>I59+J59</f>
        <v>8</v>
      </c>
      <c r="L59" s="242">
        <v>392</v>
      </c>
      <c r="M59" s="242">
        <v>0</v>
      </c>
      <c r="N59" s="242">
        <f>L59+M59</f>
        <v>392</v>
      </c>
      <c r="O59" s="312" t="s">
        <v>76</v>
      </c>
      <c r="P59" s="2172" t="s">
        <v>633</v>
      </c>
    </row>
    <row r="60" spans="1:28" ht="39" customHeight="1">
      <c r="A60" s="2172"/>
      <c r="B60" s="312" t="s">
        <v>630</v>
      </c>
      <c r="C60" s="242">
        <v>214</v>
      </c>
      <c r="D60" s="242">
        <v>15</v>
      </c>
      <c r="E60" s="242">
        <f>C60+D60</f>
        <v>229</v>
      </c>
      <c r="F60" s="242">
        <v>329</v>
      </c>
      <c r="G60" s="242">
        <v>152</v>
      </c>
      <c r="H60" s="242">
        <f>F60+G60</f>
        <v>481</v>
      </c>
      <c r="I60" s="242">
        <v>0</v>
      </c>
      <c r="J60" s="242">
        <v>0</v>
      </c>
      <c r="K60" s="242">
        <f>I60+J60</f>
        <v>0</v>
      </c>
      <c r="L60" s="242">
        <v>280</v>
      </c>
      <c r="M60" s="242">
        <v>0</v>
      </c>
      <c r="N60" s="242">
        <f>L60+M60</f>
        <v>280</v>
      </c>
      <c r="O60" s="312" t="s">
        <v>78</v>
      </c>
      <c r="P60" s="2172"/>
    </row>
    <row r="61" spans="1:28" ht="39" customHeight="1">
      <c r="A61" s="2172"/>
      <c r="B61" s="312" t="s">
        <v>128</v>
      </c>
      <c r="C61" s="239">
        <f>C59+C60</f>
        <v>499</v>
      </c>
      <c r="D61" s="239">
        <f t="shared" ref="D61:N61" si="19">D59+D60</f>
        <v>21</v>
      </c>
      <c r="E61" s="239">
        <f t="shared" si="19"/>
        <v>520</v>
      </c>
      <c r="F61" s="239">
        <f t="shared" si="19"/>
        <v>625</v>
      </c>
      <c r="G61" s="239">
        <f t="shared" si="19"/>
        <v>336</v>
      </c>
      <c r="H61" s="239">
        <f t="shared" si="19"/>
        <v>961</v>
      </c>
      <c r="I61" s="239">
        <f t="shared" si="19"/>
        <v>8</v>
      </c>
      <c r="J61" s="239">
        <f t="shared" si="19"/>
        <v>0</v>
      </c>
      <c r="K61" s="239">
        <f t="shared" si="19"/>
        <v>8</v>
      </c>
      <c r="L61" s="239">
        <f t="shared" si="19"/>
        <v>672</v>
      </c>
      <c r="M61" s="239">
        <f t="shared" si="19"/>
        <v>0</v>
      </c>
      <c r="N61" s="239">
        <f t="shared" si="19"/>
        <v>672</v>
      </c>
      <c r="O61" s="312" t="s">
        <v>129</v>
      </c>
      <c r="P61" s="2172"/>
    </row>
    <row r="62" spans="1:28" s="499" customFormat="1" ht="30.75" customHeight="1">
      <c r="A62" s="498"/>
      <c r="B62" s="498"/>
      <c r="C62" s="498"/>
      <c r="D62" s="498"/>
      <c r="E62" s="498"/>
      <c r="F62" s="498"/>
      <c r="G62" s="498"/>
      <c r="H62" s="498"/>
      <c r="I62" s="498"/>
      <c r="J62" s="498"/>
      <c r="K62" s="498"/>
      <c r="L62" s="498"/>
      <c r="M62" s="2189"/>
      <c r="N62" s="2189"/>
      <c r="O62" s="2189"/>
      <c r="P62" s="2190"/>
      <c r="Q62" s="311"/>
      <c r="R62" s="311"/>
      <c r="S62" s="311"/>
      <c r="T62" s="311"/>
      <c r="U62" s="311"/>
      <c r="V62" s="311"/>
      <c r="W62" s="311"/>
      <c r="X62" s="311"/>
      <c r="Y62" s="311"/>
      <c r="Z62" s="311"/>
      <c r="AA62" s="311"/>
      <c r="AB62" s="311"/>
    </row>
    <row r="63" spans="1:28" ht="39" customHeight="1">
      <c r="A63" s="2182" t="s">
        <v>922</v>
      </c>
      <c r="B63" s="1903"/>
      <c r="C63" s="1903"/>
      <c r="D63" s="1903"/>
      <c r="E63" s="1903"/>
      <c r="F63" s="1903"/>
      <c r="G63" s="1904"/>
      <c r="H63" s="2045" t="s">
        <v>923</v>
      </c>
      <c r="I63" s="2045"/>
      <c r="J63" s="2045"/>
      <c r="K63" s="2045"/>
      <c r="L63" s="2045"/>
      <c r="M63" s="2045"/>
      <c r="N63" s="2045"/>
      <c r="O63" s="2045"/>
      <c r="P63" s="2156"/>
    </row>
    <row r="64" spans="1:28" ht="39" customHeight="1">
      <c r="A64" s="2173" t="s">
        <v>517</v>
      </c>
      <c r="B64" s="2173" t="s">
        <v>621</v>
      </c>
      <c r="C64" s="2188" t="s">
        <v>933</v>
      </c>
      <c r="D64" s="2188"/>
      <c r="E64" s="2188"/>
      <c r="F64" s="2188" t="s">
        <v>934</v>
      </c>
      <c r="G64" s="2188"/>
      <c r="H64" s="2188"/>
      <c r="I64" s="2188" t="s">
        <v>935</v>
      </c>
      <c r="J64" s="2188"/>
      <c r="K64" s="2188"/>
      <c r="L64" s="2188" t="s">
        <v>918</v>
      </c>
      <c r="M64" s="2188"/>
      <c r="N64" s="2188"/>
      <c r="O64" s="2179" t="s">
        <v>622</v>
      </c>
      <c r="P64" s="2179" t="s">
        <v>520</v>
      </c>
    </row>
    <row r="65" spans="1:17" ht="39" customHeight="1">
      <c r="A65" s="2174"/>
      <c r="B65" s="2174"/>
      <c r="C65" s="2188" t="s">
        <v>936</v>
      </c>
      <c r="D65" s="2188"/>
      <c r="E65" s="2188"/>
      <c r="F65" s="2188" t="s">
        <v>937</v>
      </c>
      <c r="G65" s="2188"/>
      <c r="H65" s="2188"/>
      <c r="I65" s="2188" t="s">
        <v>938</v>
      </c>
      <c r="J65" s="2188"/>
      <c r="K65" s="2188"/>
      <c r="L65" s="2188" t="s">
        <v>919</v>
      </c>
      <c r="M65" s="2188"/>
      <c r="N65" s="2188"/>
      <c r="O65" s="2179"/>
      <c r="P65" s="2179"/>
      <c r="Q65" s="346"/>
    </row>
    <row r="66" spans="1:17" ht="39" customHeight="1">
      <c r="A66" s="2174"/>
      <c r="B66" s="2174"/>
      <c r="C66" s="312" t="s">
        <v>624</v>
      </c>
      <c r="D66" s="312" t="s">
        <v>625</v>
      </c>
      <c r="E66" s="312" t="s">
        <v>128</v>
      </c>
      <c r="F66" s="312" t="s">
        <v>624</v>
      </c>
      <c r="G66" s="312" t="s">
        <v>625</v>
      </c>
      <c r="H66" s="312" t="s">
        <v>128</v>
      </c>
      <c r="I66" s="312" t="s">
        <v>624</v>
      </c>
      <c r="J66" s="312" t="s">
        <v>625</v>
      </c>
      <c r="K66" s="312" t="s">
        <v>128</v>
      </c>
      <c r="L66" s="312" t="s">
        <v>624</v>
      </c>
      <c r="M66" s="312" t="s">
        <v>625</v>
      </c>
      <c r="N66" s="312" t="s">
        <v>128</v>
      </c>
      <c r="O66" s="2179"/>
      <c r="P66" s="2179"/>
      <c r="Q66" s="346"/>
    </row>
    <row r="67" spans="1:17" ht="39" customHeight="1">
      <c r="A67" s="2175"/>
      <c r="B67" s="2175"/>
      <c r="C67" s="312" t="s">
        <v>626</v>
      </c>
      <c r="D67" s="312" t="s">
        <v>627</v>
      </c>
      <c r="E67" s="312" t="s">
        <v>129</v>
      </c>
      <c r="F67" s="312" t="s">
        <v>626</v>
      </c>
      <c r="G67" s="312" t="s">
        <v>627</v>
      </c>
      <c r="H67" s="312" t="s">
        <v>129</v>
      </c>
      <c r="I67" s="312" t="s">
        <v>626</v>
      </c>
      <c r="J67" s="312" t="s">
        <v>627</v>
      </c>
      <c r="K67" s="312" t="s">
        <v>129</v>
      </c>
      <c r="L67" s="312" t="s">
        <v>626</v>
      </c>
      <c r="M67" s="312" t="s">
        <v>627</v>
      </c>
      <c r="N67" s="312" t="s">
        <v>129</v>
      </c>
      <c r="O67" s="2179"/>
      <c r="P67" s="2179"/>
      <c r="Q67" s="346"/>
    </row>
    <row r="68" spans="1:17" s="46" customFormat="1" ht="39" customHeight="1">
      <c r="A68" s="2172" t="s">
        <v>523</v>
      </c>
      <c r="B68" s="312" t="s">
        <v>628</v>
      </c>
      <c r="C68" s="242">
        <v>66</v>
      </c>
      <c r="D68" s="242">
        <v>85</v>
      </c>
      <c r="E68" s="242">
        <f>C68+D68</f>
        <v>151</v>
      </c>
      <c r="F68" s="242">
        <v>3</v>
      </c>
      <c r="G68" s="242">
        <v>3</v>
      </c>
      <c r="H68" s="242">
        <f>F68+G68</f>
        <v>6</v>
      </c>
      <c r="I68" s="242">
        <v>1</v>
      </c>
      <c r="J68" s="242">
        <v>70</v>
      </c>
      <c r="K68" s="242">
        <f>I68+J68</f>
        <v>71</v>
      </c>
      <c r="L68" s="242">
        <v>1022</v>
      </c>
      <c r="M68" s="242">
        <v>859</v>
      </c>
      <c r="N68" s="242">
        <f>L68+M68</f>
        <v>1881</v>
      </c>
      <c r="O68" s="312" t="s">
        <v>76</v>
      </c>
      <c r="P68" s="2172" t="s">
        <v>629</v>
      </c>
    </row>
    <row r="69" spans="1:17" s="46" customFormat="1" ht="39" customHeight="1">
      <c r="A69" s="2172"/>
      <c r="B69" s="312" t="s">
        <v>630</v>
      </c>
      <c r="C69" s="242">
        <v>4</v>
      </c>
      <c r="D69" s="242">
        <v>0</v>
      </c>
      <c r="E69" s="242">
        <f>C69+D69</f>
        <v>4</v>
      </c>
      <c r="F69" s="242">
        <v>1</v>
      </c>
      <c r="G69" s="242">
        <v>2</v>
      </c>
      <c r="H69" s="242">
        <f>F69+G69</f>
        <v>3</v>
      </c>
      <c r="I69" s="242">
        <v>3</v>
      </c>
      <c r="J69" s="242">
        <v>19</v>
      </c>
      <c r="K69" s="242">
        <f>I69+J69</f>
        <v>22</v>
      </c>
      <c r="L69" s="242">
        <v>544</v>
      </c>
      <c r="M69" s="242">
        <v>356</v>
      </c>
      <c r="N69" s="242">
        <f>L69+M69</f>
        <v>900</v>
      </c>
      <c r="O69" s="312" t="s">
        <v>78</v>
      </c>
      <c r="P69" s="2172"/>
    </row>
    <row r="70" spans="1:17" s="46" customFormat="1" ht="39" customHeight="1">
      <c r="A70" s="2172"/>
      <c r="B70" s="312" t="s">
        <v>128</v>
      </c>
      <c r="C70" s="239">
        <f>C68+C69</f>
        <v>70</v>
      </c>
      <c r="D70" s="239">
        <f t="shared" ref="D70:N70" si="20">D68+D69</f>
        <v>85</v>
      </c>
      <c r="E70" s="239">
        <f t="shared" si="20"/>
        <v>155</v>
      </c>
      <c r="F70" s="239">
        <f t="shared" si="20"/>
        <v>4</v>
      </c>
      <c r="G70" s="239">
        <f t="shared" si="20"/>
        <v>5</v>
      </c>
      <c r="H70" s="239">
        <f t="shared" si="20"/>
        <v>9</v>
      </c>
      <c r="I70" s="239">
        <f t="shared" si="20"/>
        <v>4</v>
      </c>
      <c r="J70" s="239">
        <f t="shared" si="20"/>
        <v>89</v>
      </c>
      <c r="K70" s="239">
        <f t="shared" si="20"/>
        <v>93</v>
      </c>
      <c r="L70" s="239">
        <f t="shared" si="20"/>
        <v>1566</v>
      </c>
      <c r="M70" s="239">
        <f t="shared" si="20"/>
        <v>1215</v>
      </c>
      <c r="N70" s="239">
        <f t="shared" si="20"/>
        <v>2781</v>
      </c>
      <c r="O70" s="312" t="s">
        <v>129</v>
      </c>
      <c r="P70" s="2172"/>
    </row>
    <row r="71" spans="1:17" s="46" customFormat="1" ht="39" customHeight="1">
      <c r="A71" s="2172" t="s">
        <v>524</v>
      </c>
      <c r="B71" s="312" t="s">
        <v>628</v>
      </c>
      <c r="C71" s="242">
        <v>0</v>
      </c>
      <c r="D71" s="242">
        <v>0</v>
      </c>
      <c r="E71" s="242">
        <f>C71+D71</f>
        <v>0</v>
      </c>
      <c r="F71" s="242">
        <v>5</v>
      </c>
      <c r="G71" s="242">
        <v>0</v>
      </c>
      <c r="H71" s="242">
        <f>F71+G71</f>
        <v>5</v>
      </c>
      <c r="I71" s="242">
        <v>3</v>
      </c>
      <c r="J71" s="242">
        <v>2</v>
      </c>
      <c r="K71" s="242">
        <f>I71+J71</f>
        <v>5</v>
      </c>
      <c r="L71" s="242">
        <v>258</v>
      </c>
      <c r="M71" s="242">
        <v>135</v>
      </c>
      <c r="N71" s="242">
        <f>L71+M71</f>
        <v>393</v>
      </c>
      <c r="O71" s="312" t="s">
        <v>76</v>
      </c>
      <c r="P71" s="2172" t="s">
        <v>227</v>
      </c>
    </row>
    <row r="72" spans="1:17" s="46" customFormat="1" ht="39" customHeight="1">
      <c r="A72" s="2172"/>
      <c r="B72" s="312" t="s">
        <v>630</v>
      </c>
      <c r="C72" s="242">
        <v>0</v>
      </c>
      <c r="D72" s="242">
        <v>0</v>
      </c>
      <c r="E72" s="242">
        <f>C72+D72</f>
        <v>0</v>
      </c>
      <c r="F72" s="242">
        <v>2</v>
      </c>
      <c r="G72" s="242">
        <v>0</v>
      </c>
      <c r="H72" s="242">
        <f>F72+G72</f>
        <v>2</v>
      </c>
      <c r="I72" s="242">
        <v>3</v>
      </c>
      <c r="J72" s="242">
        <v>1</v>
      </c>
      <c r="K72" s="242">
        <f>I72+J72</f>
        <v>4</v>
      </c>
      <c r="L72" s="242">
        <v>255</v>
      </c>
      <c r="M72" s="242">
        <v>54</v>
      </c>
      <c r="N72" s="242">
        <f>L72+M72</f>
        <v>309</v>
      </c>
      <c r="O72" s="312" t="s">
        <v>78</v>
      </c>
      <c r="P72" s="2172"/>
    </row>
    <row r="73" spans="1:17" s="46" customFormat="1" ht="39" customHeight="1">
      <c r="A73" s="2172"/>
      <c r="B73" s="312" t="s">
        <v>128</v>
      </c>
      <c r="C73" s="239">
        <f>C71+C72</f>
        <v>0</v>
      </c>
      <c r="D73" s="239">
        <f t="shared" ref="D73:N73" si="21">D71+D72</f>
        <v>0</v>
      </c>
      <c r="E73" s="239">
        <f t="shared" si="21"/>
        <v>0</v>
      </c>
      <c r="F73" s="239">
        <f t="shared" si="21"/>
        <v>7</v>
      </c>
      <c r="G73" s="239">
        <f t="shared" si="21"/>
        <v>0</v>
      </c>
      <c r="H73" s="239">
        <f t="shared" si="21"/>
        <v>7</v>
      </c>
      <c r="I73" s="239">
        <f t="shared" si="21"/>
        <v>6</v>
      </c>
      <c r="J73" s="239">
        <f t="shared" si="21"/>
        <v>3</v>
      </c>
      <c r="K73" s="239">
        <f t="shared" si="21"/>
        <v>9</v>
      </c>
      <c r="L73" s="239">
        <f t="shared" si="21"/>
        <v>513</v>
      </c>
      <c r="M73" s="239">
        <f t="shared" si="21"/>
        <v>189</v>
      </c>
      <c r="N73" s="239">
        <f t="shared" si="21"/>
        <v>702</v>
      </c>
      <c r="O73" s="312" t="s">
        <v>129</v>
      </c>
      <c r="P73" s="2172"/>
    </row>
    <row r="74" spans="1:17" s="46" customFormat="1" ht="39" customHeight="1">
      <c r="A74" s="2172" t="s">
        <v>525</v>
      </c>
      <c r="B74" s="312" t="s">
        <v>628</v>
      </c>
      <c r="C74" s="242">
        <f>C68+C71</f>
        <v>66</v>
      </c>
      <c r="D74" s="242">
        <f t="shared" ref="D74:N75" si="22">D68+D71</f>
        <v>85</v>
      </c>
      <c r="E74" s="242">
        <f t="shared" si="22"/>
        <v>151</v>
      </c>
      <c r="F74" s="242">
        <f t="shared" si="22"/>
        <v>8</v>
      </c>
      <c r="G74" s="242">
        <f t="shared" si="22"/>
        <v>3</v>
      </c>
      <c r="H74" s="242">
        <f t="shared" si="22"/>
        <v>11</v>
      </c>
      <c r="I74" s="242">
        <f t="shared" si="22"/>
        <v>4</v>
      </c>
      <c r="J74" s="242">
        <f t="shared" si="22"/>
        <v>72</v>
      </c>
      <c r="K74" s="242">
        <f t="shared" si="22"/>
        <v>76</v>
      </c>
      <c r="L74" s="242">
        <f t="shared" si="22"/>
        <v>1280</v>
      </c>
      <c r="M74" s="242">
        <f t="shared" si="22"/>
        <v>994</v>
      </c>
      <c r="N74" s="242">
        <f t="shared" si="22"/>
        <v>2274</v>
      </c>
      <c r="O74" s="312" t="s">
        <v>76</v>
      </c>
      <c r="P74" s="2172" t="s">
        <v>631</v>
      </c>
    </row>
    <row r="75" spans="1:17" s="46" customFormat="1" ht="39" customHeight="1">
      <c r="A75" s="2172"/>
      <c r="B75" s="312" t="s">
        <v>630</v>
      </c>
      <c r="C75" s="242">
        <f>C69+C72</f>
        <v>4</v>
      </c>
      <c r="D75" s="242">
        <f t="shared" si="22"/>
        <v>0</v>
      </c>
      <c r="E75" s="242">
        <f t="shared" si="22"/>
        <v>4</v>
      </c>
      <c r="F75" s="242">
        <f t="shared" si="22"/>
        <v>3</v>
      </c>
      <c r="G75" s="242">
        <f t="shared" si="22"/>
        <v>2</v>
      </c>
      <c r="H75" s="242">
        <f t="shared" si="22"/>
        <v>5</v>
      </c>
      <c r="I75" s="242">
        <f t="shared" si="22"/>
        <v>6</v>
      </c>
      <c r="J75" s="242">
        <f t="shared" si="22"/>
        <v>20</v>
      </c>
      <c r="K75" s="242">
        <f t="shared" si="22"/>
        <v>26</v>
      </c>
      <c r="L75" s="242">
        <f t="shared" si="22"/>
        <v>799</v>
      </c>
      <c r="M75" s="242">
        <f t="shared" si="22"/>
        <v>410</v>
      </c>
      <c r="N75" s="242">
        <f t="shared" si="22"/>
        <v>1209</v>
      </c>
      <c r="O75" s="312" t="s">
        <v>78</v>
      </c>
      <c r="P75" s="2172"/>
    </row>
    <row r="76" spans="1:17" s="46" customFormat="1" ht="39" customHeight="1">
      <c r="A76" s="2172"/>
      <c r="B76" s="312" t="s">
        <v>128</v>
      </c>
      <c r="C76" s="239">
        <f>C74+C75</f>
        <v>70</v>
      </c>
      <c r="D76" s="239">
        <f t="shared" ref="D76:N76" si="23">D74+D75</f>
        <v>85</v>
      </c>
      <c r="E76" s="239">
        <f t="shared" si="23"/>
        <v>155</v>
      </c>
      <c r="F76" s="239">
        <f t="shared" si="23"/>
        <v>11</v>
      </c>
      <c r="G76" s="239">
        <f t="shared" si="23"/>
        <v>5</v>
      </c>
      <c r="H76" s="239">
        <f t="shared" si="23"/>
        <v>16</v>
      </c>
      <c r="I76" s="239">
        <f t="shared" si="23"/>
        <v>10</v>
      </c>
      <c r="J76" s="239">
        <f t="shared" si="23"/>
        <v>92</v>
      </c>
      <c r="K76" s="239">
        <f t="shared" si="23"/>
        <v>102</v>
      </c>
      <c r="L76" s="239">
        <f t="shared" si="23"/>
        <v>2079</v>
      </c>
      <c r="M76" s="239">
        <f t="shared" si="23"/>
        <v>1404</v>
      </c>
      <c r="N76" s="239">
        <f t="shared" si="23"/>
        <v>3483</v>
      </c>
      <c r="O76" s="312" t="s">
        <v>129</v>
      </c>
      <c r="P76" s="2172"/>
    </row>
    <row r="77" spans="1:17" ht="39" customHeight="1">
      <c r="A77" s="2172" t="s">
        <v>527</v>
      </c>
      <c r="B77" s="312" t="s">
        <v>628</v>
      </c>
      <c r="C77" s="242">
        <v>5953</v>
      </c>
      <c r="D77" s="242">
        <v>8</v>
      </c>
      <c r="E77" s="242">
        <f>C77+D77</f>
        <v>5961</v>
      </c>
      <c r="F77" s="242">
        <v>33</v>
      </c>
      <c r="G77" s="242">
        <v>2</v>
      </c>
      <c r="H77" s="242">
        <f>F77+G77</f>
        <v>35</v>
      </c>
      <c r="I77" s="242">
        <v>11</v>
      </c>
      <c r="J77" s="242">
        <v>7</v>
      </c>
      <c r="K77" s="242">
        <f>I77+J77</f>
        <v>18</v>
      </c>
      <c r="L77" s="242">
        <v>512</v>
      </c>
      <c r="M77" s="242">
        <v>577</v>
      </c>
      <c r="N77" s="242">
        <f>L77+M77</f>
        <v>1089</v>
      </c>
      <c r="O77" s="312" t="s">
        <v>76</v>
      </c>
      <c r="P77" s="2172" t="s">
        <v>233</v>
      </c>
    </row>
    <row r="78" spans="1:17" ht="39" customHeight="1">
      <c r="A78" s="2172"/>
      <c r="B78" s="312" t="s">
        <v>630</v>
      </c>
      <c r="C78" s="242">
        <v>26</v>
      </c>
      <c r="D78" s="242">
        <v>0</v>
      </c>
      <c r="E78" s="242">
        <f>C78+D78</f>
        <v>26</v>
      </c>
      <c r="F78" s="242">
        <v>8</v>
      </c>
      <c r="G78" s="242">
        <v>5</v>
      </c>
      <c r="H78" s="242">
        <f>F78+G78</f>
        <v>13</v>
      </c>
      <c r="I78" s="242">
        <v>10</v>
      </c>
      <c r="J78" s="242">
        <v>68</v>
      </c>
      <c r="K78" s="242">
        <f>I78+J78</f>
        <v>78</v>
      </c>
      <c r="L78" s="242">
        <v>1266</v>
      </c>
      <c r="M78" s="242">
        <v>3440</v>
      </c>
      <c r="N78" s="242">
        <f>L78+M78</f>
        <v>4706</v>
      </c>
      <c r="O78" s="312" t="s">
        <v>78</v>
      </c>
      <c r="P78" s="2172"/>
    </row>
    <row r="79" spans="1:17" ht="39" customHeight="1">
      <c r="A79" s="2172"/>
      <c r="B79" s="312" t="s">
        <v>128</v>
      </c>
      <c r="C79" s="239">
        <f>C77+C78</f>
        <v>5979</v>
      </c>
      <c r="D79" s="239">
        <f t="shared" ref="D79:N79" si="24">D77+D78</f>
        <v>8</v>
      </c>
      <c r="E79" s="239">
        <f t="shared" si="24"/>
        <v>5987</v>
      </c>
      <c r="F79" s="239">
        <f t="shared" si="24"/>
        <v>41</v>
      </c>
      <c r="G79" s="239">
        <f t="shared" si="24"/>
        <v>7</v>
      </c>
      <c r="H79" s="239">
        <f t="shared" si="24"/>
        <v>48</v>
      </c>
      <c r="I79" s="239">
        <f t="shared" si="24"/>
        <v>21</v>
      </c>
      <c r="J79" s="239">
        <f t="shared" si="24"/>
        <v>75</v>
      </c>
      <c r="K79" s="239">
        <f t="shared" si="24"/>
        <v>96</v>
      </c>
      <c r="L79" s="239">
        <f t="shared" si="24"/>
        <v>1778</v>
      </c>
      <c r="M79" s="239">
        <f t="shared" si="24"/>
        <v>4017</v>
      </c>
      <c r="N79" s="239">
        <f t="shared" si="24"/>
        <v>5795</v>
      </c>
      <c r="O79" s="312" t="s">
        <v>129</v>
      </c>
      <c r="P79" s="2172"/>
    </row>
    <row r="80" spans="1:17" ht="39" customHeight="1">
      <c r="A80" s="2172" t="s">
        <v>528</v>
      </c>
      <c r="B80" s="312" t="s">
        <v>628</v>
      </c>
      <c r="C80" s="242">
        <v>0</v>
      </c>
      <c r="D80" s="242">
        <v>0</v>
      </c>
      <c r="E80" s="242">
        <f>C80+D80</f>
        <v>0</v>
      </c>
      <c r="F80" s="242">
        <v>0</v>
      </c>
      <c r="G80" s="242">
        <v>0</v>
      </c>
      <c r="H80" s="242">
        <f>F80+G80</f>
        <v>0</v>
      </c>
      <c r="I80" s="242">
        <v>0</v>
      </c>
      <c r="J80" s="242">
        <v>0</v>
      </c>
      <c r="K80" s="242">
        <f>I80+J80</f>
        <v>0</v>
      </c>
      <c r="L80" s="242">
        <v>0</v>
      </c>
      <c r="M80" s="242">
        <v>0</v>
      </c>
      <c r="N80" s="242">
        <f>L80+M80</f>
        <v>0</v>
      </c>
      <c r="O80" s="312" t="s">
        <v>76</v>
      </c>
      <c r="P80" s="2172" t="s">
        <v>235</v>
      </c>
    </row>
    <row r="81" spans="1:17" ht="39" customHeight="1">
      <c r="A81" s="2172"/>
      <c r="B81" s="312" t="s">
        <v>630</v>
      </c>
      <c r="C81" s="242">
        <v>0</v>
      </c>
      <c r="D81" s="242">
        <v>0</v>
      </c>
      <c r="E81" s="242">
        <f>C81+D81</f>
        <v>0</v>
      </c>
      <c r="F81" s="242">
        <v>1</v>
      </c>
      <c r="G81" s="242">
        <v>0</v>
      </c>
      <c r="H81" s="242">
        <f>F81+G81</f>
        <v>1</v>
      </c>
      <c r="I81" s="242">
        <v>0</v>
      </c>
      <c r="J81" s="242">
        <v>0</v>
      </c>
      <c r="K81" s="242">
        <f>I81+J81</f>
        <v>0</v>
      </c>
      <c r="L81" s="242">
        <v>81</v>
      </c>
      <c r="M81" s="242">
        <v>16</v>
      </c>
      <c r="N81" s="242">
        <f>L81+M81</f>
        <v>97</v>
      </c>
      <c r="O81" s="312" t="s">
        <v>78</v>
      </c>
      <c r="P81" s="2172"/>
    </row>
    <row r="82" spans="1:17" ht="39" customHeight="1">
      <c r="A82" s="2172"/>
      <c r="B82" s="312" t="s">
        <v>128</v>
      </c>
      <c r="C82" s="239">
        <f>C80+C81</f>
        <v>0</v>
      </c>
      <c r="D82" s="239">
        <f t="shared" ref="D82:N82" si="25">D80+D81</f>
        <v>0</v>
      </c>
      <c r="E82" s="239">
        <f t="shared" si="25"/>
        <v>0</v>
      </c>
      <c r="F82" s="239">
        <f t="shared" si="25"/>
        <v>1</v>
      </c>
      <c r="G82" s="239">
        <f t="shared" si="25"/>
        <v>0</v>
      </c>
      <c r="H82" s="239">
        <f t="shared" si="25"/>
        <v>1</v>
      </c>
      <c r="I82" s="239">
        <f t="shared" si="25"/>
        <v>0</v>
      </c>
      <c r="J82" s="239">
        <f t="shared" si="25"/>
        <v>0</v>
      </c>
      <c r="K82" s="239">
        <f t="shared" si="25"/>
        <v>0</v>
      </c>
      <c r="L82" s="239">
        <f t="shared" si="25"/>
        <v>81</v>
      </c>
      <c r="M82" s="239">
        <f t="shared" si="25"/>
        <v>16</v>
      </c>
      <c r="N82" s="239">
        <f t="shared" si="25"/>
        <v>97</v>
      </c>
      <c r="O82" s="312" t="s">
        <v>129</v>
      </c>
      <c r="P82" s="2172"/>
    </row>
    <row r="83" spans="1:17" ht="39" customHeight="1">
      <c r="A83" s="2172" t="s">
        <v>529</v>
      </c>
      <c r="B83" s="312" t="s">
        <v>628</v>
      </c>
      <c r="C83" s="242">
        <f>C77+C80</f>
        <v>5953</v>
      </c>
      <c r="D83" s="242">
        <f t="shared" ref="D83:N84" si="26">D77+D80</f>
        <v>8</v>
      </c>
      <c r="E83" s="242">
        <f t="shared" si="26"/>
        <v>5961</v>
      </c>
      <c r="F83" s="242">
        <f t="shared" si="26"/>
        <v>33</v>
      </c>
      <c r="G83" s="242">
        <f t="shared" si="26"/>
        <v>2</v>
      </c>
      <c r="H83" s="242">
        <f t="shared" si="26"/>
        <v>35</v>
      </c>
      <c r="I83" s="242">
        <f t="shared" si="26"/>
        <v>11</v>
      </c>
      <c r="J83" s="242">
        <f t="shared" si="26"/>
        <v>7</v>
      </c>
      <c r="K83" s="242">
        <f t="shared" si="26"/>
        <v>18</v>
      </c>
      <c r="L83" s="242">
        <f t="shared" si="26"/>
        <v>512</v>
      </c>
      <c r="M83" s="242">
        <f t="shared" si="26"/>
        <v>577</v>
      </c>
      <c r="N83" s="242">
        <f t="shared" si="26"/>
        <v>1089</v>
      </c>
      <c r="O83" s="312" t="s">
        <v>76</v>
      </c>
      <c r="P83" s="2172" t="s">
        <v>530</v>
      </c>
    </row>
    <row r="84" spans="1:17" ht="39" customHeight="1">
      <c r="A84" s="2172"/>
      <c r="B84" s="312" t="s">
        <v>630</v>
      </c>
      <c r="C84" s="242">
        <f>C78+C81</f>
        <v>26</v>
      </c>
      <c r="D84" s="242">
        <f t="shared" si="26"/>
        <v>0</v>
      </c>
      <c r="E84" s="242">
        <f t="shared" si="26"/>
        <v>26</v>
      </c>
      <c r="F84" s="242">
        <f t="shared" si="26"/>
        <v>9</v>
      </c>
      <c r="G84" s="242">
        <f t="shared" si="26"/>
        <v>5</v>
      </c>
      <c r="H84" s="242">
        <f t="shared" si="26"/>
        <v>14</v>
      </c>
      <c r="I84" s="242">
        <f t="shared" si="26"/>
        <v>10</v>
      </c>
      <c r="J84" s="242">
        <f t="shared" si="26"/>
        <v>68</v>
      </c>
      <c r="K84" s="242">
        <f t="shared" si="26"/>
        <v>78</v>
      </c>
      <c r="L84" s="242">
        <f t="shared" si="26"/>
        <v>1347</v>
      </c>
      <c r="M84" s="242">
        <f t="shared" si="26"/>
        <v>3456</v>
      </c>
      <c r="N84" s="242">
        <f t="shared" si="26"/>
        <v>4803</v>
      </c>
      <c r="O84" s="312" t="s">
        <v>78</v>
      </c>
      <c r="P84" s="2172"/>
    </row>
    <row r="85" spans="1:17" ht="39" customHeight="1">
      <c r="A85" s="2172"/>
      <c r="B85" s="312" t="s">
        <v>128</v>
      </c>
      <c r="C85" s="239">
        <f>C83+C84</f>
        <v>5979</v>
      </c>
      <c r="D85" s="239">
        <f t="shared" ref="D85:N85" si="27">D83+D84</f>
        <v>8</v>
      </c>
      <c r="E85" s="239">
        <f t="shared" si="27"/>
        <v>5987</v>
      </c>
      <c r="F85" s="239">
        <f t="shared" si="27"/>
        <v>42</v>
      </c>
      <c r="G85" s="239">
        <f t="shared" si="27"/>
        <v>7</v>
      </c>
      <c r="H85" s="239">
        <f t="shared" si="27"/>
        <v>49</v>
      </c>
      <c r="I85" s="239">
        <f t="shared" si="27"/>
        <v>21</v>
      </c>
      <c r="J85" s="239">
        <f t="shared" si="27"/>
        <v>75</v>
      </c>
      <c r="K85" s="239">
        <f t="shared" si="27"/>
        <v>96</v>
      </c>
      <c r="L85" s="239">
        <f t="shared" si="27"/>
        <v>1859</v>
      </c>
      <c r="M85" s="239">
        <f t="shared" si="27"/>
        <v>4033</v>
      </c>
      <c r="N85" s="239">
        <f t="shared" si="27"/>
        <v>5892</v>
      </c>
      <c r="O85" s="312" t="s">
        <v>129</v>
      </c>
      <c r="P85" s="2172"/>
    </row>
    <row r="86" spans="1:17" ht="39" customHeight="1">
      <c r="A86" s="2172" t="s">
        <v>531</v>
      </c>
      <c r="B86" s="312" t="s">
        <v>628</v>
      </c>
      <c r="C86" s="242">
        <v>4</v>
      </c>
      <c r="D86" s="242">
        <v>0</v>
      </c>
      <c r="E86" s="242">
        <f>C86+D86</f>
        <v>4</v>
      </c>
      <c r="F86" s="242">
        <v>1</v>
      </c>
      <c r="G86" s="242">
        <v>1</v>
      </c>
      <c r="H86" s="242">
        <f>F86+G86</f>
        <v>2</v>
      </c>
      <c r="I86" s="242">
        <v>6</v>
      </c>
      <c r="J86" s="242">
        <v>0</v>
      </c>
      <c r="K86" s="242">
        <f>I86+J86</f>
        <v>6</v>
      </c>
      <c r="L86" s="242">
        <v>162</v>
      </c>
      <c r="M86" s="242">
        <v>13</v>
      </c>
      <c r="N86" s="242">
        <f>L86+M86</f>
        <v>175</v>
      </c>
      <c r="O86" s="312" t="s">
        <v>76</v>
      </c>
      <c r="P86" s="2172" t="s">
        <v>632</v>
      </c>
    </row>
    <row r="87" spans="1:17" ht="39" customHeight="1">
      <c r="A87" s="2172"/>
      <c r="B87" s="312" t="s">
        <v>630</v>
      </c>
      <c r="C87" s="242">
        <v>0</v>
      </c>
      <c r="D87" s="242">
        <v>0</v>
      </c>
      <c r="E87" s="242">
        <f>C87+D87</f>
        <v>0</v>
      </c>
      <c r="F87" s="242">
        <v>2</v>
      </c>
      <c r="G87" s="242">
        <v>0</v>
      </c>
      <c r="H87" s="242">
        <f>F87+G87</f>
        <v>2</v>
      </c>
      <c r="I87" s="242">
        <v>9</v>
      </c>
      <c r="J87" s="242">
        <v>7</v>
      </c>
      <c r="K87" s="242">
        <f>I87+J87</f>
        <v>16</v>
      </c>
      <c r="L87" s="242">
        <v>227</v>
      </c>
      <c r="M87" s="242">
        <v>16</v>
      </c>
      <c r="N87" s="242">
        <f>L87+M87</f>
        <v>243</v>
      </c>
      <c r="O87" s="312" t="s">
        <v>78</v>
      </c>
      <c r="P87" s="2172"/>
    </row>
    <row r="88" spans="1:17" ht="39" customHeight="1">
      <c r="A88" s="2172"/>
      <c r="B88" s="312" t="s">
        <v>128</v>
      </c>
      <c r="C88" s="239">
        <f>C86+C87</f>
        <v>4</v>
      </c>
      <c r="D88" s="239">
        <f t="shared" ref="D88:N88" si="28">D86+D87</f>
        <v>0</v>
      </c>
      <c r="E88" s="239">
        <f t="shared" si="28"/>
        <v>4</v>
      </c>
      <c r="F88" s="239">
        <f t="shared" si="28"/>
        <v>3</v>
      </c>
      <c r="G88" s="239">
        <f t="shared" si="28"/>
        <v>1</v>
      </c>
      <c r="H88" s="239">
        <f t="shared" si="28"/>
        <v>4</v>
      </c>
      <c r="I88" s="239">
        <f t="shared" si="28"/>
        <v>15</v>
      </c>
      <c r="J88" s="239">
        <f t="shared" si="28"/>
        <v>7</v>
      </c>
      <c r="K88" s="239">
        <f t="shared" si="28"/>
        <v>22</v>
      </c>
      <c r="L88" s="239">
        <f t="shared" si="28"/>
        <v>389</v>
      </c>
      <c r="M88" s="239">
        <f t="shared" si="28"/>
        <v>29</v>
      </c>
      <c r="N88" s="239">
        <f t="shared" si="28"/>
        <v>418</v>
      </c>
      <c r="O88" s="312" t="s">
        <v>129</v>
      </c>
      <c r="P88" s="2172"/>
    </row>
    <row r="89" spans="1:17" ht="39" customHeight="1">
      <c r="A89" s="2172" t="s">
        <v>532</v>
      </c>
      <c r="B89" s="312" t="s">
        <v>628</v>
      </c>
      <c r="C89" s="242">
        <v>1196</v>
      </c>
      <c r="D89" s="242">
        <v>9</v>
      </c>
      <c r="E89" s="242">
        <f>C89+D89</f>
        <v>1205</v>
      </c>
      <c r="F89" s="242">
        <v>24</v>
      </c>
      <c r="G89" s="242">
        <v>0</v>
      </c>
      <c r="H89" s="242">
        <f>F89+G89</f>
        <v>24</v>
      </c>
      <c r="I89" s="242">
        <v>40</v>
      </c>
      <c r="J89" s="242">
        <v>6</v>
      </c>
      <c r="K89" s="242">
        <f>I89+J89</f>
        <v>46</v>
      </c>
      <c r="L89" s="242">
        <v>2226</v>
      </c>
      <c r="M89" s="242">
        <v>279</v>
      </c>
      <c r="N89" s="242">
        <f>L89+M89</f>
        <v>2505</v>
      </c>
      <c r="O89" s="312" t="s">
        <v>76</v>
      </c>
      <c r="P89" s="2172" t="s">
        <v>633</v>
      </c>
    </row>
    <row r="90" spans="1:17" ht="39" customHeight="1">
      <c r="A90" s="2172"/>
      <c r="B90" s="312" t="s">
        <v>630</v>
      </c>
      <c r="C90" s="242">
        <v>64</v>
      </c>
      <c r="D90" s="242">
        <v>1</v>
      </c>
      <c r="E90" s="242">
        <f>C90+D90</f>
        <v>65</v>
      </c>
      <c r="F90" s="242">
        <v>5</v>
      </c>
      <c r="G90" s="242">
        <v>0</v>
      </c>
      <c r="H90" s="242">
        <f>F90+G90</f>
        <v>5</v>
      </c>
      <c r="I90" s="242">
        <v>31</v>
      </c>
      <c r="J90" s="242">
        <v>30</v>
      </c>
      <c r="K90" s="242">
        <f>I90+J90</f>
        <v>61</v>
      </c>
      <c r="L90" s="242">
        <v>1802</v>
      </c>
      <c r="M90" s="242">
        <v>361</v>
      </c>
      <c r="N90" s="242">
        <f>L90+M90</f>
        <v>2163</v>
      </c>
      <c r="O90" s="312" t="s">
        <v>78</v>
      </c>
      <c r="P90" s="2172"/>
    </row>
    <row r="91" spans="1:17" ht="39" customHeight="1">
      <c r="A91" s="2172"/>
      <c r="B91" s="312" t="s">
        <v>128</v>
      </c>
      <c r="C91" s="239">
        <f>C89+C90</f>
        <v>1260</v>
      </c>
      <c r="D91" s="239">
        <f t="shared" ref="D91:N91" si="29">D89+D90</f>
        <v>10</v>
      </c>
      <c r="E91" s="239">
        <f t="shared" si="29"/>
        <v>1270</v>
      </c>
      <c r="F91" s="239">
        <f t="shared" si="29"/>
        <v>29</v>
      </c>
      <c r="G91" s="239">
        <f t="shared" si="29"/>
        <v>0</v>
      </c>
      <c r="H91" s="239">
        <f t="shared" si="29"/>
        <v>29</v>
      </c>
      <c r="I91" s="239">
        <f t="shared" si="29"/>
        <v>71</v>
      </c>
      <c r="J91" s="239">
        <f t="shared" si="29"/>
        <v>36</v>
      </c>
      <c r="K91" s="239">
        <f t="shared" si="29"/>
        <v>107</v>
      </c>
      <c r="L91" s="239">
        <f t="shared" si="29"/>
        <v>4028</v>
      </c>
      <c r="M91" s="239">
        <f t="shared" si="29"/>
        <v>640</v>
      </c>
      <c r="N91" s="239">
        <f t="shared" si="29"/>
        <v>4668</v>
      </c>
      <c r="O91" s="312" t="s">
        <v>129</v>
      </c>
      <c r="P91" s="2172"/>
    </row>
    <row r="92" spans="1:17" ht="39" customHeight="1">
      <c r="A92" s="2182" t="s">
        <v>922</v>
      </c>
      <c r="B92" s="1903"/>
      <c r="C92" s="1903"/>
      <c r="D92" s="1903"/>
      <c r="E92" s="1903"/>
      <c r="F92" s="1903"/>
      <c r="G92" s="1904"/>
      <c r="H92" s="2045" t="s">
        <v>923</v>
      </c>
      <c r="I92" s="2045"/>
      <c r="J92" s="2045"/>
      <c r="K92" s="2045"/>
      <c r="L92" s="2045"/>
      <c r="M92" s="2045"/>
      <c r="N92" s="2045"/>
      <c r="O92" s="2045"/>
      <c r="P92" s="2156"/>
    </row>
    <row r="93" spans="1:17" ht="39" customHeight="1">
      <c r="A93" s="2173" t="s">
        <v>517</v>
      </c>
      <c r="B93" s="2173" t="s">
        <v>621</v>
      </c>
      <c r="C93" s="2176" t="s">
        <v>150</v>
      </c>
      <c r="D93" s="2177"/>
      <c r="E93" s="2177"/>
      <c r="F93" s="2177"/>
      <c r="G93" s="2177"/>
      <c r="H93" s="2177"/>
      <c r="I93" s="2177"/>
      <c r="J93" s="2177"/>
      <c r="K93" s="2177"/>
      <c r="L93" s="2177"/>
      <c r="M93" s="2177"/>
      <c r="N93" s="2178"/>
      <c r="O93" s="2179" t="s">
        <v>622</v>
      </c>
      <c r="P93" s="2179" t="s">
        <v>520</v>
      </c>
      <c r="Q93" s="346"/>
    </row>
    <row r="94" spans="1:17" ht="39" customHeight="1">
      <c r="A94" s="2174"/>
      <c r="B94" s="2174"/>
      <c r="C94" s="2176" t="s">
        <v>129</v>
      </c>
      <c r="D94" s="2177"/>
      <c r="E94" s="2177"/>
      <c r="F94" s="2177"/>
      <c r="G94" s="2177"/>
      <c r="H94" s="2177"/>
      <c r="I94" s="2177"/>
      <c r="J94" s="2177"/>
      <c r="K94" s="2177"/>
      <c r="L94" s="2177"/>
      <c r="M94" s="2177"/>
      <c r="N94" s="2178"/>
      <c r="O94" s="2179"/>
      <c r="P94" s="2179"/>
      <c r="Q94" s="346"/>
    </row>
    <row r="95" spans="1:17" ht="39" customHeight="1">
      <c r="A95" s="2174"/>
      <c r="B95" s="2174"/>
      <c r="C95" s="2147" t="s">
        <v>624</v>
      </c>
      <c r="D95" s="2148"/>
      <c r="E95" s="2148"/>
      <c r="F95" s="2149"/>
      <c r="G95" s="2147" t="s">
        <v>625</v>
      </c>
      <c r="H95" s="2148"/>
      <c r="I95" s="2148"/>
      <c r="J95" s="2149"/>
      <c r="K95" s="2147" t="s">
        <v>128</v>
      </c>
      <c r="L95" s="2148"/>
      <c r="M95" s="2148"/>
      <c r="N95" s="2149"/>
      <c r="O95" s="2179"/>
      <c r="P95" s="2179"/>
      <c r="Q95" s="346"/>
    </row>
    <row r="96" spans="1:17" ht="39" customHeight="1">
      <c r="A96" s="2175"/>
      <c r="B96" s="2175"/>
      <c r="C96" s="2147" t="s">
        <v>162</v>
      </c>
      <c r="D96" s="2148"/>
      <c r="E96" s="2148"/>
      <c r="F96" s="2149"/>
      <c r="G96" s="2147" t="s">
        <v>163</v>
      </c>
      <c r="H96" s="2148"/>
      <c r="I96" s="2148"/>
      <c r="J96" s="2149"/>
      <c r="K96" s="2147" t="s">
        <v>129</v>
      </c>
      <c r="L96" s="2148"/>
      <c r="M96" s="2148"/>
      <c r="N96" s="2149"/>
      <c r="O96" s="2179"/>
      <c r="P96" s="2179"/>
      <c r="Q96" s="346"/>
    </row>
    <row r="97" spans="1:21" s="46" customFormat="1" ht="39" customHeight="1">
      <c r="A97" s="2172" t="s">
        <v>523</v>
      </c>
      <c r="B97" s="312" t="s">
        <v>628</v>
      </c>
      <c r="C97" s="2002">
        <f>C8+F8+I8+L8+C38+F38+I38+L38+C68+F68+I68+L68</f>
        <v>7351</v>
      </c>
      <c r="D97" s="2142"/>
      <c r="E97" s="2142"/>
      <c r="F97" s="2003"/>
      <c r="G97" s="2002">
        <f>D8+G8+J8+M8+D38+G38+J38+M38+D68+G68+J68+M68</f>
        <v>6306</v>
      </c>
      <c r="H97" s="2142"/>
      <c r="I97" s="2142"/>
      <c r="J97" s="2003"/>
      <c r="K97" s="2002">
        <f>C97+G97</f>
        <v>13657</v>
      </c>
      <c r="L97" s="2142"/>
      <c r="M97" s="2142"/>
      <c r="N97" s="2003"/>
      <c r="O97" s="312" t="s">
        <v>76</v>
      </c>
      <c r="P97" s="2172" t="s">
        <v>629</v>
      </c>
      <c r="R97" s="311"/>
      <c r="S97" s="311"/>
      <c r="T97" s="311"/>
      <c r="U97" s="311"/>
    </row>
    <row r="98" spans="1:21" s="46" customFormat="1" ht="39" customHeight="1">
      <c r="A98" s="2172"/>
      <c r="B98" s="312" t="s">
        <v>630</v>
      </c>
      <c r="C98" s="2002">
        <f>C9+F9+I9+L9+C39+F39+I39+L39+C69+F69+I69+L69</f>
        <v>4157</v>
      </c>
      <c r="D98" s="2142"/>
      <c r="E98" s="2142"/>
      <c r="F98" s="2003"/>
      <c r="G98" s="2002">
        <f>D9+G9+J9+M9+D39+G39+J39+M39+D69+G69+J69+M69</f>
        <v>1989</v>
      </c>
      <c r="H98" s="2142"/>
      <c r="I98" s="2142"/>
      <c r="J98" s="2003"/>
      <c r="K98" s="2002">
        <f>C98+G98</f>
        <v>6146</v>
      </c>
      <c r="L98" s="2142"/>
      <c r="M98" s="2142"/>
      <c r="N98" s="2003"/>
      <c r="O98" s="312" t="s">
        <v>78</v>
      </c>
      <c r="P98" s="2172"/>
      <c r="R98" s="311"/>
      <c r="S98" s="311"/>
      <c r="T98" s="311"/>
      <c r="U98" s="311"/>
    </row>
    <row r="99" spans="1:21" s="46" customFormat="1" ht="39" customHeight="1">
      <c r="A99" s="2172"/>
      <c r="B99" s="312" t="s">
        <v>128</v>
      </c>
      <c r="C99" s="2136">
        <f>C97+C98</f>
        <v>11508</v>
      </c>
      <c r="D99" s="2137"/>
      <c r="E99" s="2137"/>
      <c r="F99" s="2138"/>
      <c r="G99" s="2136">
        <f>G97+G98</f>
        <v>8295</v>
      </c>
      <c r="H99" s="2137"/>
      <c r="I99" s="2137"/>
      <c r="J99" s="2138"/>
      <c r="K99" s="2136">
        <f>K97+K98</f>
        <v>19803</v>
      </c>
      <c r="L99" s="2137"/>
      <c r="M99" s="2137"/>
      <c r="N99" s="2138"/>
      <c r="O99" s="312" t="s">
        <v>129</v>
      </c>
      <c r="P99" s="2172"/>
    </row>
    <row r="100" spans="1:21" s="46" customFormat="1" ht="39" customHeight="1">
      <c r="A100" s="2172" t="s">
        <v>524</v>
      </c>
      <c r="B100" s="312" t="s">
        <v>628</v>
      </c>
      <c r="C100" s="2002">
        <f>C11+F11+I11+L11+C41+F41+I41+L41+C71+F71+I71+L71</f>
        <v>980</v>
      </c>
      <c r="D100" s="2142"/>
      <c r="E100" s="2142"/>
      <c r="F100" s="2003"/>
      <c r="G100" s="2002">
        <f>D11+G11+J11+M11+D41+G41+J41+M41+D71+G71+J71+M71</f>
        <v>256</v>
      </c>
      <c r="H100" s="2142"/>
      <c r="I100" s="2142"/>
      <c r="J100" s="2003"/>
      <c r="K100" s="2002">
        <f>C100+G100</f>
        <v>1236</v>
      </c>
      <c r="L100" s="2142"/>
      <c r="M100" s="2142"/>
      <c r="N100" s="2003"/>
      <c r="O100" s="312" t="s">
        <v>76</v>
      </c>
      <c r="P100" s="2172" t="s">
        <v>227</v>
      </c>
    </row>
    <row r="101" spans="1:21" s="46" customFormat="1" ht="39" customHeight="1">
      <c r="A101" s="2172"/>
      <c r="B101" s="312" t="s">
        <v>630</v>
      </c>
      <c r="C101" s="2002">
        <f>C12+F12+I12+L12+C42+F42+I42+L42+C72+F72+I72+L72</f>
        <v>898</v>
      </c>
      <c r="D101" s="2142"/>
      <c r="E101" s="2142"/>
      <c r="F101" s="2003"/>
      <c r="G101" s="2002">
        <f>D12+G12+J12+M12+D42+G42+J42+M42+D72+G72+J72+M72</f>
        <v>104</v>
      </c>
      <c r="H101" s="2142"/>
      <c r="I101" s="2142"/>
      <c r="J101" s="2003"/>
      <c r="K101" s="2002">
        <f>C101+G101</f>
        <v>1002</v>
      </c>
      <c r="L101" s="2142"/>
      <c r="M101" s="2142"/>
      <c r="N101" s="2003"/>
      <c r="O101" s="312" t="s">
        <v>78</v>
      </c>
      <c r="P101" s="2172"/>
    </row>
    <row r="102" spans="1:21" s="46" customFormat="1" ht="39" customHeight="1">
      <c r="A102" s="2172"/>
      <c r="B102" s="312" t="s">
        <v>128</v>
      </c>
      <c r="C102" s="2136">
        <f>C100+C101</f>
        <v>1878</v>
      </c>
      <c r="D102" s="2137"/>
      <c r="E102" s="2137"/>
      <c r="F102" s="2138"/>
      <c r="G102" s="2136">
        <f>G100+G101</f>
        <v>360</v>
      </c>
      <c r="H102" s="2137"/>
      <c r="I102" s="2137"/>
      <c r="J102" s="2138"/>
      <c r="K102" s="2136">
        <f>K100+K101</f>
        <v>2238</v>
      </c>
      <c r="L102" s="2137"/>
      <c r="M102" s="2137"/>
      <c r="N102" s="2138"/>
      <c r="O102" s="312" t="s">
        <v>129</v>
      </c>
      <c r="P102" s="2172"/>
    </row>
    <row r="103" spans="1:21" s="46" customFormat="1" ht="39" customHeight="1">
      <c r="A103" s="2172" t="s">
        <v>525</v>
      </c>
      <c r="B103" s="312" t="s">
        <v>628</v>
      </c>
      <c r="C103" s="2002">
        <f>C14+F14+I14+L14+C44+F44+I44+L44+C74+F74+I74+L74</f>
        <v>8331</v>
      </c>
      <c r="D103" s="2142"/>
      <c r="E103" s="2142"/>
      <c r="F103" s="2003"/>
      <c r="G103" s="2002">
        <f>D14+G14+J14+M14+D44+G44+J44+M44+D74+G74+J74+M74</f>
        <v>6562</v>
      </c>
      <c r="H103" s="2142"/>
      <c r="I103" s="2142"/>
      <c r="J103" s="2003"/>
      <c r="K103" s="2002">
        <f>C103+G103</f>
        <v>14893</v>
      </c>
      <c r="L103" s="2142"/>
      <c r="M103" s="2142"/>
      <c r="N103" s="2003"/>
      <c r="O103" s="312" t="s">
        <v>76</v>
      </c>
      <c r="P103" s="2172" t="s">
        <v>631</v>
      </c>
    </row>
    <row r="104" spans="1:21" s="46" customFormat="1" ht="39" customHeight="1">
      <c r="A104" s="2172"/>
      <c r="B104" s="312" t="s">
        <v>630</v>
      </c>
      <c r="C104" s="2002">
        <f>C15+F15+I15+L15+C45+F45+I45+L45+C75+F75+I75+L75</f>
        <v>5055</v>
      </c>
      <c r="D104" s="2142"/>
      <c r="E104" s="2142"/>
      <c r="F104" s="2003"/>
      <c r="G104" s="2002">
        <f>D15+G15+J15+M15+D45+G45+J45+M45+D75+G75+J75+M75</f>
        <v>2093</v>
      </c>
      <c r="H104" s="2142"/>
      <c r="I104" s="2142"/>
      <c r="J104" s="2003"/>
      <c r="K104" s="2002">
        <f>C104+G104</f>
        <v>7148</v>
      </c>
      <c r="L104" s="2142"/>
      <c r="M104" s="2142"/>
      <c r="N104" s="2003"/>
      <c r="O104" s="312" t="s">
        <v>78</v>
      </c>
      <c r="P104" s="2172"/>
    </row>
    <row r="105" spans="1:21" s="46" customFormat="1" ht="39" customHeight="1">
      <c r="A105" s="2172"/>
      <c r="B105" s="312" t="s">
        <v>128</v>
      </c>
      <c r="C105" s="2136">
        <f>C103+C104</f>
        <v>13386</v>
      </c>
      <c r="D105" s="2137"/>
      <c r="E105" s="2137"/>
      <c r="F105" s="2138"/>
      <c r="G105" s="2136">
        <f>G103+G104</f>
        <v>8655</v>
      </c>
      <c r="H105" s="2137"/>
      <c r="I105" s="2137"/>
      <c r="J105" s="2138"/>
      <c r="K105" s="2136">
        <f>K103+K104</f>
        <v>22041</v>
      </c>
      <c r="L105" s="2137"/>
      <c r="M105" s="2137"/>
      <c r="N105" s="2138"/>
      <c r="O105" s="312" t="s">
        <v>129</v>
      </c>
      <c r="P105" s="2172"/>
    </row>
    <row r="106" spans="1:21" ht="39" customHeight="1">
      <c r="A106" s="2172" t="s">
        <v>527</v>
      </c>
      <c r="B106" s="312" t="s">
        <v>628</v>
      </c>
      <c r="C106" s="2002">
        <f>C17+F17+I17+L17+C47+F47+I47+L47+C77+F77+I77+L77</f>
        <v>8956</v>
      </c>
      <c r="D106" s="2142"/>
      <c r="E106" s="2142"/>
      <c r="F106" s="2003"/>
      <c r="G106" s="2002">
        <f>D17+G17+J17+M17+D47+G47+J47+M47+D77+G77+J77+M77</f>
        <v>3859</v>
      </c>
      <c r="H106" s="2142"/>
      <c r="I106" s="2142"/>
      <c r="J106" s="2003"/>
      <c r="K106" s="2002">
        <f>C106+G106</f>
        <v>12815</v>
      </c>
      <c r="L106" s="2142"/>
      <c r="M106" s="2142"/>
      <c r="N106" s="2003"/>
      <c r="O106" s="312" t="s">
        <v>76</v>
      </c>
      <c r="P106" s="2172" t="s">
        <v>233</v>
      </c>
    </row>
    <row r="107" spans="1:21" ht="39" customHeight="1">
      <c r="A107" s="2172"/>
      <c r="B107" s="312" t="s">
        <v>630</v>
      </c>
      <c r="C107" s="2002">
        <f>C18+F18+I18+L18+C48+F48+I48+L48+C78+F78+I78+L78</f>
        <v>8646</v>
      </c>
      <c r="D107" s="2142"/>
      <c r="E107" s="2142"/>
      <c r="F107" s="2003"/>
      <c r="G107" s="2002">
        <f>D18+G18+J18+M18+D48+G48+J48+M48+D78+G78+J78+M78</f>
        <v>22565</v>
      </c>
      <c r="H107" s="2142"/>
      <c r="I107" s="2142"/>
      <c r="J107" s="2003"/>
      <c r="K107" s="2002">
        <f>C107+G107</f>
        <v>31211</v>
      </c>
      <c r="L107" s="2142"/>
      <c r="M107" s="2142"/>
      <c r="N107" s="2003"/>
      <c r="O107" s="312" t="s">
        <v>78</v>
      </c>
      <c r="P107" s="2172"/>
    </row>
    <row r="108" spans="1:21" ht="39" customHeight="1">
      <c r="A108" s="2172"/>
      <c r="B108" s="312" t="s">
        <v>128</v>
      </c>
      <c r="C108" s="2136">
        <f>C106+C107</f>
        <v>17602</v>
      </c>
      <c r="D108" s="2137"/>
      <c r="E108" s="2137"/>
      <c r="F108" s="2138"/>
      <c r="G108" s="2136">
        <f>G106+G107</f>
        <v>26424</v>
      </c>
      <c r="H108" s="2137"/>
      <c r="I108" s="2137"/>
      <c r="J108" s="2138"/>
      <c r="K108" s="2136">
        <f>K106+K107</f>
        <v>44026</v>
      </c>
      <c r="L108" s="2137"/>
      <c r="M108" s="2137"/>
      <c r="N108" s="2138"/>
      <c r="O108" s="312" t="s">
        <v>129</v>
      </c>
      <c r="P108" s="2172"/>
    </row>
    <row r="109" spans="1:21" ht="39" customHeight="1">
      <c r="A109" s="2172" t="s">
        <v>528</v>
      </c>
      <c r="B109" s="312" t="s">
        <v>628</v>
      </c>
      <c r="C109" s="2002">
        <f>C20+F20+I20+L20+C50+F50+I50+L50+C80+F80+I80+L80</f>
        <v>0</v>
      </c>
      <c r="D109" s="2142"/>
      <c r="E109" s="2142"/>
      <c r="F109" s="2003"/>
      <c r="G109" s="2002">
        <f>D20+G20+J20+M20+D50+G50+J50+M50+D80+G80+J80+M80</f>
        <v>0</v>
      </c>
      <c r="H109" s="2142"/>
      <c r="I109" s="2142"/>
      <c r="J109" s="2003"/>
      <c r="K109" s="2002">
        <f>C109+G109</f>
        <v>0</v>
      </c>
      <c r="L109" s="2142"/>
      <c r="M109" s="2142"/>
      <c r="N109" s="2003"/>
      <c r="O109" s="312" t="s">
        <v>76</v>
      </c>
      <c r="P109" s="2172" t="s">
        <v>235</v>
      </c>
    </row>
    <row r="110" spans="1:21" ht="39" customHeight="1">
      <c r="A110" s="2172"/>
      <c r="B110" s="312" t="s">
        <v>630</v>
      </c>
      <c r="C110" s="2002">
        <f>C21+F21+I21+L21+C51+F51+I51+L51+C81+F81+I81+L81</f>
        <v>157</v>
      </c>
      <c r="D110" s="2142"/>
      <c r="E110" s="2142"/>
      <c r="F110" s="2003"/>
      <c r="G110" s="2002">
        <f>D21+G21+J21+M21+D51+G51+J51+M51+D81+G81+J81+M81</f>
        <v>475</v>
      </c>
      <c r="H110" s="2142"/>
      <c r="I110" s="2142"/>
      <c r="J110" s="2003"/>
      <c r="K110" s="2002">
        <f>C110+G110</f>
        <v>632</v>
      </c>
      <c r="L110" s="2142"/>
      <c r="M110" s="2142"/>
      <c r="N110" s="2003"/>
      <c r="O110" s="312" t="s">
        <v>78</v>
      </c>
      <c r="P110" s="2172"/>
    </row>
    <row r="111" spans="1:21" ht="39" customHeight="1">
      <c r="A111" s="2172"/>
      <c r="B111" s="312" t="s">
        <v>128</v>
      </c>
      <c r="C111" s="2136">
        <f>C109+C110</f>
        <v>157</v>
      </c>
      <c r="D111" s="2137"/>
      <c r="E111" s="2137"/>
      <c r="F111" s="2138"/>
      <c r="G111" s="2136">
        <f>G109+G110</f>
        <v>475</v>
      </c>
      <c r="H111" s="2137"/>
      <c r="I111" s="2137"/>
      <c r="J111" s="2138"/>
      <c r="K111" s="2136">
        <f>K109+K110</f>
        <v>632</v>
      </c>
      <c r="L111" s="2137"/>
      <c r="M111" s="2137"/>
      <c r="N111" s="2138"/>
      <c r="O111" s="312" t="s">
        <v>129</v>
      </c>
      <c r="P111" s="2172"/>
    </row>
    <row r="112" spans="1:21" ht="39" customHeight="1">
      <c r="A112" s="2172" t="s">
        <v>529</v>
      </c>
      <c r="B112" s="312" t="s">
        <v>628</v>
      </c>
      <c r="C112" s="2002">
        <f>C23+F23+I23+L23+C53+F53+I53+L53+C83+F83+I83+L83</f>
        <v>8956</v>
      </c>
      <c r="D112" s="2142"/>
      <c r="E112" s="2142"/>
      <c r="F112" s="2003"/>
      <c r="G112" s="2002">
        <f>D23+G23+J23+M23+D53+G53+J53+M53+D83+G83+J83+M83</f>
        <v>3859</v>
      </c>
      <c r="H112" s="2142"/>
      <c r="I112" s="2142"/>
      <c r="J112" s="2003"/>
      <c r="K112" s="2002">
        <f>C112+G112</f>
        <v>12815</v>
      </c>
      <c r="L112" s="2142"/>
      <c r="M112" s="2142"/>
      <c r="N112" s="2003"/>
      <c r="O112" s="312" t="s">
        <v>76</v>
      </c>
      <c r="P112" s="2172" t="s">
        <v>530</v>
      </c>
    </row>
    <row r="113" spans="1:16" ht="39" customHeight="1">
      <c r="A113" s="2172"/>
      <c r="B113" s="312" t="s">
        <v>630</v>
      </c>
      <c r="C113" s="2002">
        <f>C24+F24+I24+L24+C54+F54+I54+L54+C84+F84+I84+L84</f>
        <v>8803</v>
      </c>
      <c r="D113" s="2142"/>
      <c r="E113" s="2142"/>
      <c r="F113" s="2003"/>
      <c r="G113" s="2002">
        <f>D24+G24+J24+M24+D54+G54+J54+M54+D84+G84+J84+M84</f>
        <v>23040</v>
      </c>
      <c r="H113" s="2142"/>
      <c r="I113" s="2142"/>
      <c r="J113" s="2003"/>
      <c r="K113" s="2002">
        <f>C113+G113</f>
        <v>31843</v>
      </c>
      <c r="L113" s="2142"/>
      <c r="M113" s="2142"/>
      <c r="N113" s="2003"/>
      <c r="O113" s="312" t="s">
        <v>78</v>
      </c>
      <c r="P113" s="2172"/>
    </row>
    <row r="114" spans="1:16" ht="39" customHeight="1">
      <c r="A114" s="2172"/>
      <c r="B114" s="312" t="s">
        <v>128</v>
      </c>
      <c r="C114" s="2136">
        <f>C112+C113</f>
        <v>17759</v>
      </c>
      <c r="D114" s="2137"/>
      <c r="E114" s="2137"/>
      <c r="F114" s="2138"/>
      <c r="G114" s="2136">
        <f>G112+G113</f>
        <v>26899</v>
      </c>
      <c r="H114" s="2137"/>
      <c r="I114" s="2137"/>
      <c r="J114" s="2138"/>
      <c r="K114" s="2136">
        <f>K112+K113</f>
        <v>44658</v>
      </c>
      <c r="L114" s="2137"/>
      <c r="M114" s="2137"/>
      <c r="N114" s="2138"/>
      <c r="O114" s="312" t="s">
        <v>129</v>
      </c>
      <c r="P114" s="2172"/>
    </row>
    <row r="115" spans="1:16" ht="39" customHeight="1">
      <c r="A115" s="2172" t="s">
        <v>531</v>
      </c>
      <c r="B115" s="312" t="s">
        <v>628</v>
      </c>
      <c r="C115" s="2002">
        <f>C26+F26+I26+L26+C56+F56+I56+L56+C86+F86+I86+L86</f>
        <v>1458</v>
      </c>
      <c r="D115" s="2142"/>
      <c r="E115" s="2142"/>
      <c r="F115" s="2003"/>
      <c r="G115" s="2002">
        <f>D26+G26+J26+M26+D56+G56+J56+M56+D86+G86+J86+M86</f>
        <v>225</v>
      </c>
      <c r="H115" s="2142"/>
      <c r="I115" s="2142"/>
      <c r="J115" s="2003"/>
      <c r="K115" s="2002">
        <f>C115+G115</f>
        <v>1683</v>
      </c>
      <c r="L115" s="2142"/>
      <c r="M115" s="2142"/>
      <c r="N115" s="2003"/>
      <c r="O115" s="312" t="s">
        <v>76</v>
      </c>
      <c r="P115" s="2172" t="s">
        <v>632</v>
      </c>
    </row>
    <row r="116" spans="1:16" ht="39" customHeight="1">
      <c r="A116" s="2172"/>
      <c r="B116" s="312" t="s">
        <v>630</v>
      </c>
      <c r="C116" s="2002">
        <f>C27+F27+I27+L27+C57+F57+I57+L57+C87+F87+I87+L87</f>
        <v>1488</v>
      </c>
      <c r="D116" s="2142"/>
      <c r="E116" s="2142"/>
      <c r="F116" s="2003"/>
      <c r="G116" s="2002">
        <f>D27+G27+J27+M27+D57+G57+J57+M57+D87+G87+J87+M87</f>
        <v>215</v>
      </c>
      <c r="H116" s="2142"/>
      <c r="I116" s="2142"/>
      <c r="J116" s="2003"/>
      <c r="K116" s="2002">
        <f>C116+G116</f>
        <v>1703</v>
      </c>
      <c r="L116" s="2142"/>
      <c r="M116" s="2142"/>
      <c r="N116" s="2003"/>
      <c r="O116" s="312" t="s">
        <v>78</v>
      </c>
      <c r="P116" s="2172"/>
    </row>
    <row r="117" spans="1:16" ht="39" customHeight="1">
      <c r="A117" s="2172"/>
      <c r="B117" s="312" t="s">
        <v>128</v>
      </c>
      <c r="C117" s="2136">
        <f>C115+C116</f>
        <v>2946</v>
      </c>
      <c r="D117" s="2137"/>
      <c r="E117" s="2137"/>
      <c r="F117" s="2138"/>
      <c r="G117" s="2136">
        <f>G115+G116</f>
        <v>440</v>
      </c>
      <c r="H117" s="2137"/>
      <c r="I117" s="2137"/>
      <c r="J117" s="2138"/>
      <c r="K117" s="2136">
        <f>K115+K116</f>
        <v>3386</v>
      </c>
      <c r="L117" s="2137"/>
      <c r="M117" s="2137"/>
      <c r="N117" s="2138"/>
      <c r="O117" s="312" t="s">
        <v>129</v>
      </c>
      <c r="P117" s="2172"/>
    </row>
    <row r="118" spans="1:16" ht="39" customHeight="1">
      <c r="A118" s="2172" t="s">
        <v>532</v>
      </c>
      <c r="B118" s="312" t="s">
        <v>628</v>
      </c>
      <c r="C118" s="2002">
        <f>C29+F29+I29+L29+C59+F59+I59+L59+C89+F89+I89+L89</f>
        <v>15240</v>
      </c>
      <c r="D118" s="2142"/>
      <c r="E118" s="2142"/>
      <c r="F118" s="2003"/>
      <c r="G118" s="2002">
        <f>D29+G29+J29+M29+D59+G59+J59+M59+D89+G89+J89+M89</f>
        <v>1556</v>
      </c>
      <c r="H118" s="2142"/>
      <c r="I118" s="2142"/>
      <c r="J118" s="2003"/>
      <c r="K118" s="2002">
        <f>C118+G118</f>
        <v>16796</v>
      </c>
      <c r="L118" s="2142"/>
      <c r="M118" s="2142"/>
      <c r="N118" s="2003"/>
      <c r="O118" s="312" t="s">
        <v>76</v>
      </c>
      <c r="P118" s="2172" t="s">
        <v>633</v>
      </c>
    </row>
    <row r="119" spans="1:16" ht="39" customHeight="1">
      <c r="A119" s="2172"/>
      <c r="B119" s="312" t="s">
        <v>630</v>
      </c>
      <c r="C119" s="2002">
        <f>C30+F30+I30+L30+C60+F60+I60+L60+C90+F90+I90+L90</f>
        <v>9650</v>
      </c>
      <c r="D119" s="2142"/>
      <c r="E119" s="2142"/>
      <c r="F119" s="2003"/>
      <c r="G119" s="2002">
        <f>D30+G30+J30+M30+D60+G60+J60+M60+D90+G90+J90+M90</f>
        <v>2863</v>
      </c>
      <c r="H119" s="2142"/>
      <c r="I119" s="2142"/>
      <c r="J119" s="2003"/>
      <c r="K119" s="2002">
        <f>C119+G119</f>
        <v>12513</v>
      </c>
      <c r="L119" s="2142"/>
      <c r="M119" s="2142"/>
      <c r="N119" s="2003"/>
      <c r="O119" s="312" t="s">
        <v>78</v>
      </c>
      <c r="P119" s="2172"/>
    </row>
    <row r="120" spans="1:16" ht="39" customHeight="1">
      <c r="A120" s="2172"/>
      <c r="B120" s="312" t="s">
        <v>128</v>
      </c>
      <c r="C120" s="2136">
        <f>C118+C119</f>
        <v>24890</v>
      </c>
      <c r="D120" s="2137"/>
      <c r="E120" s="2137"/>
      <c r="F120" s="2138"/>
      <c r="G120" s="2136">
        <f>G118+G119</f>
        <v>4419</v>
      </c>
      <c r="H120" s="2137"/>
      <c r="I120" s="2137"/>
      <c r="J120" s="2138"/>
      <c r="K120" s="2136">
        <f>K118+K119</f>
        <v>29309</v>
      </c>
      <c r="L120" s="2137"/>
      <c r="M120" s="2137"/>
      <c r="N120" s="2138"/>
      <c r="O120" s="312" t="s">
        <v>129</v>
      </c>
      <c r="P120" s="2172"/>
    </row>
  </sheetData>
  <mergeCells count="197">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C35:E35"/>
    <mergeCell ref="F35:H35"/>
    <mergeCell ref="I35:K35"/>
    <mergeCell ref="L35:N35"/>
    <mergeCell ref="A38:A40"/>
    <mergeCell ref="P38:P40"/>
    <mergeCell ref="A33:G33"/>
    <mergeCell ref="H33:P33"/>
    <mergeCell ref="A34:A37"/>
    <mergeCell ref="B34:B37"/>
    <mergeCell ref="C34:E34"/>
    <mergeCell ref="F34:H34"/>
    <mergeCell ref="I34:K34"/>
    <mergeCell ref="L34:N34"/>
    <mergeCell ref="O34:O37"/>
    <mergeCell ref="P34:P37"/>
    <mergeCell ref="A50:A52"/>
    <mergeCell ref="P50:P52"/>
    <mergeCell ref="A53:A55"/>
    <mergeCell ref="P53:P55"/>
    <mergeCell ref="A56:A58"/>
    <mergeCell ref="P56:P58"/>
    <mergeCell ref="A41:A43"/>
    <mergeCell ref="P41:P43"/>
    <mergeCell ref="A44:A46"/>
    <mergeCell ref="P44:P46"/>
    <mergeCell ref="A47:A49"/>
    <mergeCell ref="P47:P49"/>
    <mergeCell ref="A59:A61"/>
    <mergeCell ref="P59:P61"/>
    <mergeCell ref="M62:P62"/>
    <mergeCell ref="A63:G63"/>
    <mergeCell ref="H63:P63"/>
    <mergeCell ref="A64:A67"/>
    <mergeCell ref="B64:B67"/>
    <mergeCell ref="C64:E64"/>
    <mergeCell ref="F64:H64"/>
    <mergeCell ref="I64:K64"/>
    <mergeCell ref="A68:A70"/>
    <mergeCell ref="P68:P70"/>
    <mergeCell ref="A71:A73"/>
    <mergeCell ref="P71:P73"/>
    <mergeCell ref="A74:A76"/>
    <mergeCell ref="P74:P76"/>
    <mergeCell ref="L64:N64"/>
    <mergeCell ref="O64:O67"/>
    <mergeCell ref="P64:P67"/>
    <mergeCell ref="C65:E65"/>
    <mergeCell ref="F65:H65"/>
    <mergeCell ref="I65:K65"/>
    <mergeCell ref="L65:N65"/>
    <mergeCell ref="A86:A88"/>
    <mergeCell ref="P86:P88"/>
    <mergeCell ref="A89:A91"/>
    <mergeCell ref="P89:P91"/>
    <mergeCell ref="A92:G92"/>
    <mergeCell ref="H92:P92"/>
    <mergeCell ref="A77:A79"/>
    <mergeCell ref="P77:P79"/>
    <mergeCell ref="A80:A82"/>
    <mergeCell ref="P80:P82"/>
    <mergeCell ref="A83:A85"/>
    <mergeCell ref="P83:P85"/>
    <mergeCell ref="A97:A99"/>
    <mergeCell ref="C97:F97"/>
    <mergeCell ref="G97:J97"/>
    <mergeCell ref="K97:N97"/>
    <mergeCell ref="A93:A96"/>
    <mergeCell ref="B93:B96"/>
    <mergeCell ref="C93:N93"/>
    <mergeCell ref="O93:O96"/>
    <mergeCell ref="P93:P96"/>
    <mergeCell ref="C94:N94"/>
    <mergeCell ref="C95:F95"/>
    <mergeCell ref="G95:J95"/>
    <mergeCell ref="K95:N95"/>
    <mergeCell ref="C96:F96"/>
    <mergeCell ref="P97:P99"/>
    <mergeCell ref="C98:F98"/>
    <mergeCell ref="G98:J98"/>
    <mergeCell ref="K98:N98"/>
    <mergeCell ref="C99:F99"/>
    <mergeCell ref="G99:J99"/>
    <mergeCell ref="K99:N99"/>
    <mergeCell ref="G96:J96"/>
    <mergeCell ref="K96:N96"/>
    <mergeCell ref="P103:P105"/>
    <mergeCell ref="C104:F104"/>
    <mergeCell ref="G104:J104"/>
    <mergeCell ref="K104:N104"/>
    <mergeCell ref="C105:F105"/>
    <mergeCell ref="A100:A102"/>
    <mergeCell ref="C100:F100"/>
    <mergeCell ref="G100:J100"/>
    <mergeCell ref="K100:N100"/>
    <mergeCell ref="P100:P102"/>
    <mergeCell ref="C101:F101"/>
    <mergeCell ref="G101:J101"/>
    <mergeCell ref="K101:N101"/>
    <mergeCell ref="C102:F102"/>
    <mergeCell ref="G102:J102"/>
    <mergeCell ref="G105:J105"/>
    <mergeCell ref="K105:N105"/>
    <mergeCell ref="A106:A108"/>
    <mergeCell ref="C106:F106"/>
    <mergeCell ref="G106:J106"/>
    <mergeCell ref="K106:N106"/>
    <mergeCell ref="K102:N102"/>
    <mergeCell ref="A103:A105"/>
    <mergeCell ref="C103:F103"/>
    <mergeCell ref="G103:J103"/>
    <mergeCell ref="K103:N103"/>
    <mergeCell ref="P109:P111"/>
    <mergeCell ref="C110:F110"/>
    <mergeCell ref="G110:J110"/>
    <mergeCell ref="K110:N110"/>
    <mergeCell ref="C111:F111"/>
    <mergeCell ref="G111:J111"/>
    <mergeCell ref="P106:P108"/>
    <mergeCell ref="C107:F107"/>
    <mergeCell ref="G107:J107"/>
    <mergeCell ref="K107:N107"/>
    <mergeCell ref="C108:F108"/>
    <mergeCell ref="G108:J108"/>
    <mergeCell ref="K108:N108"/>
    <mergeCell ref="A115:A117"/>
    <mergeCell ref="C115:F115"/>
    <mergeCell ref="G115:J115"/>
    <mergeCell ref="K115:N115"/>
    <mergeCell ref="K111:N111"/>
    <mergeCell ref="A112:A114"/>
    <mergeCell ref="C112:F112"/>
    <mergeCell ref="G112:J112"/>
    <mergeCell ref="K112:N112"/>
    <mergeCell ref="C113:F113"/>
    <mergeCell ref="G113:J113"/>
    <mergeCell ref="K113:N113"/>
    <mergeCell ref="C114:F114"/>
    <mergeCell ref="A109:A111"/>
    <mergeCell ref="C109:F109"/>
    <mergeCell ref="G109:J109"/>
    <mergeCell ref="K109:N109"/>
    <mergeCell ref="P115:P117"/>
    <mergeCell ref="C116:F116"/>
    <mergeCell ref="G116:J116"/>
    <mergeCell ref="K116:N116"/>
    <mergeCell ref="C117:F117"/>
    <mergeCell ref="G117:J117"/>
    <mergeCell ref="K117:N117"/>
    <mergeCell ref="G114:J114"/>
    <mergeCell ref="K114:N114"/>
    <mergeCell ref="P112:P114"/>
    <mergeCell ref="K120:N120"/>
    <mergeCell ref="A118:A120"/>
    <mergeCell ref="C118:F118"/>
    <mergeCell ref="G118:J118"/>
    <mergeCell ref="K118:N118"/>
    <mergeCell ref="P118:P120"/>
    <mergeCell ref="C119:F119"/>
    <mergeCell ref="G119:J119"/>
    <mergeCell ref="K119:N119"/>
    <mergeCell ref="C120:F120"/>
    <mergeCell ref="G120:J120"/>
  </mergeCells>
  <pageMargins left="0.25" right="0.25" top="0.75" bottom="0.75" header="0.3" footer="0.3"/>
  <pageSetup paperSize="9" scale="56" orientation="portrait" r:id="rId1"/>
  <rowBreaks count="3" manualBreakCount="3">
    <brk id="32" max="15" man="1"/>
    <brk id="62" max="15" man="1"/>
    <brk id="91" max="15" man="1"/>
  </rowBreaks>
  <colBreaks count="1" manualBreakCount="1">
    <brk id="16"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X130"/>
  <sheetViews>
    <sheetView showGridLines="0" rightToLeft="1" topLeftCell="A106" zoomScale="90" zoomScaleNormal="90" workbookViewId="0">
      <selection activeCell="G13" sqref="G13"/>
    </sheetView>
  </sheetViews>
  <sheetFormatPr defaultColWidth="8.85546875" defaultRowHeight="18" customHeight="1"/>
  <cols>
    <col min="1" max="1" width="39.7109375" style="499" customWidth="1"/>
    <col min="2" max="16" width="13.7109375" style="499" customWidth="1"/>
    <col min="17" max="17" width="45.7109375" style="512" customWidth="1"/>
    <col min="18" max="234" width="8.85546875" style="499"/>
    <col min="235" max="236" width="28.7109375" style="499" customWidth="1"/>
    <col min="237" max="251" width="9.7109375" style="499" customWidth="1"/>
    <col min="252" max="253" width="28.7109375" style="499" customWidth="1"/>
    <col min="254" max="265" width="9.7109375" style="499" customWidth="1"/>
    <col min="266" max="490" width="8.85546875" style="499"/>
    <col min="491" max="492" width="28.7109375" style="499" customWidth="1"/>
    <col min="493" max="507" width="9.7109375" style="499" customWidth="1"/>
    <col min="508" max="509" width="28.7109375" style="499" customWidth="1"/>
    <col min="510" max="521" width="9.7109375" style="499" customWidth="1"/>
    <col min="522" max="746" width="8.85546875" style="499"/>
    <col min="747" max="748" width="28.7109375" style="499" customWidth="1"/>
    <col min="749" max="763" width="9.7109375" style="499" customWidth="1"/>
    <col min="764" max="765" width="28.7109375" style="499" customWidth="1"/>
    <col min="766" max="777" width="9.7109375" style="499" customWidth="1"/>
    <col min="778" max="1002" width="8.85546875" style="499"/>
    <col min="1003" max="1004" width="28.7109375" style="499" customWidth="1"/>
    <col min="1005" max="1019" width="9.7109375" style="499" customWidth="1"/>
    <col min="1020" max="1021" width="28.7109375" style="499" customWidth="1"/>
    <col min="1022" max="1033" width="9.7109375" style="499" customWidth="1"/>
    <col min="1034" max="1258" width="8.85546875" style="499"/>
    <col min="1259" max="1260" width="28.7109375" style="499" customWidth="1"/>
    <col min="1261" max="1275" width="9.7109375" style="499" customWidth="1"/>
    <col min="1276" max="1277" width="28.7109375" style="499" customWidth="1"/>
    <col min="1278" max="1289" width="9.7109375" style="499" customWidth="1"/>
    <col min="1290" max="1514" width="8.85546875" style="499"/>
    <col min="1515" max="1516" width="28.7109375" style="499" customWidth="1"/>
    <col min="1517" max="1531" width="9.7109375" style="499" customWidth="1"/>
    <col min="1532" max="1533" width="28.7109375" style="499" customWidth="1"/>
    <col min="1534" max="1545" width="9.7109375" style="499" customWidth="1"/>
    <col min="1546" max="1770" width="8.85546875" style="499"/>
    <col min="1771" max="1772" width="28.7109375" style="499" customWidth="1"/>
    <col min="1773" max="1787" width="9.7109375" style="499" customWidth="1"/>
    <col min="1788" max="1789" width="28.7109375" style="499" customWidth="1"/>
    <col min="1790" max="1801" width="9.7109375" style="499" customWidth="1"/>
    <col min="1802" max="2026" width="8.85546875" style="499"/>
    <col min="2027" max="2028" width="28.7109375" style="499" customWidth="1"/>
    <col min="2029" max="2043" width="9.7109375" style="499" customWidth="1"/>
    <col min="2044" max="2045" width="28.7109375" style="499" customWidth="1"/>
    <col min="2046" max="2057" width="9.7109375" style="499" customWidth="1"/>
    <col min="2058" max="2282" width="8.85546875" style="499"/>
    <col min="2283" max="2284" width="28.7109375" style="499" customWidth="1"/>
    <col min="2285" max="2299" width="9.7109375" style="499" customWidth="1"/>
    <col min="2300" max="2301" width="28.7109375" style="499" customWidth="1"/>
    <col min="2302" max="2313" width="9.7109375" style="499" customWidth="1"/>
    <col min="2314" max="2538" width="8.85546875" style="499"/>
    <col min="2539" max="2540" width="28.7109375" style="499" customWidth="1"/>
    <col min="2541" max="2555" width="9.7109375" style="499" customWidth="1"/>
    <col min="2556" max="2557" width="28.7109375" style="499" customWidth="1"/>
    <col min="2558" max="2569" width="9.7109375" style="499" customWidth="1"/>
    <col min="2570" max="2794" width="8.85546875" style="499"/>
    <col min="2795" max="2796" width="28.7109375" style="499" customWidth="1"/>
    <col min="2797" max="2811" width="9.7109375" style="499" customWidth="1"/>
    <col min="2812" max="2813" width="28.7109375" style="499" customWidth="1"/>
    <col min="2814" max="2825" width="9.7109375" style="499" customWidth="1"/>
    <col min="2826" max="3050" width="8.85546875" style="499"/>
    <col min="3051" max="3052" width="28.7109375" style="499" customWidth="1"/>
    <col min="3053" max="3067" width="9.7109375" style="499" customWidth="1"/>
    <col min="3068" max="3069" width="28.7109375" style="499" customWidth="1"/>
    <col min="3070" max="3081" width="9.7109375" style="499" customWidth="1"/>
    <col min="3082" max="3306" width="8.85546875" style="499"/>
    <col min="3307" max="3308" width="28.7109375" style="499" customWidth="1"/>
    <col min="3309" max="3323" width="9.7109375" style="499" customWidth="1"/>
    <col min="3324" max="3325" width="28.7109375" style="499" customWidth="1"/>
    <col min="3326" max="3337" width="9.7109375" style="499" customWidth="1"/>
    <col min="3338" max="3562" width="8.85546875" style="499"/>
    <col min="3563" max="3564" width="28.7109375" style="499" customWidth="1"/>
    <col min="3565" max="3579" width="9.7109375" style="499" customWidth="1"/>
    <col min="3580" max="3581" width="28.7109375" style="499" customWidth="1"/>
    <col min="3582" max="3593" width="9.7109375" style="499" customWidth="1"/>
    <col min="3594" max="3818" width="8.85546875" style="499"/>
    <col min="3819" max="3820" width="28.7109375" style="499" customWidth="1"/>
    <col min="3821" max="3835" width="9.7109375" style="499" customWidth="1"/>
    <col min="3836" max="3837" width="28.7109375" style="499" customWidth="1"/>
    <col min="3838" max="3849" width="9.7109375" style="499" customWidth="1"/>
    <col min="3850" max="4074" width="8.85546875" style="499"/>
    <col min="4075" max="4076" width="28.7109375" style="499" customWidth="1"/>
    <col min="4077" max="4091" width="9.7109375" style="499" customWidth="1"/>
    <col min="4092" max="4093" width="28.7109375" style="499" customWidth="1"/>
    <col min="4094" max="4105" width="9.7109375" style="499" customWidth="1"/>
    <col min="4106" max="4330" width="8.85546875" style="499"/>
    <col min="4331" max="4332" width="28.7109375" style="499" customWidth="1"/>
    <col min="4333" max="4347" width="9.7109375" style="499" customWidth="1"/>
    <col min="4348" max="4349" width="28.7109375" style="499" customWidth="1"/>
    <col min="4350" max="4361" width="9.7109375" style="499" customWidth="1"/>
    <col min="4362" max="4586" width="8.85546875" style="499"/>
    <col min="4587" max="4588" width="28.7109375" style="499" customWidth="1"/>
    <col min="4589" max="4603" width="9.7109375" style="499" customWidth="1"/>
    <col min="4604" max="4605" width="28.7109375" style="499" customWidth="1"/>
    <col min="4606" max="4617" width="9.7109375" style="499" customWidth="1"/>
    <col min="4618" max="4842" width="8.85546875" style="499"/>
    <col min="4843" max="4844" width="28.7109375" style="499" customWidth="1"/>
    <col min="4845" max="4859" width="9.7109375" style="499" customWidth="1"/>
    <col min="4860" max="4861" width="28.7109375" style="499" customWidth="1"/>
    <col min="4862" max="4873" width="9.7109375" style="499" customWidth="1"/>
    <col min="4874" max="5098" width="8.85546875" style="499"/>
    <col min="5099" max="5100" width="28.7109375" style="499" customWidth="1"/>
    <col min="5101" max="5115" width="9.7109375" style="499" customWidth="1"/>
    <col min="5116" max="5117" width="28.7109375" style="499" customWidth="1"/>
    <col min="5118" max="5129" width="9.7109375" style="499" customWidth="1"/>
    <col min="5130" max="5354" width="8.85546875" style="499"/>
    <col min="5355" max="5356" width="28.7109375" style="499" customWidth="1"/>
    <col min="5357" max="5371" width="9.7109375" style="499" customWidth="1"/>
    <col min="5372" max="5373" width="28.7109375" style="499" customWidth="1"/>
    <col min="5374" max="5385" width="9.7109375" style="499" customWidth="1"/>
    <col min="5386" max="5610" width="8.85546875" style="499"/>
    <col min="5611" max="5612" width="28.7109375" style="499" customWidth="1"/>
    <col min="5613" max="5627" width="9.7109375" style="499" customWidth="1"/>
    <col min="5628" max="5629" width="28.7109375" style="499" customWidth="1"/>
    <col min="5630" max="5641" width="9.7109375" style="499" customWidth="1"/>
    <col min="5642" max="5866" width="8.85546875" style="499"/>
    <col min="5867" max="5868" width="28.7109375" style="499" customWidth="1"/>
    <col min="5869" max="5883" width="9.7109375" style="499" customWidth="1"/>
    <col min="5884" max="5885" width="28.7109375" style="499" customWidth="1"/>
    <col min="5886" max="5897" width="9.7109375" style="499" customWidth="1"/>
    <col min="5898" max="6122" width="8.85546875" style="499"/>
    <col min="6123" max="6124" width="28.7109375" style="499" customWidth="1"/>
    <col min="6125" max="6139" width="9.7109375" style="499" customWidth="1"/>
    <col min="6140" max="6141" width="28.7109375" style="499" customWidth="1"/>
    <col min="6142" max="6153" width="9.7109375" style="499" customWidth="1"/>
    <col min="6154" max="6378" width="8.85546875" style="499"/>
    <col min="6379" max="6380" width="28.7109375" style="499" customWidth="1"/>
    <col min="6381" max="6395" width="9.7109375" style="499" customWidth="1"/>
    <col min="6396" max="6397" width="28.7109375" style="499" customWidth="1"/>
    <col min="6398" max="6409" width="9.7109375" style="499" customWidth="1"/>
    <col min="6410" max="6634" width="8.85546875" style="499"/>
    <col min="6635" max="6636" width="28.7109375" style="499" customWidth="1"/>
    <col min="6637" max="6651" width="9.7109375" style="499" customWidth="1"/>
    <col min="6652" max="6653" width="28.7109375" style="499" customWidth="1"/>
    <col min="6654" max="6665" width="9.7109375" style="499" customWidth="1"/>
    <col min="6666" max="6890" width="8.85546875" style="499"/>
    <col min="6891" max="6892" width="28.7109375" style="499" customWidth="1"/>
    <col min="6893" max="6907" width="9.7109375" style="499" customWidth="1"/>
    <col min="6908" max="6909" width="28.7109375" style="499" customWidth="1"/>
    <col min="6910" max="6921" width="9.7109375" style="499" customWidth="1"/>
    <col min="6922" max="7146" width="8.85546875" style="499"/>
    <col min="7147" max="7148" width="28.7109375" style="499" customWidth="1"/>
    <col min="7149" max="7163" width="9.7109375" style="499" customWidth="1"/>
    <col min="7164" max="7165" width="28.7109375" style="499" customWidth="1"/>
    <col min="7166" max="7177" width="9.7109375" style="499" customWidth="1"/>
    <col min="7178" max="7402" width="8.85546875" style="499"/>
    <col min="7403" max="7404" width="28.7109375" style="499" customWidth="1"/>
    <col min="7405" max="7419" width="9.7109375" style="499" customWidth="1"/>
    <col min="7420" max="7421" width="28.7109375" style="499" customWidth="1"/>
    <col min="7422" max="7433" width="9.7109375" style="499" customWidth="1"/>
    <col min="7434" max="7658" width="8.85546875" style="499"/>
    <col min="7659" max="7660" width="28.7109375" style="499" customWidth="1"/>
    <col min="7661" max="7675" width="9.7109375" style="499" customWidth="1"/>
    <col min="7676" max="7677" width="28.7109375" style="499" customWidth="1"/>
    <col min="7678" max="7689" width="9.7109375" style="499" customWidth="1"/>
    <col min="7690" max="7914" width="8.85546875" style="499"/>
    <col min="7915" max="7916" width="28.7109375" style="499" customWidth="1"/>
    <col min="7917" max="7931" width="9.7109375" style="499" customWidth="1"/>
    <col min="7932" max="7933" width="28.7109375" style="499" customWidth="1"/>
    <col min="7934" max="7945" width="9.7109375" style="499" customWidth="1"/>
    <col min="7946" max="8170" width="8.85546875" style="499"/>
    <col min="8171" max="8172" width="28.7109375" style="499" customWidth="1"/>
    <col min="8173" max="8187" width="9.7109375" style="499" customWidth="1"/>
    <col min="8188" max="8189" width="28.7109375" style="499" customWidth="1"/>
    <col min="8190" max="8201" width="9.7109375" style="499" customWidth="1"/>
    <col min="8202" max="8426" width="8.85546875" style="499"/>
    <col min="8427" max="8428" width="28.7109375" style="499" customWidth="1"/>
    <col min="8429" max="8443" width="9.7109375" style="499" customWidth="1"/>
    <col min="8444" max="8445" width="28.7109375" style="499" customWidth="1"/>
    <col min="8446" max="8457" width="9.7109375" style="499" customWidth="1"/>
    <col min="8458" max="8682" width="8.85546875" style="499"/>
    <col min="8683" max="8684" width="28.7109375" style="499" customWidth="1"/>
    <col min="8685" max="8699" width="9.7109375" style="499" customWidth="1"/>
    <col min="8700" max="8701" width="28.7109375" style="499" customWidth="1"/>
    <col min="8702" max="8713" width="9.7109375" style="499" customWidth="1"/>
    <col min="8714" max="8938" width="8.85546875" style="499"/>
    <col min="8939" max="8940" width="28.7109375" style="499" customWidth="1"/>
    <col min="8941" max="8955" width="9.7109375" style="499" customWidth="1"/>
    <col min="8956" max="8957" width="28.7109375" style="499" customWidth="1"/>
    <col min="8958" max="8969" width="9.7109375" style="499" customWidth="1"/>
    <col min="8970" max="9194" width="8.85546875" style="499"/>
    <col min="9195" max="9196" width="28.7109375" style="499" customWidth="1"/>
    <col min="9197" max="9211" width="9.7109375" style="499" customWidth="1"/>
    <col min="9212" max="9213" width="28.7109375" style="499" customWidth="1"/>
    <col min="9214" max="9225" width="9.7109375" style="499" customWidth="1"/>
    <col min="9226" max="9450" width="8.85546875" style="499"/>
    <col min="9451" max="9452" width="28.7109375" style="499" customWidth="1"/>
    <col min="9453" max="9467" width="9.7109375" style="499" customWidth="1"/>
    <col min="9468" max="9469" width="28.7109375" style="499" customWidth="1"/>
    <col min="9470" max="9481" width="9.7109375" style="499" customWidth="1"/>
    <col min="9482" max="9706" width="8.85546875" style="499"/>
    <col min="9707" max="9708" width="28.7109375" style="499" customWidth="1"/>
    <col min="9709" max="9723" width="9.7109375" style="499" customWidth="1"/>
    <col min="9724" max="9725" width="28.7109375" style="499" customWidth="1"/>
    <col min="9726" max="9737" width="9.7109375" style="499" customWidth="1"/>
    <col min="9738" max="9962" width="8.85546875" style="499"/>
    <col min="9963" max="9964" width="28.7109375" style="499" customWidth="1"/>
    <col min="9965" max="9979" width="9.7109375" style="499" customWidth="1"/>
    <col min="9980" max="9981" width="28.7109375" style="499" customWidth="1"/>
    <col min="9982" max="9993" width="9.7109375" style="499" customWidth="1"/>
    <col min="9994" max="10218" width="8.85546875" style="499"/>
    <col min="10219" max="10220" width="28.7109375" style="499" customWidth="1"/>
    <col min="10221" max="10235" width="9.7109375" style="499" customWidth="1"/>
    <col min="10236" max="10237" width="28.7109375" style="499" customWidth="1"/>
    <col min="10238" max="10249" width="9.7109375" style="499" customWidth="1"/>
    <col min="10250" max="10474" width="8.85546875" style="499"/>
    <col min="10475" max="10476" width="28.7109375" style="499" customWidth="1"/>
    <col min="10477" max="10491" width="9.7109375" style="499" customWidth="1"/>
    <col min="10492" max="10493" width="28.7109375" style="499" customWidth="1"/>
    <col min="10494" max="10505" width="9.7109375" style="499" customWidth="1"/>
    <col min="10506" max="10730" width="8.85546875" style="499"/>
    <col min="10731" max="10732" width="28.7109375" style="499" customWidth="1"/>
    <col min="10733" max="10747" width="9.7109375" style="499" customWidth="1"/>
    <col min="10748" max="10749" width="28.7109375" style="499" customWidth="1"/>
    <col min="10750" max="10761" width="9.7109375" style="499" customWidth="1"/>
    <col min="10762" max="10986" width="8.85546875" style="499"/>
    <col min="10987" max="10988" width="28.7109375" style="499" customWidth="1"/>
    <col min="10989" max="11003" width="9.7109375" style="499" customWidth="1"/>
    <col min="11004" max="11005" width="28.7109375" style="499" customWidth="1"/>
    <col min="11006" max="11017" width="9.7109375" style="499" customWidth="1"/>
    <col min="11018" max="11242" width="8.85546875" style="499"/>
    <col min="11243" max="11244" width="28.7109375" style="499" customWidth="1"/>
    <col min="11245" max="11259" width="9.7109375" style="499" customWidth="1"/>
    <col min="11260" max="11261" width="28.7109375" style="499" customWidth="1"/>
    <col min="11262" max="11273" width="9.7109375" style="499" customWidth="1"/>
    <col min="11274" max="11498" width="8.85546875" style="499"/>
    <col min="11499" max="11500" width="28.7109375" style="499" customWidth="1"/>
    <col min="11501" max="11515" width="9.7109375" style="499" customWidth="1"/>
    <col min="11516" max="11517" width="28.7109375" style="499" customWidth="1"/>
    <col min="11518" max="11529" width="9.7109375" style="499" customWidth="1"/>
    <col min="11530" max="11754" width="8.85546875" style="499"/>
    <col min="11755" max="11756" width="28.7109375" style="499" customWidth="1"/>
    <col min="11757" max="11771" width="9.7109375" style="499" customWidth="1"/>
    <col min="11772" max="11773" width="28.7109375" style="499" customWidth="1"/>
    <col min="11774" max="11785" width="9.7109375" style="499" customWidth="1"/>
    <col min="11786" max="12010" width="8.85546875" style="499"/>
    <col min="12011" max="12012" width="28.7109375" style="499" customWidth="1"/>
    <col min="12013" max="12027" width="9.7109375" style="499" customWidth="1"/>
    <col min="12028" max="12029" width="28.7109375" style="499" customWidth="1"/>
    <col min="12030" max="12041" width="9.7109375" style="499" customWidth="1"/>
    <col min="12042" max="12266" width="8.85546875" style="499"/>
    <col min="12267" max="12268" width="28.7109375" style="499" customWidth="1"/>
    <col min="12269" max="12283" width="9.7109375" style="499" customWidth="1"/>
    <col min="12284" max="12285" width="28.7109375" style="499" customWidth="1"/>
    <col min="12286" max="12297" width="9.7109375" style="499" customWidth="1"/>
    <col min="12298" max="12522" width="8.85546875" style="499"/>
    <col min="12523" max="12524" width="28.7109375" style="499" customWidth="1"/>
    <col min="12525" max="12539" width="9.7109375" style="499" customWidth="1"/>
    <col min="12540" max="12541" width="28.7109375" style="499" customWidth="1"/>
    <col min="12542" max="12553" width="9.7109375" style="499" customWidth="1"/>
    <col min="12554" max="12778" width="8.85546875" style="499"/>
    <col min="12779" max="12780" width="28.7109375" style="499" customWidth="1"/>
    <col min="12781" max="12795" width="9.7109375" style="499" customWidth="1"/>
    <col min="12796" max="12797" width="28.7109375" style="499" customWidth="1"/>
    <col min="12798" max="12809" width="9.7109375" style="499" customWidth="1"/>
    <col min="12810" max="13034" width="8.85546875" style="499"/>
    <col min="13035" max="13036" width="28.7109375" style="499" customWidth="1"/>
    <col min="13037" max="13051" width="9.7109375" style="499" customWidth="1"/>
    <col min="13052" max="13053" width="28.7109375" style="499" customWidth="1"/>
    <col min="13054" max="13065" width="9.7109375" style="499" customWidth="1"/>
    <col min="13066" max="13290" width="8.85546875" style="499"/>
    <col min="13291" max="13292" width="28.7109375" style="499" customWidth="1"/>
    <col min="13293" max="13307" width="9.7109375" style="499" customWidth="1"/>
    <col min="13308" max="13309" width="28.7109375" style="499" customWidth="1"/>
    <col min="13310" max="13321" width="9.7109375" style="499" customWidth="1"/>
    <col min="13322" max="13546" width="8.85546875" style="499"/>
    <col min="13547" max="13548" width="28.7109375" style="499" customWidth="1"/>
    <col min="13549" max="13563" width="9.7109375" style="499" customWidth="1"/>
    <col min="13564" max="13565" width="28.7109375" style="499" customWidth="1"/>
    <col min="13566" max="13577" width="9.7109375" style="499" customWidth="1"/>
    <col min="13578" max="13802" width="8.85546875" style="499"/>
    <col min="13803" max="13804" width="28.7109375" style="499" customWidth="1"/>
    <col min="13805" max="13819" width="9.7109375" style="499" customWidth="1"/>
    <col min="13820" max="13821" width="28.7109375" style="499" customWidth="1"/>
    <col min="13822" max="13833" width="9.7109375" style="499" customWidth="1"/>
    <col min="13834" max="14058" width="8.85546875" style="499"/>
    <col min="14059" max="14060" width="28.7109375" style="499" customWidth="1"/>
    <col min="14061" max="14075" width="9.7109375" style="499" customWidth="1"/>
    <col min="14076" max="14077" width="28.7109375" style="499" customWidth="1"/>
    <col min="14078" max="14089" width="9.7109375" style="499" customWidth="1"/>
    <col min="14090" max="14314" width="8.85546875" style="499"/>
    <col min="14315" max="14316" width="28.7109375" style="499" customWidth="1"/>
    <col min="14317" max="14331" width="9.7109375" style="499" customWidth="1"/>
    <col min="14332" max="14333" width="28.7109375" style="499" customWidth="1"/>
    <col min="14334" max="14345" width="9.7109375" style="499" customWidth="1"/>
    <col min="14346" max="14570" width="8.85546875" style="499"/>
    <col min="14571" max="14572" width="28.7109375" style="499" customWidth="1"/>
    <col min="14573" max="14587" width="9.7109375" style="499" customWidth="1"/>
    <col min="14588" max="14589" width="28.7109375" style="499" customWidth="1"/>
    <col min="14590" max="14601" width="9.7109375" style="499" customWidth="1"/>
    <col min="14602" max="14826" width="8.85546875" style="499"/>
    <col min="14827" max="14828" width="28.7109375" style="499" customWidth="1"/>
    <col min="14829" max="14843" width="9.7109375" style="499" customWidth="1"/>
    <col min="14844" max="14845" width="28.7109375" style="499" customWidth="1"/>
    <col min="14846" max="14857" width="9.7109375" style="499" customWidth="1"/>
    <col min="14858" max="15082" width="8.85546875" style="499"/>
    <col min="15083" max="15084" width="28.7109375" style="499" customWidth="1"/>
    <col min="15085" max="15099" width="9.7109375" style="499" customWidth="1"/>
    <col min="15100" max="15101" width="28.7109375" style="499" customWidth="1"/>
    <col min="15102" max="15113" width="9.7109375" style="499" customWidth="1"/>
    <col min="15114" max="15338" width="8.85546875" style="499"/>
    <col min="15339" max="15340" width="28.7109375" style="499" customWidth="1"/>
    <col min="15341" max="15355" width="9.7109375" style="499" customWidth="1"/>
    <col min="15356" max="15357" width="28.7109375" style="499" customWidth="1"/>
    <col min="15358" max="15369" width="9.7109375" style="499" customWidth="1"/>
    <col min="15370" max="15594" width="8.85546875" style="499"/>
    <col min="15595" max="15596" width="28.7109375" style="499" customWidth="1"/>
    <col min="15597" max="15611" width="9.7109375" style="499" customWidth="1"/>
    <col min="15612" max="15613" width="28.7109375" style="499" customWidth="1"/>
    <col min="15614" max="15625" width="9.7109375" style="499" customWidth="1"/>
    <col min="15626" max="15850" width="8.85546875" style="499"/>
    <col min="15851" max="15852" width="28.7109375" style="499" customWidth="1"/>
    <col min="15853" max="15867" width="9.7109375" style="499" customWidth="1"/>
    <col min="15868" max="15869" width="28.7109375" style="499" customWidth="1"/>
    <col min="15870" max="15881" width="9.7109375" style="499" customWidth="1"/>
    <col min="15882" max="16106" width="8.85546875" style="499"/>
    <col min="16107" max="16108" width="28.7109375" style="499" customWidth="1"/>
    <col min="16109" max="16123" width="9.7109375" style="499" customWidth="1"/>
    <col min="16124" max="16125" width="28.7109375" style="499" customWidth="1"/>
    <col min="16126" max="16137" width="9.7109375" style="499" customWidth="1"/>
    <col min="16138" max="16384" width="8.85546875" style="499"/>
  </cols>
  <sheetData>
    <row r="1" spans="1:24" s="500" customFormat="1" ht="54" customHeight="1">
      <c r="A1" s="1978" t="s">
        <v>410</v>
      </c>
      <c r="B1" s="1979"/>
      <c r="C1" s="1979"/>
      <c r="D1" s="1979"/>
      <c r="E1" s="1979"/>
      <c r="F1" s="1979"/>
      <c r="G1" s="1979"/>
      <c r="H1" s="1979"/>
      <c r="I1" s="1979"/>
      <c r="J1" s="1979"/>
      <c r="K1" s="1979"/>
      <c r="L1" s="1979"/>
      <c r="M1" s="1979"/>
      <c r="N1" s="1979"/>
      <c r="O1" s="1979"/>
      <c r="P1" s="1979"/>
      <c r="Q1" s="1979"/>
    </row>
    <row r="2" spans="1:24" s="500" customFormat="1" ht="48.95" customHeight="1">
      <c r="A2" s="1981" t="s">
        <v>411</v>
      </c>
      <c r="B2" s="1982"/>
      <c r="C2" s="1982"/>
      <c r="D2" s="1982"/>
      <c r="E2" s="1982"/>
      <c r="F2" s="1982"/>
      <c r="G2" s="1982"/>
      <c r="H2" s="1982"/>
      <c r="I2" s="1982"/>
      <c r="J2" s="1982"/>
      <c r="K2" s="1982"/>
      <c r="L2" s="1982"/>
      <c r="M2" s="1982"/>
      <c r="N2" s="1982"/>
      <c r="O2" s="1982"/>
      <c r="P2" s="1982"/>
      <c r="Q2" s="1982"/>
    </row>
    <row r="3" spans="1:24" s="500" customFormat="1" ht="27" customHeight="1">
      <c r="A3" s="1904" t="s">
        <v>939</v>
      </c>
      <c r="B3" s="2155"/>
      <c r="C3" s="2155"/>
      <c r="D3" s="2155"/>
      <c r="E3" s="2155"/>
      <c r="F3" s="2155"/>
      <c r="G3" s="2155"/>
      <c r="H3" s="2155"/>
      <c r="I3" s="2155"/>
      <c r="J3" s="2155"/>
      <c r="K3" s="2155"/>
      <c r="L3" s="2155"/>
      <c r="M3" s="2155"/>
      <c r="N3" s="1958" t="s">
        <v>940</v>
      </c>
      <c r="O3" s="1958"/>
      <c r="P3" s="1958"/>
      <c r="Q3" s="1958"/>
    </row>
    <row r="4" spans="1:24" s="501" customFormat="1" ht="45" customHeight="1">
      <c r="A4" s="2198" t="s">
        <v>537</v>
      </c>
      <c r="B4" s="2179" t="s">
        <v>941</v>
      </c>
      <c r="C4" s="2179"/>
      <c r="D4" s="2179"/>
      <c r="E4" s="2179" t="s">
        <v>908</v>
      </c>
      <c r="F4" s="2179"/>
      <c r="G4" s="2179"/>
      <c r="H4" s="2179" t="s">
        <v>924</v>
      </c>
      <c r="I4" s="2179"/>
      <c r="J4" s="2179"/>
      <c r="K4" s="2179" t="s">
        <v>942</v>
      </c>
      <c r="L4" s="2179"/>
      <c r="M4" s="2179"/>
      <c r="N4" s="2179" t="s">
        <v>943</v>
      </c>
      <c r="O4" s="2179"/>
      <c r="P4" s="2179"/>
      <c r="Q4" s="2198" t="s">
        <v>539</v>
      </c>
    </row>
    <row r="5" spans="1:24" s="500" customFormat="1" ht="41.25" customHeight="1">
      <c r="A5" s="2199"/>
      <c r="B5" s="2207" t="s">
        <v>907</v>
      </c>
      <c r="C5" s="2207"/>
      <c r="D5" s="2207"/>
      <c r="E5" s="2207" t="s">
        <v>909</v>
      </c>
      <c r="F5" s="2207"/>
      <c r="G5" s="2207"/>
      <c r="H5" s="2207" t="s">
        <v>911</v>
      </c>
      <c r="I5" s="2207"/>
      <c r="J5" s="2207"/>
      <c r="K5" s="2207" t="s">
        <v>926</v>
      </c>
      <c r="L5" s="2207"/>
      <c r="M5" s="2207"/>
      <c r="N5" s="2207" t="s">
        <v>915</v>
      </c>
      <c r="O5" s="2207"/>
      <c r="P5" s="2207"/>
      <c r="Q5" s="2199"/>
    </row>
    <row r="6" spans="1:24" s="500" customFormat="1" ht="18" customHeight="1">
      <c r="A6" s="2199"/>
      <c r="B6" s="312" t="s">
        <v>624</v>
      </c>
      <c r="C6" s="312" t="s">
        <v>625</v>
      </c>
      <c r="D6" s="312" t="s">
        <v>128</v>
      </c>
      <c r="E6" s="312" t="s">
        <v>624</v>
      </c>
      <c r="F6" s="312" t="s">
        <v>625</v>
      </c>
      <c r="G6" s="312" t="s">
        <v>128</v>
      </c>
      <c r="H6" s="312" t="s">
        <v>624</v>
      </c>
      <c r="I6" s="312" t="s">
        <v>625</v>
      </c>
      <c r="J6" s="312" t="s">
        <v>128</v>
      </c>
      <c r="K6" s="312" t="s">
        <v>624</v>
      </c>
      <c r="L6" s="312" t="s">
        <v>625</v>
      </c>
      <c r="M6" s="312" t="s">
        <v>128</v>
      </c>
      <c r="N6" s="312" t="s">
        <v>624</v>
      </c>
      <c r="O6" s="312" t="s">
        <v>625</v>
      </c>
      <c r="P6" s="312" t="s">
        <v>128</v>
      </c>
      <c r="Q6" s="2199"/>
    </row>
    <row r="7" spans="1:24" s="500" customFormat="1" ht="18" customHeight="1">
      <c r="A7" s="2200"/>
      <c r="B7" s="312" t="s">
        <v>626</v>
      </c>
      <c r="C7" s="312" t="s">
        <v>627</v>
      </c>
      <c r="D7" s="312" t="s">
        <v>129</v>
      </c>
      <c r="E7" s="312" t="s">
        <v>626</v>
      </c>
      <c r="F7" s="312" t="s">
        <v>627</v>
      </c>
      <c r="G7" s="312" t="s">
        <v>129</v>
      </c>
      <c r="H7" s="312" t="s">
        <v>626</v>
      </c>
      <c r="I7" s="312" t="s">
        <v>627</v>
      </c>
      <c r="J7" s="312" t="s">
        <v>129</v>
      </c>
      <c r="K7" s="312" t="s">
        <v>626</v>
      </c>
      <c r="L7" s="312" t="s">
        <v>627</v>
      </c>
      <c r="M7" s="312" t="s">
        <v>129</v>
      </c>
      <c r="N7" s="312" t="s">
        <v>626</v>
      </c>
      <c r="O7" s="312" t="s">
        <v>627</v>
      </c>
      <c r="P7" s="312" t="s">
        <v>129</v>
      </c>
      <c r="Q7" s="2200"/>
    </row>
    <row r="8" spans="1:24" ht="18" customHeight="1">
      <c r="A8" s="255" t="s">
        <v>547</v>
      </c>
      <c r="B8" s="502">
        <v>89</v>
      </c>
      <c r="C8" s="502">
        <v>100</v>
      </c>
      <c r="D8" s="503">
        <f t="shared" ref="D8:D43" si="0">SUM(B8:C8)</f>
        <v>189</v>
      </c>
      <c r="E8" s="502">
        <v>0</v>
      </c>
      <c r="F8" s="502">
        <v>0</v>
      </c>
      <c r="G8" s="503">
        <f t="shared" ref="G8:G43" si="1">SUM(E8:F8)</f>
        <v>0</v>
      </c>
      <c r="H8" s="502">
        <v>68</v>
      </c>
      <c r="I8" s="502">
        <v>63</v>
      </c>
      <c r="J8" s="503">
        <f t="shared" ref="J8:J43" si="2">SUM(H8:I8)</f>
        <v>131</v>
      </c>
      <c r="K8" s="502">
        <v>0</v>
      </c>
      <c r="L8" s="502">
        <v>0</v>
      </c>
      <c r="M8" s="503">
        <f t="shared" ref="M8:M44" si="3">SUM(K8:L8)</f>
        <v>0</v>
      </c>
      <c r="N8" s="502">
        <v>1</v>
      </c>
      <c r="O8" s="502">
        <v>15</v>
      </c>
      <c r="P8" s="503">
        <f t="shared" ref="P8:P43" si="4">SUM(N8:O8)</f>
        <v>16</v>
      </c>
      <c r="Q8" s="255" t="s">
        <v>548</v>
      </c>
    </row>
    <row r="9" spans="1:24" ht="18" customHeight="1">
      <c r="A9" s="255" t="s">
        <v>644</v>
      </c>
      <c r="B9" s="504">
        <v>783</v>
      </c>
      <c r="C9" s="504">
        <v>104</v>
      </c>
      <c r="D9" s="503">
        <f t="shared" si="0"/>
        <v>887</v>
      </c>
      <c r="E9" s="504">
        <v>280</v>
      </c>
      <c r="F9" s="504">
        <v>8</v>
      </c>
      <c r="G9" s="503">
        <f t="shared" si="1"/>
        <v>288</v>
      </c>
      <c r="H9" s="504">
        <v>136</v>
      </c>
      <c r="I9" s="504">
        <v>27</v>
      </c>
      <c r="J9" s="503">
        <f t="shared" si="2"/>
        <v>163</v>
      </c>
      <c r="K9" s="504">
        <v>74</v>
      </c>
      <c r="L9" s="504">
        <v>5</v>
      </c>
      <c r="M9" s="503">
        <f t="shared" si="3"/>
        <v>79</v>
      </c>
      <c r="N9" s="504">
        <v>35</v>
      </c>
      <c r="O9" s="504">
        <v>17</v>
      </c>
      <c r="P9" s="503">
        <f t="shared" si="4"/>
        <v>52</v>
      </c>
      <c r="Q9" s="255" t="s">
        <v>550</v>
      </c>
    </row>
    <row r="10" spans="1:24" ht="18" customHeight="1">
      <c r="A10" s="255" t="s">
        <v>645</v>
      </c>
      <c r="B10" s="502">
        <v>242</v>
      </c>
      <c r="C10" s="502">
        <v>207</v>
      </c>
      <c r="D10" s="503">
        <f t="shared" si="0"/>
        <v>449</v>
      </c>
      <c r="E10" s="502">
        <v>44</v>
      </c>
      <c r="F10" s="502">
        <v>52</v>
      </c>
      <c r="G10" s="503">
        <f t="shared" si="1"/>
        <v>96</v>
      </c>
      <c r="H10" s="502">
        <v>60</v>
      </c>
      <c r="I10" s="502">
        <v>74</v>
      </c>
      <c r="J10" s="503">
        <f t="shared" si="2"/>
        <v>134</v>
      </c>
      <c r="K10" s="502">
        <v>131</v>
      </c>
      <c r="L10" s="502">
        <v>18</v>
      </c>
      <c r="M10" s="503">
        <f t="shared" si="3"/>
        <v>149</v>
      </c>
      <c r="N10" s="502">
        <v>12</v>
      </c>
      <c r="O10" s="502">
        <v>18</v>
      </c>
      <c r="P10" s="503">
        <f t="shared" si="4"/>
        <v>30</v>
      </c>
      <c r="Q10" s="255" t="s">
        <v>552</v>
      </c>
      <c r="S10" s="500"/>
      <c r="T10" s="500"/>
      <c r="U10" s="500"/>
      <c r="V10" s="500"/>
      <c r="W10" s="500"/>
      <c r="X10" s="500"/>
    </row>
    <row r="11" spans="1:24" ht="18" customHeight="1">
      <c r="A11" s="255" t="s">
        <v>553</v>
      </c>
      <c r="B11" s="505">
        <v>235</v>
      </c>
      <c r="C11" s="505">
        <v>165</v>
      </c>
      <c r="D11" s="506">
        <f t="shared" si="0"/>
        <v>400</v>
      </c>
      <c r="E11" s="505">
        <v>45</v>
      </c>
      <c r="F11" s="505">
        <v>24</v>
      </c>
      <c r="G11" s="506">
        <f t="shared" si="1"/>
        <v>69</v>
      </c>
      <c r="H11" s="507">
        <v>50</v>
      </c>
      <c r="I11" s="507">
        <v>32</v>
      </c>
      <c r="J11" s="508">
        <f t="shared" si="2"/>
        <v>82</v>
      </c>
      <c r="K11" s="505">
        <v>45</v>
      </c>
      <c r="L11" s="505">
        <v>19</v>
      </c>
      <c r="M11" s="506">
        <f t="shared" si="3"/>
        <v>64</v>
      </c>
      <c r="N11" s="505">
        <v>13</v>
      </c>
      <c r="O11" s="505">
        <v>11</v>
      </c>
      <c r="P11" s="506">
        <f t="shared" si="4"/>
        <v>24</v>
      </c>
      <c r="Q11" s="255" t="s">
        <v>802</v>
      </c>
      <c r="S11" s="500"/>
      <c r="T11" s="500"/>
      <c r="U11" s="500"/>
      <c r="V11" s="500"/>
      <c r="W11" s="500"/>
      <c r="X11" s="500"/>
    </row>
    <row r="12" spans="1:24" ht="18" customHeight="1">
      <c r="A12" s="255" t="s">
        <v>646</v>
      </c>
      <c r="B12" s="502">
        <v>116</v>
      </c>
      <c r="C12" s="502">
        <v>113</v>
      </c>
      <c r="D12" s="503">
        <f t="shared" si="0"/>
        <v>229</v>
      </c>
      <c r="E12" s="502">
        <v>55</v>
      </c>
      <c r="F12" s="502">
        <v>13</v>
      </c>
      <c r="G12" s="503">
        <f t="shared" si="1"/>
        <v>68</v>
      </c>
      <c r="H12" s="502">
        <v>36</v>
      </c>
      <c r="I12" s="502">
        <v>19</v>
      </c>
      <c r="J12" s="503">
        <f t="shared" si="2"/>
        <v>55</v>
      </c>
      <c r="K12" s="502">
        <v>36</v>
      </c>
      <c r="L12" s="502">
        <v>3</v>
      </c>
      <c r="M12" s="503">
        <f t="shared" si="3"/>
        <v>39</v>
      </c>
      <c r="N12" s="502">
        <v>5</v>
      </c>
      <c r="O12" s="502">
        <v>12</v>
      </c>
      <c r="P12" s="503">
        <f t="shared" si="4"/>
        <v>17</v>
      </c>
      <c r="Q12" s="255" t="s">
        <v>556</v>
      </c>
      <c r="S12" s="500"/>
      <c r="T12" s="500"/>
      <c r="U12" s="500"/>
      <c r="V12" s="500"/>
      <c r="W12" s="500"/>
      <c r="X12" s="500"/>
    </row>
    <row r="13" spans="1:24" ht="18" customHeight="1">
      <c r="A13" s="255" t="s">
        <v>557</v>
      </c>
      <c r="B13" s="505">
        <v>75</v>
      </c>
      <c r="C13" s="505">
        <v>37</v>
      </c>
      <c r="D13" s="506">
        <f t="shared" si="0"/>
        <v>112</v>
      </c>
      <c r="E13" s="505">
        <v>31</v>
      </c>
      <c r="F13" s="505">
        <v>14</v>
      </c>
      <c r="G13" s="506">
        <f t="shared" si="1"/>
        <v>45</v>
      </c>
      <c r="H13" s="507">
        <v>18</v>
      </c>
      <c r="I13" s="507">
        <v>6</v>
      </c>
      <c r="J13" s="508">
        <f t="shared" si="2"/>
        <v>24</v>
      </c>
      <c r="K13" s="505">
        <v>33</v>
      </c>
      <c r="L13" s="505">
        <v>3</v>
      </c>
      <c r="M13" s="506">
        <f t="shared" si="3"/>
        <v>36</v>
      </c>
      <c r="N13" s="505">
        <v>1</v>
      </c>
      <c r="O13" s="505">
        <v>2</v>
      </c>
      <c r="P13" s="506">
        <f t="shared" si="4"/>
        <v>3</v>
      </c>
      <c r="Q13" s="255" t="s">
        <v>558</v>
      </c>
      <c r="S13" s="500"/>
      <c r="T13" s="500"/>
      <c r="U13" s="500"/>
      <c r="V13" s="500"/>
      <c r="W13" s="500"/>
      <c r="X13" s="500"/>
    </row>
    <row r="14" spans="1:24" ht="18" customHeight="1">
      <c r="A14" s="255" t="s">
        <v>559</v>
      </c>
      <c r="B14" s="502">
        <v>23</v>
      </c>
      <c r="C14" s="502">
        <v>59</v>
      </c>
      <c r="D14" s="503">
        <f t="shared" si="0"/>
        <v>82</v>
      </c>
      <c r="E14" s="502">
        <v>10</v>
      </c>
      <c r="F14" s="502">
        <v>21</v>
      </c>
      <c r="G14" s="503">
        <f t="shared" si="1"/>
        <v>31</v>
      </c>
      <c r="H14" s="502">
        <v>1</v>
      </c>
      <c r="I14" s="502">
        <v>1</v>
      </c>
      <c r="J14" s="503">
        <f t="shared" si="2"/>
        <v>2</v>
      </c>
      <c r="K14" s="502">
        <v>23</v>
      </c>
      <c r="L14" s="502">
        <v>7</v>
      </c>
      <c r="M14" s="503">
        <f t="shared" si="3"/>
        <v>30</v>
      </c>
      <c r="N14" s="502">
        <v>0</v>
      </c>
      <c r="O14" s="502">
        <v>0</v>
      </c>
      <c r="P14" s="503">
        <f t="shared" si="4"/>
        <v>0</v>
      </c>
      <c r="Q14" s="255" t="s">
        <v>560</v>
      </c>
      <c r="S14" s="500"/>
      <c r="T14" s="500"/>
      <c r="U14" s="500"/>
      <c r="V14" s="500"/>
      <c r="W14" s="500"/>
      <c r="X14" s="500"/>
    </row>
    <row r="15" spans="1:24" ht="18" customHeight="1">
      <c r="A15" s="255" t="s">
        <v>561</v>
      </c>
      <c r="B15" s="504">
        <v>25</v>
      </c>
      <c r="C15" s="504">
        <v>50</v>
      </c>
      <c r="D15" s="503">
        <f t="shared" si="0"/>
        <v>75</v>
      </c>
      <c r="E15" s="504">
        <v>15</v>
      </c>
      <c r="F15" s="504">
        <v>18</v>
      </c>
      <c r="G15" s="503">
        <f t="shared" si="1"/>
        <v>33</v>
      </c>
      <c r="H15" s="504">
        <v>1</v>
      </c>
      <c r="I15" s="504">
        <v>8</v>
      </c>
      <c r="J15" s="503">
        <f t="shared" si="2"/>
        <v>9</v>
      </c>
      <c r="K15" s="504">
        <v>17</v>
      </c>
      <c r="L15" s="504">
        <v>3</v>
      </c>
      <c r="M15" s="503">
        <f t="shared" si="3"/>
        <v>20</v>
      </c>
      <c r="N15" s="504">
        <v>2</v>
      </c>
      <c r="O15" s="504">
        <v>8</v>
      </c>
      <c r="P15" s="503">
        <f t="shared" si="4"/>
        <v>10</v>
      </c>
      <c r="Q15" s="255" t="s">
        <v>562</v>
      </c>
      <c r="S15" s="500"/>
      <c r="T15" s="500"/>
      <c r="U15" s="500"/>
      <c r="V15" s="500"/>
      <c r="W15" s="500"/>
      <c r="X15" s="500"/>
    </row>
    <row r="16" spans="1:24" ht="18" customHeight="1">
      <c r="A16" s="255" t="s">
        <v>647</v>
      </c>
      <c r="B16" s="502">
        <v>23</v>
      </c>
      <c r="C16" s="502">
        <v>22</v>
      </c>
      <c r="D16" s="503">
        <f t="shared" si="0"/>
        <v>45</v>
      </c>
      <c r="E16" s="502">
        <v>21</v>
      </c>
      <c r="F16" s="502">
        <v>14</v>
      </c>
      <c r="G16" s="503">
        <f t="shared" si="1"/>
        <v>35</v>
      </c>
      <c r="H16" s="502">
        <v>13</v>
      </c>
      <c r="I16" s="502">
        <v>1</v>
      </c>
      <c r="J16" s="503">
        <f t="shared" si="2"/>
        <v>14</v>
      </c>
      <c r="K16" s="502">
        <v>14</v>
      </c>
      <c r="L16" s="502">
        <v>1</v>
      </c>
      <c r="M16" s="503">
        <f t="shared" si="3"/>
        <v>15</v>
      </c>
      <c r="N16" s="502">
        <v>1</v>
      </c>
      <c r="O16" s="502">
        <v>3</v>
      </c>
      <c r="P16" s="503">
        <f t="shared" si="4"/>
        <v>4</v>
      </c>
      <c r="Q16" s="255" t="s">
        <v>564</v>
      </c>
      <c r="S16" s="500"/>
      <c r="T16" s="500"/>
      <c r="U16" s="500"/>
      <c r="V16" s="500"/>
      <c r="W16" s="500"/>
      <c r="X16" s="500"/>
    </row>
    <row r="17" spans="1:24" ht="18" customHeight="1">
      <c r="A17" s="255" t="s">
        <v>565</v>
      </c>
      <c r="B17" s="505">
        <v>101</v>
      </c>
      <c r="C17" s="505">
        <v>54</v>
      </c>
      <c r="D17" s="506">
        <f t="shared" si="0"/>
        <v>155</v>
      </c>
      <c r="E17" s="505">
        <v>34</v>
      </c>
      <c r="F17" s="505">
        <v>13</v>
      </c>
      <c r="G17" s="506">
        <f t="shared" si="1"/>
        <v>47</v>
      </c>
      <c r="H17" s="507">
        <v>17</v>
      </c>
      <c r="I17" s="507">
        <v>26</v>
      </c>
      <c r="J17" s="508">
        <f t="shared" si="2"/>
        <v>43</v>
      </c>
      <c r="K17" s="505">
        <v>17</v>
      </c>
      <c r="L17" s="505">
        <v>8</v>
      </c>
      <c r="M17" s="506">
        <f t="shared" si="3"/>
        <v>25</v>
      </c>
      <c r="N17" s="505">
        <v>3</v>
      </c>
      <c r="O17" s="505">
        <v>7</v>
      </c>
      <c r="P17" s="506">
        <f t="shared" si="4"/>
        <v>10</v>
      </c>
      <c r="Q17" s="255" t="s">
        <v>566</v>
      </c>
      <c r="S17" s="500"/>
      <c r="T17" s="500"/>
      <c r="U17" s="500"/>
      <c r="V17" s="500"/>
      <c r="W17" s="500"/>
      <c r="X17" s="500"/>
    </row>
    <row r="18" spans="1:24" ht="18" customHeight="1">
      <c r="A18" s="255" t="s">
        <v>567</v>
      </c>
      <c r="B18" s="502">
        <v>74</v>
      </c>
      <c r="C18" s="502">
        <v>72</v>
      </c>
      <c r="D18" s="503">
        <f t="shared" si="0"/>
        <v>146</v>
      </c>
      <c r="E18" s="502">
        <v>27</v>
      </c>
      <c r="F18" s="502">
        <v>22</v>
      </c>
      <c r="G18" s="503">
        <f t="shared" si="1"/>
        <v>49</v>
      </c>
      <c r="H18" s="502">
        <v>16</v>
      </c>
      <c r="I18" s="502">
        <v>29</v>
      </c>
      <c r="J18" s="503">
        <f t="shared" si="2"/>
        <v>45</v>
      </c>
      <c r="K18" s="502">
        <v>15</v>
      </c>
      <c r="L18" s="502">
        <v>8</v>
      </c>
      <c r="M18" s="503">
        <f t="shared" si="3"/>
        <v>23</v>
      </c>
      <c r="N18" s="502">
        <v>0</v>
      </c>
      <c r="O18" s="502">
        <v>6</v>
      </c>
      <c r="P18" s="503">
        <f t="shared" si="4"/>
        <v>6</v>
      </c>
      <c r="Q18" s="255" t="s">
        <v>568</v>
      </c>
      <c r="S18" s="509"/>
      <c r="T18" s="509"/>
      <c r="U18" s="509"/>
      <c r="V18" s="509"/>
      <c r="W18" s="509"/>
      <c r="X18" s="509"/>
    </row>
    <row r="19" spans="1:24" ht="18" customHeight="1">
      <c r="A19" s="255" t="s">
        <v>569</v>
      </c>
      <c r="B19" s="502">
        <v>110</v>
      </c>
      <c r="C19" s="502">
        <v>249</v>
      </c>
      <c r="D19" s="503">
        <f t="shared" si="0"/>
        <v>359</v>
      </c>
      <c r="E19" s="502">
        <v>75</v>
      </c>
      <c r="F19" s="502">
        <v>58</v>
      </c>
      <c r="G19" s="503">
        <f t="shared" si="1"/>
        <v>133</v>
      </c>
      <c r="H19" s="502">
        <v>39</v>
      </c>
      <c r="I19" s="502">
        <v>40</v>
      </c>
      <c r="J19" s="503">
        <f t="shared" si="2"/>
        <v>79</v>
      </c>
      <c r="K19" s="502">
        <v>55</v>
      </c>
      <c r="L19" s="502">
        <v>20</v>
      </c>
      <c r="M19" s="503">
        <f t="shared" si="3"/>
        <v>75</v>
      </c>
      <c r="N19" s="502">
        <v>5</v>
      </c>
      <c r="O19" s="502">
        <v>39</v>
      </c>
      <c r="P19" s="503">
        <f t="shared" si="4"/>
        <v>44</v>
      </c>
      <c r="Q19" s="255" t="s">
        <v>570</v>
      </c>
    </row>
    <row r="20" spans="1:24" ht="18" customHeight="1">
      <c r="A20" s="255" t="s">
        <v>571</v>
      </c>
      <c r="B20" s="504">
        <v>79</v>
      </c>
      <c r="C20" s="504">
        <v>163</v>
      </c>
      <c r="D20" s="503">
        <f t="shared" si="0"/>
        <v>242</v>
      </c>
      <c r="E20" s="504">
        <v>51</v>
      </c>
      <c r="F20" s="504">
        <v>94</v>
      </c>
      <c r="G20" s="503">
        <f t="shared" si="1"/>
        <v>145</v>
      </c>
      <c r="H20" s="504">
        <v>7</v>
      </c>
      <c r="I20" s="504">
        <v>7</v>
      </c>
      <c r="J20" s="503">
        <f t="shared" si="2"/>
        <v>14</v>
      </c>
      <c r="K20" s="504">
        <v>40</v>
      </c>
      <c r="L20" s="504">
        <v>24</v>
      </c>
      <c r="M20" s="503">
        <f t="shared" si="3"/>
        <v>64</v>
      </c>
      <c r="N20" s="504">
        <v>1</v>
      </c>
      <c r="O20" s="504">
        <v>13</v>
      </c>
      <c r="P20" s="503">
        <f t="shared" si="4"/>
        <v>14</v>
      </c>
      <c r="Q20" s="255" t="s">
        <v>572</v>
      </c>
    </row>
    <row r="21" spans="1:24" ht="18" customHeight="1">
      <c r="A21" s="255" t="s">
        <v>648</v>
      </c>
      <c r="B21" s="502">
        <v>19</v>
      </c>
      <c r="C21" s="502">
        <v>17</v>
      </c>
      <c r="D21" s="503">
        <f t="shared" si="0"/>
        <v>36</v>
      </c>
      <c r="E21" s="502">
        <v>4</v>
      </c>
      <c r="F21" s="502">
        <v>2</v>
      </c>
      <c r="G21" s="503">
        <f t="shared" si="1"/>
        <v>6</v>
      </c>
      <c r="H21" s="502">
        <v>4</v>
      </c>
      <c r="I21" s="502">
        <v>5</v>
      </c>
      <c r="J21" s="503">
        <f t="shared" si="2"/>
        <v>9</v>
      </c>
      <c r="K21" s="502">
        <v>14</v>
      </c>
      <c r="L21" s="502">
        <v>7</v>
      </c>
      <c r="M21" s="503">
        <f t="shared" si="3"/>
        <v>21</v>
      </c>
      <c r="N21" s="502">
        <v>0</v>
      </c>
      <c r="O21" s="502">
        <v>2</v>
      </c>
      <c r="P21" s="503">
        <f t="shared" si="4"/>
        <v>2</v>
      </c>
      <c r="Q21" s="255" t="s">
        <v>574</v>
      </c>
    </row>
    <row r="22" spans="1:24" ht="18" customHeight="1">
      <c r="A22" s="255" t="s">
        <v>575</v>
      </c>
      <c r="B22" s="505">
        <v>72</v>
      </c>
      <c r="C22" s="505">
        <v>39</v>
      </c>
      <c r="D22" s="506">
        <f t="shared" si="0"/>
        <v>111</v>
      </c>
      <c r="E22" s="505">
        <v>15</v>
      </c>
      <c r="F22" s="505">
        <v>3</v>
      </c>
      <c r="G22" s="506">
        <f t="shared" si="1"/>
        <v>18</v>
      </c>
      <c r="H22" s="507">
        <v>13</v>
      </c>
      <c r="I22" s="507">
        <v>14</v>
      </c>
      <c r="J22" s="508">
        <f t="shared" si="2"/>
        <v>27</v>
      </c>
      <c r="K22" s="505">
        <v>17</v>
      </c>
      <c r="L22" s="505">
        <v>2</v>
      </c>
      <c r="M22" s="506">
        <f t="shared" si="3"/>
        <v>19</v>
      </c>
      <c r="N22" s="505">
        <v>3</v>
      </c>
      <c r="O22" s="505">
        <v>3</v>
      </c>
      <c r="P22" s="506">
        <f t="shared" si="4"/>
        <v>6</v>
      </c>
      <c r="Q22" s="255" t="s">
        <v>576</v>
      </c>
    </row>
    <row r="23" spans="1:24" ht="18" customHeight="1">
      <c r="A23" s="255" t="s">
        <v>577</v>
      </c>
      <c r="B23" s="502">
        <v>46</v>
      </c>
      <c r="C23" s="502">
        <v>18</v>
      </c>
      <c r="D23" s="503">
        <f t="shared" si="0"/>
        <v>64</v>
      </c>
      <c r="E23" s="502">
        <v>32</v>
      </c>
      <c r="F23" s="502">
        <v>16</v>
      </c>
      <c r="G23" s="503">
        <f t="shared" si="1"/>
        <v>48</v>
      </c>
      <c r="H23" s="502">
        <v>12</v>
      </c>
      <c r="I23" s="502">
        <v>5</v>
      </c>
      <c r="J23" s="503">
        <f t="shared" si="2"/>
        <v>17</v>
      </c>
      <c r="K23" s="502">
        <v>91</v>
      </c>
      <c r="L23" s="502">
        <v>10</v>
      </c>
      <c r="M23" s="503">
        <f t="shared" si="3"/>
        <v>101</v>
      </c>
      <c r="N23" s="502">
        <v>3</v>
      </c>
      <c r="O23" s="502">
        <v>2</v>
      </c>
      <c r="P23" s="503">
        <f t="shared" si="4"/>
        <v>5</v>
      </c>
      <c r="Q23" s="255" t="s">
        <v>578</v>
      </c>
    </row>
    <row r="24" spans="1:24" ht="18" customHeight="1">
      <c r="A24" s="255" t="s">
        <v>944</v>
      </c>
      <c r="B24" s="502">
        <v>47</v>
      </c>
      <c r="C24" s="502">
        <v>38</v>
      </c>
      <c r="D24" s="503">
        <f t="shared" si="0"/>
        <v>85</v>
      </c>
      <c r="E24" s="502">
        <v>7</v>
      </c>
      <c r="F24" s="502">
        <v>1</v>
      </c>
      <c r="G24" s="503">
        <f t="shared" si="1"/>
        <v>8</v>
      </c>
      <c r="H24" s="502">
        <v>1</v>
      </c>
      <c r="I24" s="502">
        <v>0</v>
      </c>
      <c r="J24" s="503">
        <f t="shared" si="2"/>
        <v>1</v>
      </c>
      <c r="K24" s="502">
        <v>0</v>
      </c>
      <c r="L24" s="502">
        <v>0</v>
      </c>
      <c r="M24" s="503">
        <f t="shared" si="3"/>
        <v>0</v>
      </c>
      <c r="N24" s="502">
        <v>9</v>
      </c>
      <c r="O24" s="502">
        <v>20</v>
      </c>
      <c r="P24" s="503">
        <f t="shared" si="4"/>
        <v>29</v>
      </c>
      <c r="Q24" s="510" t="s">
        <v>580</v>
      </c>
    </row>
    <row r="25" spans="1:24" ht="18" customHeight="1">
      <c r="A25" s="255" t="s">
        <v>945</v>
      </c>
      <c r="B25" s="504">
        <v>15</v>
      </c>
      <c r="C25" s="504">
        <v>11</v>
      </c>
      <c r="D25" s="503">
        <f t="shared" si="0"/>
        <v>26</v>
      </c>
      <c r="E25" s="504">
        <v>29</v>
      </c>
      <c r="F25" s="504">
        <v>6</v>
      </c>
      <c r="G25" s="503">
        <f t="shared" si="1"/>
        <v>35</v>
      </c>
      <c r="H25" s="504">
        <v>2</v>
      </c>
      <c r="I25" s="504">
        <v>3</v>
      </c>
      <c r="J25" s="503">
        <f t="shared" si="2"/>
        <v>5</v>
      </c>
      <c r="K25" s="504">
        <v>28</v>
      </c>
      <c r="L25" s="504">
        <v>4</v>
      </c>
      <c r="M25" s="503">
        <f t="shared" si="3"/>
        <v>32</v>
      </c>
      <c r="N25" s="504">
        <v>1</v>
      </c>
      <c r="O25" s="504">
        <v>0</v>
      </c>
      <c r="P25" s="503">
        <f t="shared" si="4"/>
        <v>1</v>
      </c>
      <c r="Q25" s="302" t="s">
        <v>582</v>
      </c>
    </row>
    <row r="26" spans="1:24" ht="18" customHeight="1">
      <c r="A26" s="255" t="s">
        <v>583</v>
      </c>
      <c r="B26" s="502">
        <v>144</v>
      </c>
      <c r="C26" s="502">
        <v>110</v>
      </c>
      <c r="D26" s="503">
        <f t="shared" si="0"/>
        <v>254</v>
      </c>
      <c r="E26" s="502">
        <v>68</v>
      </c>
      <c r="F26" s="502">
        <v>49</v>
      </c>
      <c r="G26" s="503">
        <f t="shared" si="1"/>
        <v>117</v>
      </c>
      <c r="H26" s="502">
        <v>33</v>
      </c>
      <c r="I26" s="502">
        <v>15</v>
      </c>
      <c r="J26" s="503">
        <f t="shared" si="2"/>
        <v>48</v>
      </c>
      <c r="K26" s="502">
        <v>104</v>
      </c>
      <c r="L26" s="502">
        <v>20</v>
      </c>
      <c r="M26" s="503">
        <f t="shared" si="3"/>
        <v>124</v>
      </c>
      <c r="N26" s="502">
        <v>8</v>
      </c>
      <c r="O26" s="502">
        <v>17</v>
      </c>
      <c r="P26" s="503">
        <f t="shared" si="4"/>
        <v>25</v>
      </c>
      <c r="Q26" s="255" t="s">
        <v>584</v>
      </c>
    </row>
    <row r="27" spans="1:24" ht="18" customHeight="1">
      <c r="A27" s="255" t="s">
        <v>585</v>
      </c>
      <c r="B27" s="505">
        <v>48</v>
      </c>
      <c r="C27" s="505">
        <v>40</v>
      </c>
      <c r="D27" s="506">
        <f t="shared" si="0"/>
        <v>88</v>
      </c>
      <c r="E27" s="505">
        <v>2</v>
      </c>
      <c r="F27" s="505">
        <v>1</v>
      </c>
      <c r="G27" s="506">
        <f t="shared" si="1"/>
        <v>3</v>
      </c>
      <c r="H27" s="507">
        <v>19</v>
      </c>
      <c r="I27" s="507">
        <v>9</v>
      </c>
      <c r="J27" s="508">
        <f t="shared" si="2"/>
        <v>28</v>
      </c>
      <c r="K27" s="505">
        <v>27</v>
      </c>
      <c r="L27" s="505">
        <v>3</v>
      </c>
      <c r="M27" s="506">
        <f t="shared" si="3"/>
        <v>30</v>
      </c>
      <c r="N27" s="505">
        <v>0</v>
      </c>
      <c r="O27" s="505">
        <v>1</v>
      </c>
      <c r="P27" s="506">
        <f t="shared" si="4"/>
        <v>1</v>
      </c>
      <c r="Q27" s="255" t="s">
        <v>586</v>
      </c>
    </row>
    <row r="28" spans="1:24" ht="18" customHeight="1">
      <c r="A28" s="255" t="s">
        <v>587</v>
      </c>
      <c r="B28" s="502">
        <v>49</v>
      </c>
      <c r="C28" s="502">
        <v>299</v>
      </c>
      <c r="D28" s="503">
        <f t="shared" si="0"/>
        <v>348</v>
      </c>
      <c r="E28" s="502">
        <v>46</v>
      </c>
      <c r="F28" s="502">
        <v>124</v>
      </c>
      <c r="G28" s="503">
        <f t="shared" si="1"/>
        <v>170</v>
      </c>
      <c r="H28" s="502">
        <v>27</v>
      </c>
      <c r="I28" s="502">
        <v>44</v>
      </c>
      <c r="J28" s="503">
        <f t="shared" si="2"/>
        <v>71</v>
      </c>
      <c r="K28" s="502">
        <v>93</v>
      </c>
      <c r="L28" s="502">
        <v>101</v>
      </c>
      <c r="M28" s="503">
        <f t="shared" si="3"/>
        <v>194</v>
      </c>
      <c r="N28" s="502">
        <v>3</v>
      </c>
      <c r="O28" s="502">
        <v>21</v>
      </c>
      <c r="P28" s="503">
        <f t="shared" si="4"/>
        <v>24</v>
      </c>
      <c r="Q28" s="255" t="s">
        <v>588</v>
      </c>
    </row>
    <row r="29" spans="1:24" ht="18" customHeight="1">
      <c r="A29" s="255" t="s">
        <v>589</v>
      </c>
      <c r="B29" s="502">
        <v>16</v>
      </c>
      <c r="C29" s="502">
        <v>4</v>
      </c>
      <c r="D29" s="503">
        <f t="shared" si="0"/>
        <v>20</v>
      </c>
      <c r="E29" s="502">
        <v>7</v>
      </c>
      <c r="F29" s="502">
        <v>2</v>
      </c>
      <c r="G29" s="503">
        <f t="shared" si="1"/>
        <v>9</v>
      </c>
      <c r="H29" s="502">
        <v>0</v>
      </c>
      <c r="I29" s="502">
        <v>0</v>
      </c>
      <c r="J29" s="503">
        <f t="shared" si="2"/>
        <v>0</v>
      </c>
      <c r="K29" s="502">
        <v>0</v>
      </c>
      <c r="L29" s="502">
        <v>0</v>
      </c>
      <c r="M29" s="503">
        <f t="shared" si="3"/>
        <v>0</v>
      </c>
      <c r="N29" s="502">
        <v>0</v>
      </c>
      <c r="O29" s="502">
        <v>0</v>
      </c>
      <c r="P29" s="503">
        <f t="shared" si="4"/>
        <v>0</v>
      </c>
      <c r="Q29" s="255" t="s">
        <v>590</v>
      </c>
    </row>
    <row r="30" spans="1:24" ht="18" customHeight="1">
      <c r="A30" s="255" t="s">
        <v>650</v>
      </c>
      <c r="B30" s="504">
        <v>273</v>
      </c>
      <c r="C30" s="504">
        <v>297</v>
      </c>
      <c r="D30" s="503">
        <f t="shared" si="0"/>
        <v>570</v>
      </c>
      <c r="E30" s="504">
        <v>114</v>
      </c>
      <c r="F30" s="504">
        <v>63</v>
      </c>
      <c r="G30" s="503">
        <f t="shared" si="1"/>
        <v>177</v>
      </c>
      <c r="H30" s="504">
        <v>69</v>
      </c>
      <c r="I30" s="504">
        <v>78</v>
      </c>
      <c r="J30" s="503">
        <f t="shared" si="2"/>
        <v>147</v>
      </c>
      <c r="K30" s="504">
        <v>120</v>
      </c>
      <c r="L30" s="504">
        <v>52</v>
      </c>
      <c r="M30" s="503">
        <f t="shared" si="3"/>
        <v>172</v>
      </c>
      <c r="N30" s="504">
        <v>18</v>
      </c>
      <c r="O30" s="504">
        <v>33</v>
      </c>
      <c r="P30" s="503">
        <f t="shared" si="4"/>
        <v>51</v>
      </c>
      <c r="Q30" s="255" t="s">
        <v>806</v>
      </c>
    </row>
    <row r="31" spans="1:24" ht="18" customHeight="1">
      <c r="A31" s="255" t="s">
        <v>593</v>
      </c>
      <c r="B31" s="502">
        <v>70</v>
      </c>
      <c r="C31" s="502">
        <v>48</v>
      </c>
      <c r="D31" s="503">
        <f t="shared" si="0"/>
        <v>118</v>
      </c>
      <c r="E31" s="502">
        <v>34</v>
      </c>
      <c r="F31" s="502">
        <v>6</v>
      </c>
      <c r="G31" s="503">
        <f t="shared" si="1"/>
        <v>40</v>
      </c>
      <c r="H31" s="502">
        <v>8</v>
      </c>
      <c r="I31" s="502">
        <v>14</v>
      </c>
      <c r="J31" s="503">
        <f t="shared" si="2"/>
        <v>22</v>
      </c>
      <c r="K31" s="502">
        <v>25</v>
      </c>
      <c r="L31" s="502">
        <v>0</v>
      </c>
      <c r="M31" s="503">
        <f t="shared" si="3"/>
        <v>25</v>
      </c>
      <c r="N31" s="502">
        <v>2</v>
      </c>
      <c r="O31" s="502">
        <v>0</v>
      </c>
      <c r="P31" s="503">
        <f t="shared" si="4"/>
        <v>2</v>
      </c>
      <c r="Q31" s="255" t="s">
        <v>594</v>
      </c>
    </row>
    <row r="32" spans="1:24" ht="18" customHeight="1">
      <c r="A32" s="255" t="s">
        <v>595</v>
      </c>
      <c r="B32" s="505">
        <v>7</v>
      </c>
      <c r="C32" s="505">
        <v>0</v>
      </c>
      <c r="D32" s="506">
        <f t="shared" si="0"/>
        <v>7</v>
      </c>
      <c r="E32" s="505">
        <v>0</v>
      </c>
      <c r="F32" s="505">
        <v>0</v>
      </c>
      <c r="G32" s="506">
        <f t="shared" si="1"/>
        <v>0</v>
      </c>
      <c r="H32" s="507">
        <v>1</v>
      </c>
      <c r="I32" s="507">
        <v>0</v>
      </c>
      <c r="J32" s="508">
        <f t="shared" si="2"/>
        <v>1</v>
      </c>
      <c r="K32" s="505">
        <v>0</v>
      </c>
      <c r="L32" s="505">
        <v>0</v>
      </c>
      <c r="M32" s="506">
        <f t="shared" si="3"/>
        <v>0</v>
      </c>
      <c r="N32" s="505">
        <v>0</v>
      </c>
      <c r="O32" s="505">
        <v>0</v>
      </c>
      <c r="P32" s="506">
        <f t="shared" si="4"/>
        <v>0</v>
      </c>
      <c r="Q32" s="255" t="s">
        <v>946</v>
      </c>
    </row>
    <row r="33" spans="1:17" ht="18" customHeight="1">
      <c r="A33" s="255" t="s">
        <v>597</v>
      </c>
      <c r="B33" s="502">
        <v>632</v>
      </c>
      <c r="C33" s="502">
        <v>423</v>
      </c>
      <c r="D33" s="503">
        <f t="shared" si="0"/>
        <v>1055</v>
      </c>
      <c r="E33" s="502">
        <v>245</v>
      </c>
      <c r="F33" s="502">
        <v>180</v>
      </c>
      <c r="G33" s="503">
        <f t="shared" si="1"/>
        <v>425</v>
      </c>
      <c r="H33" s="502">
        <v>76</v>
      </c>
      <c r="I33" s="502">
        <v>30</v>
      </c>
      <c r="J33" s="503">
        <f t="shared" si="2"/>
        <v>106</v>
      </c>
      <c r="K33" s="502">
        <v>42</v>
      </c>
      <c r="L33" s="502">
        <v>31</v>
      </c>
      <c r="M33" s="503">
        <f t="shared" si="3"/>
        <v>73</v>
      </c>
      <c r="N33" s="502">
        <v>12</v>
      </c>
      <c r="O33" s="502">
        <v>16</v>
      </c>
      <c r="P33" s="503">
        <f t="shared" si="4"/>
        <v>28</v>
      </c>
      <c r="Q33" s="255" t="s">
        <v>598</v>
      </c>
    </row>
    <row r="34" spans="1:17" ht="18" customHeight="1">
      <c r="A34" s="255" t="s">
        <v>599</v>
      </c>
      <c r="B34" s="502">
        <v>131</v>
      </c>
      <c r="C34" s="502">
        <v>292</v>
      </c>
      <c r="D34" s="503">
        <f t="shared" si="0"/>
        <v>423</v>
      </c>
      <c r="E34" s="502">
        <v>122</v>
      </c>
      <c r="F34" s="502">
        <v>126</v>
      </c>
      <c r="G34" s="503">
        <f t="shared" si="1"/>
        <v>248</v>
      </c>
      <c r="H34" s="502">
        <v>32</v>
      </c>
      <c r="I34" s="502">
        <v>32</v>
      </c>
      <c r="J34" s="503">
        <f t="shared" si="2"/>
        <v>64</v>
      </c>
      <c r="K34" s="502">
        <v>100</v>
      </c>
      <c r="L34" s="502">
        <v>40</v>
      </c>
      <c r="M34" s="503">
        <f t="shared" si="3"/>
        <v>140</v>
      </c>
      <c r="N34" s="502">
        <v>22</v>
      </c>
      <c r="O34" s="502">
        <v>27</v>
      </c>
      <c r="P34" s="503">
        <f t="shared" si="4"/>
        <v>49</v>
      </c>
      <c r="Q34" s="255" t="s">
        <v>600</v>
      </c>
    </row>
    <row r="35" spans="1:17" ht="18" customHeight="1">
      <c r="A35" s="255" t="s">
        <v>601</v>
      </c>
      <c r="B35" s="504">
        <v>52</v>
      </c>
      <c r="C35" s="504">
        <v>184</v>
      </c>
      <c r="D35" s="503">
        <f t="shared" si="0"/>
        <v>236</v>
      </c>
      <c r="E35" s="504">
        <v>36</v>
      </c>
      <c r="F35" s="504">
        <v>90</v>
      </c>
      <c r="G35" s="503">
        <f t="shared" si="1"/>
        <v>126</v>
      </c>
      <c r="H35" s="504">
        <v>9</v>
      </c>
      <c r="I35" s="504">
        <v>30</v>
      </c>
      <c r="J35" s="503">
        <f t="shared" si="2"/>
        <v>39</v>
      </c>
      <c r="K35" s="504">
        <v>74</v>
      </c>
      <c r="L35" s="504">
        <v>43</v>
      </c>
      <c r="M35" s="503">
        <f t="shared" si="3"/>
        <v>117</v>
      </c>
      <c r="N35" s="504">
        <v>1</v>
      </c>
      <c r="O35" s="504">
        <v>15</v>
      </c>
      <c r="P35" s="503">
        <f t="shared" si="4"/>
        <v>16</v>
      </c>
      <c r="Q35" s="255" t="s">
        <v>602</v>
      </c>
    </row>
    <row r="36" spans="1:17" ht="18" customHeight="1">
      <c r="A36" s="255" t="s">
        <v>603</v>
      </c>
      <c r="B36" s="502">
        <v>29</v>
      </c>
      <c r="C36" s="502">
        <v>119</v>
      </c>
      <c r="D36" s="503">
        <f t="shared" si="0"/>
        <v>148</v>
      </c>
      <c r="E36" s="502">
        <v>30</v>
      </c>
      <c r="F36" s="502">
        <v>74</v>
      </c>
      <c r="G36" s="503">
        <f t="shared" si="1"/>
        <v>104</v>
      </c>
      <c r="H36" s="502">
        <v>3</v>
      </c>
      <c r="I36" s="502">
        <v>7</v>
      </c>
      <c r="J36" s="503">
        <f t="shared" si="2"/>
        <v>10</v>
      </c>
      <c r="K36" s="502">
        <v>22</v>
      </c>
      <c r="L36" s="502">
        <v>14</v>
      </c>
      <c r="M36" s="503">
        <f t="shared" si="3"/>
        <v>36</v>
      </c>
      <c r="N36" s="502">
        <v>1</v>
      </c>
      <c r="O36" s="502">
        <v>4</v>
      </c>
      <c r="P36" s="503">
        <f t="shared" si="4"/>
        <v>5</v>
      </c>
      <c r="Q36" s="255" t="s">
        <v>604</v>
      </c>
    </row>
    <row r="37" spans="1:17" ht="18" customHeight="1">
      <c r="A37" s="255" t="s">
        <v>605</v>
      </c>
      <c r="B37" s="505">
        <v>17</v>
      </c>
      <c r="C37" s="505">
        <v>18</v>
      </c>
      <c r="D37" s="506">
        <f t="shared" si="0"/>
        <v>35</v>
      </c>
      <c r="E37" s="505">
        <v>14</v>
      </c>
      <c r="F37" s="505">
        <v>14</v>
      </c>
      <c r="G37" s="506">
        <f t="shared" si="1"/>
        <v>28</v>
      </c>
      <c r="H37" s="507">
        <v>3</v>
      </c>
      <c r="I37" s="507">
        <v>4</v>
      </c>
      <c r="J37" s="508">
        <f t="shared" si="2"/>
        <v>7</v>
      </c>
      <c r="K37" s="505">
        <v>10</v>
      </c>
      <c r="L37" s="505">
        <v>5</v>
      </c>
      <c r="M37" s="506">
        <f t="shared" si="3"/>
        <v>15</v>
      </c>
      <c r="N37" s="505">
        <v>0</v>
      </c>
      <c r="O37" s="505">
        <v>2</v>
      </c>
      <c r="P37" s="506">
        <f t="shared" si="4"/>
        <v>2</v>
      </c>
      <c r="Q37" s="255" t="s">
        <v>606</v>
      </c>
    </row>
    <row r="38" spans="1:17" ht="18" customHeight="1">
      <c r="A38" s="255" t="s">
        <v>607</v>
      </c>
      <c r="B38" s="502">
        <v>28</v>
      </c>
      <c r="C38" s="502">
        <v>35</v>
      </c>
      <c r="D38" s="503">
        <f t="shared" si="0"/>
        <v>63</v>
      </c>
      <c r="E38" s="502">
        <v>45</v>
      </c>
      <c r="F38" s="502">
        <v>50</v>
      </c>
      <c r="G38" s="503">
        <f t="shared" si="1"/>
        <v>95</v>
      </c>
      <c r="H38" s="502">
        <v>3</v>
      </c>
      <c r="I38" s="502">
        <v>1</v>
      </c>
      <c r="J38" s="503">
        <f t="shared" si="2"/>
        <v>4</v>
      </c>
      <c r="K38" s="502">
        <v>12</v>
      </c>
      <c r="L38" s="502">
        <v>9</v>
      </c>
      <c r="M38" s="503">
        <f t="shared" si="3"/>
        <v>21</v>
      </c>
      <c r="N38" s="502">
        <v>0</v>
      </c>
      <c r="O38" s="502">
        <v>3</v>
      </c>
      <c r="P38" s="503">
        <f t="shared" si="4"/>
        <v>3</v>
      </c>
      <c r="Q38" s="255" t="s">
        <v>608</v>
      </c>
    </row>
    <row r="39" spans="1:17" ht="18" customHeight="1">
      <c r="A39" s="255" t="s">
        <v>609</v>
      </c>
      <c r="B39" s="502">
        <v>34</v>
      </c>
      <c r="C39" s="502">
        <v>21</v>
      </c>
      <c r="D39" s="503">
        <f t="shared" si="0"/>
        <v>55</v>
      </c>
      <c r="E39" s="502">
        <v>27</v>
      </c>
      <c r="F39" s="502">
        <v>4</v>
      </c>
      <c r="G39" s="503">
        <f t="shared" si="1"/>
        <v>31</v>
      </c>
      <c r="H39" s="502">
        <v>10</v>
      </c>
      <c r="I39" s="502">
        <v>5</v>
      </c>
      <c r="J39" s="503">
        <f t="shared" si="2"/>
        <v>15</v>
      </c>
      <c r="K39" s="502">
        <v>20</v>
      </c>
      <c r="L39" s="502">
        <v>6</v>
      </c>
      <c r="M39" s="503">
        <f t="shared" si="3"/>
        <v>26</v>
      </c>
      <c r="N39" s="502">
        <v>1</v>
      </c>
      <c r="O39" s="502">
        <v>4</v>
      </c>
      <c r="P39" s="503">
        <f t="shared" si="4"/>
        <v>5</v>
      </c>
      <c r="Q39" s="255" t="s">
        <v>610</v>
      </c>
    </row>
    <row r="40" spans="1:17" ht="18" customHeight="1">
      <c r="A40" s="255" t="s">
        <v>653</v>
      </c>
      <c r="B40" s="504">
        <v>48</v>
      </c>
      <c r="C40" s="504">
        <v>23</v>
      </c>
      <c r="D40" s="503">
        <f t="shared" si="0"/>
        <v>71</v>
      </c>
      <c r="E40" s="504">
        <v>38</v>
      </c>
      <c r="F40" s="504">
        <v>6</v>
      </c>
      <c r="G40" s="503">
        <f t="shared" si="1"/>
        <v>44</v>
      </c>
      <c r="H40" s="504">
        <v>9</v>
      </c>
      <c r="I40" s="504">
        <v>1</v>
      </c>
      <c r="J40" s="503">
        <f t="shared" si="2"/>
        <v>10</v>
      </c>
      <c r="K40" s="504">
        <v>20</v>
      </c>
      <c r="L40" s="504">
        <v>4</v>
      </c>
      <c r="M40" s="503">
        <f t="shared" si="3"/>
        <v>24</v>
      </c>
      <c r="N40" s="504">
        <v>2</v>
      </c>
      <c r="O40" s="504">
        <v>1</v>
      </c>
      <c r="P40" s="503">
        <f t="shared" si="4"/>
        <v>3</v>
      </c>
      <c r="Q40" s="255" t="s">
        <v>612</v>
      </c>
    </row>
    <row r="41" spans="1:17" ht="18" customHeight="1">
      <c r="A41" s="255" t="s">
        <v>613</v>
      </c>
      <c r="B41" s="502">
        <v>25</v>
      </c>
      <c r="C41" s="502">
        <v>48</v>
      </c>
      <c r="D41" s="503">
        <f t="shared" si="0"/>
        <v>73</v>
      </c>
      <c r="E41" s="502">
        <v>32</v>
      </c>
      <c r="F41" s="502">
        <v>28</v>
      </c>
      <c r="G41" s="503">
        <f t="shared" si="1"/>
        <v>60</v>
      </c>
      <c r="H41" s="502">
        <v>5</v>
      </c>
      <c r="I41" s="502">
        <v>0</v>
      </c>
      <c r="J41" s="503">
        <f t="shared" si="2"/>
        <v>5</v>
      </c>
      <c r="K41" s="502">
        <v>31</v>
      </c>
      <c r="L41" s="502">
        <v>48</v>
      </c>
      <c r="M41" s="503">
        <f t="shared" si="3"/>
        <v>79</v>
      </c>
      <c r="N41" s="502">
        <v>0</v>
      </c>
      <c r="O41" s="502">
        <v>0</v>
      </c>
      <c r="P41" s="503">
        <f t="shared" si="4"/>
        <v>0</v>
      </c>
      <c r="Q41" s="255" t="s">
        <v>614</v>
      </c>
    </row>
    <row r="42" spans="1:17" ht="18" customHeight="1">
      <c r="A42" s="255" t="s">
        <v>615</v>
      </c>
      <c r="B42" s="505">
        <v>14</v>
      </c>
      <c r="C42" s="505">
        <v>30</v>
      </c>
      <c r="D42" s="506">
        <f t="shared" si="0"/>
        <v>44</v>
      </c>
      <c r="E42" s="505">
        <v>5</v>
      </c>
      <c r="F42" s="505">
        <v>11</v>
      </c>
      <c r="G42" s="506">
        <f t="shared" si="1"/>
        <v>16</v>
      </c>
      <c r="H42" s="507">
        <v>2</v>
      </c>
      <c r="I42" s="507">
        <v>3</v>
      </c>
      <c r="J42" s="508">
        <f t="shared" si="2"/>
        <v>5</v>
      </c>
      <c r="K42" s="505">
        <v>3</v>
      </c>
      <c r="L42" s="505">
        <v>4</v>
      </c>
      <c r="M42" s="506">
        <f t="shared" si="3"/>
        <v>7</v>
      </c>
      <c r="N42" s="505">
        <v>0</v>
      </c>
      <c r="O42" s="505">
        <v>3</v>
      </c>
      <c r="P42" s="506">
        <f t="shared" si="4"/>
        <v>3</v>
      </c>
      <c r="Q42" s="255" t="s">
        <v>616</v>
      </c>
    </row>
    <row r="43" spans="1:17" ht="18" customHeight="1">
      <c r="A43" s="255" t="s">
        <v>654</v>
      </c>
      <c r="B43" s="502">
        <v>457</v>
      </c>
      <c r="C43" s="502">
        <v>196</v>
      </c>
      <c r="D43" s="503">
        <f t="shared" si="0"/>
        <v>653</v>
      </c>
      <c r="E43" s="502">
        <v>2032</v>
      </c>
      <c r="F43" s="502">
        <v>93</v>
      </c>
      <c r="G43" s="503">
        <f t="shared" si="1"/>
        <v>2125</v>
      </c>
      <c r="H43" s="502">
        <v>0</v>
      </c>
      <c r="I43" s="502">
        <v>9</v>
      </c>
      <c r="J43" s="503">
        <f t="shared" si="2"/>
        <v>9</v>
      </c>
      <c r="K43" s="502">
        <v>384</v>
      </c>
      <c r="L43" s="502">
        <v>80</v>
      </c>
      <c r="M43" s="503">
        <f t="shared" si="3"/>
        <v>464</v>
      </c>
      <c r="N43" s="502">
        <v>22</v>
      </c>
      <c r="O43" s="502">
        <v>22</v>
      </c>
      <c r="P43" s="503">
        <f t="shared" si="4"/>
        <v>44</v>
      </c>
      <c r="Q43" s="255" t="s">
        <v>618</v>
      </c>
    </row>
    <row r="44" spans="1:17" ht="18" customHeight="1">
      <c r="A44" s="383" t="s">
        <v>947</v>
      </c>
      <c r="B44" s="511">
        <f t="shared" ref="B44:L44" si="5">SUM(B8:B43)</f>
        <v>4248</v>
      </c>
      <c r="C44" s="511">
        <f t="shared" si="5"/>
        <v>3705</v>
      </c>
      <c r="D44" s="511">
        <f t="shared" si="5"/>
        <v>7953</v>
      </c>
      <c r="E44" s="511">
        <f t="shared" si="5"/>
        <v>3672</v>
      </c>
      <c r="F44" s="511">
        <f t="shared" si="5"/>
        <v>1300</v>
      </c>
      <c r="G44" s="511">
        <f t="shared" si="5"/>
        <v>4972</v>
      </c>
      <c r="H44" s="511">
        <f t="shared" si="5"/>
        <v>803</v>
      </c>
      <c r="I44" s="511">
        <f t="shared" si="5"/>
        <v>642</v>
      </c>
      <c r="J44" s="511">
        <f t="shared" si="5"/>
        <v>1445</v>
      </c>
      <c r="K44" s="511">
        <f t="shared" si="5"/>
        <v>1737</v>
      </c>
      <c r="L44" s="511">
        <f t="shared" si="5"/>
        <v>602</v>
      </c>
      <c r="M44" s="511">
        <f t="shared" si="3"/>
        <v>2339</v>
      </c>
      <c r="N44" s="511">
        <f>SUM(N8:N43)</f>
        <v>187</v>
      </c>
      <c r="O44" s="511">
        <f>SUM(O8:O43)</f>
        <v>347</v>
      </c>
      <c r="P44" s="511">
        <f>SUM(P8:P43)</f>
        <v>534</v>
      </c>
      <c r="Q44" s="384" t="s">
        <v>129</v>
      </c>
    </row>
    <row r="45" spans="1:17" ht="35.25" customHeight="1">
      <c r="A45" s="2205"/>
      <c r="B45" s="2205"/>
      <c r="C45" s="2205"/>
      <c r="D45" s="2205"/>
      <c r="E45" s="2205"/>
      <c r="F45" s="2205"/>
      <c r="G45" s="2205"/>
      <c r="H45" s="2205"/>
      <c r="I45" s="2205"/>
      <c r="J45" s="2205"/>
      <c r="K45" s="2205"/>
      <c r="L45" s="2205"/>
      <c r="M45" s="2205"/>
      <c r="N45" s="2205"/>
      <c r="O45" s="2205"/>
      <c r="P45" s="2205"/>
      <c r="Q45" s="2205"/>
    </row>
    <row r="46" spans="1:17" ht="30" customHeight="1">
      <c r="A46" s="1904" t="s">
        <v>939</v>
      </c>
      <c r="B46" s="2155"/>
      <c r="C46" s="2155"/>
      <c r="D46" s="2155"/>
      <c r="E46" s="2155"/>
      <c r="F46" s="2155"/>
      <c r="G46" s="2155"/>
      <c r="H46" s="2155"/>
      <c r="I46" s="2155"/>
      <c r="J46" s="2155"/>
      <c r="K46" s="2155"/>
      <c r="L46" s="2155"/>
      <c r="M46" s="2155"/>
      <c r="N46" s="1958" t="s">
        <v>940</v>
      </c>
      <c r="O46" s="1958"/>
      <c r="P46" s="1958"/>
      <c r="Q46" s="1958"/>
    </row>
    <row r="47" spans="1:17" ht="39.75" customHeight="1">
      <c r="A47" s="2198" t="s">
        <v>537</v>
      </c>
      <c r="B47" s="2179" t="s">
        <v>948</v>
      </c>
      <c r="C47" s="2179"/>
      <c r="D47" s="2179"/>
      <c r="E47" s="2179" t="s">
        <v>929</v>
      </c>
      <c r="F47" s="2179"/>
      <c r="G47" s="2179"/>
      <c r="H47" s="2179" t="s">
        <v>930</v>
      </c>
      <c r="I47" s="2179"/>
      <c r="J47" s="2179"/>
      <c r="K47" s="2179" t="s">
        <v>949</v>
      </c>
      <c r="L47" s="2179"/>
      <c r="M47" s="2179"/>
      <c r="N47" s="2179" t="s">
        <v>934</v>
      </c>
      <c r="O47" s="2179"/>
      <c r="P47" s="2179"/>
      <c r="Q47" s="2198" t="s">
        <v>539</v>
      </c>
    </row>
    <row r="48" spans="1:17" ht="48.75" customHeight="1">
      <c r="A48" s="2199"/>
      <c r="B48" s="2203" t="s">
        <v>917</v>
      </c>
      <c r="C48" s="2203"/>
      <c r="D48" s="2203"/>
      <c r="E48" s="2203" t="s">
        <v>931</v>
      </c>
      <c r="F48" s="2203"/>
      <c r="G48" s="2203"/>
      <c r="H48" s="2206" t="s">
        <v>932</v>
      </c>
      <c r="I48" s="2206"/>
      <c r="J48" s="2206"/>
      <c r="K48" s="2203" t="s">
        <v>936</v>
      </c>
      <c r="L48" s="2203"/>
      <c r="M48" s="2203"/>
      <c r="N48" s="2203" t="s">
        <v>937</v>
      </c>
      <c r="O48" s="2203"/>
      <c r="P48" s="2203"/>
      <c r="Q48" s="2199"/>
    </row>
    <row r="49" spans="1:17" ht="18" customHeight="1">
      <c r="A49" s="2199"/>
      <c r="B49" s="312" t="s">
        <v>624</v>
      </c>
      <c r="C49" s="312" t="s">
        <v>625</v>
      </c>
      <c r="D49" s="312" t="s">
        <v>128</v>
      </c>
      <c r="E49" s="312" t="s">
        <v>624</v>
      </c>
      <c r="F49" s="312" t="s">
        <v>625</v>
      </c>
      <c r="G49" s="312" t="s">
        <v>128</v>
      </c>
      <c r="H49" s="312" t="s">
        <v>624</v>
      </c>
      <c r="I49" s="312" t="s">
        <v>625</v>
      </c>
      <c r="J49" s="312" t="s">
        <v>128</v>
      </c>
      <c r="K49" s="312" t="s">
        <v>624</v>
      </c>
      <c r="L49" s="312" t="s">
        <v>625</v>
      </c>
      <c r="M49" s="312" t="s">
        <v>128</v>
      </c>
      <c r="N49" s="312" t="s">
        <v>624</v>
      </c>
      <c r="O49" s="312" t="s">
        <v>625</v>
      </c>
      <c r="P49" s="312" t="s">
        <v>128</v>
      </c>
      <c r="Q49" s="2199"/>
    </row>
    <row r="50" spans="1:17" ht="18" customHeight="1">
      <c r="A50" s="2200"/>
      <c r="B50" s="312" t="s">
        <v>626</v>
      </c>
      <c r="C50" s="312" t="s">
        <v>627</v>
      </c>
      <c r="D50" s="312" t="s">
        <v>129</v>
      </c>
      <c r="E50" s="312" t="s">
        <v>626</v>
      </c>
      <c r="F50" s="312" t="s">
        <v>627</v>
      </c>
      <c r="G50" s="312" t="s">
        <v>129</v>
      </c>
      <c r="H50" s="312" t="s">
        <v>626</v>
      </c>
      <c r="I50" s="312" t="s">
        <v>627</v>
      </c>
      <c r="J50" s="312" t="s">
        <v>129</v>
      </c>
      <c r="K50" s="312" t="s">
        <v>626</v>
      </c>
      <c r="L50" s="312" t="s">
        <v>627</v>
      </c>
      <c r="M50" s="312" t="s">
        <v>129</v>
      </c>
      <c r="N50" s="312" t="s">
        <v>626</v>
      </c>
      <c r="O50" s="312" t="s">
        <v>627</v>
      </c>
      <c r="P50" s="312" t="s">
        <v>129</v>
      </c>
      <c r="Q50" s="2200"/>
    </row>
    <row r="51" spans="1:17" ht="18" customHeight="1">
      <c r="A51" s="255" t="s">
        <v>547</v>
      </c>
      <c r="B51" s="502">
        <v>27</v>
      </c>
      <c r="C51" s="502">
        <v>5</v>
      </c>
      <c r="D51" s="503">
        <f t="shared" ref="D51:D86" si="6">SUM(B51:C51)</f>
        <v>32</v>
      </c>
      <c r="E51" s="502">
        <v>1</v>
      </c>
      <c r="F51" s="502">
        <v>0</v>
      </c>
      <c r="G51" s="503">
        <f t="shared" ref="G51:G86" si="7">SUM(E51:F51)</f>
        <v>1</v>
      </c>
      <c r="H51" s="502">
        <v>28</v>
      </c>
      <c r="I51" s="502">
        <v>109</v>
      </c>
      <c r="J51" s="503">
        <f t="shared" ref="J51:J86" si="8">SUM(H51:I51)</f>
        <v>137</v>
      </c>
      <c r="K51" s="502">
        <v>56</v>
      </c>
      <c r="L51" s="502">
        <v>84</v>
      </c>
      <c r="M51" s="503">
        <f t="shared" ref="M51:M86" si="9">SUM(K51:L51)</f>
        <v>140</v>
      </c>
      <c r="N51" s="502">
        <v>2</v>
      </c>
      <c r="O51" s="502">
        <v>4</v>
      </c>
      <c r="P51" s="503">
        <f t="shared" ref="P51:P86" si="10">SUM(N51:O51)</f>
        <v>6</v>
      </c>
      <c r="Q51" s="255" t="s">
        <v>548</v>
      </c>
    </row>
    <row r="52" spans="1:17" ht="18" customHeight="1">
      <c r="A52" s="255" t="s">
        <v>644</v>
      </c>
      <c r="B52" s="504">
        <v>41</v>
      </c>
      <c r="C52" s="504">
        <v>7</v>
      </c>
      <c r="D52" s="503">
        <f t="shared" si="6"/>
        <v>48</v>
      </c>
      <c r="E52" s="504">
        <v>2</v>
      </c>
      <c r="F52" s="504">
        <v>0</v>
      </c>
      <c r="G52" s="503">
        <f t="shared" si="7"/>
        <v>2</v>
      </c>
      <c r="H52" s="504">
        <v>1</v>
      </c>
      <c r="I52" s="504">
        <v>0</v>
      </c>
      <c r="J52" s="503">
        <f t="shared" si="8"/>
        <v>1</v>
      </c>
      <c r="K52" s="504">
        <v>0</v>
      </c>
      <c r="L52" s="504">
        <v>0</v>
      </c>
      <c r="M52" s="503">
        <f t="shared" si="9"/>
        <v>0</v>
      </c>
      <c r="N52" s="504">
        <v>7</v>
      </c>
      <c r="O52" s="504">
        <v>0</v>
      </c>
      <c r="P52" s="503">
        <f t="shared" si="10"/>
        <v>7</v>
      </c>
      <c r="Q52" s="255" t="s">
        <v>550</v>
      </c>
    </row>
    <row r="53" spans="1:17" ht="18" customHeight="1">
      <c r="A53" s="255" t="s">
        <v>645</v>
      </c>
      <c r="B53" s="502">
        <v>28</v>
      </c>
      <c r="C53" s="502">
        <v>36</v>
      </c>
      <c r="D53" s="503">
        <f t="shared" si="6"/>
        <v>64</v>
      </c>
      <c r="E53" s="502">
        <v>0</v>
      </c>
      <c r="F53" s="502">
        <v>0</v>
      </c>
      <c r="G53" s="503">
        <f t="shared" si="7"/>
        <v>0</v>
      </c>
      <c r="H53" s="502">
        <v>0</v>
      </c>
      <c r="I53" s="502">
        <v>0</v>
      </c>
      <c r="J53" s="503">
        <f t="shared" si="8"/>
        <v>0</v>
      </c>
      <c r="K53" s="502">
        <v>0</v>
      </c>
      <c r="L53" s="502">
        <v>0</v>
      </c>
      <c r="M53" s="503">
        <f t="shared" si="9"/>
        <v>0</v>
      </c>
      <c r="N53" s="502">
        <v>1</v>
      </c>
      <c r="O53" s="502">
        <v>1</v>
      </c>
      <c r="P53" s="503">
        <f t="shared" si="10"/>
        <v>2</v>
      </c>
      <c r="Q53" s="255" t="s">
        <v>552</v>
      </c>
    </row>
    <row r="54" spans="1:17" ht="18" customHeight="1">
      <c r="A54" s="255" t="s">
        <v>553</v>
      </c>
      <c r="B54" s="505">
        <v>5</v>
      </c>
      <c r="C54" s="505">
        <v>17</v>
      </c>
      <c r="D54" s="506">
        <f t="shared" si="6"/>
        <v>22</v>
      </c>
      <c r="E54" s="505">
        <v>0</v>
      </c>
      <c r="F54" s="505">
        <v>0</v>
      </c>
      <c r="G54" s="506">
        <f t="shared" si="7"/>
        <v>0</v>
      </c>
      <c r="H54" s="507">
        <v>0</v>
      </c>
      <c r="I54" s="507">
        <v>0</v>
      </c>
      <c r="J54" s="508">
        <f t="shared" si="8"/>
        <v>0</v>
      </c>
      <c r="K54" s="505">
        <v>0</v>
      </c>
      <c r="L54" s="505">
        <v>0</v>
      </c>
      <c r="M54" s="506">
        <f t="shared" si="9"/>
        <v>0</v>
      </c>
      <c r="N54" s="505">
        <v>0</v>
      </c>
      <c r="O54" s="505">
        <v>0</v>
      </c>
      <c r="P54" s="506">
        <f t="shared" si="10"/>
        <v>0</v>
      </c>
      <c r="Q54" s="255" t="s">
        <v>802</v>
      </c>
    </row>
    <row r="55" spans="1:17" ht="18" customHeight="1">
      <c r="A55" s="255" t="s">
        <v>646</v>
      </c>
      <c r="B55" s="502">
        <v>5</v>
      </c>
      <c r="C55" s="502">
        <v>17</v>
      </c>
      <c r="D55" s="503">
        <f t="shared" si="6"/>
        <v>22</v>
      </c>
      <c r="E55" s="502">
        <v>0</v>
      </c>
      <c r="F55" s="502">
        <v>0</v>
      </c>
      <c r="G55" s="503">
        <f t="shared" si="7"/>
        <v>0</v>
      </c>
      <c r="H55" s="502">
        <v>0</v>
      </c>
      <c r="I55" s="502">
        <v>0</v>
      </c>
      <c r="J55" s="503">
        <f t="shared" si="8"/>
        <v>0</v>
      </c>
      <c r="K55" s="502">
        <v>0</v>
      </c>
      <c r="L55" s="502">
        <v>0</v>
      </c>
      <c r="M55" s="503">
        <f t="shared" si="9"/>
        <v>0</v>
      </c>
      <c r="N55" s="502">
        <v>0</v>
      </c>
      <c r="O55" s="502">
        <v>0</v>
      </c>
      <c r="P55" s="503">
        <f t="shared" si="10"/>
        <v>0</v>
      </c>
      <c r="Q55" s="255" t="s">
        <v>556</v>
      </c>
    </row>
    <row r="56" spans="1:17" ht="18" customHeight="1">
      <c r="A56" s="255" t="s">
        <v>557</v>
      </c>
      <c r="B56" s="505">
        <v>3</v>
      </c>
      <c r="C56" s="505">
        <v>7</v>
      </c>
      <c r="D56" s="506">
        <f t="shared" si="6"/>
        <v>10</v>
      </c>
      <c r="E56" s="505">
        <v>0</v>
      </c>
      <c r="F56" s="505">
        <v>0</v>
      </c>
      <c r="G56" s="506">
        <f t="shared" si="7"/>
        <v>0</v>
      </c>
      <c r="H56" s="507">
        <v>0</v>
      </c>
      <c r="I56" s="507">
        <v>0</v>
      </c>
      <c r="J56" s="508">
        <f t="shared" si="8"/>
        <v>0</v>
      </c>
      <c r="K56" s="505">
        <v>0</v>
      </c>
      <c r="L56" s="505">
        <v>0</v>
      </c>
      <c r="M56" s="506">
        <f t="shared" si="9"/>
        <v>0</v>
      </c>
      <c r="N56" s="505">
        <v>0</v>
      </c>
      <c r="O56" s="505">
        <v>0</v>
      </c>
      <c r="P56" s="506">
        <f t="shared" si="10"/>
        <v>0</v>
      </c>
      <c r="Q56" s="255" t="s">
        <v>558</v>
      </c>
    </row>
    <row r="57" spans="1:17" ht="18" customHeight="1">
      <c r="A57" s="255" t="s">
        <v>559</v>
      </c>
      <c r="B57" s="502">
        <v>7</v>
      </c>
      <c r="C57" s="502">
        <v>11</v>
      </c>
      <c r="D57" s="503">
        <f t="shared" si="6"/>
        <v>18</v>
      </c>
      <c r="E57" s="502">
        <v>0</v>
      </c>
      <c r="F57" s="502">
        <v>0</v>
      </c>
      <c r="G57" s="503">
        <f t="shared" si="7"/>
        <v>0</v>
      </c>
      <c r="H57" s="502">
        <v>0</v>
      </c>
      <c r="I57" s="502">
        <v>0</v>
      </c>
      <c r="J57" s="503">
        <f t="shared" si="8"/>
        <v>0</v>
      </c>
      <c r="K57" s="502">
        <v>0</v>
      </c>
      <c r="L57" s="502">
        <v>0</v>
      </c>
      <c r="M57" s="503">
        <f t="shared" si="9"/>
        <v>0</v>
      </c>
      <c r="N57" s="502">
        <v>0</v>
      </c>
      <c r="O57" s="502">
        <v>0</v>
      </c>
      <c r="P57" s="503">
        <f t="shared" si="10"/>
        <v>0</v>
      </c>
      <c r="Q57" s="255" t="s">
        <v>560</v>
      </c>
    </row>
    <row r="58" spans="1:17" ht="18" customHeight="1">
      <c r="A58" s="255" t="s">
        <v>561</v>
      </c>
      <c r="B58" s="504">
        <v>3</v>
      </c>
      <c r="C58" s="504">
        <v>3</v>
      </c>
      <c r="D58" s="503">
        <f t="shared" si="6"/>
        <v>6</v>
      </c>
      <c r="E58" s="504">
        <v>0</v>
      </c>
      <c r="F58" s="504">
        <v>0</v>
      </c>
      <c r="G58" s="503">
        <f t="shared" si="7"/>
        <v>0</v>
      </c>
      <c r="H58" s="504">
        <v>0</v>
      </c>
      <c r="I58" s="504">
        <v>0</v>
      </c>
      <c r="J58" s="503">
        <f t="shared" si="8"/>
        <v>0</v>
      </c>
      <c r="K58" s="504">
        <v>0</v>
      </c>
      <c r="L58" s="504">
        <v>0</v>
      </c>
      <c r="M58" s="503">
        <f t="shared" si="9"/>
        <v>0</v>
      </c>
      <c r="N58" s="504">
        <v>0</v>
      </c>
      <c r="O58" s="504">
        <v>0</v>
      </c>
      <c r="P58" s="503">
        <f t="shared" si="10"/>
        <v>0</v>
      </c>
      <c r="Q58" s="255" t="s">
        <v>562</v>
      </c>
    </row>
    <row r="59" spans="1:17" ht="18" customHeight="1">
      <c r="A59" s="255" t="s">
        <v>647</v>
      </c>
      <c r="B59" s="502">
        <v>2</v>
      </c>
      <c r="C59" s="502">
        <v>5</v>
      </c>
      <c r="D59" s="503">
        <f t="shared" si="6"/>
        <v>7</v>
      </c>
      <c r="E59" s="502">
        <v>0</v>
      </c>
      <c r="F59" s="502">
        <v>0</v>
      </c>
      <c r="G59" s="503">
        <f t="shared" si="7"/>
        <v>0</v>
      </c>
      <c r="H59" s="502">
        <v>0</v>
      </c>
      <c r="I59" s="502">
        <v>0</v>
      </c>
      <c r="J59" s="503">
        <f t="shared" si="8"/>
        <v>0</v>
      </c>
      <c r="K59" s="502">
        <v>0</v>
      </c>
      <c r="L59" s="502">
        <v>0</v>
      </c>
      <c r="M59" s="503">
        <f t="shared" si="9"/>
        <v>0</v>
      </c>
      <c r="N59" s="502">
        <v>0</v>
      </c>
      <c r="O59" s="502">
        <v>0</v>
      </c>
      <c r="P59" s="503">
        <f t="shared" si="10"/>
        <v>0</v>
      </c>
      <c r="Q59" s="255" t="s">
        <v>564</v>
      </c>
    </row>
    <row r="60" spans="1:17" ht="18" customHeight="1">
      <c r="A60" s="255" t="s">
        <v>565</v>
      </c>
      <c r="B60" s="505">
        <v>7</v>
      </c>
      <c r="C60" s="505">
        <v>9</v>
      </c>
      <c r="D60" s="506">
        <f t="shared" si="6"/>
        <v>16</v>
      </c>
      <c r="E60" s="505">
        <v>0</v>
      </c>
      <c r="F60" s="505">
        <v>0</v>
      </c>
      <c r="G60" s="506">
        <f t="shared" si="7"/>
        <v>0</v>
      </c>
      <c r="H60" s="507">
        <v>0</v>
      </c>
      <c r="I60" s="507">
        <v>0</v>
      </c>
      <c r="J60" s="508">
        <f t="shared" si="8"/>
        <v>0</v>
      </c>
      <c r="K60" s="505">
        <v>0</v>
      </c>
      <c r="L60" s="505">
        <v>0</v>
      </c>
      <c r="M60" s="506">
        <f t="shared" si="9"/>
        <v>0</v>
      </c>
      <c r="N60" s="505">
        <v>0</v>
      </c>
      <c r="O60" s="505">
        <v>0</v>
      </c>
      <c r="P60" s="506">
        <f t="shared" si="10"/>
        <v>0</v>
      </c>
      <c r="Q60" s="255" t="s">
        <v>566</v>
      </c>
    </row>
    <row r="61" spans="1:17" ht="18" customHeight="1">
      <c r="A61" s="255" t="s">
        <v>567</v>
      </c>
      <c r="B61" s="502">
        <v>6</v>
      </c>
      <c r="C61" s="502">
        <v>10</v>
      </c>
      <c r="D61" s="503">
        <f t="shared" si="6"/>
        <v>16</v>
      </c>
      <c r="E61" s="502">
        <v>0</v>
      </c>
      <c r="F61" s="502">
        <v>0</v>
      </c>
      <c r="G61" s="503">
        <f t="shared" si="7"/>
        <v>0</v>
      </c>
      <c r="H61" s="502">
        <v>0</v>
      </c>
      <c r="I61" s="502">
        <v>0</v>
      </c>
      <c r="J61" s="503">
        <f t="shared" si="8"/>
        <v>0</v>
      </c>
      <c r="K61" s="502">
        <v>0</v>
      </c>
      <c r="L61" s="502">
        <v>0</v>
      </c>
      <c r="M61" s="503">
        <f t="shared" si="9"/>
        <v>0</v>
      </c>
      <c r="N61" s="502">
        <v>0</v>
      </c>
      <c r="O61" s="502">
        <v>0</v>
      </c>
      <c r="P61" s="503">
        <f t="shared" si="10"/>
        <v>0</v>
      </c>
      <c r="Q61" s="255" t="s">
        <v>568</v>
      </c>
    </row>
    <row r="62" spans="1:17" ht="18" customHeight="1">
      <c r="A62" s="255" t="s">
        <v>569</v>
      </c>
      <c r="B62" s="502">
        <v>12</v>
      </c>
      <c r="C62" s="502">
        <v>9</v>
      </c>
      <c r="D62" s="503">
        <f t="shared" si="6"/>
        <v>21</v>
      </c>
      <c r="E62" s="502">
        <v>0</v>
      </c>
      <c r="F62" s="502">
        <v>0</v>
      </c>
      <c r="G62" s="503">
        <f t="shared" si="7"/>
        <v>0</v>
      </c>
      <c r="H62" s="502">
        <v>0</v>
      </c>
      <c r="I62" s="502">
        <v>0</v>
      </c>
      <c r="J62" s="503">
        <f t="shared" si="8"/>
        <v>0</v>
      </c>
      <c r="K62" s="502">
        <v>0</v>
      </c>
      <c r="L62" s="502">
        <v>0</v>
      </c>
      <c r="M62" s="503">
        <f t="shared" si="9"/>
        <v>0</v>
      </c>
      <c r="N62" s="502">
        <v>0</v>
      </c>
      <c r="O62" s="502">
        <v>0</v>
      </c>
      <c r="P62" s="503">
        <f t="shared" si="10"/>
        <v>0</v>
      </c>
      <c r="Q62" s="255" t="s">
        <v>570</v>
      </c>
    </row>
    <row r="63" spans="1:17" ht="18" customHeight="1">
      <c r="A63" s="255" t="s">
        <v>571</v>
      </c>
      <c r="B63" s="504">
        <v>7</v>
      </c>
      <c r="C63" s="504">
        <v>2</v>
      </c>
      <c r="D63" s="503">
        <f t="shared" si="6"/>
        <v>9</v>
      </c>
      <c r="E63" s="504">
        <v>0</v>
      </c>
      <c r="F63" s="504">
        <v>0</v>
      </c>
      <c r="G63" s="503">
        <f t="shared" si="7"/>
        <v>0</v>
      </c>
      <c r="H63" s="504">
        <v>0</v>
      </c>
      <c r="I63" s="504">
        <v>0</v>
      </c>
      <c r="J63" s="503">
        <f t="shared" si="8"/>
        <v>0</v>
      </c>
      <c r="K63" s="504">
        <v>0</v>
      </c>
      <c r="L63" s="504">
        <v>0</v>
      </c>
      <c r="M63" s="503">
        <f t="shared" si="9"/>
        <v>0</v>
      </c>
      <c r="N63" s="504">
        <v>0</v>
      </c>
      <c r="O63" s="504">
        <v>0</v>
      </c>
      <c r="P63" s="503">
        <f t="shared" si="10"/>
        <v>0</v>
      </c>
      <c r="Q63" s="255" t="s">
        <v>572</v>
      </c>
    </row>
    <row r="64" spans="1:17" ht="18" customHeight="1">
      <c r="A64" s="255" t="s">
        <v>648</v>
      </c>
      <c r="B64" s="502">
        <v>1</v>
      </c>
      <c r="C64" s="502">
        <v>3</v>
      </c>
      <c r="D64" s="503">
        <f t="shared" si="6"/>
        <v>4</v>
      </c>
      <c r="E64" s="502">
        <v>0</v>
      </c>
      <c r="F64" s="502">
        <v>0</v>
      </c>
      <c r="G64" s="503">
        <f t="shared" si="7"/>
        <v>0</v>
      </c>
      <c r="H64" s="502">
        <v>0</v>
      </c>
      <c r="I64" s="502">
        <v>0</v>
      </c>
      <c r="J64" s="503">
        <f t="shared" si="8"/>
        <v>0</v>
      </c>
      <c r="K64" s="502">
        <v>0</v>
      </c>
      <c r="L64" s="502">
        <v>0</v>
      </c>
      <c r="M64" s="503">
        <f t="shared" si="9"/>
        <v>0</v>
      </c>
      <c r="N64" s="502">
        <v>0</v>
      </c>
      <c r="O64" s="502">
        <v>0</v>
      </c>
      <c r="P64" s="503">
        <f t="shared" si="10"/>
        <v>0</v>
      </c>
      <c r="Q64" s="255" t="s">
        <v>574</v>
      </c>
    </row>
    <row r="65" spans="1:17" ht="18" customHeight="1">
      <c r="A65" s="255" t="s">
        <v>575</v>
      </c>
      <c r="B65" s="505">
        <v>5</v>
      </c>
      <c r="C65" s="505">
        <v>5</v>
      </c>
      <c r="D65" s="506">
        <f t="shared" si="6"/>
        <v>10</v>
      </c>
      <c r="E65" s="505">
        <v>0</v>
      </c>
      <c r="F65" s="505">
        <v>0</v>
      </c>
      <c r="G65" s="506">
        <f t="shared" si="7"/>
        <v>0</v>
      </c>
      <c r="H65" s="507">
        <v>0</v>
      </c>
      <c r="I65" s="507">
        <v>0</v>
      </c>
      <c r="J65" s="508">
        <f t="shared" si="8"/>
        <v>0</v>
      </c>
      <c r="K65" s="505">
        <v>0</v>
      </c>
      <c r="L65" s="505">
        <v>0</v>
      </c>
      <c r="M65" s="506">
        <f t="shared" si="9"/>
        <v>0</v>
      </c>
      <c r="N65" s="505">
        <v>0</v>
      </c>
      <c r="O65" s="505">
        <v>0</v>
      </c>
      <c r="P65" s="506">
        <f t="shared" si="10"/>
        <v>0</v>
      </c>
      <c r="Q65" s="255" t="s">
        <v>576</v>
      </c>
    </row>
    <row r="66" spans="1:17" ht="18" customHeight="1">
      <c r="A66" s="255" t="s">
        <v>577</v>
      </c>
      <c r="B66" s="502">
        <v>7</v>
      </c>
      <c r="C66" s="502">
        <v>4</v>
      </c>
      <c r="D66" s="503">
        <f t="shared" si="6"/>
        <v>11</v>
      </c>
      <c r="E66" s="502">
        <v>0</v>
      </c>
      <c r="F66" s="502">
        <v>0</v>
      </c>
      <c r="G66" s="503">
        <f t="shared" si="7"/>
        <v>0</v>
      </c>
      <c r="H66" s="502">
        <v>0</v>
      </c>
      <c r="I66" s="502">
        <v>0</v>
      </c>
      <c r="J66" s="503">
        <f t="shared" si="8"/>
        <v>0</v>
      </c>
      <c r="K66" s="502">
        <v>0</v>
      </c>
      <c r="L66" s="502">
        <v>0</v>
      </c>
      <c r="M66" s="503">
        <f t="shared" si="9"/>
        <v>0</v>
      </c>
      <c r="N66" s="502">
        <v>0</v>
      </c>
      <c r="O66" s="502">
        <v>0</v>
      </c>
      <c r="P66" s="503">
        <f t="shared" si="10"/>
        <v>0</v>
      </c>
      <c r="Q66" s="255" t="s">
        <v>578</v>
      </c>
    </row>
    <row r="67" spans="1:17" ht="18" customHeight="1">
      <c r="A67" s="255" t="s">
        <v>944</v>
      </c>
      <c r="B67" s="502">
        <v>28</v>
      </c>
      <c r="C67" s="502">
        <v>0</v>
      </c>
      <c r="D67" s="503">
        <f t="shared" si="6"/>
        <v>28</v>
      </c>
      <c r="E67" s="502">
        <v>0</v>
      </c>
      <c r="F67" s="502">
        <v>0</v>
      </c>
      <c r="G67" s="503">
        <f t="shared" si="7"/>
        <v>0</v>
      </c>
      <c r="H67" s="502">
        <v>0</v>
      </c>
      <c r="I67" s="502">
        <v>0</v>
      </c>
      <c r="J67" s="503">
        <f t="shared" si="8"/>
        <v>0</v>
      </c>
      <c r="K67" s="502">
        <v>0</v>
      </c>
      <c r="L67" s="502">
        <v>0</v>
      </c>
      <c r="M67" s="503">
        <f t="shared" si="9"/>
        <v>0</v>
      </c>
      <c r="N67" s="502">
        <v>0</v>
      </c>
      <c r="O67" s="502">
        <v>0</v>
      </c>
      <c r="P67" s="503">
        <f t="shared" si="10"/>
        <v>0</v>
      </c>
      <c r="Q67" s="510" t="s">
        <v>580</v>
      </c>
    </row>
    <row r="68" spans="1:17" ht="18" customHeight="1">
      <c r="A68" s="255" t="s">
        <v>945</v>
      </c>
      <c r="B68" s="504">
        <v>3</v>
      </c>
      <c r="C68" s="504">
        <v>1</v>
      </c>
      <c r="D68" s="503">
        <f t="shared" si="6"/>
        <v>4</v>
      </c>
      <c r="E68" s="504">
        <v>0</v>
      </c>
      <c r="F68" s="504">
        <v>0</v>
      </c>
      <c r="G68" s="503">
        <f t="shared" si="7"/>
        <v>0</v>
      </c>
      <c r="H68" s="504">
        <v>0</v>
      </c>
      <c r="I68" s="504">
        <v>0</v>
      </c>
      <c r="J68" s="503">
        <f t="shared" si="8"/>
        <v>0</v>
      </c>
      <c r="K68" s="504">
        <v>0</v>
      </c>
      <c r="L68" s="504">
        <v>0</v>
      </c>
      <c r="M68" s="503">
        <f t="shared" si="9"/>
        <v>0</v>
      </c>
      <c r="N68" s="504">
        <v>0</v>
      </c>
      <c r="O68" s="504">
        <v>0</v>
      </c>
      <c r="P68" s="503">
        <f t="shared" si="10"/>
        <v>0</v>
      </c>
      <c r="Q68" s="302" t="s">
        <v>582</v>
      </c>
    </row>
    <row r="69" spans="1:17" ht="18" customHeight="1">
      <c r="A69" s="255" t="s">
        <v>583</v>
      </c>
      <c r="B69" s="502">
        <v>1</v>
      </c>
      <c r="C69" s="502">
        <v>5</v>
      </c>
      <c r="D69" s="503">
        <f t="shared" si="6"/>
        <v>6</v>
      </c>
      <c r="E69" s="502">
        <v>0</v>
      </c>
      <c r="F69" s="502">
        <v>0</v>
      </c>
      <c r="G69" s="503">
        <f t="shared" si="7"/>
        <v>0</v>
      </c>
      <c r="H69" s="502">
        <v>0</v>
      </c>
      <c r="I69" s="502">
        <v>0</v>
      </c>
      <c r="J69" s="503">
        <f t="shared" si="8"/>
        <v>0</v>
      </c>
      <c r="K69" s="502">
        <v>0</v>
      </c>
      <c r="L69" s="502">
        <v>0</v>
      </c>
      <c r="M69" s="503">
        <f t="shared" si="9"/>
        <v>0</v>
      </c>
      <c r="N69" s="502">
        <v>1</v>
      </c>
      <c r="O69" s="502">
        <v>0</v>
      </c>
      <c r="P69" s="503">
        <f t="shared" si="10"/>
        <v>1</v>
      </c>
      <c r="Q69" s="255" t="s">
        <v>584</v>
      </c>
    </row>
    <row r="70" spans="1:17" ht="18" customHeight="1">
      <c r="A70" s="255" t="s">
        <v>585</v>
      </c>
      <c r="B70" s="505">
        <v>23</v>
      </c>
      <c r="C70" s="505">
        <v>4</v>
      </c>
      <c r="D70" s="506">
        <f t="shared" si="6"/>
        <v>27</v>
      </c>
      <c r="E70" s="505">
        <v>0</v>
      </c>
      <c r="F70" s="505">
        <v>0</v>
      </c>
      <c r="G70" s="506">
        <f t="shared" si="7"/>
        <v>0</v>
      </c>
      <c r="H70" s="507">
        <v>0</v>
      </c>
      <c r="I70" s="507">
        <v>0</v>
      </c>
      <c r="J70" s="508">
        <f t="shared" si="8"/>
        <v>0</v>
      </c>
      <c r="K70" s="505">
        <v>0</v>
      </c>
      <c r="L70" s="505">
        <v>0</v>
      </c>
      <c r="M70" s="506">
        <f t="shared" si="9"/>
        <v>0</v>
      </c>
      <c r="N70" s="505">
        <v>0</v>
      </c>
      <c r="O70" s="505">
        <v>0</v>
      </c>
      <c r="P70" s="506">
        <f t="shared" si="10"/>
        <v>0</v>
      </c>
      <c r="Q70" s="255" t="s">
        <v>586</v>
      </c>
    </row>
    <row r="71" spans="1:17" ht="18" customHeight="1">
      <c r="A71" s="255" t="s">
        <v>587</v>
      </c>
      <c r="B71" s="502">
        <v>31</v>
      </c>
      <c r="C71" s="502">
        <v>12</v>
      </c>
      <c r="D71" s="503">
        <f t="shared" si="6"/>
        <v>43</v>
      </c>
      <c r="E71" s="502">
        <v>0</v>
      </c>
      <c r="F71" s="502">
        <v>0</v>
      </c>
      <c r="G71" s="503">
        <f t="shared" si="7"/>
        <v>0</v>
      </c>
      <c r="H71" s="502">
        <v>0</v>
      </c>
      <c r="I71" s="502">
        <v>0</v>
      </c>
      <c r="J71" s="503">
        <f t="shared" si="8"/>
        <v>0</v>
      </c>
      <c r="K71" s="502">
        <v>0</v>
      </c>
      <c r="L71" s="502">
        <v>0</v>
      </c>
      <c r="M71" s="503">
        <f t="shared" si="9"/>
        <v>0</v>
      </c>
      <c r="N71" s="502">
        <v>0</v>
      </c>
      <c r="O71" s="502">
        <v>0</v>
      </c>
      <c r="P71" s="503">
        <f t="shared" si="10"/>
        <v>0</v>
      </c>
      <c r="Q71" s="255" t="s">
        <v>588</v>
      </c>
    </row>
    <row r="72" spans="1:17" ht="18" customHeight="1">
      <c r="A72" s="255" t="s">
        <v>589</v>
      </c>
      <c r="B72" s="502">
        <v>32</v>
      </c>
      <c r="C72" s="502">
        <v>19</v>
      </c>
      <c r="D72" s="503">
        <f t="shared" si="6"/>
        <v>51</v>
      </c>
      <c r="E72" s="502">
        <v>0</v>
      </c>
      <c r="F72" s="502">
        <v>0</v>
      </c>
      <c r="G72" s="503">
        <f t="shared" si="7"/>
        <v>0</v>
      </c>
      <c r="H72" s="502">
        <v>0</v>
      </c>
      <c r="I72" s="502">
        <v>0</v>
      </c>
      <c r="J72" s="503">
        <f t="shared" si="8"/>
        <v>0</v>
      </c>
      <c r="K72" s="502">
        <v>0</v>
      </c>
      <c r="L72" s="502">
        <v>0</v>
      </c>
      <c r="M72" s="503">
        <f t="shared" si="9"/>
        <v>0</v>
      </c>
      <c r="N72" s="502">
        <v>0</v>
      </c>
      <c r="O72" s="502">
        <v>0</v>
      </c>
      <c r="P72" s="503">
        <f t="shared" si="10"/>
        <v>0</v>
      </c>
      <c r="Q72" s="255" t="s">
        <v>590</v>
      </c>
    </row>
    <row r="73" spans="1:17" ht="18" customHeight="1">
      <c r="A73" s="255" t="s">
        <v>650</v>
      </c>
      <c r="B73" s="504">
        <v>40</v>
      </c>
      <c r="C73" s="504">
        <v>22</v>
      </c>
      <c r="D73" s="503">
        <f t="shared" si="6"/>
        <v>62</v>
      </c>
      <c r="E73" s="504">
        <v>0</v>
      </c>
      <c r="F73" s="504">
        <v>0</v>
      </c>
      <c r="G73" s="503">
        <f t="shared" si="7"/>
        <v>0</v>
      </c>
      <c r="H73" s="504">
        <v>0</v>
      </c>
      <c r="I73" s="504">
        <v>0</v>
      </c>
      <c r="J73" s="503">
        <f t="shared" si="8"/>
        <v>0</v>
      </c>
      <c r="K73" s="504">
        <v>0</v>
      </c>
      <c r="L73" s="504">
        <v>0</v>
      </c>
      <c r="M73" s="503">
        <f t="shared" si="9"/>
        <v>0</v>
      </c>
      <c r="N73" s="504">
        <v>0</v>
      </c>
      <c r="O73" s="504">
        <v>0</v>
      </c>
      <c r="P73" s="503">
        <f t="shared" si="10"/>
        <v>0</v>
      </c>
      <c r="Q73" s="255" t="s">
        <v>806</v>
      </c>
    </row>
    <row r="74" spans="1:17" ht="18" customHeight="1">
      <c r="A74" s="255" t="s">
        <v>593</v>
      </c>
      <c r="B74" s="502">
        <v>6</v>
      </c>
      <c r="C74" s="502">
        <v>2</v>
      </c>
      <c r="D74" s="503">
        <f t="shared" si="6"/>
        <v>8</v>
      </c>
      <c r="E74" s="502">
        <v>0</v>
      </c>
      <c r="F74" s="502">
        <v>0</v>
      </c>
      <c r="G74" s="503">
        <f t="shared" si="7"/>
        <v>0</v>
      </c>
      <c r="H74" s="502">
        <v>0</v>
      </c>
      <c r="I74" s="502">
        <v>0</v>
      </c>
      <c r="J74" s="503">
        <f t="shared" si="8"/>
        <v>0</v>
      </c>
      <c r="K74" s="502">
        <v>0</v>
      </c>
      <c r="L74" s="502">
        <v>0</v>
      </c>
      <c r="M74" s="503">
        <f t="shared" si="9"/>
        <v>0</v>
      </c>
      <c r="N74" s="502">
        <v>0</v>
      </c>
      <c r="O74" s="502">
        <v>0</v>
      </c>
      <c r="P74" s="503">
        <f t="shared" si="10"/>
        <v>0</v>
      </c>
      <c r="Q74" s="255" t="s">
        <v>594</v>
      </c>
    </row>
    <row r="75" spans="1:17" ht="18" customHeight="1">
      <c r="A75" s="255" t="s">
        <v>595</v>
      </c>
      <c r="B75" s="505">
        <v>0</v>
      </c>
      <c r="C75" s="505">
        <v>0</v>
      </c>
      <c r="D75" s="506">
        <f t="shared" si="6"/>
        <v>0</v>
      </c>
      <c r="E75" s="505">
        <v>0</v>
      </c>
      <c r="F75" s="505">
        <v>0</v>
      </c>
      <c r="G75" s="506">
        <f t="shared" si="7"/>
        <v>0</v>
      </c>
      <c r="H75" s="507">
        <v>0</v>
      </c>
      <c r="I75" s="507">
        <v>0</v>
      </c>
      <c r="J75" s="508">
        <f t="shared" si="8"/>
        <v>0</v>
      </c>
      <c r="K75" s="505">
        <v>0</v>
      </c>
      <c r="L75" s="505">
        <v>0</v>
      </c>
      <c r="M75" s="506">
        <f t="shared" si="9"/>
        <v>0</v>
      </c>
      <c r="N75" s="505">
        <v>0</v>
      </c>
      <c r="O75" s="505">
        <v>0</v>
      </c>
      <c r="P75" s="506">
        <f t="shared" si="10"/>
        <v>0</v>
      </c>
      <c r="Q75" s="255" t="s">
        <v>946</v>
      </c>
    </row>
    <row r="76" spans="1:17" ht="18" customHeight="1">
      <c r="A76" s="255" t="s">
        <v>597</v>
      </c>
      <c r="B76" s="502">
        <v>63</v>
      </c>
      <c r="C76" s="502">
        <v>83</v>
      </c>
      <c r="D76" s="503">
        <f t="shared" si="6"/>
        <v>146</v>
      </c>
      <c r="E76" s="502">
        <v>0</v>
      </c>
      <c r="F76" s="502">
        <v>0</v>
      </c>
      <c r="G76" s="503">
        <f t="shared" si="7"/>
        <v>0</v>
      </c>
      <c r="H76" s="502">
        <v>1</v>
      </c>
      <c r="I76" s="502">
        <v>4</v>
      </c>
      <c r="J76" s="503">
        <f t="shared" si="8"/>
        <v>5</v>
      </c>
      <c r="K76" s="502">
        <v>11</v>
      </c>
      <c r="L76" s="502">
        <v>0</v>
      </c>
      <c r="M76" s="503">
        <f t="shared" si="9"/>
        <v>11</v>
      </c>
      <c r="N76" s="502">
        <v>0</v>
      </c>
      <c r="O76" s="502">
        <v>0</v>
      </c>
      <c r="P76" s="503">
        <f t="shared" si="10"/>
        <v>0</v>
      </c>
      <c r="Q76" s="255" t="s">
        <v>598</v>
      </c>
    </row>
    <row r="77" spans="1:17" ht="18" customHeight="1">
      <c r="A77" s="255" t="s">
        <v>599</v>
      </c>
      <c r="B77" s="502">
        <v>29</v>
      </c>
      <c r="C77" s="502">
        <v>17</v>
      </c>
      <c r="D77" s="503">
        <f t="shared" si="6"/>
        <v>46</v>
      </c>
      <c r="E77" s="502">
        <v>0</v>
      </c>
      <c r="F77" s="502">
        <v>0</v>
      </c>
      <c r="G77" s="503">
        <f t="shared" si="7"/>
        <v>0</v>
      </c>
      <c r="H77" s="502">
        <v>0</v>
      </c>
      <c r="I77" s="502">
        <v>0</v>
      </c>
      <c r="J77" s="503">
        <f t="shared" si="8"/>
        <v>0</v>
      </c>
      <c r="K77" s="502">
        <v>3</v>
      </c>
      <c r="L77" s="502">
        <v>1</v>
      </c>
      <c r="M77" s="503">
        <f t="shared" si="9"/>
        <v>4</v>
      </c>
      <c r="N77" s="502">
        <v>0</v>
      </c>
      <c r="O77" s="502">
        <v>0</v>
      </c>
      <c r="P77" s="503">
        <f t="shared" si="10"/>
        <v>0</v>
      </c>
      <c r="Q77" s="255" t="s">
        <v>600</v>
      </c>
    </row>
    <row r="78" spans="1:17" ht="18" customHeight="1">
      <c r="A78" s="255" t="s">
        <v>601</v>
      </c>
      <c r="B78" s="504">
        <v>7</v>
      </c>
      <c r="C78" s="504">
        <v>2</v>
      </c>
      <c r="D78" s="503">
        <f t="shared" si="6"/>
        <v>9</v>
      </c>
      <c r="E78" s="504">
        <v>0</v>
      </c>
      <c r="F78" s="504">
        <v>0</v>
      </c>
      <c r="G78" s="503">
        <f t="shared" si="7"/>
        <v>0</v>
      </c>
      <c r="H78" s="504">
        <v>0</v>
      </c>
      <c r="I78" s="504">
        <v>0</v>
      </c>
      <c r="J78" s="503">
        <f t="shared" si="8"/>
        <v>0</v>
      </c>
      <c r="K78" s="504">
        <v>0</v>
      </c>
      <c r="L78" s="504">
        <v>0</v>
      </c>
      <c r="M78" s="503">
        <f t="shared" si="9"/>
        <v>0</v>
      </c>
      <c r="N78" s="504">
        <v>0</v>
      </c>
      <c r="O78" s="504">
        <v>0</v>
      </c>
      <c r="P78" s="503">
        <f t="shared" si="10"/>
        <v>0</v>
      </c>
      <c r="Q78" s="255" t="s">
        <v>602</v>
      </c>
    </row>
    <row r="79" spans="1:17" ht="18" customHeight="1">
      <c r="A79" s="255" t="s">
        <v>603</v>
      </c>
      <c r="B79" s="502">
        <v>7</v>
      </c>
      <c r="C79" s="502">
        <v>3</v>
      </c>
      <c r="D79" s="503">
        <f t="shared" si="6"/>
        <v>10</v>
      </c>
      <c r="E79" s="502">
        <v>0</v>
      </c>
      <c r="F79" s="502">
        <v>0</v>
      </c>
      <c r="G79" s="503">
        <f t="shared" si="7"/>
        <v>0</v>
      </c>
      <c r="H79" s="502">
        <v>0</v>
      </c>
      <c r="I79" s="502">
        <v>0</v>
      </c>
      <c r="J79" s="503">
        <f t="shared" si="8"/>
        <v>0</v>
      </c>
      <c r="K79" s="502">
        <v>0</v>
      </c>
      <c r="L79" s="502">
        <v>0</v>
      </c>
      <c r="M79" s="503">
        <f t="shared" si="9"/>
        <v>0</v>
      </c>
      <c r="N79" s="502">
        <v>0</v>
      </c>
      <c r="O79" s="502">
        <v>0</v>
      </c>
      <c r="P79" s="503">
        <f t="shared" si="10"/>
        <v>0</v>
      </c>
      <c r="Q79" s="255" t="s">
        <v>604</v>
      </c>
    </row>
    <row r="80" spans="1:17" ht="18" customHeight="1">
      <c r="A80" s="255" t="s">
        <v>605</v>
      </c>
      <c r="B80" s="505">
        <v>2</v>
      </c>
      <c r="C80" s="505">
        <v>0</v>
      </c>
      <c r="D80" s="506">
        <f t="shared" si="6"/>
        <v>2</v>
      </c>
      <c r="E80" s="505">
        <v>0</v>
      </c>
      <c r="F80" s="505">
        <v>0</v>
      </c>
      <c r="G80" s="506">
        <f t="shared" si="7"/>
        <v>0</v>
      </c>
      <c r="H80" s="507">
        <v>0</v>
      </c>
      <c r="I80" s="507">
        <v>0</v>
      </c>
      <c r="J80" s="508">
        <f t="shared" si="8"/>
        <v>0</v>
      </c>
      <c r="K80" s="505">
        <v>0</v>
      </c>
      <c r="L80" s="505">
        <v>0</v>
      </c>
      <c r="M80" s="506">
        <f t="shared" si="9"/>
        <v>0</v>
      </c>
      <c r="N80" s="505">
        <v>0</v>
      </c>
      <c r="O80" s="505">
        <v>0</v>
      </c>
      <c r="P80" s="506">
        <f t="shared" si="10"/>
        <v>0</v>
      </c>
      <c r="Q80" s="255" t="s">
        <v>606</v>
      </c>
    </row>
    <row r="81" spans="1:17" ht="18" customHeight="1">
      <c r="A81" s="255" t="s">
        <v>607</v>
      </c>
      <c r="B81" s="502">
        <v>4</v>
      </c>
      <c r="C81" s="502">
        <v>2</v>
      </c>
      <c r="D81" s="503">
        <f t="shared" si="6"/>
        <v>6</v>
      </c>
      <c r="E81" s="502">
        <v>0</v>
      </c>
      <c r="F81" s="502">
        <v>0</v>
      </c>
      <c r="G81" s="503">
        <f t="shared" si="7"/>
        <v>0</v>
      </c>
      <c r="H81" s="502">
        <v>0</v>
      </c>
      <c r="I81" s="502">
        <v>0</v>
      </c>
      <c r="J81" s="503">
        <f t="shared" si="8"/>
        <v>0</v>
      </c>
      <c r="K81" s="502">
        <v>0</v>
      </c>
      <c r="L81" s="502">
        <v>0</v>
      </c>
      <c r="M81" s="503">
        <f t="shared" si="9"/>
        <v>0</v>
      </c>
      <c r="N81" s="502">
        <v>0</v>
      </c>
      <c r="O81" s="502">
        <v>0</v>
      </c>
      <c r="P81" s="503">
        <f t="shared" si="10"/>
        <v>0</v>
      </c>
      <c r="Q81" s="255" t="s">
        <v>608</v>
      </c>
    </row>
    <row r="82" spans="1:17" ht="18" customHeight="1">
      <c r="A82" s="255" t="s">
        <v>609</v>
      </c>
      <c r="B82" s="502">
        <v>9</v>
      </c>
      <c r="C82" s="502">
        <v>5</v>
      </c>
      <c r="D82" s="503">
        <f t="shared" si="6"/>
        <v>14</v>
      </c>
      <c r="E82" s="502">
        <v>0</v>
      </c>
      <c r="F82" s="502">
        <v>0</v>
      </c>
      <c r="G82" s="503">
        <f t="shared" si="7"/>
        <v>0</v>
      </c>
      <c r="H82" s="502">
        <v>0</v>
      </c>
      <c r="I82" s="502">
        <v>0</v>
      </c>
      <c r="J82" s="503">
        <f t="shared" si="8"/>
        <v>0</v>
      </c>
      <c r="K82" s="502">
        <v>0</v>
      </c>
      <c r="L82" s="502">
        <v>0</v>
      </c>
      <c r="M82" s="503">
        <f t="shared" si="9"/>
        <v>0</v>
      </c>
      <c r="N82" s="502">
        <v>0</v>
      </c>
      <c r="O82" s="502">
        <v>0</v>
      </c>
      <c r="P82" s="503">
        <f t="shared" si="10"/>
        <v>0</v>
      </c>
      <c r="Q82" s="255" t="s">
        <v>610</v>
      </c>
    </row>
    <row r="83" spans="1:17" ht="18" customHeight="1">
      <c r="A83" s="255" t="s">
        <v>653</v>
      </c>
      <c r="B83" s="504">
        <v>5</v>
      </c>
      <c r="C83" s="504">
        <v>5</v>
      </c>
      <c r="D83" s="503">
        <f t="shared" si="6"/>
        <v>10</v>
      </c>
      <c r="E83" s="504">
        <v>0</v>
      </c>
      <c r="F83" s="504">
        <v>0</v>
      </c>
      <c r="G83" s="503">
        <f t="shared" si="7"/>
        <v>0</v>
      </c>
      <c r="H83" s="504">
        <v>0</v>
      </c>
      <c r="I83" s="504">
        <v>0</v>
      </c>
      <c r="J83" s="503">
        <f t="shared" si="8"/>
        <v>0</v>
      </c>
      <c r="K83" s="504">
        <v>0</v>
      </c>
      <c r="L83" s="504">
        <v>0</v>
      </c>
      <c r="M83" s="503">
        <f t="shared" si="9"/>
        <v>0</v>
      </c>
      <c r="N83" s="504">
        <v>0</v>
      </c>
      <c r="O83" s="504">
        <v>0</v>
      </c>
      <c r="P83" s="503">
        <f t="shared" si="10"/>
        <v>0</v>
      </c>
      <c r="Q83" s="255" t="s">
        <v>612</v>
      </c>
    </row>
    <row r="84" spans="1:17" ht="18" customHeight="1">
      <c r="A84" s="255" t="s">
        <v>613</v>
      </c>
      <c r="B84" s="502">
        <v>19</v>
      </c>
      <c r="C84" s="502">
        <v>1</v>
      </c>
      <c r="D84" s="503">
        <f t="shared" si="6"/>
        <v>20</v>
      </c>
      <c r="E84" s="502">
        <v>0</v>
      </c>
      <c r="F84" s="502">
        <v>0</v>
      </c>
      <c r="G84" s="503">
        <f t="shared" si="7"/>
        <v>0</v>
      </c>
      <c r="H84" s="502">
        <v>0</v>
      </c>
      <c r="I84" s="502">
        <v>0</v>
      </c>
      <c r="J84" s="503">
        <f t="shared" si="8"/>
        <v>0</v>
      </c>
      <c r="K84" s="502">
        <v>0</v>
      </c>
      <c r="L84" s="502">
        <v>0</v>
      </c>
      <c r="M84" s="503">
        <f t="shared" si="9"/>
        <v>0</v>
      </c>
      <c r="N84" s="502">
        <v>0</v>
      </c>
      <c r="O84" s="502">
        <v>0</v>
      </c>
      <c r="P84" s="503">
        <f t="shared" si="10"/>
        <v>0</v>
      </c>
      <c r="Q84" s="255" t="s">
        <v>614</v>
      </c>
    </row>
    <row r="85" spans="1:17" ht="18" customHeight="1">
      <c r="A85" s="255" t="s">
        <v>615</v>
      </c>
      <c r="B85" s="505">
        <v>2</v>
      </c>
      <c r="C85" s="505">
        <v>0</v>
      </c>
      <c r="D85" s="506">
        <f t="shared" si="6"/>
        <v>2</v>
      </c>
      <c r="E85" s="505">
        <v>0</v>
      </c>
      <c r="F85" s="505">
        <v>0</v>
      </c>
      <c r="G85" s="506">
        <f t="shared" si="7"/>
        <v>0</v>
      </c>
      <c r="H85" s="507">
        <v>0</v>
      </c>
      <c r="I85" s="507">
        <v>0</v>
      </c>
      <c r="J85" s="508">
        <f t="shared" si="8"/>
        <v>0</v>
      </c>
      <c r="K85" s="505">
        <v>0</v>
      </c>
      <c r="L85" s="505">
        <v>0</v>
      </c>
      <c r="M85" s="506">
        <f t="shared" si="9"/>
        <v>0</v>
      </c>
      <c r="N85" s="505">
        <v>0</v>
      </c>
      <c r="O85" s="505">
        <v>0</v>
      </c>
      <c r="P85" s="506">
        <f t="shared" si="10"/>
        <v>0</v>
      </c>
      <c r="Q85" s="255" t="s">
        <v>616</v>
      </c>
    </row>
    <row r="86" spans="1:17" ht="18" customHeight="1">
      <c r="A86" s="255" t="s">
        <v>654</v>
      </c>
      <c r="B86" s="502">
        <v>58</v>
      </c>
      <c r="C86" s="502">
        <v>27</v>
      </c>
      <c r="D86" s="503">
        <f t="shared" si="6"/>
        <v>85</v>
      </c>
      <c r="E86" s="502">
        <v>1</v>
      </c>
      <c r="F86" s="502">
        <v>0</v>
      </c>
      <c r="G86" s="503">
        <f t="shared" si="7"/>
        <v>1</v>
      </c>
      <c r="H86" s="502">
        <v>0</v>
      </c>
      <c r="I86" s="502">
        <v>0</v>
      </c>
      <c r="J86" s="503">
        <f t="shared" si="8"/>
        <v>0</v>
      </c>
      <c r="K86" s="502">
        <v>0</v>
      </c>
      <c r="L86" s="502">
        <v>0</v>
      </c>
      <c r="M86" s="503">
        <f t="shared" si="9"/>
        <v>0</v>
      </c>
      <c r="N86" s="502">
        <v>0</v>
      </c>
      <c r="O86" s="502">
        <v>0</v>
      </c>
      <c r="P86" s="503">
        <f t="shared" si="10"/>
        <v>0</v>
      </c>
      <c r="Q86" s="255" t="s">
        <v>618</v>
      </c>
    </row>
    <row r="87" spans="1:17" ht="18" customHeight="1">
      <c r="A87" s="383" t="s">
        <v>947</v>
      </c>
      <c r="B87" s="511">
        <f t="shared" ref="B87:M87" si="11">SUM(B51:B86)</f>
        <v>535</v>
      </c>
      <c r="C87" s="511">
        <f t="shared" si="11"/>
        <v>360</v>
      </c>
      <c r="D87" s="511">
        <f t="shared" si="11"/>
        <v>895</v>
      </c>
      <c r="E87" s="511">
        <f t="shared" si="11"/>
        <v>4</v>
      </c>
      <c r="F87" s="511">
        <f t="shared" si="11"/>
        <v>0</v>
      </c>
      <c r="G87" s="511">
        <f t="shared" si="11"/>
        <v>4</v>
      </c>
      <c r="H87" s="511">
        <f t="shared" si="11"/>
        <v>30</v>
      </c>
      <c r="I87" s="511">
        <f t="shared" si="11"/>
        <v>113</v>
      </c>
      <c r="J87" s="511">
        <f t="shared" si="11"/>
        <v>143</v>
      </c>
      <c r="K87" s="511">
        <f t="shared" si="11"/>
        <v>70</v>
      </c>
      <c r="L87" s="511">
        <f t="shared" si="11"/>
        <v>85</v>
      </c>
      <c r="M87" s="511">
        <f t="shared" si="11"/>
        <v>155</v>
      </c>
      <c r="N87" s="511">
        <f>SUM(N51:N86)</f>
        <v>11</v>
      </c>
      <c r="O87" s="511">
        <f>SUM(O51:O86)</f>
        <v>5</v>
      </c>
      <c r="P87" s="511">
        <f>SUM(P51:P86)</f>
        <v>16</v>
      </c>
      <c r="Q87" s="384" t="s">
        <v>129</v>
      </c>
    </row>
    <row r="88" spans="1:17" ht="30.75" customHeight="1">
      <c r="A88" s="498"/>
      <c r="B88" s="498"/>
      <c r="C88" s="498"/>
      <c r="D88" s="498"/>
      <c r="E88" s="498"/>
      <c r="F88" s="498"/>
      <c r="G88" s="498"/>
      <c r="H88" s="498"/>
      <c r="I88" s="498"/>
      <c r="J88" s="498"/>
      <c r="K88" s="498"/>
      <c r="L88" s="498"/>
      <c r="M88" s="2189"/>
      <c r="N88" s="2189"/>
      <c r="O88" s="2189"/>
      <c r="P88" s="2189"/>
      <c r="Q88" s="2189"/>
    </row>
    <row r="89" spans="1:17" ht="27.75" customHeight="1">
      <c r="A89" s="1904" t="s">
        <v>939</v>
      </c>
      <c r="B89" s="2155"/>
      <c r="C89" s="2155"/>
      <c r="D89" s="2155"/>
      <c r="E89" s="2155"/>
      <c r="F89" s="2155"/>
      <c r="G89" s="2155"/>
      <c r="H89" s="2155"/>
      <c r="I89" s="2155"/>
      <c r="J89" s="2155"/>
      <c r="K89" s="2155"/>
      <c r="L89" s="2155"/>
      <c r="M89" s="2155"/>
      <c r="N89" s="1958" t="s">
        <v>940</v>
      </c>
      <c r="O89" s="1958"/>
      <c r="P89" s="1958"/>
      <c r="Q89" s="1958"/>
    </row>
    <row r="90" spans="1:17" ht="74.25" customHeight="1">
      <c r="A90" s="2198" t="s">
        <v>537</v>
      </c>
      <c r="B90" s="2179" t="s">
        <v>935</v>
      </c>
      <c r="C90" s="2179"/>
      <c r="D90" s="2179"/>
      <c r="E90" s="2179" t="s">
        <v>918</v>
      </c>
      <c r="F90" s="2179"/>
      <c r="G90" s="2179"/>
      <c r="H90" s="2179" t="s">
        <v>888</v>
      </c>
      <c r="I90" s="2179"/>
      <c r="J90" s="2179"/>
      <c r="K90" s="2201" t="s">
        <v>539</v>
      </c>
      <c r="L90" s="2202"/>
      <c r="M90" s="2202"/>
      <c r="N90" s="2202"/>
      <c r="O90" s="2202"/>
      <c r="P90" s="2202"/>
      <c r="Q90" s="2202"/>
    </row>
    <row r="91" spans="1:17" ht="46.5" customHeight="1">
      <c r="A91" s="2199"/>
      <c r="B91" s="2203" t="s">
        <v>938</v>
      </c>
      <c r="C91" s="2203"/>
      <c r="D91" s="2203"/>
      <c r="E91" s="2203" t="s">
        <v>919</v>
      </c>
      <c r="F91" s="2203"/>
      <c r="G91" s="2203"/>
      <c r="H91" s="2204" t="s">
        <v>129</v>
      </c>
      <c r="I91" s="2204"/>
      <c r="J91" s="2204"/>
      <c r="K91" s="2201"/>
      <c r="L91" s="2202"/>
      <c r="M91" s="2202"/>
      <c r="N91" s="2202"/>
      <c r="O91" s="2202"/>
      <c r="P91" s="2202"/>
      <c r="Q91" s="2202"/>
    </row>
    <row r="92" spans="1:17" ht="18" customHeight="1">
      <c r="A92" s="2199"/>
      <c r="B92" s="312" t="s">
        <v>624</v>
      </c>
      <c r="C92" s="312" t="s">
        <v>625</v>
      </c>
      <c r="D92" s="312" t="s">
        <v>128</v>
      </c>
      <c r="E92" s="312" t="s">
        <v>624</v>
      </c>
      <c r="F92" s="312" t="s">
        <v>625</v>
      </c>
      <c r="G92" s="312" t="s">
        <v>128</v>
      </c>
      <c r="H92" s="312" t="s">
        <v>624</v>
      </c>
      <c r="I92" s="312" t="s">
        <v>625</v>
      </c>
      <c r="J92" s="312" t="s">
        <v>128</v>
      </c>
      <c r="K92" s="2201"/>
      <c r="L92" s="2202"/>
      <c r="M92" s="2202"/>
      <c r="N92" s="2202"/>
      <c r="O92" s="2202"/>
      <c r="P92" s="2202"/>
      <c r="Q92" s="2202"/>
    </row>
    <row r="93" spans="1:17" ht="18" customHeight="1">
      <c r="A93" s="2200"/>
      <c r="B93" s="312" t="s">
        <v>626</v>
      </c>
      <c r="C93" s="312" t="s">
        <v>627</v>
      </c>
      <c r="D93" s="312" t="s">
        <v>129</v>
      </c>
      <c r="E93" s="312" t="s">
        <v>626</v>
      </c>
      <c r="F93" s="312" t="s">
        <v>627</v>
      </c>
      <c r="G93" s="312" t="s">
        <v>129</v>
      </c>
      <c r="H93" s="312" t="s">
        <v>626</v>
      </c>
      <c r="I93" s="312" t="s">
        <v>627</v>
      </c>
      <c r="J93" s="312" t="s">
        <v>129</v>
      </c>
      <c r="K93" s="2201"/>
      <c r="L93" s="2202"/>
      <c r="M93" s="2202"/>
      <c r="N93" s="2202"/>
      <c r="O93" s="2202"/>
      <c r="P93" s="2202"/>
      <c r="Q93" s="2202"/>
    </row>
    <row r="94" spans="1:17" ht="18" customHeight="1">
      <c r="A94" s="255" t="s">
        <v>547</v>
      </c>
      <c r="B94" s="502">
        <v>2</v>
      </c>
      <c r="C94" s="502">
        <v>2</v>
      </c>
      <c r="D94" s="503">
        <f t="shared" ref="D94:D129" si="12">SUM(B94:C94)</f>
        <v>4</v>
      </c>
      <c r="E94" s="502">
        <v>46</v>
      </c>
      <c r="F94" s="502">
        <v>113</v>
      </c>
      <c r="G94" s="503">
        <f t="shared" ref="G94:G130" si="13">SUM(E94:F94)</f>
        <v>159</v>
      </c>
      <c r="H94" s="502">
        <f t="shared" ref="H94:J109" si="14">SUM(B8+E8+H8+K8+N8+B51+E51+H51+K51+N51+B94+E94)</f>
        <v>320</v>
      </c>
      <c r="I94" s="502">
        <f t="shared" si="14"/>
        <v>495</v>
      </c>
      <c r="J94" s="503">
        <f t="shared" si="14"/>
        <v>815</v>
      </c>
      <c r="K94" s="2197" t="s">
        <v>548</v>
      </c>
      <c r="L94" s="2197"/>
      <c r="M94" s="2197"/>
      <c r="N94" s="2197"/>
      <c r="O94" s="2197"/>
      <c r="P94" s="2197"/>
      <c r="Q94" s="2197"/>
    </row>
    <row r="95" spans="1:17" ht="18" customHeight="1">
      <c r="A95" s="255" t="s">
        <v>644</v>
      </c>
      <c r="B95" s="504">
        <v>6</v>
      </c>
      <c r="C95" s="504">
        <v>3</v>
      </c>
      <c r="D95" s="503">
        <f t="shared" si="12"/>
        <v>9</v>
      </c>
      <c r="E95" s="504">
        <v>513</v>
      </c>
      <c r="F95" s="504">
        <v>189</v>
      </c>
      <c r="G95" s="503">
        <f t="shared" si="13"/>
        <v>702</v>
      </c>
      <c r="H95" s="504">
        <f t="shared" si="14"/>
        <v>1878</v>
      </c>
      <c r="I95" s="504">
        <f t="shared" si="14"/>
        <v>360</v>
      </c>
      <c r="J95" s="503">
        <f t="shared" si="14"/>
        <v>2238</v>
      </c>
      <c r="K95" s="2197" t="s">
        <v>550</v>
      </c>
      <c r="L95" s="2197"/>
      <c r="M95" s="2197"/>
      <c r="N95" s="2197"/>
      <c r="O95" s="2197"/>
      <c r="P95" s="2197"/>
      <c r="Q95" s="2197"/>
    </row>
    <row r="96" spans="1:17" ht="18" customHeight="1">
      <c r="A96" s="255" t="s">
        <v>645</v>
      </c>
      <c r="B96" s="502">
        <v>0</v>
      </c>
      <c r="C96" s="502">
        <v>8</v>
      </c>
      <c r="D96" s="503">
        <f t="shared" si="12"/>
        <v>8</v>
      </c>
      <c r="E96" s="502">
        <v>100</v>
      </c>
      <c r="F96" s="502">
        <v>57</v>
      </c>
      <c r="G96" s="503">
        <f t="shared" si="13"/>
        <v>157</v>
      </c>
      <c r="H96" s="502">
        <f t="shared" si="14"/>
        <v>618</v>
      </c>
      <c r="I96" s="502">
        <f t="shared" si="14"/>
        <v>471</v>
      </c>
      <c r="J96" s="503">
        <f t="shared" si="14"/>
        <v>1089</v>
      </c>
      <c r="K96" s="2197" t="s">
        <v>552</v>
      </c>
      <c r="L96" s="2197"/>
      <c r="M96" s="2197"/>
      <c r="N96" s="2197"/>
      <c r="O96" s="2197"/>
      <c r="P96" s="2197"/>
      <c r="Q96" s="2197"/>
    </row>
    <row r="97" spans="1:17" ht="18" customHeight="1">
      <c r="A97" s="255" t="s">
        <v>553</v>
      </c>
      <c r="B97" s="505">
        <v>0</v>
      </c>
      <c r="C97" s="505">
        <v>2</v>
      </c>
      <c r="D97" s="506">
        <f t="shared" si="12"/>
        <v>2</v>
      </c>
      <c r="E97" s="505">
        <v>95</v>
      </c>
      <c r="F97" s="505">
        <v>61</v>
      </c>
      <c r="G97" s="506">
        <f t="shared" si="13"/>
        <v>156</v>
      </c>
      <c r="H97" s="507">
        <f t="shared" si="14"/>
        <v>488</v>
      </c>
      <c r="I97" s="507">
        <f t="shared" si="14"/>
        <v>331</v>
      </c>
      <c r="J97" s="508">
        <f t="shared" si="14"/>
        <v>819</v>
      </c>
      <c r="K97" s="2197" t="s">
        <v>802</v>
      </c>
      <c r="L97" s="2197"/>
      <c r="M97" s="2197"/>
      <c r="N97" s="2197"/>
      <c r="O97" s="2197"/>
      <c r="P97" s="2197"/>
      <c r="Q97" s="2197"/>
    </row>
    <row r="98" spans="1:17" ht="18" customHeight="1">
      <c r="A98" s="255" t="s">
        <v>646</v>
      </c>
      <c r="B98" s="502">
        <v>0</v>
      </c>
      <c r="C98" s="502">
        <v>6</v>
      </c>
      <c r="D98" s="503">
        <f t="shared" si="12"/>
        <v>6</v>
      </c>
      <c r="E98" s="502">
        <v>52</v>
      </c>
      <c r="F98" s="502">
        <v>22</v>
      </c>
      <c r="G98" s="503">
        <f t="shared" si="13"/>
        <v>74</v>
      </c>
      <c r="H98" s="502">
        <f t="shared" si="14"/>
        <v>305</v>
      </c>
      <c r="I98" s="502">
        <f t="shared" si="14"/>
        <v>205</v>
      </c>
      <c r="J98" s="503">
        <f t="shared" si="14"/>
        <v>510</v>
      </c>
      <c r="K98" s="2197" t="s">
        <v>556</v>
      </c>
      <c r="L98" s="2197"/>
      <c r="M98" s="2197"/>
      <c r="N98" s="2197"/>
      <c r="O98" s="2197"/>
      <c r="P98" s="2197"/>
      <c r="Q98" s="2197"/>
    </row>
    <row r="99" spans="1:17" ht="18" customHeight="1">
      <c r="A99" s="255" t="s">
        <v>557</v>
      </c>
      <c r="B99" s="505">
        <v>0</v>
      </c>
      <c r="C99" s="505">
        <v>2</v>
      </c>
      <c r="D99" s="506">
        <f t="shared" si="12"/>
        <v>2</v>
      </c>
      <c r="E99" s="505">
        <v>29</v>
      </c>
      <c r="F99" s="505">
        <v>12</v>
      </c>
      <c r="G99" s="506">
        <f t="shared" si="13"/>
        <v>41</v>
      </c>
      <c r="H99" s="507">
        <f t="shared" si="14"/>
        <v>190</v>
      </c>
      <c r="I99" s="507">
        <f t="shared" si="14"/>
        <v>83</v>
      </c>
      <c r="J99" s="508">
        <f t="shared" si="14"/>
        <v>273</v>
      </c>
      <c r="K99" s="2197" t="s">
        <v>558</v>
      </c>
      <c r="L99" s="2197"/>
      <c r="M99" s="2197"/>
      <c r="N99" s="2197"/>
      <c r="O99" s="2197"/>
      <c r="P99" s="2197"/>
      <c r="Q99" s="2197"/>
    </row>
    <row r="100" spans="1:17" ht="18" customHeight="1">
      <c r="A100" s="255" t="s">
        <v>559</v>
      </c>
      <c r="B100" s="502">
        <v>0</v>
      </c>
      <c r="C100" s="502">
        <v>0</v>
      </c>
      <c r="D100" s="503">
        <f t="shared" si="12"/>
        <v>0</v>
      </c>
      <c r="E100" s="502">
        <v>4</v>
      </c>
      <c r="F100" s="502">
        <v>6</v>
      </c>
      <c r="G100" s="503">
        <f t="shared" si="13"/>
        <v>10</v>
      </c>
      <c r="H100" s="502">
        <f t="shared" si="14"/>
        <v>68</v>
      </c>
      <c r="I100" s="502">
        <f t="shared" si="14"/>
        <v>105</v>
      </c>
      <c r="J100" s="503">
        <f t="shared" si="14"/>
        <v>173</v>
      </c>
      <c r="K100" s="2197" t="s">
        <v>560</v>
      </c>
      <c r="L100" s="2197"/>
      <c r="M100" s="2197"/>
      <c r="N100" s="2197"/>
      <c r="O100" s="2197"/>
      <c r="P100" s="2197"/>
      <c r="Q100" s="2197"/>
    </row>
    <row r="101" spans="1:17" ht="18" customHeight="1">
      <c r="A101" s="255" t="s">
        <v>561</v>
      </c>
      <c r="B101" s="504">
        <v>0</v>
      </c>
      <c r="C101" s="504">
        <v>0</v>
      </c>
      <c r="D101" s="503">
        <f t="shared" si="12"/>
        <v>0</v>
      </c>
      <c r="E101" s="504">
        <v>25</v>
      </c>
      <c r="F101" s="504">
        <v>5</v>
      </c>
      <c r="G101" s="503">
        <f t="shared" si="13"/>
        <v>30</v>
      </c>
      <c r="H101" s="504">
        <f t="shared" si="14"/>
        <v>88</v>
      </c>
      <c r="I101" s="504">
        <f t="shared" si="14"/>
        <v>95</v>
      </c>
      <c r="J101" s="503">
        <f t="shared" si="14"/>
        <v>183</v>
      </c>
      <c r="K101" s="2197" t="s">
        <v>562</v>
      </c>
      <c r="L101" s="2197"/>
      <c r="M101" s="2197"/>
      <c r="N101" s="2197"/>
      <c r="O101" s="2197"/>
      <c r="P101" s="2197"/>
      <c r="Q101" s="2197"/>
    </row>
    <row r="102" spans="1:17" ht="18" customHeight="1">
      <c r="A102" s="255" t="s">
        <v>647</v>
      </c>
      <c r="B102" s="502">
        <v>0</v>
      </c>
      <c r="C102" s="502">
        <v>0</v>
      </c>
      <c r="D102" s="503">
        <f t="shared" si="12"/>
        <v>0</v>
      </c>
      <c r="E102" s="502">
        <v>12</v>
      </c>
      <c r="F102" s="502">
        <v>3</v>
      </c>
      <c r="G102" s="503">
        <f t="shared" si="13"/>
        <v>15</v>
      </c>
      <c r="H102" s="502">
        <f t="shared" si="14"/>
        <v>86</v>
      </c>
      <c r="I102" s="502">
        <f t="shared" si="14"/>
        <v>49</v>
      </c>
      <c r="J102" s="503">
        <f t="shared" si="14"/>
        <v>135</v>
      </c>
      <c r="K102" s="2197" t="s">
        <v>564</v>
      </c>
      <c r="L102" s="2197"/>
      <c r="M102" s="2197"/>
      <c r="N102" s="2197"/>
      <c r="O102" s="2197"/>
      <c r="P102" s="2197"/>
      <c r="Q102" s="2197"/>
    </row>
    <row r="103" spans="1:17" ht="18" customHeight="1">
      <c r="A103" s="255" t="s">
        <v>565</v>
      </c>
      <c r="B103" s="505">
        <v>1</v>
      </c>
      <c r="C103" s="505">
        <v>3</v>
      </c>
      <c r="D103" s="506">
        <f t="shared" si="12"/>
        <v>4</v>
      </c>
      <c r="E103" s="505">
        <v>58</v>
      </c>
      <c r="F103" s="505">
        <v>22</v>
      </c>
      <c r="G103" s="506">
        <f t="shared" si="13"/>
        <v>80</v>
      </c>
      <c r="H103" s="507">
        <f t="shared" si="14"/>
        <v>238</v>
      </c>
      <c r="I103" s="507">
        <f t="shared" si="14"/>
        <v>142</v>
      </c>
      <c r="J103" s="508">
        <f t="shared" si="14"/>
        <v>380</v>
      </c>
      <c r="K103" s="2197" t="s">
        <v>566</v>
      </c>
      <c r="L103" s="2197"/>
      <c r="M103" s="2197"/>
      <c r="N103" s="2197"/>
      <c r="O103" s="2197"/>
      <c r="P103" s="2197"/>
      <c r="Q103" s="2197"/>
    </row>
    <row r="104" spans="1:17" ht="18" customHeight="1">
      <c r="A104" s="255" t="s">
        <v>567</v>
      </c>
      <c r="B104" s="502">
        <v>0</v>
      </c>
      <c r="C104" s="502">
        <v>4</v>
      </c>
      <c r="D104" s="503">
        <f t="shared" si="12"/>
        <v>4</v>
      </c>
      <c r="E104" s="502">
        <v>52</v>
      </c>
      <c r="F104" s="502">
        <v>29</v>
      </c>
      <c r="G104" s="503">
        <f t="shared" si="13"/>
        <v>81</v>
      </c>
      <c r="H104" s="502">
        <f t="shared" si="14"/>
        <v>190</v>
      </c>
      <c r="I104" s="502">
        <f t="shared" si="14"/>
        <v>180</v>
      </c>
      <c r="J104" s="503">
        <f t="shared" si="14"/>
        <v>370</v>
      </c>
      <c r="K104" s="2197" t="s">
        <v>568</v>
      </c>
      <c r="L104" s="2197"/>
      <c r="M104" s="2197"/>
      <c r="N104" s="2197"/>
      <c r="O104" s="2197"/>
      <c r="P104" s="2197"/>
      <c r="Q104" s="2197"/>
    </row>
    <row r="105" spans="1:17" ht="18" customHeight="1">
      <c r="A105" s="255" t="s">
        <v>569</v>
      </c>
      <c r="B105" s="502">
        <v>0</v>
      </c>
      <c r="C105" s="502">
        <v>4</v>
      </c>
      <c r="D105" s="503">
        <f t="shared" si="12"/>
        <v>4</v>
      </c>
      <c r="E105" s="502">
        <v>58</v>
      </c>
      <c r="F105" s="502">
        <v>74</v>
      </c>
      <c r="G105" s="503">
        <f t="shared" si="13"/>
        <v>132</v>
      </c>
      <c r="H105" s="502">
        <f t="shared" si="14"/>
        <v>354</v>
      </c>
      <c r="I105" s="502">
        <f t="shared" si="14"/>
        <v>493</v>
      </c>
      <c r="J105" s="503">
        <f t="shared" si="14"/>
        <v>847</v>
      </c>
      <c r="K105" s="2197" t="s">
        <v>570</v>
      </c>
      <c r="L105" s="2197"/>
      <c r="M105" s="2197"/>
      <c r="N105" s="2197"/>
      <c r="O105" s="2197"/>
      <c r="P105" s="2197"/>
      <c r="Q105" s="2197"/>
    </row>
    <row r="106" spans="1:17" ht="18" customHeight="1">
      <c r="A106" s="255" t="s">
        <v>571</v>
      </c>
      <c r="B106" s="504">
        <v>0</v>
      </c>
      <c r="C106" s="504">
        <v>3</v>
      </c>
      <c r="D106" s="503">
        <f t="shared" si="12"/>
        <v>3</v>
      </c>
      <c r="E106" s="504">
        <v>27</v>
      </c>
      <c r="F106" s="504">
        <v>33</v>
      </c>
      <c r="G106" s="503">
        <f t="shared" si="13"/>
        <v>60</v>
      </c>
      <c r="H106" s="504">
        <f t="shared" si="14"/>
        <v>212</v>
      </c>
      <c r="I106" s="504">
        <f t="shared" si="14"/>
        <v>339</v>
      </c>
      <c r="J106" s="503">
        <f t="shared" si="14"/>
        <v>551</v>
      </c>
      <c r="K106" s="2197" t="s">
        <v>572</v>
      </c>
      <c r="L106" s="2197"/>
      <c r="M106" s="2197"/>
      <c r="N106" s="2197"/>
      <c r="O106" s="2197"/>
      <c r="P106" s="2197"/>
      <c r="Q106" s="2197"/>
    </row>
    <row r="107" spans="1:17" ht="18" customHeight="1">
      <c r="A107" s="255" t="s">
        <v>648</v>
      </c>
      <c r="B107" s="502">
        <v>0</v>
      </c>
      <c r="C107" s="502">
        <v>1</v>
      </c>
      <c r="D107" s="503">
        <f t="shared" si="12"/>
        <v>1</v>
      </c>
      <c r="E107" s="502">
        <v>3</v>
      </c>
      <c r="F107" s="502">
        <v>7</v>
      </c>
      <c r="G107" s="503">
        <f t="shared" si="13"/>
        <v>10</v>
      </c>
      <c r="H107" s="502">
        <f t="shared" si="14"/>
        <v>45</v>
      </c>
      <c r="I107" s="502">
        <f t="shared" si="14"/>
        <v>44</v>
      </c>
      <c r="J107" s="503">
        <f t="shared" si="14"/>
        <v>89</v>
      </c>
      <c r="K107" s="2197" t="s">
        <v>574</v>
      </c>
      <c r="L107" s="2197"/>
      <c r="M107" s="2197"/>
      <c r="N107" s="2197"/>
      <c r="O107" s="2197"/>
      <c r="P107" s="2197"/>
      <c r="Q107" s="2197"/>
    </row>
    <row r="108" spans="1:17" ht="18" customHeight="1">
      <c r="A108" s="255" t="s">
        <v>575</v>
      </c>
      <c r="B108" s="505">
        <v>0</v>
      </c>
      <c r="C108" s="505">
        <v>4</v>
      </c>
      <c r="D108" s="506">
        <f t="shared" si="12"/>
        <v>4</v>
      </c>
      <c r="E108" s="505">
        <v>41</v>
      </c>
      <c r="F108" s="505">
        <v>11</v>
      </c>
      <c r="G108" s="506">
        <f t="shared" si="13"/>
        <v>52</v>
      </c>
      <c r="H108" s="507">
        <f t="shared" si="14"/>
        <v>166</v>
      </c>
      <c r="I108" s="507">
        <f t="shared" si="14"/>
        <v>81</v>
      </c>
      <c r="J108" s="508">
        <f t="shared" si="14"/>
        <v>247</v>
      </c>
      <c r="K108" s="2197" t="s">
        <v>576</v>
      </c>
      <c r="L108" s="2197"/>
      <c r="M108" s="2197"/>
      <c r="N108" s="2197"/>
      <c r="O108" s="2197"/>
      <c r="P108" s="2197"/>
      <c r="Q108" s="2197"/>
    </row>
    <row r="109" spans="1:17" ht="18" customHeight="1">
      <c r="A109" s="255" t="s">
        <v>577</v>
      </c>
      <c r="B109" s="502">
        <v>0</v>
      </c>
      <c r="C109" s="502">
        <v>2</v>
      </c>
      <c r="D109" s="503">
        <f t="shared" si="12"/>
        <v>2</v>
      </c>
      <c r="E109" s="502">
        <v>22</v>
      </c>
      <c r="F109" s="502">
        <v>4</v>
      </c>
      <c r="G109" s="503">
        <f t="shared" si="13"/>
        <v>26</v>
      </c>
      <c r="H109" s="502">
        <f t="shared" si="14"/>
        <v>213</v>
      </c>
      <c r="I109" s="502">
        <f t="shared" si="14"/>
        <v>61</v>
      </c>
      <c r="J109" s="503">
        <f t="shared" si="14"/>
        <v>274</v>
      </c>
      <c r="K109" s="2197" t="s">
        <v>578</v>
      </c>
      <c r="L109" s="2197"/>
      <c r="M109" s="2197"/>
      <c r="N109" s="2197"/>
      <c r="O109" s="2197"/>
      <c r="P109" s="2197"/>
      <c r="Q109" s="2197"/>
    </row>
    <row r="110" spans="1:17" ht="18" customHeight="1">
      <c r="A110" s="255" t="s">
        <v>944</v>
      </c>
      <c r="B110" s="502">
        <v>0</v>
      </c>
      <c r="C110" s="502">
        <v>0</v>
      </c>
      <c r="D110" s="503">
        <f t="shared" si="12"/>
        <v>0</v>
      </c>
      <c r="E110" s="502">
        <v>12</v>
      </c>
      <c r="F110" s="502">
        <v>4</v>
      </c>
      <c r="G110" s="503">
        <f t="shared" si="13"/>
        <v>16</v>
      </c>
      <c r="H110" s="502">
        <f t="shared" ref="H110:J125" si="15">SUM(B24+E24+H24+K24+N24+B67+E67+H67+K67+N67+B110+E110)</f>
        <v>104</v>
      </c>
      <c r="I110" s="502">
        <f t="shared" si="15"/>
        <v>63</v>
      </c>
      <c r="J110" s="503">
        <f t="shared" si="15"/>
        <v>167</v>
      </c>
      <c r="K110" s="2197" t="s">
        <v>580</v>
      </c>
      <c r="L110" s="2197"/>
      <c r="M110" s="2197"/>
      <c r="N110" s="2197"/>
      <c r="O110" s="2197"/>
      <c r="P110" s="2197"/>
      <c r="Q110" s="2197"/>
    </row>
    <row r="111" spans="1:17" ht="18" customHeight="1">
      <c r="A111" s="255" t="s">
        <v>945</v>
      </c>
      <c r="B111" s="504">
        <v>0</v>
      </c>
      <c r="C111" s="504">
        <v>0</v>
      </c>
      <c r="D111" s="503">
        <f t="shared" si="12"/>
        <v>0</v>
      </c>
      <c r="E111" s="504">
        <v>6</v>
      </c>
      <c r="F111" s="504">
        <v>5</v>
      </c>
      <c r="G111" s="503">
        <f t="shared" si="13"/>
        <v>11</v>
      </c>
      <c r="H111" s="504">
        <f t="shared" si="15"/>
        <v>84</v>
      </c>
      <c r="I111" s="504">
        <f t="shared" si="15"/>
        <v>30</v>
      </c>
      <c r="J111" s="503">
        <f t="shared" si="15"/>
        <v>114</v>
      </c>
      <c r="K111" s="2197" t="s">
        <v>582</v>
      </c>
      <c r="L111" s="2197"/>
      <c r="M111" s="2197"/>
      <c r="N111" s="2197"/>
      <c r="O111" s="2197"/>
      <c r="P111" s="2197"/>
      <c r="Q111" s="2197"/>
    </row>
    <row r="112" spans="1:17" ht="18" customHeight="1">
      <c r="A112" s="255" t="s">
        <v>583</v>
      </c>
      <c r="B112" s="502">
        <v>1</v>
      </c>
      <c r="C112" s="502">
        <v>4</v>
      </c>
      <c r="D112" s="503">
        <f t="shared" si="12"/>
        <v>5</v>
      </c>
      <c r="E112" s="502">
        <v>76</v>
      </c>
      <c r="F112" s="502">
        <v>66</v>
      </c>
      <c r="G112" s="503">
        <f t="shared" si="13"/>
        <v>142</v>
      </c>
      <c r="H112" s="502">
        <f t="shared" si="15"/>
        <v>436</v>
      </c>
      <c r="I112" s="502">
        <f t="shared" si="15"/>
        <v>286</v>
      </c>
      <c r="J112" s="503">
        <f t="shared" si="15"/>
        <v>722</v>
      </c>
      <c r="K112" s="2197" t="s">
        <v>584</v>
      </c>
      <c r="L112" s="2197"/>
      <c r="M112" s="2197"/>
      <c r="N112" s="2197"/>
      <c r="O112" s="2197"/>
      <c r="P112" s="2197"/>
      <c r="Q112" s="2197"/>
    </row>
    <row r="113" spans="1:17" ht="18" customHeight="1">
      <c r="A113" s="255" t="s">
        <v>585</v>
      </c>
      <c r="B113" s="505">
        <v>0</v>
      </c>
      <c r="C113" s="505">
        <v>1</v>
      </c>
      <c r="D113" s="506">
        <f t="shared" si="12"/>
        <v>1</v>
      </c>
      <c r="E113" s="505">
        <v>37</v>
      </c>
      <c r="F113" s="505">
        <v>32</v>
      </c>
      <c r="G113" s="506">
        <f t="shared" si="13"/>
        <v>69</v>
      </c>
      <c r="H113" s="507">
        <f t="shared" si="15"/>
        <v>156</v>
      </c>
      <c r="I113" s="507">
        <f t="shared" si="15"/>
        <v>91</v>
      </c>
      <c r="J113" s="508">
        <f t="shared" si="15"/>
        <v>247</v>
      </c>
      <c r="K113" s="2197" t="s">
        <v>586</v>
      </c>
      <c r="L113" s="2197"/>
      <c r="M113" s="2197"/>
      <c r="N113" s="2197"/>
      <c r="O113" s="2197"/>
      <c r="P113" s="2197"/>
      <c r="Q113" s="2197"/>
    </row>
    <row r="114" spans="1:17" ht="18" customHeight="1">
      <c r="A114" s="255" t="s">
        <v>587</v>
      </c>
      <c r="B114" s="502">
        <v>0</v>
      </c>
      <c r="C114" s="502">
        <v>0</v>
      </c>
      <c r="D114" s="503">
        <f t="shared" si="12"/>
        <v>0</v>
      </c>
      <c r="E114" s="502">
        <v>28</v>
      </c>
      <c r="F114" s="502">
        <v>123</v>
      </c>
      <c r="G114" s="503">
        <f t="shared" si="13"/>
        <v>151</v>
      </c>
      <c r="H114" s="502">
        <f t="shared" si="15"/>
        <v>277</v>
      </c>
      <c r="I114" s="502">
        <f t="shared" si="15"/>
        <v>724</v>
      </c>
      <c r="J114" s="503">
        <f t="shared" si="15"/>
        <v>1001</v>
      </c>
      <c r="K114" s="2197" t="s">
        <v>588</v>
      </c>
      <c r="L114" s="2197"/>
      <c r="M114" s="2197"/>
      <c r="N114" s="2197"/>
      <c r="O114" s="2197"/>
      <c r="P114" s="2197"/>
      <c r="Q114" s="2197"/>
    </row>
    <row r="115" spans="1:17" ht="18" customHeight="1">
      <c r="A115" s="255" t="s">
        <v>589</v>
      </c>
      <c r="B115" s="502">
        <v>0</v>
      </c>
      <c r="C115" s="502">
        <v>1</v>
      </c>
      <c r="D115" s="503">
        <f t="shared" si="12"/>
        <v>1</v>
      </c>
      <c r="E115" s="502">
        <v>10</v>
      </c>
      <c r="F115" s="502">
        <v>17</v>
      </c>
      <c r="G115" s="503">
        <f t="shared" si="13"/>
        <v>27</v>
      </c>
      <c r="H115" s="502">
        <f t="shared" si="15"/>
        <v>65</v>
      </c>
      <c r="I115" s="502">
        <f t="shared" si="15"/>
        <v>43</v>
      </c>
      <c r="J115" s="503">
        <f t="shared" si="15"/>
        <v>108</v>
      </c>
      <c r="K115" s="2197" t="s">
        <v>590</v>
      </c>
      <c r="L115" s="2197"/>
      <c r="M115" s="2197"/>
      <c r="N115" s="2197"/>
      <c r="O115" s="2197"/>
      <c r="P115" s="2197"/>
      <c r="Q115" s="2197"/>
    </row>
    <row r="116" spans="1:17" ht="18" customHeight="1">
      <c r="A116" s="255" t="s">
        <v>650</v>
      </c>
      <c r="B116" s="504">
        <v>0</v>
      </c>
      <c r="C116" s="504">
        <v>0</v>
      </c>
      <c r="D116" s="503">
        <f t="shared" si="12"/>
        <v>0</v>
      </c>
      <c r="E116" s="504">
        <v>122</v>
      </c>
      <c r="F116" s="504">
        <v>134</v>
      </c>
      <c r="G116" s="503">
        <f t="shared" si="13"/>
        <v>256</v>
      </c>
      <c r="H116" s="504">
        <f t="shared" si="15"/>
        <v>756</v>
      </c>
      <c r="I116" s="504">
        <f t="shared" si="15"/>
        <v>679</v>
      </c>
      <c r="J116" s="503">
        <f t="shared" si="15"/>
        <v>1435</v>
      </c>
      <c r="K116" s="2197" t="s">
        <v>806</v>
      </c>
      <c r="L116" s="2197"/>
      <c r="M116" s="2197"/>
      <c r="N116" s="2197"/>
      <c r="O116" s="2197"/>
      <c r="P116" s="2197"/>
      <c r="Q116" s="2197"/>
    </row>
    <row r="117" spans="1:17" ht="18" customHeight="1">
      <c r="A117" s="255" t="s">
        <v>593</v>
      </c>
      <c r="B117" s="502">
        <v>0</v>
      </c>
      <c r="C117" s="502">
        <v>1</v>
      </c>
      <c r="D117" s="503">
        <f t="shared" si="12"/>
        <v>1</v>
      </c>
      <c r="E117" s="502">
        <v>31</v>
      </c>
      <c r="F117" s="502">
        <v>8</v>
      </c>
      <c r="G117" s="503">
        <f t="shared" si="13"/>
        <v>39</v>
      </c>
      <c r="H117" s="502">
        <f t="shared" si="15"/>
        <v>176</v>
      </c>
      <c r="I117" s="502">
        <f t="shared" si="15"/>
        <v>79</v>
      </c>
      <c r="J117" s="503">
        <f t="shared" si="15"/>
        <v>255</v>
      </c>
      <c r="K117" s="2197" t="s">
        <v>594</v>
      </c>
      <c r="L117" s="2197"/>
      <c r="M117" s="2197"/>
      <c r="N117" s="2197"/>
      <c r="O117" s="2197"/>
      <c r="P117" s="2197"/>
      <c r="Q117" s="2197"/>
    </row>
    <row r="118" spans="1:17" ht="18" customHeight="1">
      <c r="A118" s="255" t="s">
        <v>595</v>
      </c>
      <c r="B118" s="505">
        <v>0</v>
      </c>
      <c r="C118" s="505">
        <v>0</v>
      </c>
      <c r="D118" s="506">
        <f t="shared" si="12"/>
        <v>0</v>
      </c>
      <c r="E118" s="505">
        <v>0</v>
      </c>
      <c r="F118" s="505">
        <v>1</v>
      </c>
      <c r="G118" s="506">
        <f t="shared" si="13"/>
        <v>1</v>
      </c>
      <c r="H118" s="507">
        <f t="shared" si="15"/>
        <v>8</v>
      </c>
      <c r="I118" s="507">
        <f t="shared" si="15"/>
        <v>1</v>
      </c>
      <c r="J118" s="508">
        <f t="shared" si="15"/>
        <v>9</v>
      </c>
      <c r="K118" s="2197" t="s">
        <v>946</v>
      </c>
      <c r="L118" s="2197"/>
      <c r="M118" s="2197"/>
      <c r="N118" s="2197"/>
      <c r="O118" s="2197"/>
      <c r="P118" s="2197"/>
      <c r="Q118" s="2197"/>
    </row>
    <row r="119" spans="1:17" ht="18" customHeight="1">
      <c r="A119" s="255" t="s">
        <v>597</v>
      </c>
      <c r="B119" s="502">
        <v>0</v>
      </c>
      <c r="C119" s="502">
        <v>25</v>
      </c>
      <c r="D119" s="503">
        <f t="shared" si="12"/>
        <v>25</v>
      </c>
      <c r="E119" s="502">
        <v>147</v>
      </c>
      <c r="F119" s="502">
        <v>100</v>
      </c>
      <c r="G119" s="503">
        <f t="shared" si="13"/>
        <v>247</v>
      </c>
      <c r="H119" s="502">
        <f t="shared" si="15"/>
        <v>1229</v>
      </c>
      <c r="I119" s="502">
        <f t="shared" si="15"/>
        <v>892</v>
      </c>
      <c r="J119" s="503">
        <f t="shared" si="15"/>
        <v>2121</v>
      </c>
      <c r="K119" s="2197" t="s">
        <v>598</v>
      </c>
      <c r="L119" s="2197"/>
      <c r="M119" s="2197"/>
      <c r="N119" s="2197"/>
      <c r="O119" s="2197"/>
      <c r="P119" s="2197"/>
      <c r="Q119" s="2197"/>
    </row>
    <row r="120" spans="1:17" ht="18" customHeight="1">
      <c r="A120" s="255" t="s">
        <v>599</v>
      </c>
      <c r="B120" s="502">
        <v>0</v>
      </c>
      <c r="C120" s="502">
        <v>11</v>
      </c>
      <c r="D120" s="503">
        <f t="shared" si="12"/>
        <v>11</v>
      </c>
      <c r="E120" s="502">
        <v>68</v>
      </c>
      <c r="F120" s="502">
        <v>78</v>
      </c>
      <c r="G120" s="503">
        <f t="shared" si="13"/>
        <v>146</v>
      </c>
      <c r="H120" s="502">
        <f t="shared" si="15"/>
        <v>507</v>
      </c>
      <c r="I120" s="502">
        <f t="shared" si="15"/>
        <v>624</v>
      </c>
      <c r="J120" s="503">
        <f t="shared" si="15"/>
        <v>1131</v>
      </c>
      <c r="K120" s="2197" t="s">
        <v>600</v>
      </c>
      <c r="L120" s="2197"/>
      <c r="M120" s="2197"/>
      <c r="N120" s="2197"/>
      <c r="O120" s="2197"/>
      <c r="P120" s="2197"/>
      <c r="Q120" s="2197"/>
    </row>
    <row r="121" spans="1:17" ht="18" customHeight="1">
      <c r="A121" s="255" t="s">
        <v>601</v>
      </c>
      <c r="B121" s="504">
        <v>0</v>
      </c>
      <c r="C121" s="504">
        <v>0</v>
      </c>
      <c r="D121" s="503">
        <f t="shared" si="12"/>
        <v>0</v>
      </c>
      <c r="E121" s="504">
        <v>26</v>
      </c>
      <c r="F121" s="504">
        <v>50</v>
      </c>
      <c r="G121" s="503">
        <f t="shared" si="13"/>
        <v>76</v>
      </c>
      <c r="H121" s="504">
        <f t="shared" si="15"/>
        <v>205</v>
      </c>
      <c r="I121" s="504">
        <f t="shared" si="15"/>
        <v>414</v>
      </c>
      <c r="J121" s="503">
        <f t="shared" si="15"/>
        <v>619</v>
      </c>
      <c r="K121" s="2197" t="s">
        <v>602</v>
      </c>
      <c r="L121" s="2197"/>
      <c r="M121" s="2197"/>
      <c r="N121" s="2197"/>
      <c r="O121" s="2197"/>
      <c r="P121" s="2197"/>
      <c r="Q121" s="2197"/>
    </row>
    <row r="122" spans="1:17" ht="18" customHeight="1">
      <c r="A122" s="255" t="s">
        <v>603</v>
      </c>
      <c r="B122" s="502">
        <v>0</v>
      </c>
      <c r="C122" s="502">
        <v>1</v>
      </c>
      <c r="D122" s="503">
        <f t="shared" si="12"/>
        <v>1</v>
      </c>
      <c r="E122" s="502">
        <v>16</v>
      </c>
      <c r="F122" s="502">
        <v>12</v>
      </c>
      <c r="G122" s="503">
        <f t="shared" si="13"/>
        <v>28</v>
      </c>
      <c r="H122" s="502">
        <f t="shared" si="15"/>
        <v>108</v>
      </c>
      <c r="I122" s="502">
        <f t="shared" si="15"/>
        <v>234</v>
      </c>
      <c r="J122" s="503">
        <f t="shared" si="15"/>
        <v>342</v>
      </c>
      <c r="K122" s="2197" t="s">
        <v>604</v>
      </c>
      <c r="L122" s="2197"/>
      <c r="M122" s="2197"/>
      <c r="N122" s="2197"/>
      <c r="O122" s="2197"/>
      <c r="P122" s="2197"/>
      <c r="Q122" s="2197"/>
    </row>
    <row r="123" spans="1:17" ht="18" customHeight="1">
      <c r="A123" s="255" t="s">
        <v>605</v>
      </c>
      <c r="B123" s="505">
        <v>0</v>
      </c>
      <c r="C123" s="505">
        <v>0</v>
      </c>
      <c r="D123" s="506">
        <f t="shared" si="12"/>
        <v>0</v>
      </c>
      <c r="E123" s="505">
        <v>10</v>
      </c>
      <c r="F123" s="505">
        <v>5</v>
      </c>
      <c r="G123" s="506">
        <f t="shared" si="13"/>
        <v>15</v>
      </c>
      <c r="H123" s="507">
        <f t="shared" si="15"/>
        <v>56</v>
      </c>
      <c r="I123" s="507">
        <f t="shared" si="15"/>
        <v>48</v>
      </c>
      <c r="J123" s="508">
        <f t="shared" si="15"/>
        <v>104</v>
      </c>
      <c r="K123" s="2197" t="s">
        <v>606</v>
      </c>
      <c r="L123" s="2197"/>
      <c r="M123" s="2197"/>
      <c r="N123" s="2197"/>
      <c r="O123" s="2197"/>
      <c r="P123" s="2197"/>
      <c r="Q123" s="2197"/>
    </row>
    <row r="124" spans="1:17" ht="18" customHeight="1">
      <c r="A124" s="255" t="s">
        <v>607</v>
      </c>
      <c r="B124" s="502">
        <v>0</v>
      </c>
      <c r="C124" s="502">
        <v>0</v>
      </c>
      <c r="D124" s="503">
        <f t="shared" si="12"/>
        <v>0</v>
      </c>
      <c r="E124" s="502">
        <v>11</v>
      </c>
      <c r="F124" s="502">
        <v>8</v>
      </c>
      <c r="G124" s="503">
        <f t="shared" si="13"/>
        <v>19</v>
      </c>
      <c r="H124" s="502">
        <f t="shared" si="15"/>
        <v>103</v>
      </c>
      <c r="I124" s="502">
        <f t="shared" si="15"/>
        <v>108</v>
      </c>
      <c r="J124" s="503">
        <f t="shared" si="15"/>
        <v>211</v>
      </c>
      <c r="K124" s="2197" t="s">
        <v>608</v>
      </c>
      <c r="L124" s="2197"/>
      <c r="M124" s="2197"/>
      <c r="N124" s="2197"/>
      <c r="O124" s="2197"/>
      <c r="P124" s="2197"/>
      <c r="Q124" s="2197"/>
    </row>
    <row r="125" spans="1:17" ht="18" customHeight="1">
      <c r="A125" s="255" t="s">
        <v>609</v>
      </c>
      <c r="B125" s="502">
        <v>0</v>
      </c>
      <c r="C125" s="502">
        <v>3</v>
      </c>
      <c r="D125" s="503">
        <f t="shared" si="12"/>
        <v>3</v>
      </c>
      <c r="E125" s="502">
        <v>16</v>
      </c>
      <c r="F125" s="502">
        <v>6</v>
      </c>
      <c r="G125" s="503">
        <f t="shared" si="13"/>
        <v>22</v>
      </c>
      <c r="H125" s="502">
        <f t="shared" si="15"/>
        <v>117</v>
      </c>
      <c r="I125" s="502">
        <f t="shared" si="15"/>
        <v>54</v>
      </c>
      <c r="J125" s="503">
        <f t="shared" si="15"/>
        <v>171</v>
      </c>
      <c r="K125" s="2197" t="s">
        <v>610</v>
      </c>
      <c r="L125" s="2197"/>
      <c r="M125" s="2197"/>
      <c r="N125" s="2197"/>
      <c r="O125" s="2197"/>
      <c r="P125" s="2197"/>
      <c r="Q125" s="2197"/>
    </row>
    <row r="126" spans="1:17" ht="18" customHeight="1">
      <c r="A126" s="255" t="s">
        <v>653</v>
      </c>
      <c r="B126" s="504">
        <v>0</v>
      </c>
      <c r="C126" s="504">
        <v>1</v>
      </c>
      <c r="D126" s="503">
        <f t="shared" si="12"/>
        <v>1</v>
      </c>
      <c r="E126" s="504">
        <v>19</v>
      </c>
      <c r="F126" s="504">
        <v>6</v>
      </c>
      <c r="G126" s="503">
        <f t="shared" si="13"/>
        <v>25</v>
      </c>
      <c r="H126" s="504">
        <f t="shared" ref="H126:J129" si="16">SUM(B40+E40+H40+K40+N40+B83+E83+H83+K83+N83+B126+E126)</f>
        <v>141</v>
      </c>
      <c r="I126" s="504">
        <f t="shared" si="16"/>
        <v>47</v>
      </c>
      <c r="J126" s="503">
        <f t="shared" si="16"/>
        <v>188</v>
      </c>
      <c r="K126" s="2197" t="s">
        <v>612</v>
      </c>
      <c r="L126" s="2197"/>
      <c r="M126" s="2197"/>
      <c r="N126" s="2197"/>
      <c r="O126" s="2197"/>
      <c r="P126" s="2197"/>
      <c r="Q126" s="2197"/>
    </row>
    <row r="127" spans="1:17" ht="18" customHeight="1">
      <c r="A127" s="255" t="s">
        <v>613</v>
      </c>
      <c r="B127" s="502">
        <v>0</v>
      </c>
      <c r="C127" s="502">
        <v>0</v>
      </c>
      <c r="D127" s="503">
        <f t="shared" si="12"/>
        <v>0</v>
      </c>
      <c r="E127" s="502">
        <v>11</v>
      </c>
      <c r="F127" s="502">
        <v>25</v>
      </c>
      <c r="G127" s="503">
        <f t="shared" si="13"/>
        <v>36</v>
      </c>
      <c r="H127" s="502">
        <f t="shared" si="16"/>
        <v>123</v>
      </c>
      <c r="I127" s="502">
        <f t="shared" si="16"/>
        <v>150</v>
      </c>
      <c r="J127" s="503">
        <f t="shared" si="16"/>
        <v>273</v>
      </c>
      <c r="K127" s="2197" t="s">
        <v>614</v>
      </c>
      <c r="L127" s="2197"/>
      <c r="M127" s="2197"/>
      <c r="N127" s="2197"/>
      <c r="O127" s="2197"/>
      <c r="P127" s="2197"/>
      <c r="Q127" s="2197"/>
    </row>
    <row r="128" spans="1:17" ht="18" customHeight="1">
      <c r="A128" s="255" t="s">
        <v>615</v>
      </c>
      <c r="B128" s="505">
        <v>0</v>
      </c>
      <c r="C128" s="505">
        <v>0</v>
      </c>
      <c r="D128" s="506">
        <f t="shared" si="12"/>
        <v>0</v>
      </c>
      <c r="E128" s="505">
        <v>15</v>
      </c>
      <c r="F128" s="505">
        <v>7</v>
      </c>
      <c r="G128" s="506">
        <f t="shared" si="13"/>
        <v>22</v>
      </c>
      <c r="H128" s="507">
        <f t="shared" si="16"/>
        <v>41</v>
      </c>
      <c r="I128" s="507">
        <f t="shared" si="16"/>
        <v>58</v>
      </c>
      <c r="J128" s="508">
        <f t="shared" si="16"/>
        <v>99</v>
      </c>
      <c r="K128" s="2197" t="s">
        <v>616</v>
      </c>
      <c r="L128" s="2197"/>
      <c r="M128" s="2197"/>
      <c r="N128" s="2197"/>
      <c r="O128" s="2197"/>
      <c r="P128" s="2197"/>
      <c r="Q128" s="2197"/>
    </row>
    <row r="129" spans="1:17" ht="18" customHeight="1">
      <c r="A129" s="255" t="s">
        <v>654</v>
      </c>
      <c r="B129" s="502">
        <v>0</v>
      </c>
      <c r="C129" s="502">
        <v>0</v>
      </c>
      <c r="D129" s="503">
        <f t="shared" si="12"/>
        <v>0</v>
      </c>
      <c r="E129" s="502">
        <v>281</v>
      </c>
      <c r="F129" s="502">
        <v>69</v>
      </c>
      <c r="G129" s="503">
        <f t="shared" si="13"/>
        <v>350</v>
      </c>
      <c r="H129" s="502">
        <f t="shared" si="16"/>
        <v>3235</v>
      </c>
      <c r="I129" s="502">
        <f t="shared" si="16"/>
        <v>496</v>
      </c>
      <c r="J129" s="503">
        <f t="shared" si="16"/>
        <v>3731</v>
      </c>
      <c r="K129" s="2197" t="s">
        <v>618</v>
      </c>
      <c r="L129" s="2197"/>
      <c r="M129" s="2197"/>
      <c r="N129" s="2197"/>
      <c r="O129" s="2197"/>
      <c r="P129" s="2197"/>
      <c r="Q129" s="2197"/>
    </row>
    <row r="130" spans="1:17" ht="18" customHeight="1">
      <c r="A130" s="383" t="s">
        <v>947</v>
      </c>
      <c r="B130" s="511">
        <f>SUM(B94:B129)</f>
        <v>10</v>
      </c>
      <c r="C130" s="511">
        <f>SUM(C94:C129)</f>
        <v>92</v>
      </c>
      <c r="D130" s="511">
        <f>SUM(D94:D129)</f>
        <v>102</v>
      </c>
      <c r="E130" s="511">
        <f>SUM(E94:E129)</f>
        <v>2079</v>
      </c>
      <c r="F130" s="511">
        <f>SUM(F94:F129)</f>
        <v>1404</v>
      </c>
      <c r="G130" s="511">
        <f t="shared" si="13"/>
        <v>3483</v>
      </c>
      <c r="H130" s="511">
        <f>SUM(H94:H129)</f>
        <v>13386</v>
      </c>
      <c r="I130" s="511">
        <f>SUM(I94:I129)</f>
        <v>8655</v>
      </c>
      <c r="J130" s="511">
        <f>SUM(J94:J129)</f>
        <v>22041</v>
      </c>
      <c r="K130" s="2195" t="s">
        <v>129</v>
      </c>
      <c r="L130" s="2196"/>
      <c r="M130" s="2196"/>
      <c r="N130" s="2196"/>
      <c r="O130" s="2196"/>
      <c r="P130" s="2196"/>
      <c r="Q130" s="2196"/>
    </row>
  </sheetData>
  <mergeCells count="79">
    <mergeCell ref="A1:Q1"/>
    <mergeCell ref="A2:Q2"/>
    <mergeCell ref="A3:M3"/>
    <mergeCell ref="N3:Q3"/>
    <mergeCell ref="A4:A7"/>
    <mergeCell ref="B4:D4"/>
    <mergeCell ref="E4:G4"/>
    <mergeCell ref="H4:J4"/>
    <mergeCell ref="K4:M4"/>
    <mergeCell ref="N4:P4"/>
    <mergeCell ref="Q4:Q7"/>
    <mergeCell ref="B5:D5"/>
    <mergeCell ref="E5:G5"/>
    <mergeCell ref="H5:J5"/>
    <mergeCell ref="K5:M5"/>
    <mergeCell ref="N5:P5"/>
    <mergeCell ref="M88:Q88"/>
    <mergeCell ref="A45:Q45"/>
    <mergeCell ref="A46:M46"/>
    <mergeCell ref="N46:Q46"/>
    <mergeCell ref="A47:A50"/>
    <mergeCell ref="B47:D47"/>
    <mergeCell ref="E47:G47"/>
    <mergeCell ref="H47:J47"/>
    <mergeCell ref="K47:M47"/>
    <mergeCell ref="N47:P47"/>
    <mergeCell ref="Q47:Q50"/>
    <mergeCell ref="B48:D48"/>
    <mergeCell ref="E48:G48"/>
    <mergeCell ref="H48:J48"/>
    <mergeCell ref="K48:M48"/>
    <mergeCell ref="N48:P48"/>
    <mergeCell ref="K99:Q99"/>
    <mergeCell ref="A89:M89"/>
    <mergeCell ref="N89:Q89"/>
    <mergeCell ref="A90:A93"/>
    <mergeCell ref="B90:D90"/>
    <mergeCell ref="E90:G90"/>
    <mergeCell ref="H90:J90"/>
    <mergeCell ref="K90:Q93"/>
    <mergeCell ref="B91:D91"/>
    <mergeCell ref="E91:G91"/>
    <mergeCell ref="H91:J91"/>
    <mergeCell ref="K94:Q94"/>
    <mergeCell ref="K95:Q95"/>
    <mergeCell ref="K96:Q96"/>
    <mergeCell ref="K97:Q97"/>
    <mergeCell ref="K98:Q98"/>
    <mergeCell ref="K111:Q111"/>
    <mergeCell ref="K100:Q100"/>
    <mergeCell ref="K101:Q101"/>
    <mergeCell ref="K102:Q102"/>
    <mergeCell ref="K103:Q103"/>
    <mergeCell ref="K104:Q104"/>
    <mergeCell ref="K105:Q105"/>
    <mergeCell ref="K106:Q106"/>
    <mergeCell ref="K107:Q107"/>
    <mergeCell ref="K108:Q108"/>
    <mergeCell ref="K109:Q109"/>
    <mergeCell ref="K110:Q110"/>
    <mergeCell ref="K123:Q123"/>
    <mergeCell ref="K112:Q112"/>
    <mergeCell ref="K113:Q113"/>
    <mergeCell ref="K114:Q114"/>
    <mergeCell ref="K115:Q115"/>
    <mergeCell ref="K116:Q116"/>
    <mergeCell ref="K117:Q117"/>
    <mergeCell ref="K118:Q118"/>
    <mergeCell ref="K119:Q119"/>
    <mergeCell ref="K120:Q120"/>
    <mergeCell ref="K121:Q121"/>
    <mergeCell ref="K122:Q122"/>
    <mergeCell ref="K130:Q130"/>
    <mergeCell ref="K124:Q124"/>
    <mergeCell ref="K125:Q125"/>
    <mergeCell ref="K126:Q126"/>
    <mergeCell ref="K127:Q127"/>
    <mergeCell ref="K128:Q128"/>
    <mergeCell ref="K129:Q129"/>
  </mergeCells>
  <printOptions horizontalCentered="1" verticalCentered="1"/>
  <pageMargins left="0.59055118110236227" right="0.59055118110236227" top="0.39370078740157483" bottom="0.39370078740157483" header="0.51181102362204722" footer="0.51181102362204722"/>
  <pageSetup paperSize="9" scale="45" orientation="landscape" r:id="rId1"/>
  <headerFooter alignWithMargins="0"/>
  <rowBreaks count="2" manualBreakCount="2">
    <brk id="45" max="16" man="1"/>
    <brk id="88" max="16"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S78"/>
  <sheetViews>
    <sheetView showGridLines="0" rightToLeft="1" topLeftCell="A19" zoomScaleNormal="100" zoomScaleSheetLayoutView="80" workbookViewId="0">
      <selection activeCell="G13" sqref="G13"/>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10" width="19.28515625" style="348" customWidth="1"/>
    <col min="11" max="11" width="10" style="348" customWidth="1"/>
    <col min="12" max="258" width="7.7109375" style="348"/>
    <col min="259" max="259" width="12.85546875" style="348" customWidth="1"/>
    <col min="260" max="260" width="11.42578125" style="348" customWidth="1"/>
    <col min="261" max="262" width="7.42578125" style="348" customWidth="1"/>
    <col min="263" max="263" width="7.28515625" style="348" customWidth="1"/>
    <col min="264" max="265" width="7.7109375" style="348" customWidth="1"/>
    <col min="266" max="266" width="19.28515625" style="348" customWidth="1"/>
    <col min="267" max="267" width="10" style="348" customWidth="1"/>
    <col min="268" max="514" width="7.7109375" style="348"/>
    <col min="515" max="515" width="12.85546875" style="348" customWidth="1"/>
    <col min="516" max="516" width="11.42578125" style="348" customWidth="1"/>
    <col min="517" max="518" width="7.42578125" style="348" customWidth="1"/>
    <col min="519" max="519" width="7.28515625" style="348" customWidth="1"/>
    <col min="520" max="521" width="7.7109375" style="348" customWidth="1"/>
    <col min="522" max="522" width="19.28515625" style="348" customWidth="1"/>
    <col min="523" max="523" width="10" style="348" customWidth="1"/>
    <col min="524" max="770" width="7.7109375" style="348"/>
    <col min="771" max="771" width="12.85546875" style="348" customWidth="1"/>
    <col min="772" max="772" width="11.42578125" style="348" customWidth="1"/>
    <col min="773" max="774" width="7.42578125" style="348" customWidth="1"/>
    <col min="775" max="775" width="7.28515625" style="348" customWidth="1"/>
    <col min="776" max="777" width="7.7109375" style="348" customWidth="1"/>
    <col min="778" max="778" width="19.28515625" style="348" customWidth="1"/>
    <col min="779" max="779" width="10" style="348" customWidth="1"/>
    <col min="780" max="1026" width="7.7109375" style="348"/>
    <col min="1027" max="1027" width="12.85546875" style="348" customWidth="1"/>
    <col min="1028" max="1028" width="11.42578125" style="348" customWidth="1"/>
    <col min="1029" max="1030" width="7.42578125" style="348" customWidth="1"/>
    <col min="1031" max="1031" width="7.28515625" style="348" customWidth="1"/>
    <col min="1032" max="1033" width="7.7109375" style="348" customWidth="1"/>
    <col min="1034" max="1034" width="19.28515625" style="348" customWidth="1"/>
    <col min="1035" max="1035" width="10" style="348" customWidth="1"/>
    <col min="1036" max="1282" width="7.7109375" style="348"/>
    <col min="1283" max="1283" width="12.85546875" style="348" customWidth="1"/>
    <col min="1284" max="1284" width="11.42578125" style="348" customWidth="1"/>
    <col min="1285" max="1286" width="7.42578125" style="348" customWidth="1"/>
    <col min="1287" max="1287" width="7.28515625" style="348" customWidth="1"/>
    <col min="1288" max="1289" width="7.7109375" style="348" customWidth="1"/>
    <col min="1290" max="1290" width="19.28515625" style="348" customWidth="1"/>
    <col min="1291" max="1291" width="10" style="348" customWidth="1"/>
    <col min="1292" max="1538" width="7.7109375" style="348"/>
    <col min="1539" max="1539" width="12.85546875" style="348" customWidth="1"/>
    <col min="1540" max="1540" width="11.42578125" style="348" customWidth="1"/>
    <col min="1541" max="1542" width="7.42578125" style="348" customWidth="1"/>
    <col min="1543" max="1543" width="7.28515625" style="348" customWidth="1"/>
    <col min="1544" max="1545" width="7.7109375" style="348" customWidth="1"/>
    <col min="1546" max="1546" width="19.28515625" style="348" customWidth="1"/>
    <col min="1547" max="1547" width="10" style="348" customWidth="1"/>
    <col min="1548" max="1794" width="7.7109375" style="348"/>
    <col min="1795" max="1795" width="12.85546875" style="348" customWidth="1"/>
    <col min="1796" max="1796" width="11.42578125" style="348" customWidth="1"/>
    <col min="1797" max="1798" width="7.42578125" style="348" customWidth="1"/>
    <col min="1799" max="1799" width="7.28515625" style="348" customWidth="1"/>
    <col min="1800" max="1801" width="7.7109375" style="348" customWidth="1"/>
    <col min="1802" max="1802" width="19.28515625" style="348" customWidth="1"/>
    <col min="1803" max="1803" width="10" style="348" customWidth="1"/>
    <col min="1804" max="2050" width="7.7109375" style="348"/>
    <col min="2051" max="2051" width="12.85546875" style="348" customWidth="1"/>
    <col min="2052" max="2052" width="11.42578125" style="348" customWidth="1"/>
    <col min="2053" max="2054" width="7.42578125" style="348" customWidth="1"/>
    <col min="2055" max="2055" width="7.28515625" style="348" customWidth="1"/>
    <col min="2056" max="2057" width="7.7109375" style="348" customWidth="1"/>
    <col min="2058" max="2058" width="19.28515625" style="348" customWidth="1"/>
    <col min="2059" max="2059" width="10" style="348" customWidth="1"/>
    <col min="2060" max="2306" width="7.7109375" style="348"/>
    <col min="2307" max="2307" width="12.85546875" style="348" customWidth="1"/>
    <col min="2308" max="2308" width="11.42578125" style="348" customWidth="1"/>
    <col min="2309" max="2310" width="7.42578125" style="348" customWidth="1"/>
    <col min="2311" max="2311" width="7.28515625" style="348" customWidth="1"/>
    <col min="2312" max="2313" width="7.7109375" style="348" customWidth="1"/>
    <col min="2314" max="2314" width="19.28515625" style="348" customWidth="1"/>
    <col min="2315" max="2315" width="10" style="348" customWidth="1"/>
    <col min="2316" max="2562" width="7.7109375" style="348"/>
    <col min="2563" max="2563" width="12.85546875" style="348" customWidth="1"/>
    <col min="2564" max="2564" width="11.42578125" style="348" customWidth="1"/>
    <col min="2565" max="2566" width="7.42578125" style="348" customWidth="1"/>
    <col min="2567" max="2567" width="7.28515625" style="348" customWidth="1"/>
    <col min="2568" max="2569" width="7.7109375" style="348" customWidth="1"/>
    <col min="2570" max="2570" width="19.28515625" style="348" customWidth="1"/>
    <col min="2571" max="2571" width="10" style="348" customWidth="1"/>
    <col min="2572" max="2818" width="7.7109375" style="348"/>
    <col min="2819" max="2819" width="12.85546875" style="348" customWidth="1"/>
    <col min="2820" max="2820" width="11.42578125" style="348" customWidth="1"/>
    <col min="2821" max="2822" width="7.42578125" style="348" customWidth="1"/>
    <col min="2823" max="2823" width="7.28515625" style="348" customWidth="1"/>
    <col min="2824" max="2825" width="7.7109375" style="348" customWidth="1"/>
    <col min="2826" max="2826" width="19.28515625" style="348" customWidth="1"/>
    <col min="2827" max="2827" width="10" style="348" customWidth="1"/>
    <col min="2828" max="3074" width="7.7109375" style="348"/>
    <col min="3075" max="3075" width="12.85546875" style="348" customWidth="1"/>
    <col min="3076" max="3076" width="11.42578125" style="348" customWidth="1"/>
    <col min="3077" max="3078" width="7.42578125" style="348" customWidth="1"/>
    <col min="3079" max="3079" width="7.28515625" style="348" customWidth="1"/>
    <col min="3080" max="3081" width="7.7109375" style="348" customWidth="1"/>
    <col min="3082" max="3082" width="19.28515625" style="348" customWidth="1"/>
    <col min="3083" max="3083" width="10" style="348" customWidth="1"/>
    <col min="3084" max="3330" width="7.7109375" style="348"/>
    <col min="3331" max="3331" width="12.85546875" style="348" customWidth="1"/>
    <col min="3332" max="3332" width="11.42578125" style="348" customWidth="1"/>
    <col min="3333" max="3334" width="7.42578125" style="348" customWidth="1"/>
    <col min="3335" max="3335" width="7.28515625" style="348" customWidth="1"/>
    <col min="3336" max="3337" width="7.7109375" style="348" customWidth="1"/>
    <col min="3338" max="3338" width="19.28515625" style="348" customWidth="1"/>
    <col min="3339" max="3339" width="10" style="348" customWidth="1"/>
    <col min="3340" max="3586" width="7.7109375" style="348"/>
    <col min="3587" max="3587" width="12.85546875" style="348" customWidth="1"/>
    <col min="3588" max="3588" width="11.42578125" style="348" customWidth="1"/>
    <col min="3589" max="3590" width="7.42578125" style="348" customWidth="1"/>
    <col min="3591" max="3591" width="7.28515625" style="348" customWidth="1"/>
    <col min="3592" max="3593" width="7.7109375" style="348" customWidth="1"/>
    <col min="3594" max="3594" width="19.28515625" style="348" customWidth="1"/>
    <col min="3595" max="3595" width="10" style="348" customWidth="1"/>
    <col min="3596" max="3842" width="7.7109375" style="348"/>
    <col min="3843" max="3843" width="12.85546875" style="348" customWidth="1"/>
    <col min="3844" max="3844" width="11.42578125" style="348" customWidth="1"/>
    <col min="3845" max="3846" width="7.42578125" style="348" customWidth="1"/>
    <col min="3847" max="3847" width="7.28515625" style="348" customWidth="1"/>
    <col min="3848" max="3849" width="7.7109375" style="348" customWidth="1"/>
    <col min="3850" max="3850" width="19.28515625" style="348" customWidth="1"/>
    <col min="3851" max="3851" width="10" style="348" customWidth="1"/>
    <col min="3852" max="4098" width="7.7109375" style="348"/>
    <col min="4099" max="4099" width="12.85546875" style="348" customWidth="1"/>
    <col min="4100" max="4100" width="11.42578125" style="348" customWidth="1"/>
    <col min="4101" max="4102" width="7.42578125" style="348" customWidth="1"/>
    <col min="4103" max="4103" width="7.28515625" style="348" customWidth="1"/>
    <col min="4104" max="4105" width="7.7109375" style="348" customWidth="1"/>
    <col min="4106" max="4106" width="19.28515625" style="348" customWidth="1"/>
    <col min="4107" max="4107" width="10" style="348" customWidth="1"/>
    <col min="4108" max="4354" width="7.7109375" style="348"/>
    <col min="4355" max="4355" width="12.85546875" style="348" customWidth="1"/>
    <col min="4356" max="4356" width="11.42578125" style="348" customWidth="1"/>
    <col min="4357" max="4358" width="7.42578125" style="348" customWidth="1"/>
    <col min="4359" max="4359" width="7.28515625" style="348" customWidth="1"/>
    <col min="4360" max="4361" width="7.7109375" style="348" customWidth="1"/>
    <col min="4362" max="4362" width="19.28515625" style="348" customWidth="1"/>
    <col min="4363" max="4363" width="10" style="348" customWidth="1"/>
    <col min="4364" max="4610" width="7.7109375" style="348"/>
    <col min="4611" max="4611" width="12.85546875" style="348" customWidth="1"/>
    <col min="4612" max="4612" width="11.42578125" style="348" customWidth="1"/>
    <col min="4613" max="4614" width="7.42578125" style="348" customWidth="1"/>
    <col min="4615" max="4615" width="7.28515625" style="348" customWidth="1"/>
    <col min="4616" max="4617" width="7.7109375" style="348" customWidth="1"/>
    <col min="4618" max="4618" width="19.28515625" style="348" customWidth="1"/>
    <col min="4619" max="4619" width="10" style="348" customWidth="1"/>
    <col min="4620" max="4866" width="7.7109375" style="348"/>
    <col min="4867" max="4867" width="12.85546875" style="348" customWidth="1"/>
    <col min="4868" max="4868" width="11.42578125" style="348" customWidth="1"/>
    <col min="4869" max="4870" width="7.42578125" style="348" customWidth="1"/>
    <col min="4871" max="4871" width="7.28515625" style="348" customWidth="1"/>
    <col min="4872" max="4873" width="7.7109375" style="348" customWidth="1"/>
    <col min="4874" max="4874" width="19.28515625" style="348" customWidth="1"/>
    <col min="4875" max="4875" width="10" style="348" customWidth="1"/>
    <col min="4876" max="5122" width="7.7109375" style="348"/>
    <col min="5123" max="5123" width="12.85546875" style="348" customWidth="1"/>
    <col min="5124" max="5124" width="11.42578125" style="348" customWidth="1"/>
    <col min="5125" max="5126" width="7.42578125" style="348" customWidth="1"/>
    <col min="5127" max="5127" width="7.28515625" style="348" customWidth="1"/>
    <col min="5128" max="5129" width="7.7109375" style="348" customWidth="1"/>
    <col min="5130" max="5130" width="19.28515625" style="348" customWidth="1"/>
    <col min="5131" max="5131" width="10" style="348" customWidth="1"/>
    <col min="5132" max="5378" width="7.7109375" style="348"/>
    <col min="5379" max="5379" width="12.85546875" style="348" customWidth="1"/>
    <col min="5380" max="5380" width="11.42578125" style="348" customWidth="1"/>
    <col min="5381" max="5382" width="7.42578125" style="348" customWidth="1"/>
    <col min="5383" max="5383" width="7.28515625" style="348" customWidth="1"/>
    <col min="5384" max="5385" width="7.7109375" style="348" customWidth="1"/>
    <col min="5386" max="5386" width="19.28515625" style="348" customWidth="1"/>
    <col min="5387" max="5387" width="10" style="348" customWidth="1"/>
    <col min="5388" max="5634" width="7.7109375" style="348"/>
    <col min="5635" max="5635" width="12.85546875" style="348" customWidth="1"/>
    <col min="5636" max="5636" width="11.42578125" style="348" customWidth="1"/>
    <col min="5637" max="5638" width="7.42578125" style="348" customWidth="1"/>
    <col min="5639" max="5639" width="7.28515625" style="348" customWidth="1"/>
    <col min="5640" max="5641" width="7.7109375" style="348" customWidth="1"/>
    <col min="5642" max="5642" width="19.28515625" style="348" customWidth="1"/>
    <col min="5643" max="5643" width="10" style="348" customWidth="1"/>
    <col min="5644" max="5890" width="7.7109375" style="348"/>
    <col min="5891" max="5891" width="12.85546875" style="348" customWidth="1"/>
    <col min="5892" max="5892" width="11.42578125" style="348" customWidth="1"/>
    <col min="5893" max="5894" width="7.42578125" style="348" customWidth="1"/>
    <col min="5895" max="5895" width="7.28515625" style="348" customWidth="1"/>
    <col min="5896" max="5897" width="7.7109375" style="348" customWidth="1"/>
    <col min="5898" max="5898" width="19.28515625" style="348" customWidth="1"/>
    <col min="5899" max="5899" width="10" style="348" customWidth="1"/>
    <col min="5900" max="6146" width="7.7109375" style="348"/>
    <col min="6147" max="6147" width="12.85546875" style="348" customWidth="1"/>
    <col min="6148" max="6148" width="11.42578125" style="348" customWidth="1"/>
    <col min="6149" max="6150" width="7.42578125" style="348" customWidth="1"/>
    <col min="6151" max="6151" width="7.28515625" style="348" customWidth="1"/>
    <col min="6152" max="6153" width="7.7109375" style="348" customWidth="1"/>
    <col min="6154" max="6154" width="19.28515625" style="348" customWidth="1"/>
    <col min="6155" max="6155" width="10" style="348" customWidth="1"/>
    <col min="6156" max="6402" width="7.7109375" style="348"/>
    <col min="6403" max="6403" width="12.85546875" style="348" customWidth="1"/>
    <col min="6404" max="6404" width="11.42578125" style="348" customWidth="1"/>
    <col min="6405" max="6406" width="7.42578125" style="348" customWidth="1"/>
    <col min="6407" max="6407" width="7.28515625" style="348" customWidth="1"/>
    <col min="6408" max="6409" width="7.7109375" style="348" customWidth="1"/>
    <col min="6410" max="6410" width="19.28515625" style="348" customWidth="1"/>
    <col min="6411" max="6411" width="10" style="348" customWidth="1"/>
    <col min="6412" max="6658" width="7.7109375" style="348"/>
    <col min="6659" max="6659" width="12.85546875" style="348" customWidth="1"/>
    <col min="6660" max="6660" width="11.42578125" style="348" customWidth="1"/>
    <col min="6661" max="6662" width="7.42578125" style="348" customWidth="1"/>
    <col min="6663" max="6663" width="7.28515625" style="348" customWidth="1"/>
    <col min="6664" max="6665" width="7.7109375" style="348" customWidth="1"/>
    <col min="6666" max="6666" width="19.28515625" style="348" customWidth="1"/>
    <col min="6667" max="6667" width="10" style="348" customWidth="1"/>
    <col min="6668" max="6914" width="7.7109375" style="348"/>
    <col min="6915" max="6915" width="12.85546875" style="348" customWidth="1"/>
    <col min="6916" max="6916" width="11.42578125" style="348" customWidth="1"/>
    <col min="6917" max="6918" width="7.42578125" style="348" customWidth="1"/>
    <col min="6919" max="6919" width="7.28515625" style="348" customWidth="1"/>
    <col min="6920" max="6921" width="7.7109375" style="348" customWidth="1"/>
    <col min="6922" max="6922" width="19.28515625" style="348" customWidth="1"/>
    <col min="6923" max="6923" width="10" style="348" customWidth="1"/>
    <col min="6924" max="7170" width="7.7109375" style="348"/>
    <col min="7171" max="7171" width="12.85546875" style="348" customWidth="1"/>
    <col min="7172" max="7172" width="11.42578125" style="348" customWidth="1"/>
    <col min="7173" max="7174" width="7.42578125" style="348" customWidth="1"/>
    <col min="7175" max="7175" width="7.28515625" style="348" customWidth="1"/>
    <col min="7176" max="7177" width="7.7109375" style="348" customWidth="1"/>
    <col min="7178" max="7178" width="19.28515625" style="348" customWidth="1"/>
    <col min="7179" max="7179" width="10" style="348" customWidth="1"/>
    <col min="7180" max="7426" width="7.7109375" style="348"/>
    <col min="7427" max="7427" width="12.85546875" style="348" customWidth="1"/>
    <col min="7428" max="7428" width="11.42578125" style="348" customWidth="1"/>
    <col min="7429" max="7430" width="7.42578125" style="348" customWidth="1"/>
    <col min="7431" max="7431" width="7.28515625" style="348" customWidth="1"/>
    <col min="7432" max="7433" width="7.7109375" style="348" customWidth="1"/>
    <col min="7434" max="7434" width="19.28515625" style="348" customWidth="1"/>
    <col min="7435" max="7435" width="10" style="348" customWidth="1"/>
    <col min="7436" max="7682" width="7.7109375" style="348"/>
    <col min="7683" max="7683" width="12.85546875" style="348" customWidth="1"/>
    <col min="7684" max="7684" width="11.42578125" style="348" customWidth="1"/>
    <col min="7685" max="7686" width="7.42578125" style="348" customWidth="1"/>
    <col min="7687" max="7687" width="7.28515625" style="348" customWidth="1"/>
    <col min="7688" max="7689" width="7.7109375" style="348" customWidth="1"/>
    <col min="7690" max="7690" width="19.28515625" style="348" customWidth="1"/>
    <col min="7691" max="7691" width="10" style="348" customWidth="1"/>
    <col min="7692" max="7938" width="7.7109375" style="348"/>
    <col min="7939" max="7939" width="12.85546875" style="348" customWidth="1"/>
    <col min="7940" max="7940" width="11.42578125" style="348" customWidth="1"/>
    <col min="7941" max="7942" width="7.42578125" style="348" customWidth="1"/>
    <col min="7943" max="7943" width="7.28515625" style="348" customWidth="1"/>
    <col min="7944" max="7945" width="7.7109375" style="348" customWidth="1"/>
    <col min="7946" max="7946" width="19.28515625" style="348" customWidth="1"/>
    <col min="7947" max="7947" width="10" style="348" customWidth="1"/>
    <col min="7948" max="8194" width="7.7109375" style="348"/>
    <col min="8195" max="8195" width="12.85546875" style="348" customWidth="1"/>
    <col min="8196" max="8196" width="11.42578125" style="348" customWidth="1"/>
    <col min="8197" max="8198" width="7.42578125" style="348" customWidth="1"/>
    <col min="8199" max="8199" width="7.28515625" style="348" customWidth="1"/>
    <col min="8200" max="8201" width="7.7109375" style="348" customWidth="1"/>
    <col min="8202" max="8202" width="19.28515625" style="348" customWidth="1"/>
    <col min="8203" max="8203" width="10" style="348" customWidth="1"/>
    <col min="8204" max="8450" width="7.7109375" style="348"/>
    <col min="8451" max="8451" width="12.85546875" style="348" customWidth="1"/>
    <col min="8452" max="8452" width="11.42578125" style="348" customWidth="1"/>
    <col min="8453" max="8454" width="7.42578125" style="348" customWidth="1"/>
    <col min="8455" max="8455" width="7.28515625" style="348" customWidth="1"/>
    <col min="8456" max="8457" width="7.7109375" style="348" customWidth="1"/>
    <col min="8458" max="8458" width="19.28515625" style="348" customWidth="1"/>
    <col min="8459" max="8459" width="10" style="348" customWidth="1"/>
    <col min="8460" max="8706" width="7.7109375" style="348"/>
    <col min="8707" max="8707" width="12.85546875" style="348" customWidth="1"/>
    <col min="8708" max="8708" width="11.42578125" style="348" customWidth="1"/>
    <col min="8709" max="8710" width="7.42578125" style="348" customWidth="1"/>
    <col min="8711" max="8711" width="7.28515625" style="348" customWidth="1"/>
    <col min="8712" max="8713" width="7.7109375" style="348" customWidth="1"/>
    <col min="8714" max="8714" width="19.28515625" style="348" customWidth="1"/>
    <col min="8715" max="8715" width="10" style="348" customWidth="1"/>
    <col min="8716" max="8962" width="7.7109375" style="348"/>
    <col min="8963" max="8963" width="12.85546875" style="348" customWidth="1"/>
    <col min="8964" max="8964" width="11.42578125" style="348" customWidth="1"/>
    <col min="8965" max="8966" width="7.42578125" style="348" customWidth="1"/>
    <col min="8967" max="8967" width="7.28515625" style="348" customWidth="1"/>
    <col min="8968" max="8969" width="7.7109375" style="348" customWidth="1"/>
    <col min="8970" max="8970" width="19.28515625" style="348" customWidth="1"/>
    <col min="8971" max="8971" width="10" style="348" customWidth="1"/>
    <col min="8972" max="9218" width="7.7109375" style="348"/>
    <col min="9219" max="9219" width="12.85546875" style="348" customWidth="1"/>
    <col min="9220" max="9220" width="11.42578125" style="348" customWidth="1"/>
    <col min="9221" max="9222" width="7.42578125" style="348" customWidth="1"/>
    <col min="9223" max="9223" width="7.28515625" style="348" customWidth="1"/>
    <col min="9224" max="9225" width="7.7109375" style="348" customWidth="1"/>
    <col min="9226" max="9226" width="19.28515625" style="348" customWidth="1"/>
    <col min="9227" max="9227" width="10" style="348" customWidth="1"/>
    <col min="9228" max="9474" width="7.7109375" style="348"/>
    <col min="9475" max="9475" width="12.85546875" style="348" customWidth="1"/>
    <col min="9476" max="9476" width="11.42578125" style="348" customWidth="1"/>
    <col min="9477" max="9478" width="7.42578125" style="348" customWidth="1"/>
    <col min="9479" max="9479" width="7.28515625" style="348" customWidth="1"/>
    <col min="9480" max="9481" width="7.7109375" style="348" customWidth="1"/>
    <col min="9482" max="9482" width="19.28515625" style="348" customWidth="1"/>
    <col min="9483" max="9483" width="10" style="348" customWidth="1"/>
    <col min="9484" max="9730" width="7.7109375" style="348"/>
    <col min="9731" max="9731" width="12.85546875" style="348" customWidth="1"/>
    <col min="9732" max="9732" width="11.42578125" style="348" customWidth="1"/>
    <col min="9733" max="9734" width="7.42578125" style="348" customWidth="1"/>
    <col min="9735" max="9735" width="7.28515625" style="348" customWidth="1"/>
    <col min="9736" max="9737" width="7.7109375" style="348" customWidth="1"/>
    <col min="9738" max="9738" width="19.28515625" style="348" customWidth="1"/>
    <col min="9739" max="9739" width="10" style="348" customWidth="1"/>
    <col min="9740" max="9986" width="7.7109375" style="348"/>
    <col min="9987" max="9987" width="12.85546875" style="348" customWidth="1"/>
    <col min="9988" max="9988" width="11.42578125" style="348" customWidth="1"/>
    <col min="9989" max="9990" width="7.42578125" style="348" customWidth="1"/>
    <col min="9991" max="9991" width="7.28515625" style="348" customWidth="1"/>
    <col min="9992" max="9993" width="7.7109375" style="348" customWidth="1"/>
    <col min="9994" max="9994" width="19.28515625" style="348" customWidth="1"/>
    <col min="9995" max="9995" width="10" style="348" customWidth="1"/>
    <col min="9996" max="10242" width="7.7109375" style="348"/>
    <col min="10243" max="10243" width="12.85546875" style="348" customWidth="1"/>
    <col min="10244" max="10244" width="11.42578125" style="348" customWidth="1"/>
    <col min="10245" max="10246" width="7.42578125" style="348" customWidth="1"/>
    <col min="10247" max="10247" width="7.28515625" style="348" customWidth="1"/>
    <col min="10248" max="10249" width="7.7109375" style="348" customWidth="1"/>
    <col min="10250" max="10250" width="19.28515625" style="348" customWidth="1"/>
    <col min="10251" max="10251" width="10" style="348" customWidth="1"/>
    <col min="10252" max="10498" width="7.7109375" style="348"/>
    <col min="10499" max="10499" width="12.85546875" style="348" customWidth="1"/>
    <col min="10500" max="10500" width="11.42578125" style="348" customWidth="1"/>
    <col min="10501" max="10502" width="7.42578125" style="348" customWidth="1"/>
    <col min="10503" max="10503" width="7.28515625" style="348" customWidth="1"/>
    <col min="10504" max="10505" width="7.7109375" style="348" customWidth="1"/>
    <col min="10506" max="10506" width="19.28515625" style="348" customWidth="1"/>
    <col min="10507" max="10507" width="10" style="348" customWidth="1"/>
    <col min="10508" max="10754" width="7.7109375" style="348"/>
    <col min="10755" max="10755" width="12.85546875" style="348" customWidth="1"/>
    <col min="10756" max="10756" width="11.42578125" style="348" customWidth="1"/>
    <col min="10757" max="10758" width="7.42578125" style="348" customWidth="1"/>
    <col min="10759" max="10759" width="7.28515625" style="348" customWidth="1"/>
    <col min="10760" max="10761" width="7.7109375" style="348" customWidth="1"/>
    <col min="10762" max="10762" width="19.28515625" style="348" customWidth="1"/>
    <col min="10763" max="10763" width="10" style="348" customWidth="1"/>
    <col min="10764" max="11010" width="7.7109375" style="348"/>
    <col min="11011" max="11011" width="12.85546875" style="348" customWidth="1"/>
    <col min="11012" max="11012" width="11.42578125" style="348" customWidth="1"/>
    <col min="11013" max="11014" width="7.42578125" style="348" customWidth="1"/>
    <col min="11015" max="11015" width="7.28515625" style="348" customWidth="1"/>
    <col min="11016" max="11017" width="7.7109375" style="348" customWidth="1"/>
    <col min="11018" max="11018" width="19.28515625" style="348" customWidth="1"/>
    <col min="11019" max="11019" width="10" style="348" customWidth="1"/>
    <col min="11020" max="11266" width="7.7109375" style="348"/>
    <col min="11267" max="11267" width="12.85546875" style="348" customWidth="1"/>
    <col min="11268" max="11268" width="11.42578125" style="348" customWidth="1"/>
    <col min="11269" max="11270" width="7.42578125" style="348" customWidth="1"/>
    <col min="11271" max="11271" width="7.28515625" style="348" customWidth="1"/>
    <col min="11272" max="11273" width="7.7109375" style="348" customWidth="1"/>
    <col min="11274" max="11274" width="19.28515625" style="348" customWidth="1"/>
    <col min="11275" max="11275" width="10" style="348" customWidth="1"/>
    <col min="11276" max="11522" width="7.7109375" style="348"/>
    <col min="11523" max="11523" width="12.85546875" style="348" customWidth="1"/>
    <col min="11524" max="11524" width="11.42578125" style="348" customWidth="1"/>
    <col min="11525" max="11526" width="7.42578125" style="348" customWidth="1"/>
    <col min="11527" max="11527" width="7.28515625" style="348" customWidth="1"/>
    <col min="11528" max="11529" width="7.7109375" style="348" customWidth="1"/>
    <col min="11530" max="11530" width="19.28515625" style="348" customWidth="1"/>
    <col min="11531" max="11531" width="10" style="348" customWidth="1"/>
    <col min="11532" max="11778" width="7.7109375" style="348"/>
    <col min="11779" max="11779" width="12.85546875" style="348" customWidth="1"/>
    <col min="11780" max="11780" width="11.42578125" style="348" customWidth="1"/>
    <col min="11781" max="11782" width="7.42578125" style="348" customWidth="1"/>
    <col min="11783" max="11783" width="7.28515625" style="348" customWidth="1"/>
    <col min="11784" max="11785" width="7.7109375" style="348" customWidth="1"/>
    <col min="11786" max="11786" width="19.28515625" style="348" customWidth="1"/>
    <col min="11787" max="11787" width="10" style="348" customWidth="1"/>
    <col min="11788" max="12034" width="7.7109375" style="348"/>
    <col min="12035" max="12035" width="12.85546875" style="348" customWidth="1"/>
    <col min="12036" max="12036" width="11.42578125" style="348" customWidth="1"/>
    <col min="12037" max="12038" width="7.42578125" style="348" customWidth="1"/>
    <col min="12039" max="12039" width="7.28515625" style="348" customWidth="1"/>
    <col min="12040" max="12041" width="7.7109375" style="348" customWidth="1"/>
    <col min="12042" max="12042" width="19.28515625" style="348" customWidth="1"/>
    <col min="12043" max="12043" width="10" style="348" customWidth="1"/>
    <col min="12044" max="12290" width="7.7109375" style="348"/>
    <col min="12291" max="12291" width="12.85546875" style="348" customWidth="1"/>
    <col min="12292" max="12292" width="11.42578125" style="348" customWidth="1"/>
    <col min="12293" max="12294" width="7.42578125" style="348" customWidth="1"/>
    <col min="12295" max="12295" width="7.28515625" style="348" customWidth="1"/>
    <col min="12296" max="12297" width="7.7109375" style="348" customWidth="1"/>
    <col min="12298" max="12298" width="19.28515625" style="348" customWidth="1"/>
    <col min="12299" max="12299" width="10" style="348" customWidth="1"/>
    <col min="12300" max="12546" width="7.7109375" style="348"/>
    <col min="12547" max="12547" width="12.85546875" style="348" customWidth="1"/>
    <col min="12548" max="12548" width="11.42578125" style="348" customWidth="1"/>
    <col min="12549" max="12550" width="7.42578125" style="348" customWidth="1"/>
    <col min="12551" max="12551" width="7.28515625" style="348" customWidth="1"/>
    <col min="12552" max="12553" width="7.7109375" style="348" customWidth="1"/>
    <col min="12554" max="12554" width="19.28515625" style="348" customWidth="1"/>
    <col min="12555" max="12555" width="10" style="348" customWidth="1"/>
    <col min="12556" max="12802" width="7.7109375" style="348"/>
    <col min="12803" max="12803" width="12.85546875" style="348" customWidth="1"/>
    <col min="12804" max="12804" width="11.42578125" style="348" customWidth="1"/>
    <col min="12805" max="12806" width="7.42578125" style="348" customWidth="1"/>
    <col min="12807" max="12807" width="7.28515625" style="348" customWidth="1"/>
    <col min="12808" max="12809" width="7.7109375" style="348" customWidth="1"/>
    <col min="12810" max="12810" width="19.28515625" style="348" customWidth="1"/>
    <col min="12811" max="12811" width="10" style="348" customWidth="1"/>
    <col min="12812" max="13058" width="7.7109375" style="348"/>
    <col min="13059" max="13059" width="12.85546875" style="348" customWidth="1"/>
    <col min="13060" max="13060" width="11.42578125" style="348" customWidth="1"/>
    <col min="13061" max="13062" width="7.42578125" style="348" customWidth="1"/>
    <col min="13063" max="13063" width="7.28515625" style="348" customWidth="1"/>
    <col min="13064" max="13065" width="7.7109375" style="348" customWidth="1"/>
    <col min="13066" max="13066" width="19.28515625" style="348" customWidth="1"/>
    <col min="13067" max="13067" width="10" style="348" customWidth="1"/>
    <col min="13068" max="13314" width="7.7109375" style="348"/>
    <col min="13315" max="13315" width="12.85546875" style="348" customWidth="1"/>
    <col min="13316" max="13316" width="11.42578125" style="348" customWidth="1"/>
    <col min="13317" max="13318" width="7.42578125" style="348" customWidth="1"/>
    <col min="13319" max="13319" width="7.28515625" style="348" customWidth="1"/>
    <col min="13320" max="13321" width="7.7109375" style="348" customWidth="1"/>
    <col min="13322" max="13322" width="19.28515625" style="348" customWidth="1"/>
    <col min="13323" max="13323" width="10" style="348" customWidth="1"/>
    <col min="13324" max="13570" width="7.7109375" style="348"/>
    <col min="13571" max="13571" width="12.85546875" style="348" customWidth="1"/>
    <col min="13572" max="13572" width="11.42578125" style="348" customWidth="1"/>
    <col min="13573" max="13574" width="7.42578125" style="348" customWidth="1"/>
    <col min="13575" max="13575" width="7.28515625" style="348" customWidth="1"/>
    <col min="13576" max="13577" width="7.7109375" style="348" customWidth="1"/>
    <col min="13578" max="13578" width="19.28515625" style="348" customWidth="1"/>
    <col min="13579" max="13579" width="10" style="348" customWidth="1"/>
    <col min="13580" max="13826" width="7.7109375" style="348"/>
    <col min="13827" max="13827" width="12.85546875" style="348" customWidth="1"/>
    <col min="13828" max="13828" width="11.42578125" style="348" customWidth="1"/>
    <col min="13829" max="13830" width="7.42578125" style="348" customWidth="1"/>
    <col min="13831" max="13831" width="7.28515625" style="348" customWidth="1"/>
    <col min="13832" max="13833" width="7.7109375" style="348" customWidth="1"/>
    <col min="13834" max="13834" width="19.28515625" style="348" customWidth="1"/>
    <col min="13835" max="13835" width="10" style="348" customWidth="1"/>
    <col min="13836" max="14082" width="7.7109375" style="348"/>
    <col min="14083" max="14083" width="12.85546875" style="348" customWidth="1"/>
    <col min="14084" max="14084" width="11.42578125" style="348" customWidth="1"/>
    <col min="14085" max="14086" width="7.42578125" style="348" customWidth="1"/>
    <col min="14087" max="14087" width="7.28515625" style="348" customWidth="1"/>
    <col min="14088" max="14089" width="7.7109375" style="348" customWidth="1"/>
    <col min="14090" max="14090" width="19.28515625" style="348" customWidth="1"/>
    <col min="14091" max="14091" width="10" style="348" customWidth="1"/>
    <col min="14092" max="14338" width="7.7109375" style="348"/>
    <col min="14339" max="14339" width="12.85546875" style="348" customWidth="1"/>
    <col min="14340" max="14340" width="11.42578125" style="348" customWidth="1"/>
    <col min="14341" max="14342" width="7.42578125" style="348" customWidth="1"/>
    <col min="14343" max="14343" width="7.28515625" style="348" customWidth="1"/>
    <col min="14344" max="14345" width="7.7109375" style="348" customWidth="1"/>
    <col min="14346" max="14346" width="19.28515625" style="348" customWidth="1"/>
    <col min="14347" max="14347" width="10" style="348" customWidth="1"/>
    <col min="14348" max="14594" width="7.7109375" style="348"/>
    <col min="14595" max="14595" width="12.85546875" style="348" customWidth="1"/>
    <col min="14596" max="14596" width="11.42578125" style="348" customWidth="1"/>
    <col min="14597" max="14598" width="7.42578125" style="348" customWidth="1"/>
    <col min="14599" max="14599" width="7.28515625" style="348" customWidth="1"/>
    <col min="14600" max="14601" width="7.7109375" style="348" customWidth="1"/>
    <col min="14602" max="14602" width="19.28515625" style="348" customWidth="1"/>
    <col min="14603" max="14603" width="10" style="348" customWidth="1"/>
    <col min="14604" max="14850" width="7.7109375" style="348"/>
    <col min="14851" max="14851" width="12.85546875" style="348" customWidth="1"/>
    <col min="14852" max="14852" width="11.42578125" style="348" customWidth="1"/>
    <col min="14853" max="14854" width="7.42578125" style="348" customWidth="1"/>
    <col min="14855" max="14855" width="7.28515625" style="348" customWidth="1"/>
    <col min="14856" max="14857" width="7.7109375" style="348" customWidth="1"/>
    <col min="14858" max="14858" width="19.28515625" style="348" customWidth="1"/>
    <col min="14859" max="14859" width="10" style="348" customWidth="1"/>
    <col min="14860" max="15106" width="7.7109375" style="348"/>
    <col min="15107" max="15107" width="12.85546875" style="348" customWidth="1"/>
    <col min="15108" max="15108" width="11.42578125" style="348" customWidth="1"/>
    <col min="15109" max="15110" width="7.42578125" style="348" customWidth="1"/>
    <col min="15111" max="15111" width="7.28515625" style="348" customWidth="1"/>
    <col min="15112" max="15113" width="7.7109375" style="348" customWidth="1"/>
    <col min="15114" max="15114" width="19.28515625" style="348" customWidth="1"/>
    <col min="15115" max="15115" width="10" style="348" customWidth="1"/>
    <col min="15116" max="15362" width="7.7109375" style="348"/>
    <col min="15363" max="15363" width="12.85546875" style="348" customWidth="1"/>
    <col min="15364" max="15364" width="11.42578125" style="348" customWidth="1"/>
    <col min="15365" max="15366" width="7.42578125" style="348" customWidth="1"/>
    <col min="15367" max="15367" width="7.28515625" style="348" customWidth="1"/>
    <col min="15368" max="15369" width="7.7109375" style="348" customWidth="1"/>
    <col min="15370" max="15370" width="19.28515625" style="348" customWidth="1"/>
    <col min="15371" max="15371" width="10" style="348" customWidth="1"/>
    <col min="15372" max="15618" width="7.7109375" style="348"/>
    <col min="15619" max="15619" width="12.85546875" style="348" customWidth="1"/>
    <col min="15620" max="15620" width="11.42578125" style="348" customWidth="1"/>
    <col min="15621" max="15622" width="7.42578125" style="348" customWidth="1"/>
    <col min="15623" max="15623" width="7.28515625" style="348" customWidth="1"/>
    <col min="15624" max="15625" width="7.7109375" style="348" customWidth="1"/>
    <col min="15626" max="15626" width="19.28515625" style="348" customWidth="1"/>
    <col min="15627" max="15627" width="10" style="348" customWidth="1"/>
    <col min="15628" max="15874" width="7.7109375" style="348"/>
    <col min="15875" max="15875" width="12.85546875" style="348" customWidth="1"/>
    <col min="15876" max="15876" width="11.42578125" style="348" customWidth="1"/>
    <col min="15877" max="15878" width="7.42578125" style="348" customWidth="1"/>
    <col min="15879" max="15879" width="7.28515625" style="348" customWidth="1"/>
    <col min="15880" max="15881" width="7.7109375" style="348" customWidth="1"/>
    <col min="15882" max="15882" width="19.28515625" style="348" customWidth="1"/>
    <col min="15883" max="15883" width="10" style="348" customWidth="1"/>
    <col min="15884" max="16130" width="7.7109375" style="348"/>
    <col min="16131" max="16131" width="12.85546875" style="348" customWidth="1"/>
    <col min="16132" max="16132" width="11.42578125" style="348" customWidth="1"/>
    <col min="16133" max="16134" width="7.42578125" style="348" customWidth="1"/>
    <col min="16135" max="16135" width="7.28515625" style="348" customWidth="1"/>
    <col min="16136" max="16137" width="7.7109375" style="348" customWidth="1"/>
    <col min="16138" max="16138" width="19.28515625" style="348" customWidth="1"/>
    <col min="16139" max="16139" width="10" style="348" customWidth="1"/>
    <col min="16140" max="16384" width="7.7109375" style="348"/>
  </cols>
  <sheetData>
    <row r="1" spans="1:19" ht="33" customHeight="1">
      <c r="A1" s="2071" t="s">
        <v>413</v>
      </c>
      <c r="B1" s="2072"/>
      <c r="C1" s="2072"/>
      <c r="D1" s="2072"/>
      <c r="E1" s="2072"/>
      <c r="F1" s="2072"/>
      <c r="G1" s="2072"/>
      <c r="H1" s="2072"/>
      <c r="I1" s="2072"/>
    </row>
    <row r="2" spans="1:19" ht="33" customHeight="1">
      <c r="A2" s="1911" t="s">
        <v>414</v>
      </c>
      <c r="B2" s="1911"/>
      <c r="C2" s="1911"/>
      <c r="D2" s="1911"/>
      <c r="E2" s="1911"/>
      <c r="F2" s="1911"/>
      <c r="G2" s="1911"/>
      <c r="H2" s="1911"/>
      <c r="I2" s="1911"/>
    </row>
    <row r="3" spans="1:19" s="349" customFormat="1" ht="24" customHeight="1">
      <c r="A3" s="2073" t="s">
        <v>950</v>
      </c>
      <c r="B3" s="2073"/>
      <c r="C3" s="2075" t="s">
        <v>951</v>
      </c>
      <c r="D3" s="2075" t="s">
        <v>862</v>
      </c>
      <c r="E3" s="2075"/>
      <c r="F3" s="2075"/>
      <c r="G3" s="2075"/>
      <c r="H3" s="2075"/>
      <c r="I3" s="2076"/>
    </row>
    <row r="4" spans="1:19" ht="33" customHeight="1">
      <c r="A4" s="2077" t="s">
        <v>699</v>
      </c>
      <c r="B4" s="2078" t="s">
        <v>700</v>
      </c>
      <c r="C4" s="2208" t="s">
        <v>156</v>
      </c>
      <c r="D4" s="2209"/>
      <c r="E4" s="350"/>
      <c r="F4" s="350"/>
      <c r="G4" s="350" t="s">
        <v>160</v>
      </c>
      <c r="H4" s="2078" t="s">
        <v>701</v>
      </c>
      <c r="I4" s="2077" t="s">
        <v>520</v>
      </c>
    </row>
    <row r="5" spans="1:19" ht="33" customHeight="1">
      <c r="A5" s="2077"/>
      <c r="B5" s="2078"/>
      <c r="C5" s="351" t="s">
        <v>219</v>
      </c>
      <c r="D5" s="351" t="s">
        <v>220</v>
      </c>
      <c r="E5" s="351" t="s">
        <v>178</v>
      </c>
      <c r="F5" s="351" t="s">
        <v>179</v>
      </c>
      <c r="G5" s="351" t="s">
        <v>221</v>
      </c>
      <c r="H5" s="2078"/>
      <c r="I5" s="2077"/>
    </row>
    <row r="6" spans="1:19" ht="33" customHeight="1">
      <c r="A6" s="2070" t="s">
        <v>523</v>
      </c>
      <c r="B6" s="352" t="s">
        <v>624</v>
      </c>
      <c r="C6" s="242">
        <v>9364</v>
      </c>
      <c r="D6" s="242">
        <v>11201</v>
      </c>
      <c r="E6" s="242">
        <v>9721</v>
      </c>
      <c r="F6" s="242">
        <v>11809</v>
      </c>
      <c r="G6" s="242">
        <v>11508</v>
      </c>
      <c r="H6" s="352" t="s">
        <v>162</v>
      </c>
      <c r="I6" s="2070" t="s">
        <v>629</v>
      </c>
      <c r="J6" s="353"/>
      <c r="K6" s="353"/>
      <c r="L6" s="353"/>
      <c r="M6" s="353"/>
      <c r="N6" s="353"/>
      <c r="O6" s="353"/>
      <c r="P6" s="353"/>
    </row>
    <row r="7" spans="1:19" ht="33" customHeight="1">
      <c r="A7" s="2070"/>
      <c r="B7" s="352" t="s">
        <v>625</v>
      </c>
      <c r="C7" s="242">
        <v>9098</v>
      </c>
      <c r="D7" s="242">
        <v>9033</v>
      </c>
      <c r="E7" s="242">
        <v>8409</v>
      </c>
      <c r="F7" s="242">
        <v>7835</v>
      </c>
      <c r="G7" s="242">
        <v>8295</v>
      </c>
      <c r="H7" s="352" t="s">
        <v>163</v>
      </c>
      <c r="I7" s="2070"/>
      <c r="J7" s="353"/>
      <c r="K7" s="353"/>
      <c r="L7" s="353"/>
      <c r="M7" s="353"/>
      <c r="N7" s="353"/>
      <c r="O7" s="353"/>
      <c r="P7" s="353"/>
    </row>
    <row r="8" spans="1:19" ht="33" customHeight="1">
      <c r="A8" s="2070"/>
      <c r="B8" s="352" t="s">
        <v>128</v>
      </c>
      <c r="C8" s="239">
        <f>SUM(C6:C7)</f>
        <v>18462</v>
      </c>
      <c r="D8" s="239">
        <f>SUM(D6:D7)</f>
        <v>20234</v>
      </c>
      <c r="E8" s="239">
        <f>SUM(E6:E7)</f>
        <v>18130</v>
      </c>
      <c r="F8" s="239">
        <f>SUM(F6:F7)</f>
        <v>19644</v>
      </c>
      <c r="G8" s="239">
        <f>SUM(G6:G7)</f>
        <v>19803</v>
      </c>
      <c r="H8" s="352" t="s">
        <v>129</v>
      </c>
      <c r="I8" s="2070"/>
      <c r="J8" s="353"/>
      <c r="K8" s="353"/>
      <c r="L8" s="353"/>
      <c r="M8" s="353"/>
      <c r="N8" s="353"/>
      <c r="O8" s="353"/>
      <c r="P8" s="353"/>
    </row>
    <row r="9" spans="1:19" ht="33" customHeight="1">
      <c r="A9" s="2070" t="s">
        <v>524</v>
      </c>
      <c r="B9" s="352" t="s">
        <v>624</v>
      </c>
      <c r="C9" s="242">
        <v>1424</v>
      </c>
      <c r="D9" s="242">
        <v>1460</v>
      </c>
      <c r="E9" s="242">
        <v>1679</v>
      </c>
      <c r="F9" s="242">
        <v>1541</v>
      </c>
      <c r="G9" s="242">
        <v>1878</v>
      </c>
      <c r="H9" s="352" t="s">
        <v>162</v>
      </c>
      <c r="I9" s="2070" t="s">
        <v>227</v>
      </c>
      <c r="J9" s="353"/>
      <c r="K9" s="353"/>
      <c r="L9" s="353"/>
    </row>
    <row r="10" spans="1:19" ht="33" customHeight="1">
      <c r="A10" s="2070"/>
      <c r="B10" s="352" t="s">
        <v>625</v>
      </c>
      <c r="C10" s="242">
        <v>261</v>
      </c>
      <c r="D10" s="242">
        <v>308</v>
      </c>
      <c r="E10" s="242">
        <v>319</v>
      </c>
      <c r="F10" s="242">
        <v>312</v>
      </c>
      <c r="G10" s="242">
        <v>360</v>
      </c>
      <c r="H10" s="352" t="s">
        <v>163</v>
      </c>
      <c r="I10" s="2070"/>
      <c r="J10" s="353"/>
      <c r="K10" s="353"/>
      <c r="L10" s="353"/>
    </row>
    <row r="11" spans="1:19" ht="33" customHeight="1">
      <c r="A11" s="2070"/>
      <c r="B11" s="352" t="s">
        <v>128</v>
      </c>
      <c r="C11" s="239">
        <f>SUM(C9:C10)</f>
        <v>1685</v>
      </c>
      <c r="D11" s="239">
        <f>SUM(D9:D10)</f>
        <v>1768</v>
      </c>
      <c r="E11" s="239">
        <f>SUM(E9:E10)</f>
        <v>1998</v>
      </c>
      <c r="F11" s="239">
        <f>SUM(F9:F10)</f>
        <v>1853</v>
      </c>
      <c r="G11" s="239">
        <f>SUM(G9:G10)</f>
        <v>2238</v>
      </c>
      <c r="H11" s="352" t="s">
        <v>129</v>
      </c>
      <c r="I11" s="2070"/>
      <c r="J11" s="353"/>
      <c r="K11" s="353"/>
      <c r="L11" s="353"/>
    </row>
    <row r="12" spans="1:19" ht="33" customHeight="1">
      <c r="A12" s="2070" t="s">
        <v>525</v>
      </c>
      <c r="B12" s="352" t="s">
        <v>624</v>
      </c>
      <c r="C12" s="242">
        <f t="shared" ref="C12:G13" si="0">C6+C9</f>
        <v>10788</v>
      </c>
      <c r="D12" s="242">
        <f t="shared" si="0"/>
        <v>12661</v>
      </c>
      <c r="E12" s="242">
        <f t="shared" si="0"/>
        <v>11400</v>
      </c>
      <c r="F12" s="242">
        <f t="shared" si="0"/>
        <v>13350</v>
      </c>
      <c r="G12" s="242">
        <f t="shared" si="0"/>
        <v>13386</v>
      </c>
      <c r="H12" s="352" t="s">
        <v>162</v>
      </c>
      <c r="I12" s="2070" t="s">
        <v>631</v>
      </c>
      <c r="J12" s="353"/>
      <c r="K12" s="353"/>
    </row>
    <row r="13" spans="1:19" ht="33" customHeight="1">
      <c r="A13" s="2070"/>
      <c r="B13" s="352" t="s">
        <v>625</v>
      </c>
      <c r="C13" s="242">
        <f t="shared" si="0"/>
        <v>9359</v>
      </c>
      <c r="D13" s="242">
        <f t="shared" si="0"/>
        <v>9341</v>
      </c>
      <c r="E13" s="242">
        <f t="shared" si="0"/>
        <v>8728</v>
      </c>
      <c r="F13" s="242">
        <f t="shared" si="0"/>
        <v>8147</v>
      </c>
      <c r="G13" s="242">
        <f t="shared" si="0"/>
        <v>8655</v>
      </c>
      <c r="H13" s="352" t="s">
        <v>163</v>
      </c>
      <c r="I13" s="2070"/>
      <c r="J13" s="353"/>
      <c r="K13" s="353"/>
    </row>
    <row r="14" spans="1:19" ht="33" customHeight="1">
      <c r="A14" s="2070"/>
      <c r="B14" s="352" t="s">
        <v>128</v>
      </c>
      <c r="C14" s="239">
        <f>SUM(C12:C13)</f>
        <v>20147</v>
      </c>
      <c r="D14" s="239">
        <f>SUM(D12:D13)</f>
        <v>22002</v>
      </c>
      <c r="E14" s="239">
        <f>SUM(E12:E13)</f>
        <v>20128</v>
      </c>
      <c r="F14" s="239">
        <f>SUM(F12:F13)</f>
        <v>21497</v>
      </c>
      <c r="G14" s="239">
        <f>SUM(G12:G13)</f>
        <v>22041</v>
      </c>
      <c r="H14" s="352" t="s">
        <v>129</v>
      </c>
      <c r="I14" s="2070"/>
      <c r="J14" s="353"/>
      <c r="K14" s="353"/>
    </row>
    <row r="15" spans="1:19" ht="33" customHeight="1">
      <c r="A15" s="2070" t="s">
        <v>527</v>
      </c>
      <c r="B15" s="352" t="s">
        <v>624</v>
      </c>
      <c r="C15" s="242">
        <v>13540</v>
      </c>
      <c r="D15" s="242">
        <v>13592</v>
      </c>
      <c r="E15" s="242">
        <v>14145</v>
      </c>
      <c r="F15" s="242">
        <v>15219</v>
      </c>
      <c r="G15" s="242">
        <v>17602</v>
      </c>
      <c r="H15" s="352" t="s">
        <v>162</v>
      </c>
      <c r="I15" s="2070" t="s">
        <v>233</v>
      </c>
      <c r="J15" s="283"/>
      <c r="K15" s="283"/>
      <c r="L15" s="283"/>
      <c r="M15" s="283"/>
      <c r="N15" s="283"/>
      <c r="O15" s="283"/>
      <c r="P15" s="283"/>
      <c r="Q15" s="283"/>
      <c r="R15" s="283"/>
      <c r="S15" s="283"/>
    </row>
    <row r="16" spans="1:19" ht="33" customHeight="1">
      <c r="A16" s="2070"/>
      <c r="B16" s="352" t="s">
        <v>625</v>
      </c>
      <c r="C16" s="242">
        <v>30030</v>
      </c>
      <c r="D16" s="242">
        <v>30096</v>
      </c>
      <c r="E16" s="242">
        <v>28318</v>
      </c>
      <c r="F16" s="242">
        <v>24979</v>
      </c>
      <c r="G16" s="242">
        <v>26424</v>
      </c>
      <c r="H16" s="352" t="s">
        <v>163</v>
      </c>
      <c r="I16" s="2070"/>
      <c r="K16" s="353"/>
    </row>
    <row r="17" spans="1:19" ht="33" customHeight="1">
      <c r="A17" s="2070"/>
      <c r="B17" s="352" t="s">
        <v>128</v>
      </c>
      <c r="C17" s="239">
        <f>SUM(C15:C16)</f>
        <v>43570</v>
      </c>
      <c r="D17" s="239">
        <f>SUM(D15:D16)</f>
        <v>43688</v>
      </c>
      <c r="E17" s="239">
        <f>SUM(E15:E16)</f>
        <v>42463</v>
      </c>
      <c r="F17" s="239">
        <f>SUM(F15:F16)</f>
        <v>40198</v>
      </c>
      <c r="G17" s="239">
        <f>SUM(G15:G16)</f>
        <v>44026</v>
      </c>
      <c r="H17" s="352" t="s">
        <v>129</v>
      </c>
      <c r="I17" s="2070"/>
      <c r="K17" s="353"/>
    </row>
    <row r="18" spans="1:19" ht="33" customHeight="1">
      <c r="A18" s="2070" t="s">
        <v>528</v>
      </c>
      <c r="B18" s="352" t="s">
        <v>624</v>
      </c>
      <c r="C18" s="242">
        <v>138</v>
      </c>
      <c r="D18" s="242">
        <v>136</v>
      </c>
      <c r="E18" s="242">
        <v>127</v>
      </c>
      <c r="F18" s="242">
        <v>139</v>
      </c>
      <c r="G18" s="242">
        <v>157</v>
      </c>
      <c r="H18" s="352" t="s">
        <v>162</v>
      </c>
      <c r="I18" s="2070" t="s">
        <v>235</v>
      </c>
      <c r="J18" s="283"/>
      <c r="K18" s="283"/>
      <c r="L18" s="283"/>
      <c r="M18" s="283"/>
      <c r="N18" s="283"/>
    </row>
    <row r="19" spans="1:19" ht="33" customHeight="1">
      <c r="A19" s="2070"/>
      <c r="B19" s="352" t="s">
        <v>625</v>
      </c>
      <c r="C19" s="242">
        <v>480</v>
      </c>
      <c r="D19" s="242">
        <v>463</v>
      </c>
      <c r="E19" s="242">
        <v>473</v>
      </c>
      <c r="F19" s="242">
        <v>460</v>
      </c>
      <c r="G19" s="242">
        <v>475</v>
      </c>
      <c r="H19" s="352" t="s">
        <v>163</v>
      </c>
      <c r="I19" s="2070"/>
      <c r="K19" s="353"/>
    </row>
    <row r="20" spans="1:19" ht="33" customHeight="1">
      <c r="A20" s="2070"/>
      <c r="B20" s="352" t="s">
        <v>128</v>
      </c>
      <c r="C20" s="239">
        <f>SUM(C18:C19)</f>
        <v>618</v>
      </c>
      <c r="D20" s="239">
        <f>SUM(D18:D19)</f>
        <v>599</v>
      </c>
      <c r="E20" s="239">
        <f>SUM(E18:E19)</f>
        <v>600</v>
      </c>
      <c r="F20" s="239">
        <f>SUM(F18:F19)</f>
        <v>599</v>
      </c>
      <c r="G20" s="239">
        <f>SUM(G18:G19)</f>
        <v>632</v>
      </c>
      <c r="H20" s="352" t="s">
        <v>129</v>
      </c>
      <c r="I20" s="2070"/>
      <c r="K20" s="353"/>
    </row>
    <row r="21" spans="1:19" ht="33" customHeight="1">
      <c r="A21" s="2070" t="s">
        <v>529</v>
      </c>
      <c r="B21" s="352" t="s">
        <v>624</v>
      </c>
      <c r="C21" s="242">
        <f t="shared" ref="C21:G22" si="1">C15+C18</f>
        <v>13678</v>
      </c>
      <c r="D21" s="242">
        <f t="shared" si="1"/>
        <v>13728</v>
      </c>
      <c r="E21" s="242">
        <f t="shared" si="1"/>
        <v>14272</v>
      </c>
      <c r="F21" s="242">
        <f t="shared" si="1"/>
        <v>15358</v>
      </c>
      <c r="G21" s="242">
        <f t="shared" si="1"/>
        <v>17759</v>
      </c>
      <c r="H21" s="352" t="s">
        <v>162</v>
      </c>
      <c r="I21" s="2070" t="s">
        <v>530</v>
      </c>
      <c r="J21" s="283"/>
      <c r="K21" s="283"/>
      <c r="L21" s="283"/>
      <c r="M21" s="283"/>
      <c r="N21" s="283"/>
    </row>
    <row r="22" spans="1:19" ht="33" customHeight="1">
      <c r="A22" s="2070"/>
      <c r="B22" s="352" t="s">
        <v>625</v>
      </c>
      <c r="C22" s="242">
        <f t="shared" si="1"/>
        <v>30510</v>
      </c>
      <c r="D22" s="242">
        <f t="shared" si="1"/>
        <v>30559</v>
      </c>
      <c r="E22" s="242">
        <f t="shared" si="1"/>
        <v>28791</v>
      </c>
      <c r="F22" s="242">
        <f t="shared" si="1"/>
        <v>25439</v>
      </c>
      <c r="G22" s="242">
        <f t="shared" si="1"/>
        <v>26899</v>
      </c>
      <c r="H22" s="352" t="s">
        <v>163</v>
      </c>
      <c r="I22" s="2070"/>
      <c r="K22" s="353"/>
    </row>
    <row r="23" spans="1:19" ht="33" customHeight="1">
      <c r="A23" s="2070"/>
      <c r="B23" s="352" t="s">
        <v>128</v>
      </c>
      <c r="C23" s="239">
        <f>SUM(C21:C22)</f>
        <v>44188</v>
      </c>
      <c r="D23" s="239">
        <f>SUM(D21:D22)</f>
        <v>44287</v>
      </c>
      <c r="E23" s="239">
        <f>SUM(E21:E22)</f>
        <v>43063</v>
      </c>
      <c r="F23" s="239">
        <f>SUM(F21:F22)</f>
        <v>40797</v>
      </c>
      <c r="G23" s="239">
        <f>SUM(G21:G22)</f>
        <v>44658</v>
      </c>
      <c r="H23" s="352" t="s">
        <v>129</v>
      </c>
      <c r="I23" s="2070"/>
      <c r="K23" s="353"/>
    </row>
    <row r="24" spans="1:19" ht="33" customHeight="1">
      <c r="A24" s="2070" t="s">
        <v>531</v>
      </c>
      <c r="B24" s="352" t="s">
        <v>624</v>
      </c>
      <c r="C24" s="242">
        <v>2336</v>
      </c>
      <c r="D24" s="242">
        <v>2194</v>
      </c>
      <c r="E24" s="242">
        <v>2375</v>
      </c>
      <c r="F24" s="242">
        <v>2050</v>
      </c>
      <c r="G24" s="242">
        <v>2946</v>
      </c>
      <c r="H24" s="352" t="s">
        <v>162</v>
      </c>
      <c r="I24" s="2070" t="s">
        <v>632</v>
      </c>
      <c r="K24" s="353"/>
      <c r="Q24" s="354"/>
      <c r="R24" s="354"/>
      <c r="S24" s="354"/>
    </row>
    <row r="25" spans="1:19" ht="33" customHeight="1">
      <c r="A25" s="2070"/>
      <c r="B25" s="352" t="s">
        <v>625</v>
      </c>
      <c r="C25" s="242">
        <v>604</v>
      </c>
      <c r="D25" s="242">
        <v>566</v>
      </c>
      <c r="E25" s="242">
        <v>539</v>
      </c>
      <c r="F25" s="242">
        <v>412</v>
      </c>
      <c r="G25" s="242">
        <v>440</v>
      </c>
      <c r="H25" s="352" t="s">
        <v>163</v>
      </c>
      <c r="I25" s="2070"/>
      <c r="K25" s="353"/>
    </row>
    <row r="26" spans="1:19" ht="33" customHeight="1">
      <c r="A26" s="2070"/>
      <c r="B26" s="352" t="s">
        <v>128</v>
      </c>
      <c r="C26" s="239">
        <f>SUM(C24:C25)</f>
        <v>2940</v>
      </c>
      <c r="D26" s="239">
        <f>SUM(D24:D25)</f>
        <v>2760</v>
      </c>
      <c r="E26" s="239">
        <f>SUM(E24:E25)</f>
        <v>2914</v>
      </c>
      <c r="F26" s="239">
        <f>SUM(F24:F25)</f>
        <v>2462</v>
      </c>
      <c r="G26" s="239">
        <f>SUM(G24:G25)</f>
        <v>3386</v>
      </c>
      <c r="H26" s="352" t="s">
        <v>129</v>
      </c>
      <c r="I26" s="2070"/>
      <c r="K26" s="353"/>
    </row>
    <row r="27" spans="1:19" ht="33" customHeight="1">
      <c r="A27" s="2070" t="s">
        <v>532</v>
      </c>
      <c r="B27" s="352" t="s">
        <v>624</v>
      </c>
      <c r="C27" s="242">
        <v>19616</v>
      </c>
      <c r="D27" s="242">
        <v>20549</v>
      </c>
      <c r="E27" s="242">
        <v>20965</v>
      </c>
      <c r="F27" s="242">
        <v>20389</v>
      </c>
      <c r="G27" s="242">
        <v>24890</v>
      </c>
      <c r="H27" s="352" t="s">
        <v>162</v>
      </c>
      <c r="I27" s="2070" t="s">
        <v>633</v>
      </c>
      <c r="K27" s="353"/>
      <c r="Q27" s="354"/>
      <c r="R27" s="354"/>
      <c r="S27" s="354"/>
    </row>
    <row r="28" spans="1:19" ht="33" customHeight="1">
      <c r="A28" s="2070"/>
      <c r="B28" s="352" t="s">
        <v>625</v>
      </c>
      <c r="C28" s="242">
        <v>6416</v>
      </c>
      <c r="D28" s="242">
        <v>6492</v>
      </c>
      <c r="E28" s="242">
        <v>5654</v>
      </c>
      <c r="F28" s="242">
        <v>4123</v>
      </c>
      <c r="G28" s="242">
        <v>4419</v>
      </c>
      <c r="H28" s="352" t="s">
        <v>163</v>
      </c>
      <c r="I28" s="2070"/>
      <c r="K28" s="353"/>
    </row>
    <row r="29" spans="1:19" ht="33" customHeight="1">
      <c r="A29" s="2070"/>
      <c r="B29" s="352" t="s">
        <v>128</v>
      </c>
      <c r="C29" s="239">
        <f>SUM(C27:C28)</f>
        <v>26032</v>
      </c>
      <c r="D29" s="239">
        <f>SUM(D27:D28)</f>
        <v>27041</v>
      </c>
      <c r="E29" s="239">
        <f>SUM(E27:E28)</f>
        <v>26619</v>
      </c>
      <c r="F29" s="239">
        <f>SUM(F27:F28)</f>
        <v>24512</v>
      </c>
      <c r="G29" s="239">
        <f>SUM(G27:G28)</f>
        <v>29309</v>
      </c>
      <c r="H29" s="352" t="s">
        <v>129</v>
      </c>
      <c r="I29" s="2070"/>
      <c r="K29" s="353"/>
    </row>
    <row r="30" spans="1:19" ht="54.95" customHeight="1"/>
    <row r="31" spans="1:19" ht="54.95" customHeight="1"/>
    <row r="32" spans="1: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5">
    <mergeCell ref="A1:I1"/>
    <mergeCell ref="A2:I2"/>
    <mergeCell ref="A3:B3"/>
    <mergeCell ref="C3:I3"/>
    <mergeCell ref="A4:A5"/>
    <mergeCell ref="B4:B5"/>
    <mergeCell ref="C4:D4"/>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C31"/>
  <sheetViews>
    <sheetView showGridLines="0" rightToLeft="1" topLeftCell="A16" zoomScale="110" zoomScaleNormal="110" workbookViewId="0">
      <selection activeCell="G13" sqref="G13"/>
    </sheetView>
  </sheetViews>
  <sheetFormatPr defaultColWidth="7.7109375" defaultRowHeight="15.75"/>
  <cols>
    <col min="1" max="1" width="27.7109375" style="514" customWidth="1"/>
    <col min="2" max="3" width="11.140625" style="514" customWidth="1"/>
    <col min="4" max="10" width="11.140625" style="525" customWidth="1"/>
    <col min="11" max="11" width="27.7109375" style="514" customWidth="1"/>
    <col min="12" max="18" width="7.7109375" style="514" customWidth="1"/>
    <col min="19" max="19" width="34.7109375" style="514" customWidth="1"/>
    <col min="20" max="32" width="7.7109375" style="514" customWidth="1"/>
    <col min="33" max="253" width="7.7109375" style="514"/>
    <col min="254" max="254" width="14.28515625" style="514" customWidth="1"/>
    <col min="255" max="255" width="13.28515625" style="514" customWidth="1"/>
    <col min="256" max="265" width="11.140625" style="514" customWidth="1"/>
    <col min="266" max="266" width="7.7109375" style="514" customWidth="1"/>
    <col min="267" max="509" width="7.7109375" style="514"/>
    <col min="510" max="510" width="14.28515625" style="514" customWidth="1"/>
    <col min="511" max="511" width="13.28515625" style="514" customWidth="1"/>
    <col min="512" max="521" width="11.140625" style="514" customWidth="1"/>
    <col min="522" max="522" width="7.7109375" style="514" customWidth="1"/>
    <col min="523" max="765" width="7.7109375" style="514"/>
    <col min="766" max="766" width="14.28515625" style="514" customWidth="1"/>
    <col min="767" max="767" width="13.28515625" style="514" customWidth="1"/>
    <col min="768" max="777" width="11.140625" style="514" customWidth="1"/>
    <col min="778" max="778" width="7.7109375" style="514" customWidth="1"/>
    <col min="779" max="1021" width="7.7109375" style="514"/>
    <col min="1022" max="1022" width="14.28515625" style="514" customWidth="1"/>
    <col min="1023" max="1023" width="13.28515625" style="514" customWidth="1"/>
    <col min="1024" max="1033" width="11.140625" style="514" customWidth="1"/>
    <col min="1034" max="1034" width="7.7109375" style="514" customWidth="1"/>
    <col min="1035" max="1277" width="7.7109375" style="514"/>
    <col min="1278" max="1278" width="14.28515625" style="514" customWidth="1"/>
    <col min="1279" max="1279" width="13.28515625" style="514" customWidth="1"/>
    <col min="1280" max="1289" width="11.140625" style="514" customWidth="1"/>
    <col min="1290" max="1290" width="7.7109375" style="514" customWidth="1"/>
    <col min="1291" max="1533" width="7.7109375" style="514"/>
    <col min="1534" max="1534" width="14.28515625" style="514" customWidth="1"/>
    <col min="1535" max="1535" width="13.28515625" style="514" customWidth="1"/>
    <col min="1536" max="1545" width="11.140625" style="514" customWidth="1"/>
    <col min="1546" max="1546" width="7.7109375" style="514" customWidth="1"/>
    <col min="1547" max="1789" width="7.7109375" style="514"/>
    <col min="1790" max="1790" width="14.28515625" style="514" customWidth="1"/>
    <col min="1791" max="1791" width="13.28515625" style="514" customWidth="1"/>
    <col min="1792" max="1801" width="11.140625" style="514" customWidth="1"/>
    <col min="1802" max="1802" width="7.7109375" style="514" customWidth="1"/>
    <col min="1803" max="2045" width="7.7109375" style="514"/>
    <col min="2046" max="2046" width="14.28515625" style="514" customWidth="1"/>
    <col min="2047" max="2047" width="13.28515625" style="514" customWidth="1"/>
    <col min="2048" max="2057" width="11.140625" style="514" customWidth="1"/>
    <col min="2058" max="2058" width="7.7109375" style="514" customWidth="1"/>
    <col min="2059" max="2301" width="7.7109375" style="514"/>
    <col min="2302" max="2302" width="14.28515625" style="514" customWidth="1"/>
    <col min="2303" max="2303" width="13.28515625" style="514" customWidth="1"/>
    <col min="2304" max="2313" width="11.140625" style="514" customWidth="1"/>
    <col min="2314" max="2314" width="7.7109375" style="514" customWidth="1"/>
    <col min="2315" max="2557" width="7.7109375" style="514"/>
    <col min="2558" max="2558" width="14.28515625" style="514" customWidth="1"/>
    <col min="2559" max="2559" width="13.28515625" style="514" customWidth="1"/>
    <col min="2560" max="2569" width="11.140625" style="514" customWidth="1"/>
    <col min="2570" max="2570" width="7.7109375" style="514" customWidth="1"/>
    <col min="2571" max="2813" width="7.7109375" style="514"/>
    <col min="2814" max="2814" width="14.28515625" style="514" customWidth="1"/>
    <col min="2815" max="2815" width="13.28515625" style="514" customWidth="1"/>
    <col min="2816" max="2825" width="11.140625" style="514" customWidth="1"/>
    <col min="2826" max="2826" width="7.7109375" style="514" customWidth="1"/>
    <col min="2827" max="3069" width="7.7109375" style="514"/>
    <col min="3070" max="3070" width="14.28515625" style="514" customWidth="1"/>
    <col min="3071" max="3071" width="13.28515625" style="514" customWidth="1"/>
    <col min="3072" max="3081" width="11.140625" style="514" customWidth="1"/>
    <col min="3082" max="3082" width="7.7109375" style="514" customWidth="1"/>
    <col min="3083" max="3325" width="7.7109375" style="514"/>
    <col min="3326" max="3326" width="14.28515625" style="514" customWidth="1"/>
    <col min="3327" max="3327" width="13.28515625" style="514" customWidth="1"/>
    <col min="3328" max="3337" width="11.140625" style="514" customWidth="1"/>
    <col min="3338" max="3338" width="7.7109375" style="514" customWidth="1"/>
    <col min="3339" max="3581" width="7.7109375" style="514"/>
    <col min="3582" max="3582" width="14.28515625" style="514" customWidth="1"/>
    <col min="3583" max="3583" width="13.28515625" style="514" customWidth="1"/>
    <col min="3584" max="3593" width="11.140625" style="514" customWidth="1"/>
    <col min="3594" max="3594" width="7.7109375" style="514" customWidth="1"/>
    <col min="3595" max="3837" width="7.7109375" style="514"/>
    <col min="3838" max="3838" width="14.28515625" style="514" customWidth="1"/>
    <col min="3839" max="3839" width="13.28515625" style="514" customWidth="1"/>
    <col min="3840" max="3849" width="11.140625" style="514" customWidth="1"/>
    <col min="3850" max="3850" width="7.7109375" style="514" customWidth="1"/>
    <col min="3851" max="4093" width="7.7109375" style="514"/>
    <col min="4094" max="4094" width="14.28515625" style="514" customWidth="1"/>
    <col min="4095" max="4095" width="13.28515625" style="514" customWidth="1"/>
    <col min="4096" max="4105" width="11.140625" style="514" customWidth="1"/>
    <col min="4106" max="4106" width="7.7109375" style="514" customWidth="1"/>
    <col min="4107" max="4349" width="7.7109375" style="514"/>
    <col min="4350" max="4350" width="14.28515625" style="514" customWidth="1"/>
    <col min="4351" max="4351" width="13.28515625" style="514" customWidth="1"/>
    <col min="4352" max="4361" width="11.140625" style="514" customWidth="1"/>
    <col min="4362" max="4362" width="7.7109375" style="514" customWidth="1"/>
    <col min="4363" max="4605" width="7.7109375" style="514"/>
    <col min="4606" max="4606" width="14.28515625" style="514" customWidth="1"/>
    <col min="4607" max="4607" width="13.28515625" style="514" customWidth="1"/>
    <col min="4608" max="4617" width="11.140625" style="514" customWidth="1"/>
    <col min="4618" max="4618" width="7.7109375" style="514" customWidth="1"/>
    <col min="4619" max="4861" width="7.7109375" style="514"/>
    <col min="4862" max="4862" width="14.28515625" style="514" customWidth="1"/>
    <col min="4863" max="4863" width="13.28515625" style="514" customWidth="1"/>
    <col min="4864" max="4873" width="11.140625" style="514" customWidth="1"/>
    <col min="4874" max="4874" width="7.7109375" style="514" customWidth="1"/>
    <col min="4875" max="5117" width="7.7109375" style="514"/>
    <col min="5118" max="5118" width="14.28515625" style="514" customWidth="1"/>
    <col min="5119" max="5119" width="13.28515625" style="514" customWidth="1"/>
    <col min="5120" max="5129" width="11.140625" style="514" customWidth="1"/>
    <col min="5130" max="5130" width="7.7109375" style="514" customWidth="1"/>
    <col min="5131" max="5373" width="7.7109375" style="514"/>
    <col min="5374" max="5374" width="14.28515625" style="514" customWidth="1"/>
    <col min="5375" max="5375" width="13.28515625" style="514" customWidth="1"/>
    <col min="5376" max="5385" width="11.140625" style="514" customWidth="1"/>
    <col min="5386" max="5386" width="7.7109375" style="514" customWidth="1"/>
    <col min="5387" max="5629" width="7.7109375" style="514"/>
    <col min="5630" max="5630" width="14.28515625" style="514" customWidth="1"/>
    <col min="5631" max="5631" width="13.28515625" style="514" customWidth="1"/>
    <col min="5632" max="5641" width="11.140625" style="514" customWidth="1"/>
    <col min="5642" max="5642" width="7.7109375" style="514" customWidth="1"/>
    <col min="5643" max="5885" width="7.7109375" style="514"/>
    <col min="5886" max="5886" width="14.28515625" style="514" customWidth="1"/>
    <col min="5887" max="5887" width="13.28515625" style="514" customWidth="1"/>
    <col min="5888" max="5897" width="11.140625" style="514" customWidth="1"/>
    <col min="5898" max="5898" width="7.7109375" style="514" customWidth="1"/>
    <col min="5899" max="6141" width="7.7109375" style="514"/>
    <col min="6142" max="6142" width="14.28515625" style="514" customWidth="1"/>
    <col min="6143" max="6143" width="13.28515625" style="514" customWidth="1"/>
    <col min="6144" max="6153" width="11.140625" style="514" customWidth="1"/>
    <col min="6154" max="6154" width="7.7109375" style="514" customWidth="1"/>
    <col min="6155" max="6397" width="7.7109375" style="514"/>
    <col min="6398" max="6398" width="14.28515625" style="514" customWidth="1"/>
    <col min="6399" max="6399" width="13.28515625" style="514" customWidth="1"/>
    <col min="6400" max="6409" width="11.140625" style="514" customWidth="1"/>
    <col min="6410" max="6410" width="7.7109375" style="514" customWidth="1"/>
    <col min="6411" max="6653" width="7.7109375" style="514"/>
    <col min="6654" max="6654" width="14.28515625" style="514" customWidth="1"/>
    <col min="6655" max="6655" width="13.28515625" style="514" customWidth="1"/>
    <col min="6656" max="6665" width="11.140625" style="514" customWidth="1"/>
    <col min="6666" max="6666" width="7.7109375" style="514" customWidth="1"/>
    <col min="6667" max="6909" width="7.7109375" style="514"/>
    <col min="6910" max="6910" width="14.28515625" style="514" customWidth="1"/>
    <col min="6911" max="6911" width="13.28515625" style="514" customWidth="1"/>
    <col min="6912" max="6921" width="11.140625" style="514" customWidth="1"/>
    <col min="6922" max="6922" width="7.7109375" style="514" customWidth="1"/>
    <col min="6923" max="7165" width="7.7109375" style="514"/>
    <col min="7166" max="7166" width="14.28515625" style="514" customWidth="1"/>
    <col min="7167" max="7167" width="13.28515625" style="514" customWidth="1"/>
    <col min="7168" max="7177" width="11.140625" style="514" customWidth="1"/>
    <col min="7178" max="7178" width="7.7109375" style="514" customWidth="1"/>
    <col min="7179" max="7421" width="7.7109375" style="514"/>
    <col min="7422" max="7422" width="14.28515625" style="514" customWidth="1"/>
    <col min="7423" max="7423" width="13.28515625" style="514" customWidth="1"/>
    <col min="7424" max="7433" width="11.140625" style="514" customWidth="1"/>
    <col min="7434" max="7434" width="7.7109375" style="514" customWidth="1"/>
    <col min="7435" max="7677" width="7.7109375" style="514"/>
    <col min="7678" max="7678" width="14.28515625" style="514" customWidth="1"/>
    <col min="7679" max="7679" width="13.28515625" style="514" customWidth="1"/>
    <col min="7680" max="7689" width="11.140625" style="514" customWidth="1"/>
    <col min="7690" max="7690" width="7.7109375" style="514" customWidth="1"/>
    <col min="7691" max="7933" width="7.7109375" style="514"/>
    <col min="7934" max="7934" width="14.28515625" style="514" customWidth="1"/>
    <col min="7935" max="7935" width="13.28515625" style="514" customWidth="1"/>
    <col min="7936" max="7945" width="11.140625" style="514" customWidth="1"/>
    <col min="7946" max="7946" width="7.7109375" style="514" customWidth="1"/>
    <col min="7947" max="8189" width="7.7109375" style="514"/>
    <col min="8190" max="8190" width="14.28515625" style="514" customWidth="1"/>
    <col min="8191" max="8191" width="13.28515625" style="514" customWidth="1"/>
    <col min="8192" max="8201" width="11.140625" style="514" customWidth="1"/>
    <col min="8202" max="8202" width="7.7109375" style="514" customWidth="1"/>
    <col min="8203" max="8445" width="7.7109375" style="514"/>
    <col min="8446" max="8446" width="14.28515625" style="514" customWidth="1"/>
    <col min="8447" max="8447" width="13.28515625" style="514" customWidth="1"/>
    <col min="8448" max="8457" width="11.140625" style="514" customWidth="1"/>
    <col min="8458" max="8458" width="7.7109375" style="514" customWidth="1"/>
    <col min="8459" max="8701" width="7.7109375" style="514"/>
    <col min="8702" max="8702" width="14.28515625" style="514" customWidth="1"/>
    <col min="8703" max="8703" width="13.28515625" style="514" customWidth="1"/>
    <col min="8704" max="8713" width="11.140625" style="514" customWidth="1"/>
    <col min="8714" max="8714" width="7.7109375" style="514" customWidth="1"/>
    <col min="8715" max="8957" width="7.7109375" style="514"/>
    <col min="8958" max="8958" width="14.28515625" style="514" customWidth="1"/>
    <col min="8959" max="8959" width="13.28515625" style="514" customWidth="1"/>
    <col min="8960" max="8969" width="11.140625" style="514" customWidth="1"/>
    <col min="8970" max="8970" width="7.7109375" style="514" customWidth="1"/>
    <col min="8971" max="9213" width="7.7109375" style="514"/>
    <col min="9214" max="9214" width="14.28515625" style="514" customWidth="1"/>
    <col min="9215" max="9215" width="13.28515625" style="514" customWidth="1"/>
    <col min="9216" max="9225" width="11.140625" style="514" customWidth="1"/>
    <col min="9226" max="9226" width="7.7109375" style="514" customWidth="1"/>
    <col min="9227" max="9469" width="7.7109375" style="514"/>
    <col min="9470" max="9470" width="14.28515625" style="514" customWidth="1"/>
    <col min="9471" max="9471" width="13.28515625" style="514" customWidth="1"/>
    <col min="9472" max="9481" width="11.140625" style="514" customWidth="1"/>
    <col min="9482" max="9482" width="7.7109375" style="514" customWidth="1"/>
    <col min="9483" max="9725" width="7.7109375" style="514"/>
    <col min="9726" max="9726" width="14.28515625" style="514" customWidth="1"/>
    <col min="9727" max="9727" width="13.28515625" style="514" customWidth="1"/>
    <col min="9728" max="9737" width="11.140625" style="514" customWidth="1"/>
    <col min="9738" max="9738" width="7.7109375" style="514" customWidth="1"/>
    <col min="9739" max="9981" width="7.7109375" style="514"/>
    <col min="9982" max="9982" width="14.28515625" style="514" customWidth="1"/>
    <col min="9983" max="9983" width="13.28515625" style="514" customWidth="1"/>
    <col min="9984" max="9993" width="11.140625" style="514" customWidth="1"/>
    <col min="9994" max="9994" width="7.7109375" style="514" customWidth="1"/>
    <col min="9995" max="10237" width="7.7109375" style="514"/>
    <col min="10238" max="10238" width="14.28515625" style="514" customWidth="1"/>
    <col min="10239" max="10239" width="13.28515625" style="514" customWidth="1"/>
    <col min="10240" max="10249" width="11.140625" style="514" customWidth="1"/>
    <col min="10250" max="10250" width="7.7109375" style="514" customWidth="1"/>
    <col min="10251" max="10493" width="7.7109375" style="514"/>
    <col min="10494" max="10494" width="14.28515625" style="514" customWidth="1"/>
    <col min="10495" max="10495" width="13.28515625" style="514" customWidth="1"/>
    <col min="10496" max="10505" width="11.140625" style="514" customWidth="1"/>
    <col min="10506" max="10506" width="7.7109375" style="514" customWidth="1"/>
    <col min="10507" max="10749" width="7.7109375" style="514"/>
    <col min="10750" max="10750" width="14.28515625" style="514" customWidth="1"/>
    <col min="10751" max="10751" width="13.28515625" style="514" customWidth="1"/>
    <col min="10752" max="10761" width="11.140625" style="514" customWidth="1"/>
    <col min="10762" max="10762" width="7.7109375" style="514" customWidth="1"/>
    <col min="10763" max="11005" width="7.7109375" style="514"/>
    <col min="11006" max="11006" width="14.28515625" style="514" customWidth="1"/>
    <col min="11007" max="11007" width="13.28515625" style="514" customWidth="1"/>
    <col min="11008" max="11017" width="11.140625" style="514" customWidth="1"/>
    <col min="11018" max="11018" width="7.7109375" style="514" customWidth="1"/>
    <col min="11019" max="11261" width="7.7109375" style="514"/>
    <col min="11262" max="11262" width="14.28515625" style="514" customWidth="1"/>
    <col min="11263" max="11263" width="13.28515625" style="514" customWidth="1"/>
    <col min="11264" max="11273" width="11.140625" style="514" customWidth="1"/>
    <col min="11274" max="11274" width="7.7109375" style="514" customWidth="1"/>
    <col min="11275" max="11517" width="7.7109375" style="514"/>
    <col min="11518" max="11518" width="14.28515625" style="514" customWidth="1"/>
    <col min="11519" max="11519" width="13.28515625" style="514" customWidth="1"/>
    <col min="11520" max="11529" width="11.140625" style="514" customWidth="1"/>
    <col min="11530" max="11530" width="7.7109375" style="514" customWidth="1"/>
    <col min="11531" max="11773" width="7.7109375" style="514"/>
    <col min="11774" max="11774" width="14.28515625" style="514" customWidth="1"/>
    <col min="11775" max="11775" width="13.28515625" style="514" customWidth="1"/>
    <col min="11776" max="11785" width="11.140625" style="514" customWidth="1"/>
    <col min="11786" max="11786" width="7.7109375" style="514" customWidth="1"/>
    <col min="11787" max="12029" width="7.7109375" style="514"/>
    <col min="12030" max="12030" width="14.28515625" style="514" customWidth="1"/>
    <col min="12031" max="12031" width="13.28515625" style="514" customWidth="1"/>
    <col min="12032" max="12041" width="11.140625" style="514" customWidth="1"/>
    <col min="12042" max="12042" width="7.7109375" style="514" customWidth="1"/>
    <col min="12043" max="12285" width="7.7109375" style="514"/>
    <col min="12286" max="12286" width="14.28515625" style="514" customWidth="1"/>
    <col min="12287" max="12287" width="13.28515625" style="514" customWidth="1"/>
    <col min="12288" max="12297" width="11.140625" style="514" customWidth="1"/>
    <col min="12298" max="12298" width="7.7109375" style="514" customWidth="1"/>
    <col min="12299" max="12541" width="7.7109375" style="514"/>
    <col min="12542" max="12542" width="14.28515625" style="514" customWidth="1"/>
    <col min="12543" max="12543" width="13.28515625" style="514" customWidth="1"/>
    <col min="12544" max="12553" width="11.140625" style="514" customWidth="1"/>
    <col min="12554" max="12554" width="7.7109375" style="514" customWidth="1"/>
    <col min="12555" max="12797" width="7.7109375" style="514"/>
    <col min="12798" max="12798" width="14.28515625" style="514" customWidth="1"/>
    <col min="12799" max="12799" width="13.28515625" style="514" customWidth="1"/>
    <col min="12800" max="12809" width="11.140625" style="514" customWidth="1"/>
    <col min="12810" max="12810" width="7.7109375" style="514" customWidth="1"/>
    <col min="12811" max="13053" width="7.7109375" style="514"/>
    <col min="13054" max="13054" width="14.28515625" style="514" customWidth="1"/>
    <col min="13055" max="13055" width="13.28515625" style="514" customWidth="1"/>
    <col min="13056" max="13065" width="11.140625" style="514" customWidth="1"/>
    <col min="13066" max="13066" width="7.7109375" style="514" customWidth="1"/>
    <col min="13067" max="13309" width="7.7109375" style="514"/>
    <col min="13310" max="13310" width="14.28515625" style="514" customWidth="1"/>
    <col min="13311" max="13311" width="13.28515625" style="514" customWidth="1"/>
    <col min="13312" max="13321" width="11.140625" style="514" customWidth="1"/>
    <col min="13322" max="13322" width="7.7109375" style="514" customWidth="1"/>
    <col min="13323" max="13565" width="7.7109375" style="514"/>
    <col min="13566" max="13566" width="14.28515625" style="514" customWidth="1"/>
    <col min="13567" max="13567" width="13.28515625" style="514" customWidth="1"/>
    <col min="13568" max="13577" width="11.140625" style="514" customWidth="1"/>
    <col min="13578" max="13578" width="7.7109375" style="514" customWidth="1"/>
    <col min="13579" max="13821" width="7.7109375" style="514"/>
    <col min="13822" max="13822" width="14.28515625" style="514" customWidth="1"/>
    <col min="13823" max="13823" width="13.28515625" style="514" customWidth="1"/>
    <col min="13824" max="13833" width="11.140625" style="514" customWidth="1"/>
    <col min="13834" max="13834" width="7.7109375" style="514" customWidth="1"/>
    <col min="13835" max="14077" width="7.7109375" style="514"/>
    <col min="14078" max="14078" width="14.28515625" style="514" customWidth="1"/>
    <col min="14079" max="14079" width="13.28515625" style="514" customWidth="1"/>
    <col min="14080" max="14089" width="11.140625" style="514" customWidth="1"/>
    <col min="14090" max="14090" width="7.7109375" style="514" customWidth="1"/>
    <col min="14091" max="14333" width="7.7109375" style="514"/>
    <col min="14334" max="14334" width="14.28515625" style="514" customWidth="1"/>
    <col min="14335" max="14335" width="13.28515625" style="514" customWidth="1"/>
    <col min="14336" max="14345" width="11.140625" style="514" customWidth="1"/>
    <col min="14346" max="14346" width="7.7109375" style="514" customWidth="1"/>
    <col min="14347" max="14589" width="7.7109375" style="514"/>
    <col min="14590" max="14590" width="14.28515625" style="514" customWidth="1"/>
    <col min="14591" max="14591" width="13.28515625" style="514" customWidth="1"/>
    <col min="14592" max="14601" width="11.140625" style="514" customWidth="1"/>
    <col min="14602" max="14602" width="7.7109375" style="514" customWidth="1"/>
    <col min="14603" max="14845" width="7.7109375" style="514"/>
    <col min="14846" max="14846" width="14.28515625" style="514" customWidth="1"/>
    <col min="14847" max="14847" width="13.28515625" style="514" customWidth="1"/>
    <col min="14848" max="14857" width="11.140625" style="514" customWidth="1"/>
    <col min="14858" max="14858" width="7.7109375" style="514" customWidth="1"/>
    <col min="14859" max="15101" width="7.7109375" style="514"/>
    <col min="15102" max="15102" width="14.28515625" style="514" customWidth="1"/>
    <col min="15103" max="15103" width="13.28515625" style="514" customWidth="1"/>
    <col min="15104" max="15113" width="11.140625" style="514" customWidth="1"/>
    <col min="15114" max="15114" width="7.7109375" style="514" customWidth="1"/>
    <col min="15115" max="15357" width="7.7109375" style="514"/>
    <col min="15358" max="15358" width="14.28515625" style="514" customWidth="1"/>
    <col min="15359" max="15359" width="13.28515625" style="514" customWidth="1"/>
    <col min="15360" max="15369" width="11.140625" style="514" customWidth="1"/>
    <col min="15370" max="15370" width="7.7109375" style="514" customWidth="1"/>
    <col min="15371" max="15613" width="7.7109375" style="514"/>
    <col min="15614" max="15614" width="14.28515625" style="514" customWidth="1"/>
    <col min="15615" max="15615" width="13.28515625" style="514" customWidth="1"/>
    <col min="15616" max="15625" width="11.140625" style="514" customWidth="1"/>
    <col min="15626" max="15626" width="7.7109375" style="514" customWidth="1"/>
    <col min="15627" max="15869" width="7.7109375" style="514"/>
    <col min="15870" max="15870" width="14.28515625" style="514" customWidth="1"/>
    <col min="15871" max="15871" width="13.28515625" style="514" customWidth="1"/>
    <col min="15872" max="15881" width="11.140625" style="514" customWidth="1"/>
    <col min="15882" max="15882" width="7.7109375" style="514" customWidth="1"/>
    <col min="15883" max="16125" width="7.7109375" style="514"/>
    <col min="16126" max="16126" width="14.28515625" style="514" customWidth="1"/>
    <col min="16127" max="16127" width="13.28515625" style="514" customWidth="1"/>
    <col min="16128" max="16137" width="11.140625" style="514" customWidth="1"/>
    <col min="16138" max="16138" width="7.7109375" style="514" customWidth="1"/>
    <col min="16139" max="16384" width="7.7109375" style="514"/>
  </cols>
  <sheetData>
    <row r="1" spans="1:29" s="513" customFormat="1" ht="26.25">
      <c r="A1" s="1901" t="s">
        <v>416</v>
      </c>
      <c r="B1" s="1901"/>
      <c r="C1" s="1901"/>
      <c r="D1" s="1901"/>
      <c r="E1" s="1901"/>
      <c r="F1" s="1901"/>
      <c r="G1" s="1901"/>
      <c r="H1" s="1901"/>
      <c r="I1" s="1901"/>
      <c r="J1" s="1901"/>
      <c r="K1" s="1901"/>
    </row>
    <row r="2" spans="1:29" s="513" customFormat="1" ht="20.25">
      <c r="A2" s="1911" t="s">
        <v>952</v>
      </c>
      <c r="B2" s="1911"/>
      <c r="C2" s="1911"/>
      <c r="D2" s="1911"/>
      <c r="E2" s="1911"/>
      <c r="F2" s="1911"/>
      <c r="G2" s="1911"/>
      <c r="H2" s="1911"/>
      <c r="I2" s="1911"/>
      <c r="J2" s="1911"/>
      <c r="K2" s="1911"/>
    </row>
    <row r="3" spans="1:29" ht="20.25" customHeight="1">
      <c r="A3" s="1903" t="s">
        <v>953</v>
      </c>
      <c r="B3" s="1903"/>
      <c r="C3" s="1903"/>
      <c r="D3" s="1903"/>
      <c r="E3" s="1904"/>
      <c r="F3" s="1958" t="s">
        <v>954</v>
      </c>
      <c r="G3" s="1958"/>
      <c r="H3" s="1958"/>
      <c r="I3" s="1958"/>
      <c r="J3" s="1958"/>
      <c r="K3" s="1905"/>
    </row>
    <row r="4" spans="1:29" ht="23.1" customHeight="1">
      <c r="A4" s="2215" t="s">
        <v>83</v>
      </c>
      <c r="B4" s="2212" t="s">
        <v>955</v>
      </c>
      <c r="C4" s="2211" t="s">
        <v>956</v>
      </c>
      <c r="D4" s="2218" t="s">
        <v>957</v>
      </c>
      <c r="E4" s="2219" t="s">
        <v>958</v>
      </c>
      <c r="F4" s="2211" t="s">
        <v>959</v>
      </c>
      <c r="G4" s="2211" t="s">
        <v>960</v>
      </c>
      <c r="H4" s="2212" t="s">
        <v>961</v>
      </c>
      <c r="I4" s="2211" t="s">
        <v>962</v>
      </c>
      <c r="J4" s="2211" t="s">
        <v>963</v>
      </c>
      <c r="K4" s="2213" t="s">
        <v>87</v>
      </c>
      <c r="L4" s="515"/>
      <c r="M4" s="515"/>
    </row>
    <row r="5" spans="1:29" ht="12" customHeight="1">
      <c r="A5" s="2216"/>
      <c r="B5" s="2212"/>
      <c r="C5" s="2211"/>
      <c r="D5" s="2218"/>
      <c r="E5" s="2219"/>
      <c r="F5" s="2211"/>
      <c r="G5" s="2211"/>
      <c r="H5" s="2212"/>
      <c r="I5" s="2211"/>
      <c r="J5" s="2211"/>
      <c r="K5" s="2213"/>
      <c r="L5" s="515"/>
      <c r="M5" s="515"/>
    </row>
    <row r="6" spans="1:29" ht="98.25" customHeight="1">
      <c r="A6" s="2217"/>
      <c r="B6" s="2212"/>
      <c r="C6" s="2211"/>
      <c r="D6" s="2218"/>
      <c r="E6" s="2219"/>
      <c r="F6" s="2211"/>
      <c r="G6" s="2211"/>
      <c r="H6" s="2212"/>
      <c r="I6" s="2211"/>
      <c r="J6" s="2211"/>
      <c r="K6" s="2213"/>
      <c r="L6" s="515"/>
      <c r="M6" s="515"/>
    </row>
    <row r="7" spans="1:29" s="518" customFormat="1" ht="18" customHeight="1">
      <c r="A7" s="516" t="s">
        <v>88</v>
      </c>
      <c r="B7" s="517">
        <v>44</v>
      </c>
      <c r="C7" s="517">
        <v>6345</v>
      </c>
      <c r="D7" s="517">
        <v>1314</v>
      </c>
      <c r="E7" s="517">
        <v>27</v>
      </c>
      <c r="F7" s="517">
        <v>98</v>
      </c>
      <c r="G7" s="517">
        <v>66</v>
      </c>
      <c r="H7" s="517">
        <v>446</v>
      </c>
      <c r="I7" s="517">
        <v>32</v>
      </c>
      <c r="J7" s="517">
        <v>3105</v>
      </c>
      <c r="K7" s="516" t="s">
        <v>89</v>
      </c>
      <c r="M7" s="519"/>
    </row>
    <row r="8" spans="1:29" s="518" customFormat="1" ht="18" customHeight="1">
      <c r="A8" s="516" t="s">
        <v>90</v>
      </c>
      <c r="B8" s="520">
        <v>7</v>
      </c>
      <c r="C8" s="520">
        <v>703</v>
      </c>
      <c r="D8" s="520">
        <v>172</v>
      </c>
      <c r="E8" s="520">
        <v>5</v>
      </c>
      <c r="F8" s="520">
        <v>20</v>
      </c>
      <c r="G8" s="520">
        <v>12</v>
      </c>
      <c r="H8" s="520">
        <v>119</v>
      </c>
      <c r="I8" s="520">
        <v>7</v>
      </c>
      <c r="J8" s="520">
        <v>784</v>
      </c>
      <c r="K8" s="516" t="s">
        <v>964</v>
      </c>
    </row>
    <row r="9" spans="1:29" s="518" customFormat="1" ht="18" customHeight="1">
      <c r="A9" s="516" t="s">
        <v>92</v>
      </c>
      <c r="B9" s="517">
        <v>27</v>
      </c>
      <c r="C9" s="517">
        <v>2830</v>
      </c>
      <c r="D9" s="517">
        <v>646</v>
      </c>
      <c r="E9" s="517">
        <v>25</v>
      </c>
      <c r="F9" s="517">
        <v>35</v>
      </c>
      <c r="G9" s="517">
        <v>45</v>
      </c>
      <c r="H9" s="517">
        <v>151</v>
      </c>
      <c r="I9" s="517">
        <v>33</v>
      </c>
      <c r="J9" s="517">
        <v>1451</v>
      </c>
      <c r="K9" s="516" t="s">
        <v>965</v>
      </c>
    </row>
    <row r="10" spans="1:29" s="518" customFormat="1" ht="18" customHeight="1">
      <c r="A10" s="516" t="s">
        <v>94</v>
      </c>
      <c r="B10" s="520">
        <v>4</v>
      </c>
      <c r="C10" s="520">
        <v>372</v>
      </c>
      <c r="D10" s="520">
        <v>131</v>
      </c>
      <c r="E10" s="520">
        <v>2</v>
      </c>
      <c r="F10" s="520">
        <v>11</v>
      </c>
      <c r="G10" s="520">
        <v>6</v>
      </c>
      <c r="H10" s="520">
        <v>102</v>
      </c>
      <c r="I10" s="520">
        <v>9</v>
      </c>
      <c r="J10" s="520">
        <v>373</v>
      </c>
      <c r="K10" s="516" t="s">
        <v>257</v>
      </c>
      <c r="M10" s="521"/>
      <c r="N10" s="521"/>
      <c r="O10" s="521"/>
      <c r="P10" s="521"/>
      <c r="Q10" s="521"/>
      <c r="R10" s="521"/>
      <c r="S10" s="521"/>
      <c r="T10" s="521"/>
      <c r="U10" s="521"/>
      <c r="V10" s="521"/>
      <c r="W10" s="521"/>
      <c r="X10" s="521"/>
      <c r="Y10" s="521"/>
      <c r="Z10" s="521"/>
      <c r="AA10" s="521"/>
      <c r="AB10" s="521"/>
      <c r="AC10" s="521"/>
    </row>
    <row r="11" spans="1:29" s="518" customFormat="1" ht="18" customHeight="1">
      <c r="A11" s="516" t="s">
        <v>96</v>
      </c>
      <c r="B11" s="517">
        <v>9</v>
      </c>
      <c r="C11" s="517">
        <v>1025</v>
      </c>
      <c r="D11" s="517">
        <v>215</v>
      </c>
      <c r="E11" s="517">
        <v>4</v>
      </c>
      <c r="F11" s="517">
        <v>28</v>
      </c>
      <c r="G11" s="517">
        <v>23</v>
      </c>
      <c r="H11" s="517">
        <v>218</v>
      </c>
      <c r="I11" s="517">
        <v>4</v>
      </c>
      <c r="J11" s="517">
        <v>669</v>
      </c>
      <c r="K11" s="516" t="s">
        <v>966</v>
      </c>
    </row>
    <row r="12" spans="1:29" s="518" customFormat="1" ht="18" customHeight="1">
      <c r="A12" s="516" t="s">
        <v>98</v>
      </c>
      <c r="B12" s="520">
        <v>4</v>
      </c>
      <c r="C12" s="520">
        <v>363</v>
      </c>
      <c r="D12" s="520">
        <v>135</v>
      </c>
      <c r="E12" s="520">
        <v>0</v>
      </c>
      <c r="F12" s="520">
        <v>15</v>
      </c>
      <c r="G12" s="520">
        <v>13</v>
      </c>
      <c r="H12" s="520">
        <v>65</v>
      </c>
      <c r="I12" s="520">
        <v>1</v>
      </c>
      <c r="J12" s="520">
        <v>512</v>
      </c>
      <c r="K12" s="516" t="s">
        <v>967</v>
      </c>
      <c r="M12" s="521"/>
      <c r="N12" s="521"/>
      <c r="O12" s="521"/>
      <c r="P12" s="521"/>
      <c r="Q12" s="521"/>
      <c r="R12" s="521"/>
      <c r="S12" s="521"/>
      <c r="T12" s="521"/>
      <c r="U12" s="521"/>
      <c r="V12" s="521"/>
      <c r="W12" s="521"/>
      <c r="X12" s="521"/>
      <c r="Y12" s="521"/>
      <c r="Z12" s="521"/>
      <c r="AA12" s="521"/>
      <c r="AB12" s="521"/>
      <c r="AC12" s="521"/>
    </row>
    <row r="13" spans="1:29" s="518" customFormat="1" ht="18" customHeight="1">
      <c r="A13" s="516" t="s">
        <v>258</v>
      </c>
      <c r="B13" s="517">
        <v>26</v>
      </c>
      <c r="C13" s="517">
        <v>3388</v>
      </c>
      <c r="D13" s="517">
        <v>302</v>
      </c>
      <c r="E13" s="517">
        <v>8</v>
      </c>
      <c r="F13" s="517">
        <v>28</v>
      </c>
      <c r="G13" s="517">
        <v>41</v>
      </c>
      <c r="H13" s="517">
        <v>134</v>
      </c>
      <c r="I13" s="517">
        <v>13</v>
      </c>
      <c r="J13" s="517">
        <v>705</v>
      </c>
      <c r="K13" s="516" t="s">
        <v>101</v>
      </c>
      <c r="M13" s="521"/>
      <c r="N13" s="521"/>
      <c r="O13" s="521"/>
      <c r="P13" s="521"/>
      <c r="Q13" s="521"/>
      <c r="R13" s="521"/>
      <c r="S13" s="521"/>
      <c r="T13" s="521"/>
      <c r="U13" s="521"/>
      <c r="V13" s="521"/>
      <c r="W13" s="521"/>
      <c r="X13" s="521"/>
      <c r="Y13" s="521"/>
      <c r="Z13" s="521"/>
      <c r="AA13" s="521"/>
      <c r="AB13" s="521"/>
      <c r="AC13" s="521"/>
    </row>
    <row r="14" spans="1:29" s="518" customFormat="1" ht="18" customHeight="1">
      <c r="A14" s="516" t="s">
        <v>102</v>
      </c>
      <c r="B14" s="520">
        <v>5</v>
      </c>
      <c r="C14" s="520">
        <v>930</v>
      </c>
      <c r="D14" s="520">
        <v>106</v>
      </c>
      <c r="E14" s="520">
        <v>1</v>
      </c>
      <c r="F14" s="520">
        <v>7</v>
      </c>
      <c r="G14" s="520">
        <v>5</v>
      </c>
      <c r="H14" s="520">
        <v>80</v>
      </c>
      <c r="I14" s="520">
        <v>3</v>
      </c>
      <c r="J14" s="520">
        <v>255</v>
      </c>
      <c r="K14" s="516" t="s">
        <v>968</v>
      </c>
      <c r="M14" s="521"/>
      <c r="N14" s="521"/>
      <c r="O14" s="521"/>
      <c r="P14" s="521"/>
      <c r="Q14" s="521"/>
      <c r="R14" s="521"/>
      <c r="S14" s="521"/>
      <c r="T14" s="521"/>
      <c r="U14" s="521"/>
      <c r="V14" s="521"/>
      <c r="W14" s="521"/>
      <c r="X14" s="521"/>
      <c r="Y14" s="521"/>
      <c r="Z14" s="521"/>
      <c r="AA14" s="521"/>
      <c r="AB14" s="521"/>
      <c r="AC14" s="521"/>
    </row>
    <row r="15" spans="1:29" s="518" customFormat="1" ht="18" customHeight="1">
      <c r="A15" s="516" t="s">
        <v>104</v>
      </c>
      <c r="B15" s="517">
        <v>2</v>
      </c>
      <c r="C15" s="517">
        <v>150</v>
      </c>
      <c r="D15" s="517">
        <v>50</v>
      </c>
      <c r="E15" s="517">
        <v>1</v>
      </c>
      <c r="F15" s="517">
        <v>8</v>
      </c>
      <c r="G15" s="517">
        <v>2</v>
      </c>
      <c r="H15" s="517">
        <v>11</v>
      </c>
      <c r="I15" s="517">
        <v>1</v>
      </c>
      <c r="J15" s="517">
        <v>99</v>
      </c>
      <c r="K15" s="516" t="s">
        <v>969</v>
      </c>
      <c r="M15" s="521"/>
      <c r="N15" s="521"/>
      <c r="O15" s="521"/>
      <c r="P15" s="521"/>
      <c r="Q15" s="521"/>
      <c r="R15" s="521"/>
      <c r="S15" s="521"/>
      <c r="T15" s="521"/>
      <c r="U15" s="521"/>
      <c r="V15" s="521"/>
      <c r="W15" s="521"/>
      <c r="X15" s="521"/>
      <c r="Y15" s="521"/>
      <c r="Z15" s="521"/>
      <c r="AA15" s="521"/>
      <c r="AB15" s="521"/>
      <c r="AC15" s="521"/>
    </row>
    <row r="16" spans="1:29" s="518" customFormat="1" ht="18" customHeight="1">
      <c r="A16" s="516" t="s">
        <v>106</v>
      </c>
      <c r="B16" s="520">
        <v>10</v>
      </c>
      <c r="C16" s="520">
        <v>1170</v>
      </c>
      <c r="D16" s="520">
        <v>209</v>
      </c>
      <c r="E16" s="520">
        <v>2</v>
      </c>
      <c r="F16" s="520">
        <v>14</v>
      </c>
      <c r="G16" s="520">
        <v>20</v>
      </c>
      <c r="H16" s="520">
        <v>139</v>
      </c>
      <c r="I16" s="520">
        <v>22</v>
      </c>
      <c r="J16" s="520">
        <v>612</v>
      </c>
      <c r="K16" s="516" t="s">
        <v>107</v>
      </c>
      <c r="M16" s="521"/>
      <c r="N16" s="521"/>
      <c r="O16" s="521"/>
      <c r="P16" s="521"/>
      <c r="Q16" s="521"/>
      <c r="R16" s="521"/>
      <c r="S16" s="521"/>
      <c r="T16" s="521"/>
      <c r="U16" s="521"/>
      <c r="V16" s="521"/>
      <c r="W16" s="521"/>
      <c r="X16" s="521"/>
      <c r="Y16" s="521"/>
      <c r="Z16" s="521"/>
      <c r="AA16" s="521"/>
      <c r="AB16" s="521"/>
      <c r="AC16" s="521"/>
    </row>
    <row r="17" spans="1:29" s="518" customFormat="1" ht="18" customHeight="1">
      <c r="A17" s="516" t="s">
        <v>108</v>
      </c>
      <c r="B17" s="517">
        <v>0</v>
      </c>
      <c r="C17" s="517">
        <v>0</v>
      </c>
      <c r="D17" s="517">
        <v>34</v>
      </c>
      <c r="E17" s="517">
        <v>1</v>
      </c>
      <c r="F17" s="517">
        <v>4</v>
      </c>
      <c r="G17" s="517">
        <v>1</v>
      </c>
      <c r="H17" s="517">
        <v>14</v>
      </c>
      <c r="I17" s="517">
        <v>0</v>
      </c>
      <c r="J17" s="517">
        <v>109</v>
      </c>
      <c r="K17" s="516" t="s">
        <v>109</v>
      </c>
      <c r="M17" s="521"/>
      <c r="N17" s="521"/>
      <c r="O17" s="521"/>
      <c r="P17" s="521"/>
      <c r="Q17" s="521"/>
      <c r="R17" s="521"/>
      <c r="S17" s="521"/>
      <c r="T17" s="521"/>
      <c r="U17" s="521"/>
      <c r="V17" s="521"/>
      <c r="W17" s="521"/>
      <c r="X17" s="521"/>
      <c r="Y17" s="521"/>
      <c r="Z17" s="521"/>
      <c r="AA17" s="521"/>
      <c r="AB17" s="521"/>
      <c r="AC17" s="521"/>
    </row>
    <row r="18" spans="1:29" s="518" customFormat="1" ht="18" customHeight="1">
      <c r="A18" s="516" t="s">
        <v>110</v>
      </c>
      <c r="B18" s="520">
        <v>2</v>
      </c>
      <c r="C18" s="520">
        <v>135</v>
      </c>
      <c r="D18" s="520">
        <v>89</v>
      </c>
      <c r="E18" s="520">
        <v>1</v>
      </c>
      <c r="F18" s="520">
        <v>5</v>
      </c>
      <c r="G18" s="520">
        <v>3</v>
      </c>
      <c r="H18" s="520">
        <v>45</v>
      </c>
      <c r="I18" s="520">
        <v>1</v>
      </c>
      <c r="J18" s="520">
        <v>228</v>
      </c>
      <c r="K18" s="516" t="s">
        <v>111</v>
      </c>
      <c r="M18" s="521"/>
      <c r="N18" s="521"/>
      <c r="O18" s="521"/>
      <c r="P18" s="521"/>
      <c r="Q18" s="521"/>
      <c r="R18" s="521"/>
      <c r="S18" s="521"/>
      <c r="T18" s="521"/>
      <c r="U18" s="521"/>
      <c r="V18" s="521"/>
      <c r="W18" s="521"/>
      <c r="X18" s="521"/>
      <c r="Y18" s="521"/>
      <c r="Z18" s="521"/>
      <c r="AA18" s="521"/>
      <c r="AB18" s="521"/>
      <c r="AC18" s="521"/>
    </row>
    <row r="19" spans="1:29" s="518" customFormat="1" ht="18" customHeight="1">
      <c r="A19" s="516" t="s">
        <v>112</v>
      </c>
      <c r="B19" s="517">
        <v>3</v>
      </c>
      <c r="C19" s="517">
        <v>256</v>
      </c>
      <c r="D19" s="517">
        <v>71</v>
      </c>
      <c r="E19" s="517">
        <v>0</v>
      </c>
      <c r="F19" s="517">
        <v>13</v>
      </c>
      <c r="G19" s="517">
        <v>19</v>
      </c>
      <c r="H19" s="517">
        <v>53</v>
      </c>
      <c r="I19" s="517">
        <v>0</v>
      </c>
      <c r="J19" s="517">
        <v>213</v>
      </c>
      <c r="K19" s="516" t="s">
        <v>260</v>
      </c>
      <c r="M19" s="521"/>
      <c r="N19" s="521"/>
      <c r="O19" s="521"/>
      <c r="P19" s="521"/>
      <c r="Q19" s="521"/>
      <c r="R19" s="521"/>
      <c r="S19" s="521"/>
      <c r="T19" s="521"/>
      <c r="U19" s="521"/>
      <c r="V19" s="521"/>
      <c r="W19" s="521"/>
      <c r="X19" s="521"/>
      <c r="Y19" s="521"/>
      <c r="Z19" s="521"/>
      <c r="AA19" s="521"/>
      <c r="AB19" s="521"/>
      <c r="AC19" s="521"/>
    </row>
    <row r="20" spans="1:29" s="518" customFormat="1" ht="18" customHeight="1">
      <c r="A20" s="516" t="s">
        <v>148</v>
      </c>
      <c r="B20" s="520">
        <v>0</v>
      </c>
      <c r="C20" s="520">
        <v>0</v>
      </c>
      <c r="D20" s="520">
        <v>39</v>
      </c>
      <c r="E20" s="520">
        <v>0</v>
      </c>
      <c r="F20" s="520">
        <v>5</v>
      </c>
      <c r="G20" s="520">
        <v>3</v>
      </c>
      <c r="H20" s="520">
        <v>8</v>
      </c>
      <c r="I20" s="520">
        <v>3</v>
      </c>
      <c r="J20" s="520">
        <v>84</v>
      </c>
      <c r="K20" s="516" t="s">
        <v>261</v>
      </c>
      <c r="M20" s="521"/>
      <c r="N20" s="521"/>
      <c r="O20" s="521"/>
      <c r="P20" s="521"/>
      <c r="Q20" s="521"/>
      <c r="R20" s="521"/>
      <c r="S20" s="521"/>
      <c r="T20" s="521"/>
      <c r="U20" s="521"/>
      <c r="V20" s="521"/>
      <c r="W20" s="521"/>
      <c r="X20" s="521"/>
      <c r="Y20" s="521"/>
      <c r="Z20" s="521"/>
      <c r="AA20" s="521"/>
      <c r="AB20" s="521"/>
      <c r="AC20" s="521"/>
    </row>
    <row r="21" spans="1:29" s="518" customFormat="1" ht="20.25" customHeight="1">
      <c r="A21" s="516" t="s">
        <v>116</v>
      </c>
      <c r="B21" s="517">
        <v>3</v>
      </c>
      <c r="C21" s="517">
        <v>250</v>
      </c>
      <c r="D21" s="517">
        <v>109</v>
      </c>
      <c r="E21" s="517">
        <v>0</v>
      </c>
      <c r="F21" s="517">
        <v>9</v>
      </c>
      <c r="G21" s="517">
        <v>7</v>
      </c>
      <c r="H21" s="517">
        <v>48</v>
      </c>
      <c r="I21" s="517">
        <v>5</v>
      </c>
      <c r="J21" s="517">
        <v>541</v>
      </c>
      <c r="K21" s="516" t="s">
        <v>970</v>
      </c>
    </row>
    <row r="22" spans="1:29" s="518" customFormat="1" ht="18" customHeight="1">
      <c r="A22" s="516" t="s">
        <v>118</v>
      </c>
      <c r="B22" s="520">
        <v>3</v>
      </c>
      <c r="C22" s="520">
        <v>250</v>
      </c>
      <c r="D22" s="520">
        <v>66</v>
      </c>
      <c r="E22" s="520">
        <v>0</v>
      </c>
      <c r="F22" s="520">
        <v>4</v>
      </c>
      <c r="G22" s="520">
        <v>8</v>
      </c>
      <c r="H22" s="520">
        <v>21</v>
      </c>
      <c r="I22" s="520">
        <v>0</v>
      </c>
      <c r="J22" s="520">
        <v>136</v>
      </c>
      <c r="K22" s="516" t="s">
        <v>971</v>
      </c>
    </row>
    <row r="23" spans="1:29" s="518" customFormat="1" ht="18" customHeight="1">
      <c r="A23" s="516" t="s">
        <v>149</v>
      </c>
      <c r="B23" s="517">
        <v>0</v>
      </c>
      <c r="C23" s="517">
        <v>0</v>
      </c>
      <c r="D23" s="517">
        <v>47</v>
      </c>
      <c r="E23" s="517">
        <v>0</v>
      </c>
      <c r="F23" s="517">
        <v>4</v>
      </c>
      <c r="G23" s="517">
        <v>0</v>
      </c>
      <c r="H23" s="517">
        <v>31</v>
      </c>
      <c r="I23" s="517">
        <v>2</v>
      </c>
      <c r="J23" s="517">
        <v>105</v>
      </c>
      <c r="K23" s="516" t="s">
        <v>972</v>
      </c>
    </row>
    <row r="24" spans="1:29" s="518" customFormat="1" ht="18" customHeight="1">
      <c r="A24" s="516" t="s">
        <v>122</v>
      </c>
      <c r="B24" s="520">
        <v>1</v>
      </c>
      <c r="C24" s="520">
        <v>30</v>
      </c>
      <c r="D24" s="520">
        <v>37</v>
      </c>
      <c r="E24" s="520">
        <v>0</v>
      </c>
      <c r="F24" s="520">
        <v>7</v>
      </c>
      <c r="G24" s="520">
        <v>5</v>
      </c>
      <c r="H24" s="520">
        <v>14</v>
      </c>
      <c r="I24" s="520">
        <v>0</v>
      </c>
      <c r="J24" s="520">
        <v>94</v>
      </c>
      <c r="K24" s="516" t="s">
        <v>973</v>
      </c>
    </row>
    <row r="25" spans="1:29" s="518" customFormat="1" ht="18" customHeight="1">
      <c r="A25" s="516" t="s">
        <v>124</v>
      </c>
      <c r="B25" s="517">
        <v>0</v>
      </c>
      <c r="C25" s="517">
        <v>0</v>
      </c>
      <c r="D25" s="517">
        <v>21</v>
      </c>
      <c r="E25" s="517">
        <v>0</v>
      </c>
      <c r="F25" s="517">
        <v>4</v>
      </c>
      <c r="G25" s="517">
        <v>0</v>
      </c>
      <c r="H25" s="517">
        <v>8</v>
      </c>
      <c r="I25" s="517">
        <v>1</v>
      </c>
      <c r="J25" s="517">
        <v>49</v>
      </c>
      <c r="K25" s="516" t="s">
        <v>974</v>
      </c>
    </row>
    <row r="26" spans="1:29" s="518" customFormat="1" ht="18" customHeight="1">
      <c r="A26" s="516" t="s">
        <v>126</v>
      </c>
      <c r="B26" s="520">
        <v>0</v>
      </c>
      <c r="C26" s="520">
        <v>0</v>
      </c>
      <c r="D26" s="520">
        <v>34</v>
      </c>
      <c r="E26" s="520">
        <v>0</v>
      </c>
      <c r="F26" s="520">
        <v>3</v>
      </c>
      <c r="G26" s="520">
        <v>2</v>
      </c>
      <c r="H26" s="520">
        <v>21</v>
      </c>
      <c r="I26" s="520">
        <v>0</v>
      </c>
      <c r="J26" s="520">
        <v>65</v>
      </c>
      <c r="K26" s="516" t="s">
        <v>127</v>
      </c>
    </row>
    <row r="27" spans="1:29" s="515" customFormat="1" ht="18" customHeight="1">
      <c r="A27" s="522" t="s">
        <v>150</v>
      </c>
      <c r="B27" s="523">
        <f t="shared" ref="B27:I27" si="0">SUM(B7:B26)</f>
        <v>150</v>
      </c>
      <c r="C27" s="523">
        <f t="shared" si="0"/>
        <v>18197</v>
      </c>
      <c r="D27" s="523">
        <f>SUM(D7:D26)</f>
        <v>3827</v>
      </c>
      <c r="E27" s="523">
        <f t="shared" si="0"/>
        <v>77</v>
      </c>
      <c r="F27" s="523">
        <f t="shared" si="0"/>
        <v>322</v>
      </c>
      <c r="G27" s="523">
        <f t="shared" si="0"/>
        <v>281</v>
      </c>
      <c r="H27" s="523">
        <f t="shared" si="0"/>
        <v>1728</v>
      </c>
      <c r="I27" s="523">
        <f t="shared" si="0"/>
        <v>137</v>
      </c>
      <c r="J27" s="523">
        <f>SUM(J7:J26)</f>
        <v>10189</v>
      </c>
      <c r="K27" s="522" t="s">
        <v>975</v>
      </c>
      <c r="L27" s="524"/>
    </row>
    <row r="28" spans="1:29" ht="21" customHeight="1">
      <c r="A28" s="2214"/>
      <c r="B28" s="2214"/>
      <c r="C28" s="2214"/>
      <c r="D28" s="2214"/>
      <c r="E28" s="2214"/>
      <c r="H28" s="526"/>
      <c r="I28" s="526"/>
      <c r="J28" s="526"/>
      <c r="K28" s="525"/>
      <c r="L28" s="524"/>
    </row>
    <row r="29" spans="1:29" ht="13.5" customHeight="1">
      <c r="A29" s="527"/>
    </row>
    <row r="30" spans="1:29" ht="29.45" customHeight="1"/>
    <row r="31" spans="1:29">
      <c r="H31" s="2210"/>
      <c r="I31" s="2210"/>
      <c r="J31" s="2210"/>
    </row>
  </sheetData>
  <mergeCells count="17">
    <mergeCell ref="K4:K6"/>
    <mergeCell ref="A28:E28"/>
    <mergeCell ref="A1:K1"/>
    <mergeCell ref="A2:K2"/>
    <mergeCell ref="A3:E3"/>
    <mergeCell ref="F3:K3"/>
    <mergeCell ref="A4:A6"/>
    <mergeCell ref="B4:B6"/>
    <mergeCell ref="C4:C6"/>
    <mergeCell ref="D4:D6"/>
    <mergeCell ref="E4:E6"/>
    <mergeCell ref="F4:F6"/>
    <mergeCell ref="H31:J31"/>
    <mergeCell ref="G4:G6"/>
    <mergeCell ref="H4:H6"/>
    <mergeCell ref="I4:I6"/>
    <mergeCell ref="J4:J6"/>
  </mergeCells>
  <printOptions horizontalCentered="1" verticalCentered="1"/>
  <pageMargins left="0.78740157480314965" right="0.78740157480314965" top="0.78740157480314965" bottom="0.78740157480314965" header="0" footer="0.59055118110236227"/>
  <pageSetup paperSize="9" scale="82"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35"/>
  <sheetViews>
    <sheetView showGridLines="0" rightToLeft="1" zoomScaleNormal="100" workbookViewId="0">
      <selection activeCell="Q1" sqref="Q1"/>
    </sheetView>
  </sheetViews>
  <sheetFormatPr defaultColWidth="8.85546875" defaultRowHeight="12.75"/>
  <cols>
    <col min="1" max="1" width="27.7109375" style="60" customWidth="1"/>
    <col min="2" max="14" width="13.7109375" style="60" customWidth="1"/>
    <col min="15" max="15" width="32.42578125" style="60" customWidth="1"/>
    <col min="16" max="21" width="13.7109375" style="60" customWidth="1"/>
    <col min="22" max="224" width="8.85546875" style="60"/>
    <col min="225" max="225" width="14.7109375" style="60" customWidth="1"/>
    <col min="226" max="226" width="15" style="60" customWidth="1"/>
    <col min="227" max="229" width="14.140625" style="60" customWidth="1"/>
    <col min="230" max="230" width="18" style="60" customWidth="1"/>
    <col min="231" max="231" width="15.42578125" style="60" customWidth="1"/>
    <col min="232" max="233" width="8.28515625" style="60" bestFit="1" customWidth="1"/>
    <col min="234" max="234" width="14.28515625" style="60" customWidth="1"/>
    <col min="235" max="480" width="8.85546875" style="60"/>
    <col min="481" max="481" width="14.7109375" style="60" customWidth="1"/>
    <col min="482" max="482" width="15" style="60" customWidth="1"/>
    <col min="483" max="485" width="14.140625" style="60" customWidth="1"/>
    <col min="486" max="486" width="18" style="60" customWidth="1"/>
    <col min="487" max="487" width="15.42578125" style="60" customWidth="1"/>
    <col min="488" max="489" width="8.28515625" style="60" bestFit="1" customWidth="1"/>
    <col min="490" max="490" width="14.28515625" style="60" customWidth="1"/>
    <col min="491" max="736" width="8.85546875" style="60"/>
    <col min="737" max="737" width="14.7109375" style="60" customWidth="1"/>
    <col min="738" max="738" width="15" style="60" customWidth="1"/>
    <col min="739" max="741" width="14.140625" style="60" customWidth="1"/>
    <col min="742" max="742" width="18" style="60" customWidth="1"/>
    <col min="743" max="743" width="15.42578125" style="60" customWidth="1"/>
    <col min="744" max="745" width="8.28515625" style="60" bestFit="1" customWidth="1"/>
    <col min="746" max="746" width="14.28515625" style="60" customWidth="1"/>
    <col min="747" max="992" width="8.85546875" style="60"/>
    <col min="993" max="993" width="14.7109375" style="60" customWidth="1"/>
    <col min="994" max="994" width="15" style="60" customWidth="1"/>
    <col min="995" max="997" width="14.140625" style="60" customWidth="1"/>
    <col min="998" max="998" width="18" style="60" customWidth="1"/>
    <col min="999" max="999" width="15.42578125" style="60" customWidth="1"/>
    <col min="1000" max="1001" width="8.28515625" style="60" bestFit="1" customWidth="1"/>
    <col min="1002" max="1002" width="14.28515625" style="60" customWidth="1"/>
    <col min="1003" max="1248" width="8.85546875" style="60"/>
    <col min="1249" max="1249" width="14.7109375" style="60" customWidth="1"/>
    <col min="1250" max="1250" width="15" style="60" customWidth="1"/>
    <col min="1251" max="1253" width="14.140625" style="60" customWidth="1"/>
    <col min="1254" max="1254" width="18" style="60" customWidth="1"/>
    <col min="1255" max="1255" width="15.42578125" style="60" customWidth="1"/>
    <col min="1256" max="1257" width="8.28515625" style="60" bestFit="1" customWidth="1"/>
    <col min="1258" max="1258" width="14.28515625" style="60" customWidth="1"/>
    <col min="1259" max="1504" width="8.85546875" style="60"/>
    <col min="1505" max="1505" width="14.7109375" style="60" customWidth="1"/>
    <col min="1506" max="1506" width="15" style="60" customWidth="1"/>
    <col min="1507" max="1509" width="14.140625" style="60" customWidth="1"/>
    <col min="1510" max="1510" width="18" style="60" customWidth="1"/>
    <col min="1511" max="1511" width="15.42578125" style="60" customWidth="1"/>
    <col min="1512" max="1513" width="8.28515625" style="60" bestFit="1" customWidth="1"/>
    <col min="1514" max="1514" width="14.28515625" style="60" customWidth="1"/>
    <col min="1515" max="1760" width="8.85546875" style="60"/>
    <col min="1761" max="1761" width="14.7109375" style="60" customWidth="1"/>
    <col min="1762" max="1762" width="15" style="60" customWidth="1"/>
    <col min="1763" max="1765" width="14.140625" style="60" customWidth="1"/>
    <col min="1766" max="1766" width="18" style="60" customWidth="1"/>
    <col min="1767" max="1767" width="15.42578125" style="60" customWidth="1"/>
    <col min="1768" max="1769" width="8.28515625" style="60" bestFit="1" customWidth="1"/>
    <col min="1770" max="1770" width="14.28515625" style="60" customWidth="1"/>
    <col min="1771" max="2016" width="8.85546875" style="60"/>
    <col min="2017" max="2017" width="14.7109375" style="60" customWidth="1"/>
    <col min="2018" max="2018" width="15" style="60" customWidth="1"/>
    <col min="2019" max="2021" width="14.140625" style="60" customWidth="1"/>
    <col min="2022" max="2022" width="18" style="60" customWidth="1"/>
    <col min="2023" max="2023" width="15.42578125" style="60" customWidth="1"/>
    <col min="2024" max="2025" width="8.28515625" style="60" bestFit="1" customWidth="1"/>
    <col min="2026" max="2026" width="14.28515625" style="60" customWidth="1"/>
    <col min="2027" max="2272" width="8.85546875" style="60"/>
    <col min="2273" max="2273" width="14.7109375" style="60" customWidth="1"/>
    <col min="2274" max="2274" width="15" style="60" customWidth="1"/>
    <col min="2275" max="2277" width="14.140625" style="60" customWidth="1"/>
    <col min="2278" max="2278" width="18" style="60" customWidth="1"/>
    <col min="2279" max="2279" width="15.42578125" style="60" customWidth="1"/>
    <col min="2280" max="2281" width="8.28515625" style="60" bestFit="1" customWidth="1"/>
    <col min="2282" max="2282" width="14.28515625" style="60" customWidth="1"/>
    <col min="2283" max="2528" width="8.85546875" style="60"/>
    <col min="2529" max="2529" width="14.7109375" style="60" customWidth="1"/>
    <col min="2530" max="2530" width="15" style="60" customWidth="1"/>
    <col min="2531" max="2533" width="14.140625" style="60" customWidth="1"/>
    <col min="2534" max="2534" width="18" style="60" customWidth="1"/>
    <col min="2535" max="2535" width="15.42578125" style="60" customWidth="1"/>
    <col min="2536" max="2537" width="8.28515625" style="60" bestFit="1" customWidth="1"/>
    <col min="2538" max="2538" width="14.28515625" style="60" customWidth="1"/>
    <col min="2539" max="2784" width="8.85546875" style="60"/>
    <col min="2785" max="2785" width="14.7109375" style="60" customWidth="1"/>
    <col min="2786" max="2786" width="15" style="60" customWidth="1"/>
    <col min="2787" max="2789" width="14.140625" style="60" customWidth="1"/>
    <col min="2790" max="2790" width="18" style="60" customWidth="1"/>
    <col min="2791" max="2791" width="15.42578125" style="60" customWidth="1"/>
    <col min="2792" max="2793" width="8.28515625" style="60" bestFit="1" customWidth="1"/>
    <col min="2794" max="2794" width="14.28515625" style="60" customWidth="1"/>
    <col min="2795" max="3040" width="8.85546875" style="60"/>
    <col min="3041" max="3041" width="14.7109375" style="60" customWidth="1"/>
    <col min="3042" max="3042" width="15" style="60" customWidth="1"/>
    <col min="3043" max="3045" width="14.140625" style="60" customWidth="1"/>
    <col min="3046" max="3046" width="18" style="60" customWidth="1"/>
    <col min="3047" max="3047" width="15.42578125" style="60" customWidth="1"/>
    <col min="3048" max="3049" width="8.28515625" style="60" bestFit="1" customWidth="1"/>
    <col min="3050" max="3050" width="14.28515625" style="60" customWidth="1"/>
    <col min="3051" max="3296" width="8.85546875" style="60"/>
    <col min="3297" max="3297" width="14.7109375" style="60" customWidth="1"/>
    <col min="3298" max="3298" width="15" style="60" customWidth="1"/>
    <col min="3299" max="3301" width="14.140625" style="60" customWidth="1"/>
    <col min="3302" max="3302" width="18" style="60" customWidth="1"/>
    <col min="3303" max="3303" width="15.42578125" style="60" customWidth="1"/>
    <col min="3304" max="3305" width="8.28515625" style="60" bestFit="1" customWidth="1"/>
    <col min="3306" max="3306" width="14.28515625" style="60" customWidth="1"/>
    <col min="3307" max="3552" width="8.85546875" style="60"/>
    <col min="3553" max="3553" width="14.7109375" style="60" customWidth="1"/>
    <col min="3554" max="3554" width="15" style="60" customWidth="1"/>
    <col min="3555" max="3557" width="14.140625" style="60" customWidth="1"/>
    <col min="3558" max="3558" width="18" style="60" customWidth="1"/>
    <col min="3559" max="3559" width="15.42578125" style="60" customWidth="1"/>
    <col min="3560" max="3561" width="8.28515625" style="60" bestFit="1" customWidth="1"/>
    <col min="3562" max="3562" width="14.28515625" style="60" customWidth="1"/>
    <col min="3563" max="3808" width="8.85546875" style="60"/>
    <col min="3809" max="3809" width="14.7109375" style="60" customWidth="1"/>
    <col min="3810" max="3810" width="15" style="60" customWidth="1"/>
    <col min="3811" max="3813" width="14.140625" style="60" customWidth="1"/>
    <col min="3814" max="3814" width="18" style="60" customWidth="1"/>
    <col min="3815" max="3815" width="15.42578125" style="60" customWidth="1"/>
    <col min="3816" max="3817" width="8.28515625" style="60" bestFit="1" customWidth="1"/>
    <col min="3818" max="3818" width="14.28515625" style="60" customWidth="1"/>
    <col min="3819" max="4064" width="8.85546875" style="60"/>
    <col min="4065" max="4065" width="14.7109375" style="60" customWidth="1"/>
    <col min="4066" max="4066" width="15" style="60" customWidth="1"/>
    <col min="4067" max="4069" width="14.140625" style="60" customWidth="1"/>
    <col min="4070" max="4070" width="18" style="60" customWidth="1"/>
    <col min="4071" max="4071" width="15.42578125" style="60" customWidth="1"/>
    <col min="4072" max="4073" width="8.28515625" style="60" bestFit="1" customWidth="1"/>
    <col min="4074" max="4074" width="14.28515625" style="60" customWidth="1"/>
    <col min="4075" max="4320" width="8.85546875" style="60"/>
    <col min="4321" max="4321" width="14.7109375" style="60" customWidth="1"/>
    <col min="4322" max="4322" width="15" style="60" customWidth="1"/>
    <col min="4323" max="4325" width="14.140625" style="60" customWidth="1"/>
    <col min="4326" max="4326" width="18" style="60" customWidth="1"/>
    <col min="4327" max="4327" width="15.42578125" style="60" customWidth="1"/>
    <col min="4328" max="4329" width="8.28515625" style="60" bestFit="1" customWidth="1"/>
    <col min="4330" max="4330" width="14.28515625" style="60" customWidth="1"/>
    <col min="4331" max="4576" width="8.85546875" style="60"/>
    <col min="4577" max="4577" width="14.7109375" style="60" customWidth="1"/>
    <col min="4578" max="4578" width="15" style="60" customWidth="1"/>
    <col min="4579" max="4581" width="14.140625" style="60" customWidth="1"/>
    <col min="4582" max="4582" width="18" style="60" customWidth="1"/>
    <col min="4583" max="4583" width="15.42578125" style="60" customWidth="1"/>
    <col min="4584" max="4585" width="8.28515625" style="60" bestFit="1" customWidth="1"/>
    <col min="4586" max="4586" width="14.28515625" style="60" customWidth="1"/>
    <col min="4587" max="4832" width="8.85546875" style="60"/>
    <col min="4833" max="4833" width="14.7109375" style="60" customWidth="1"/>
    <col min="4834" max="4834" width="15" style="60" customWidth="1"/>
    <col min="4835" max="4837" width="14.140625" style="60" customWidth="1"/>
    <col min="4838" max="4838" width="18" style="60" customWidth="1"/>
    <col min="4839" max="4839" width="15.42578125" style="60" customWidth="1"/>
    <col min="4840" max="4841" width="8.28515625" style="60" bestFit="1" customWidth="1"/>
    <col min="4842" max="4842" width="14.28515625" style="60" customWidth="1"/>
    <col min="4843" max="5088" width="8.85546875" style="60"/>
    <col min="5089" max="5089" width="14.7109375" style="60" customWidth="1"/>
    <col min="5090" max="5090" width="15" style="60" customWidth="1"/>
    <col min="5091" max="5093" width="14.140625" style="60" customWidth="1"/>
    <col min="5094" max="5094" width="18" style="60" customWidth="1"/>
    <col min="5095" max="5095" width="15.42578125" style="60" customWidth="1"/>
    <col min="5096" max="5097" width="8.28515625" style="60" bestFit="1" customWidth="1"/>
    <col min="5098" max="5098" width="14.28515625" style="60" customWidth="1"/>
    <col min="5099" max="5344" width="8.85546875" style="60"/>
    <col min="5345" max="5345" width="14.7109375" style="60" customWidth="1"/>
    <col min="5346" max="5346" width="15" style="60" customWidth="1"/>
    <col min="5347" max="5349" width="14.140625" style="60" customWidth="1"/>
    <col min="5350" max="5350" width="18" style="60" customWidth="1"/>
    <col min="5351" max="5351" width="15.42578125" style="60" customWidth="1"/>
    <col min="5352" max="5353" width="8.28515625" style="60" bestFit="1" customWidth="1"/>
    <col min="5354" max="5354" width="14.28515625" style="60" customWidth="1"/>
    <col min="5355" max="5600" width="8.85546875" style="60"/>
    <col min="5601" max="5601" width="14.7109375" style="60" customWidth="1"/>
    <col min="5602" max="5602" width="15" style="60" customWidth="1"/>
    <col min="5603" max="5605" width="14.140625" style="60" customWidth="1"/>
    <col min="5606" max="5606" width="18" style="60" customWidth="1"/>
    <col min="5607" max="5607" width="15.42578125" style="60" customWidth="1"/>
    <col min="5608" max="5609" width="8.28515625" style="60" bestFit="1" customWidth="1"/>
    <col min="5610" max="5610" width="14.28515625" style="60" customWidth="1"/>
    <col min="5611" max="5856" width="8.85546875" style="60"/>
    <col min="5857" max="5857" width="14.7109375" style="60" customWidth="1"/>
    <col min="5858" max="5858" width="15" style="60" customWidth="1"/>
    <col min="5859" max="5861" width="14.140625" style="60" customWidth="1"/>
    <col min="5862" max="5862" width="18" style="60" customWidth="1"/>
    <col min="5863" max="5863" width="15.42578125" style="60" customWidth="1"/>
    <col min="5864" max="5865" width="8.28515625" style="60" bestFit="1" customWidth="1"/>
    <col min="5866" max="5866" width="14.28515625" style="60" customWidth="1"/>
    <col min="5867" max="6112" width="8.85546875" style="60"/>
    <col min="6113" max="6113" width="14.7109375" style="60" customWidth="1"/>
    <col min="6114" max="6114" width="15" style="60" customWidth="1"/>
    <col min="6115" max="6117" width="14.140625" style="60" customWidth="1"/>
    <col min="6118" max="6118" width="18" style="60" customWidth="1"/>
    <col min="6119" max="6119" width="15.42578125" style="60" customWidth="1"/>
    <col min="6120" max="6121" width="8.28515625" style="60" bestFit="1" customWidth="1"/>
    <col min="6122" max="6122" width="14.28515625" style="60" customWidth="1"/>
    <col min="6123" max="6368" width="8.85546875" style="60"/>
    <col min="6369" max="6369" width="14.7109375" style="60" customWidth="1"/>
    <col min="6370" max="6370" width="15" style="60" customWidth="1"/>
    <col min="6371" max="6373" width="14.140625" style="60" customWidth="1"/>
    <col min="6374" max="6374" width="18" style="60" customWidth="1"/>
    <col min="6375" max="6375" width="15.42578125" style="60" customWidth="1"/>
    <col min="6376" max="6377" width="8.28515625" style="60" bestFit="1" customWidth="1"/>
    <col min="6378" max="6378" width="14.28515625" style="60" customWidth="1"/>
    <col min="6379" max="6624" width="8.85546875" style="60"/>
    <col min="6625" max="6625" width="14.7109375" style="60" customWidth="1"/>
    <col min="6626" max="6626" width="15" style="60" customWidth="1"/>
    <col min="6627" max="6629" width="14.140625" style="60" customWidth="1"/>
    <col min="6630" max="6630" width="18" style="60" customWidth="1"/>
    <col min="6631" max="6631" width="15.42578125" style="60" customWidth="1"/>
    <col min="6632" max="6633" width="8.28515625" style="60" bestFit="1" customWidth="1"/>
    <col min="6634" max="6634" width="14.28515625" style="60" customWidth="1"/>
    <col min="6635" max="6880" width="8.85546875" style="60"/>
    <col min="6881" max="6881" width="14.7109375" style="60" customWidth="1"/>
    <col min="6882" max="6882" width="15" style="60" customWidth="1"/>
    <col min="6883" max="6885" width="14.140625" style="60" customWidth="1"/>
    <col min="6886" max="6886" width="18" style="60" customWidth="1"/>
    <col min="6887" max="6887" width="15.42578125" style="60" customWidth="1"/>
    <col min="6888" max="6889" width="8.28515625" style="60" bestFit="1" customWidth="1"/>
    <col min="6890" max="6890" width="14.28515625" style="60" customWidth="1"/>
    <col min="6891" max="7136" width="8.85546875" style="60"/>
    <col min="7137" max="7137" width="14.7109375" style="60" customWidth="1"/>
    <col min="7138" max="7138" width="15" style="60" customWidth="1"/>
    <col min="7139" max="7141" width="14.140625" style="60" customWidth="1"/>
    <col min="7142" max="7142" width="18" style="60" customWidth="1"/>
    <col min="7143" max="7143" width="15.42578125" style="60" customWidth="1"/>
    <col min="7144" max="7145" width="8.28515625" style="60" bestFit="1" customWidth="1"/>
    <col min="7146" max="7146" width="14.28515625" style="60" customWidth="1"/>
    <col min="7147" max="7392" width="8.85546875" style="60"/>
    <col min="7393" max="7393" width="14.7109375" style="60" customWidth="1"/>
    <col min="7394" max="7394" width="15" style="60" customWidth="1"/>
    <col min="7395" max="7397" width="14.140625" style="60" customWidth="1"/>
    <col min="7398" max="7398" width="18" style="60" customWidth="1"/>
    <col min="7399" max="7399" width="15.42578125" style="60" customWidth="1"/>
    <col min="7400" max="7401" width="8.28515625" style="60" bestFit="1" customWidth="1"/>
    <col min="7402" max="7402" width="14.28515625" style="60" customWidth="1"/>
    <col min="7403" max="7648" width="8.85546875" style="60"/>
    <col min="7649" max="7649" width="14.7109375" style="60" customWidth="1"/>
    <col min="7650" max="7650" width="15" style="60" customWidth="1"/>
    <col min="7651" max="7653" width="14.140625" style="60" customWidth="1"/>
    <col min="7654" max="7654" width="18" style="60" customWidth="1"/>
    <col min="7655" max="7655" width="15.42578125" style="60" customWidth="1"/>
    <col min="7656" max="7657" width="8.28515625" style="60" bestFit="1" customWidth="1"/>
    <col min="7658" max="7658" width="14.28515625" style="60" customWidth="1"/>
    <col min="7659" max="7904" width="8.85546875" style="60"/>
    <col min="7905" max="7905" width="14.7109375" style="60" customWidth="1"/>
    <col min="7906" max="7906" width="15" style="60" customWidth="1"/>
    <col min="7907" max="7909" width="14.140625" style="60" customWidth="1"/>
    <col min="7910" max="7910" width="18" style="60" customWidth="1"/>
    <col min="7911" max="7911" width="15.42578125" style="60" customWidth="1"/>
    <col min="7912" max="7913" width="8.28515625" style="60" bestFit="1" customWidth="1"/>
    <col min="7914" max="7914" width="14.28515625" style="60" customWidth="1"/>
    <col min="7915" max="8160" width="8.85546875" style="60"/>
    <col min="8161" max="8161" width="14.7109375" style="60" customWidth="1"/>
    <col min="8162" max="8162" width="15" style="60" customWidth="1"/>
    <col min="8163" max="8165" width="14.140625" style="60" customWidth="1"/>
    <col min="8166" max="8166" width="18" style="60" customWidth="1"/>
    <col min="8167" max="8167" width="15.42578125" style="60" customWidth="1"/>
    <col min="8168" max="8169" width="8.28515625" style="60" bestFit="1" customWidth="1"/>
    <col min="8170" max="8170" width="14.28515625" style="60" customWidth="1"/>
    <col min="8171" max="8416" width="8.85546875" style="60"/>
    <col min="8417" max="8417" width="14.7109375" style="60" customWidth="1"/>
    <col min="8418" max="8418" width="15" style="60" customWidth="1"/>
    <col min="8419" max="8421" width="14.140625" style="60" customWidth="1"/>
    <col min="8422" max="8422" width="18" style="60" customWidth="1"/>
    <col min="8423" max="8423" width="15.42578125" style="60" customWidth="1"/>
    <col min="8424" max="8425" width="8.28515625" style="60" bestFit="1" customWidth="1"/>
    <col min="8426" max="8426" width="14.28515625" style="60" customWidth="1"/>
    <col min="8427" max="8672" width="8.85546875" style="60"/>
    <col min="8673" max="8673" width="14.7109375" style="60" customWidth="1"/>
    <col min="8674" max="8674" width="15" style="60" customWidth="1"/>
    <col min="8675" max="8677" width="14.140625" style="60" customWidth="1"/>
    <col min="8678" max="8678" width="18" style="60" customWidth="1"/>
    <col min="8679" max="8679" width="15.42578125" style="60" customWidth="1"/>
    <col min="8680" max="8681" width="8.28515625" style="60" bestFit="1" customWidth="1"/>
    <col min="8682" max="8682" width="14.28515625" style="60" customWidth="1"/>
    <col min="8683" max="8928" width="8.85546875" style="60"/>
    <col min="8929" max="8929" width="14.7109375" style="60" customWidth="1"/>
    <col min="8930" max="8930" width="15" style="60" customWidth="1"/>
    <col min="8931" max="8933" width="14.140625" style="60" customWidth="1"/>
    <col min="8934" max="8934" width="18" style="60" customWidth="1"/>
    <col min="8935" max="8935" width="15.42578125" style="60" customWidth="1"/>
    <col min="8936" max="8937" width="8.28515625" style="60" bestFit="1" customWidth="1"/>
    <col min="8938" max="8938" width="14.28515625" style="60" customWidth="1"/>
    <col min="8939" max="9184" width="8.85546875" style="60"/>
    <col min="9185" max="9185" width="14.7109375" style="60" customWidth="1"/>
    <col min="9186" max="9186" width="15" style="60" customWidth="1"/>
    <col min="9187" max="9189" width="14.140625" style="60" customWidth="1"/>
    <col min="9190" max="9190" width="18" style="60" customWidth="1"/>
    <col min="9191" max="9191" width="15.42578125" style="60" customWidth="1"/>
    <col min="9192" max="9193" width="8.28515625" style="60" bestFit="1" customWidth="1"/>
    <col min="9194" max="9194" width="14.28515625" style="60" customWidth="1"/>
    <col min="9195" max="9440" width="8.85546875" style="60"/>
    <col min="9441" max="9441" width="14.7109375" style="60" customWidth="1"/>
    <col min="9442" max="9442" width="15" style="60" customWidth="1"/>
    <col min="9443" max="9445" width="14.140625" style="60" customWidth="1"/>
    <col min="9446" max="9446" width="18" style="60" customWidth="1"/>
    <col min="9447" max="9447" width="15.42578125" style="60" customWidth="1"/>
    <col min="9448" max="9449" width="8.28515625" style="60" bestFit="1" customWidth="1"/>
    <col min="9450" max="9450" width="14.28515625" style="60" customWidth="1"/>
    <col min="9451" max="9696" width="8.85546875" style="60"/>
    <col min="9697" max="9697" width="14.7109375" style="60" customWidth="1"/>
    <col min="9698" max="9698" width="15" style="60" customWidth="1"/>
    <col min="9699" max="9701" width="14.140625" style="60" customWidth="1"/>
    <col min="9702" max="9702" width="18" style="60" customWidth="1"/>
    <col min="9703" max="9703" width="15.42578125" style="60" customWidth="1"/>
    <col min="9704" max="9705" width="8.28515625" style="60" bestFit="1" customWidth="1"/>
    <col min="9706" max="9706" width="14.28515625" style="60" customWidth="1"/>
    <col min="9707" max="9952" width="8.85546875" style="60"/>
    <col min="9953" max="9953" width="14.7109375" style="60" customWidth="1"/>
    <col min="9954" max="9954" width="15" style="60" customWidth="1"/>
    <col min="9955" max="9957" width="14.140625" style="60" customWidth="1"/>
    <col min="9958" max="9958" width="18" style="60" customWidth="1"/>
    <col min="9959" max="9959" width="15.42578125" style="60" customWidth="1"/>
    <col min="9960" max="9961" width="8.28515625" style="60" bestFit="1" customWidth="1"/>
    <col min="9962" max="9962" width="14.28515625" style="60" customWidth="1"/>
    <col min="9963" max="10208" width="8.85546875" style="60"/>
    <col min="10209" max="10209" width="14.7109375" style="60" customWidth="1"/>
    <col min="10210" max="10210" width="15" style="60" customWidth="1"/>
    <col min="10211" max="10213" width="14.140625" style="60" customWidth="1"/>
    <col min="10214" max="10214" width="18" style="60" customWidth="1"/>
    <col min="10215" max="10215" width="15.42578125" style="60" customWidth="1"/>
    <col min="10216" max="10217" width="8.28515625" style="60" bestFit="1" customWidth="1"/>
    <col min="10218" max="10218" width="14.28515625" style="60" customWidth="1"/>
    <col min="10219" max="10464" width="8.85546875" style="60"/>
    <col min="10465" max="10465" width="14.7109375" style="60" customWidth="1"/>
    <col min="10466" max="10466" width="15" style="60" customWidth="1"/>
    <col min="10467" max="10469" width="14.140625" style="60" customWidth="1"/>
    <col min="10470" max="10470" width="18" style="60" customWidth="1"/>
    <col min="10471" max="10471" width="15.42578125" style="60" customWidth="1"/>
    <col min="10472" max="10473" width="8.28515625" style="60" bestFit="1" customWidth="1"/>
    <col min="10474" max="10474" width="14.28515625" style="60" customWidth="1"/>
    <col min="10475" max="10720" width="8.85546875" style="60"/>
    <col min="10721" max="10721" width="14.7109375" style="60" customWidth="1"/>
    <col min="10722" max="10722" width="15" style="60" customWidth="1"/>
    <col min="10723" max="10725" width="14.140625" style="60" customWidth="1"/>
    <col min="10726" max="10726" width="18" style="60" customWidth="1"/>
    <col min="10727" max="10727" width="15.42578125" style="60" customWidth="1"/>
    <col min="10728" max="10729" width="8.28515625" style="60" bestFit="1" customWidth="1"/>
    <col min="10730" max="10730" width="14.28515625" style="60" customWidth="1"/>
    <col min="10731" max="10976" width="8.85546875" style="60"/>
    <col min="10977" max="10977" width="14.7109375" style="60" customWidth="1"/>
    <col min="10978" max="10978" width="15" style="60" customWidth="1"/>
    <col min="10979" max="10981" width="14.140625" style="60" customWidth="1"/>
    <col min="10982" max="10982" width="18" style="60" customWidth="1"/>
    <col min="10983" max="10983" width="15.42578125" style="60" customWidth="1"/>
    <col min="10984" max="10985" width="8.28515625" style="60" bestFit="1" customWidth="1"/>
    <col min="10986" max="10986" width="14.28515625" style="60" customWidth="1"/>
    <col min="10987" max="11232" width="8.85546875" style="60"/>
    <col min="11233" max="11233" width="14.7109375" style="60" customWidth="1"/>
    <col min="11234" max="11234" width="15" style="60" customWidth="1"/>
    <col min="11235" max="11237" width="14.140625" style="60" customWidth="1"/>
    <col min="11238" max="11238" width="18" style="60" customWidth="1"/>
    <col min="11239" max="11239" width="15.42578125" style="60" customWidth="1"/>
    <col min="11240" max="11241" width="8.28515625" style="60" bestFit="1" customWidth="1"/>
    <col min="11242" max="11242" width="14.28515625" style="60" customWidth="1"/>
    <col min="11243" max="11488" width="8.85546875" style="60"/>
    <col min="11489" max="11489" width="14.7109375" style="60" customWidth="1"/>
    <col min="11490" max="11490" width="15" style="60" customWidth="1"/>
    <col min="11491" max="11493" width="14.140625" style="60" customWidth="1"/>
    <col min="11494" max="11494" width="18" style="60" customWidth="1"/>
    <col min="11495" max="11495" width="15.42578125" style="60" customWidth="1"/>
    <col min="11496" max="11497" width="8.28515625" style="60" bestFit="1" customWidth="1"/>
    <col min="11498" max="11498" width="14.28515625" style="60" customWidth="1"/>
    <col min="11499" max="11744" width="8.85546875" style="60"/>
    <col min="11745" max="11745" width="14.7109375" style="60" customWidth="1"/>
    <col min="11746" max="11746" width="15" style="60" customWidth="1"/>
    <col min="11747" max="11749" width="14.140625" style="60" customWidth="1"/>
    <col min="11750" max="11750" width="18" style="60" customWidth="1"/>
    <col min="11751" max="11751" width="15.42578125" style="60" customWidth="1"/>
    <col min="11752" max="11753" width="8.28515625" style="60" bestFit="1" customWidth="1"/>
    <col min="11754" max="11754" width="14.28515625" style="60" customWidth="1"/>
    <col min="11755" max="12000" width="8.85546875" style="60"/>
    <col min="12001" max="12001" width="14.7109375" style="60" customWidth="1"/>
    <col min="12002" max="12002" width="15" style="60" customWidth="1"/>
    <col min="12003" max="12005" width="14.140625" style="60" customWidth="1"/>
    <col min="12006" max="12006" width="18" style="60" customWidth="1"/>
    <col min="12007" max="12007" width="15.42578125" style="60" customWidth="1"/>
    <col min="12008" max="12009" width="8.28515625" style="60" bestFit="1" customWidth="1"/>
    <col min="12010" max="12010" width="14.28515625" style="60" customWidth="1"/>
    <col min="12011" max="12256" width="8.85546875" style="60"/>
    <col min="12257" max="12257" width="14.7109375" style="60" customWidth="1"/>
    <col min="12258" max="12258" width="15" style="60" customWidth="1"/>
    <col min="12259" max="12261" width="14.140625" style="60" customWidth="1"/>
    <col min="12262" max="12262" width="18" style="60" customWidth="1"/>
    <col min="12263" max="12263" width="15.42578125" style="60" customWidth="1"/>
    <col min="12264" max="12265" width="8.28515625" style="60" bestFit="1" customWidth="1"/>
    <col min="12266" max="12266" width="14.28515625" style="60" customWidth="1"/>
    <col min="12267" max="12512" width="8.85546875" style="60"/>
    <col min="12513" max="12513" width="14.7109375" style="60" customWidth="1"/>
    <col min="12514" max="12514" width="15" style="60" customWidth="1"/>
    <col min="12515" max="12517" width="14.140625" style="60" customWidth="1"/>
    <col min="12518" max="12518" width="18" style="60" customWidth="1"/>
    <col min="12519" max="12519" width="15.42578125" style="60" customWidth="1"/>
    <col min="12520" max="12521" width="8.28515625" style="60" bestFit="1" customWidth="1"/>
    <col min="12522" max="12522" width="14.28515625" style="60" customWidth="1"/>
    <col min="12523" max="12768" width="8.85546875" style="60"/>
    <col min="12769" max="12769" width="14.7109375" style="60" customWidth="1"/>
    <col min="12770" max="12770" width="15" style="60" customWidth="1"/>
    <col min="12771" max="12773" width="14.140625" style="60" customWidth="1"/>
    <col min="12774" max="12774" width="18" style="60" customWidth="1"/>
    <col min="12775" max="12775" width="15.42578125" style="60" customWidth="1"/>
    <col min="12776" max="12777" width="8.28515625" style="60" bestFit="1" customWidth="1"/>
    <col min="12778" max="12778" width="14.28515625" style="60" customWidth="1"/>
    <col min="12779" max="13024" width="8.85546875" style="60"/>
    <col min="13025" max="13025" width="14.7109375" style="60" customWidth="1"/>
    <col min="13026" max="13026" width="15" style="60" customWidth="1"/>
    <col min="13027" max="13029" width="14.140625" style="60" customWidth="1"/>
    <col min="13030" max="13030" width="18" style="60" customWidth="1"/>
    <col min="13031" max="13031" width="15.42578125" style="60" customWidth="1"/>
    <col min="13032" max="13033" width="8.28515625" style="60" bestFit="1" customWidth="1"/>
    <col min="13034" max="13034" width="14.28515625" style="60" customWidth="1"/>
    <col min="13035" max="13280" width="8.85546875" style="60"/>
    <col min="13281" max="13281" width="14.7109375" style="60" customWidth="1"/>
    <col min="13282" max="13282" width="15" style="60" customWidth="1"/>
    <col min="13283" max="13285" width="14.140625" style="60" customWidth="1"/>
    <col min="13286" max="13286" width="18" style="60" customWidth="1"/>
    <col min="13287" max="13287" width="15.42578125" style="60" customWidth="1"/>
    <col min="13288" max="13289" width="8.28515625" style="60" bestFit="1" customWidth="1"/>
    <col min="13290" max="13290" width="14.28515625" style="60" customWidth="1"/>
    <col min="13291" max="13536" width="8.85546875" style="60"/>
    <col min="13537" max="13537" width="14.7109375" style="60" customWidth="1"/>
    <col min="13538" max="13538" width="15" style="60" customWidth="1"/>
    <col min="13539" max="13541" width="14.140625" style="60" customWidth="1"/>
    <col min="13542" max="13542" width="18" style="60" customWidth="1"/>
    <col min="13543" max="13543" width="15.42578125" style="60" customWidth="1"/>
    <col min="13544" max="13545" width="8.28515625" style="60" bestFit="1" customWidth="1"/>
    <col min="13546" max="13546" width="14.28515625" style="60" customWidth="1"/>
    <col min="13547" max="13792" width="8.85546875" style="60"/>
    <col min="13793" max="13793" width="14.7109375" style="60" customWidth="1"/>
    <col min="13794" max="13794" width="15" style="60" customWidth="1"/>
    <col min="13795" max="13797" width="14.140625" style="60" customWidth="1"/>
    <col min="13798" max="13798" width="18" style="60" customWidth="1"/>
    <col min="13799" max="13799" width="15.42578125" style="60" customWidth="1"/>
    <col min="13800" max="13801" width="8.28515625" style="60" bestFit="1" customWidth="1"/>
    <col min="13802" max="13802" width="14.28515625" style="60" customWidth="1"/>
    <col min="13803" max="14048" width="8.85546875" style="60"/>
    <col min="14049" max="14049" width="14.7109375" style="60" customWidth="1"/>
    <col min="14050" max="14050" width="15" style="60" customWidth="1"/>
    <col min="14051" max="14053" width="14.140625" style="60" customWidth="1"/>
    <col min="14054" max="14054" width="18" style="60" customWidth="1"/>
    <col min="14055" max="14055" width="15.42578125" style="60" customWidth="1"/>
    <col min="14056" max="14057" width="8.28515625" style="60" bestFit="1" customWidth="1"/>
    <col min="14058" max="14058" width="14.28515625" style="60" customWidth="1"/>
    <col min="14059" max="14304" width="8.85546875" style="60"/>
    <col min="14305" max="14305" width="14.7109375" style="60" customWidth="1"/>
    <col min="14306" max="14306" width="15" style="60" customWidth="1"/>
    <col min="14307" max="14309" width="14.140625" style="60" customWidth="1"/>
    <col min="14310" max="14310" width="18" style="60" customWidth="1"/>
    <col min="14311" max="14311" width="15.42578125" style="60" customWidth="1"/>
    <col min="14312" max="14313" width="8.28515625" style="60" bestFit="1" customWidth="1"/>
    <col min="14314" max="14314" width="14.28515625" style="60" customWidth="1"/>
    <col min="14315" max="14560" width="8.85546875" style="60"/>
    <col min="14561" max="14561" width="14.7109375" style="60" customWidth="1"/>
    <col min="14562" max="14562" width="15" style="60" customWidth="1"/>
    <col min="14563" max="14565" width="14.140625" style="60" customWidth="1"/>
    <col min="14566" max="14566" width="18" style="60" customWidth="1"/>
    <col min="14567" max="14567" width="15.42578125" style="60" customWidth="1"/>
    <col min="14568" max="14569" width="8.28515625" style="60" bestFit="1" customWidth="1"/>
    <col min="14570" max="14570" width="14.28515625" style="60" customWidth="1"/>
    <col min="14571" max="14816" width="8.85546875" style="60"/>
    <col min="14817" max="14817" width="14.7109375" style="60" customWidth="1"/>
    <col min="14818" max="14818" width="15" style="60" customWidth="1"/>
    <col min="14819" max="14821" width="14.140625" style="60" customWidth="1"/>
    <col min="14822" max="14822" width="18" style="60" customWidth="1"/>
    <col min="14823" max="14823" width="15.42578125" style="60" customWidth="1"/>
    <col min="14824" max="14825" width="8.28515625" style="60" bestFit="1" customWidth="1"/>
    <col min="14826" max="14826" width="14.28515625" style="60" customWidth="1"/>
    <col min="14827" max="15072" width="8.85546875" style="60"/>
    <col min="15073" max="15073" width="14.7109375" style="60" customWidth="1"/>
    <col min="15074" max="15074" width="15" style="60" customWidth="1"/>
    <col min="15075" max="15077" width="14.140625" style="60" customWidth="1"/>
    <col min="15078" max="15078" width="18" style="60" customWidth="1"/>
    <col min="15079" max="15079" width="15.42578125" style="60" customWidth="1"/>
    <col min="15080" max="15081" width="8.28515625" style="60" bestFit="1" customWidth="1"/>
    <col min="15082" max="15082" width="14.28515625" style="60" customWidth="1"/>
    <col min="15083" max="15328" width="8.85546875" style="60"/>
    <col min="15329" max="15329" width="14.7109375" style="60" customWidth="1"/>
    <col min="15330" max="15330" width="15" style="60" customWidth="1"/>
    <col min="15331" max="15333" width="14.140625" style="60" customWidth="1"/>
    <col min="15334" max="15334" width="18" style="60" customWidth="1"/>
    <col min="15335" max="15335" width="15.42578125" style="60" customWidth="1"/>
    <col min="15336" max="15337" width="8.28515625" style="60" bestFit="1" customWidth="1"/>
    <col min="15338" max="15338" width="14.28515625" style="60" customWidth="1"/>
    <col min="15339" max="15584" width="8.85546875" style="60"/>
    <col min="15585" max="15585" width="14.7109375" style="60" customWidth="1"/>
    <col min="15586" max="15586" width="15" style="60" customWidth="1"/>
    <col min="15587" max="15589" width="14.140625" style="60" customWidth="1"/>
    <col min="15590" max="15590" width="18" style="60" customWidth="1"/>
    <col min="15591" max="15591" width="15.42578125" style="60" customWidth="1"/>
    <col min="15592" max="15593" width="8.28515625" style="60" bestFit="1" customWidth="1"/>
    <col min="15594" max="15594" width="14.28515625" style="60" customWidth="1"/>
    <col min="15595" max="15840" width="8.85546875" style="60"/>
    <col min="15841" max="15841" width="14.7109375" style="60" customWidth="1"/>
    <col min="15842" max="15842" width="15" style="60" customWidth="1"/>
    <col min="15843" max="15845" width="14.140625" style="60" customWidth="1"/>
    <col min="15846" max="15846" width="18" style="60" customWidth="1"/>
    <col min="15847" max="15847" width="15.42578125" style="60" customWidth="1"/>
    <col min="15848" max="15849" width="8.28515625" style="60" bestFit="1" customWidth="1"/>
    <col min="15850" max="15850" width="14.28515625" style="60" customWidth="1"/>
    <col min="15851" max="16096" width="8.85546875" style="60"/>
    <col min="16097" max="16097" width="14.7109375" style="60" customWidth="1"/>
    <col min="16098" max="16098" width="15" style="60" customWidth="1"/>
    <col min="16099" max="16101" width="14.140625" style="60" customWidth="1"/>
    <col min="16102" max="16102" width="18" style="60" customWidth="1"/>
    <col min="16103" max="16103" width="15.42578125" style="60" customWidth="1"/>
    <col min="16104" max="16105" width="8.28515625" style="60" bestFit="1" customWidth="1"/>
    <col min="16106" max="16106" width="14.28515625" style="60" customWidth="1"/>
    <col min="16107" max="16352" width="8.85546875" style="60"/>
    <col min="16353" max="16384" width="8.7109375" style="60" customWidth="1"/>
  </cols>
  <sheetData>
    <row r="1" spans="1:17" ht="33" customHeight="1">
      <c r="A1" s="1938" t="s">
        <v>16</v>
      </c>
      <c r="B1" s="1939"/>
      <c r="C1" s="1939"/>
      <c r="D1" s="1939"/>
      <c r="E1" s="1939"/>
      <c r="F1" s="1939"/>
      <c r="G1" s="1939"/>
      <c r="H1" s="1939"/>
      <c r="I1" s="1939"/>
      <c r="J1" s="1939"/>
      <c r="K1" s="1939"/>
      <c r="L1" s="1939"/>
      <c r="M1" s="1939"/>
      <c r="N1" s="1939"/>
      <c r="O1" s="1939"/>
    </row>
    <row r="2" spans="1:17" ht="33" customHeight="1">
      <c r="A2" s="1940" t="s">
        <v>17</v>
      </c>
      <c r="B2" s="1941"/>
      <c r="C2" s="1941"/>
      <c r="D2" s="1941"/>
      <c r="E2" s="1941"/>
      <c r="F2" s="1941"/>
      <c r="G2" s="1941"/>
      <c r="H2" s="1941"/>
      <c r="I2" s="1941"/>
      <c r="J2" s="1941"/>
      <c r="K2" s="1941"/>
      <c r="L2" s="1941"/>
      <c r="M2" s="1941"/>
      <c r="N2" s="1941"/>
      <c r="O2" s="1941"/>
    </row>
    <row r="3" spans="1:17" ht="27" customHeight="1">
      <c r="A3" s="92" t="s">
        <v>141</v>
      </c>
      <c r="B3" s="93"/>
      <c r="C3" s="1914"/>
      <c r="D3" s="1914"/>
      <c r="E3" s="1914"/>
      <c r="F3" s="93"/>
      <c r="G3" s="93"/>
      <c r="H3" s="93"/>
      <c r="I3" s="93"/>
      <c r="J3" s="93"/>
      <c r="K3" s="93"/>
      <c r="L3" s="93"/>
      <c r="M3" s="93"/>
      <c r="N3" s="93"/>
      <c r="O3" s="94" t="s">
        <v>142</v>
      </c>
    </row>
    <row r="4" spans="1:17" ht="49.5" customHeight="1">
      <c r="A4" s="32" t="s">
        <v>143</v>
      </c>
      <c r="B4" s="32">
        <v>2010</v>
      </c>
      <c r="C4" s="32">
        <v>2011</v>
      </c>
      <c r="D4" s="32">
        <v>2012</v>
      </c>
      <c r="E4" s="95">
        <v>2013</v>
      </c>
      <c r="F4" s="96">
        <v>2014</v>
      </c>
      <c r="G4" s="97">
        <v>2015</v>
      </c>
      <c r="H4" s="32">
        <v>2016</v>
      </c>
      <c r="I4" s="32">
        <v>2017</v>
      </c>
      <c r="J4" s="32">
        <v>2018</v>
      </c>
      <c r="K4" s="32">
        <v>2019</v>
      </c>
      <c r="L4" s="32">
        <v>2020</v>
      </c>
      <c r="M4" s="32">
        <v>2021</v>
      </c>
      <c r="N4" s="32">
        <v>2022</v>
      </c>
      <c r="O4" s="32" t="s">
        <v>144</v>
      </c>
    </row>
    <row r="5" spans="1:17" ht="35.1" customHeight="1">
      <c r="A5" s="61" t="s">
        <v>88</v>
      </c>
      <c r="B5" s="62">
        <v>6224033</v>
      </c>
      <c r="C5" s="62">
        <v>6551735</v>
      </c>
      <c r="D5" s="62">
        <v>6867853</v>
      </c>
      <c r="E5" s="62">
        <v>7294753</v>
      </c>
      <c r="F5" s="62">
        <v>7489799</v>
      </c>
      <c r="G5" s="62">
        <v>7933711</v>
      </c>
      <c r="H5" s="62">
        <v>8271126</v>
      </c>
      <c r="I5" s="62">
        <v>8275538</v>
      </c>
      <c r="J5" s="62">
        <v>8030674</v>
      </c>
      <c r="K5" s="62">
        <v>7979262</v>
      </c>
      <c r="L5" s="62">
        <v>8422408</v>
      </c>
      <c r="M5" s="62">
        <v>8175378</v>
      </c>
      <c r="N5" s="62">
        <v>8591748</v>
      </c>
      <c r="O5" s="61" t="s">
        <v>89</v>
      </c>
      <c r="Q5" s="98"/>
    </row>
    <row r="6" spans="1:17" ht="29.1" customHeight="1">
      <c r="A6" s="61" t="s">
        <v>145</v>
      </c>
      <c r="B6" s="64">
        <v>6350217</v>
      </c>
      <c r="C6" s="64">
        <v>6640252</v>
      </c>
      <c r="D6" s="64">
        <v>6910156</v>
      </c>
      <c r="E6" s="64">
        <v>7292178</v>
      </c>
      <c r="F6" s="64">
        <v>7428120</v>
      </c>
      <c r="G6" s="64">
        <v>7808136</v>
      </c>
      <c r="H6" s="64">
        <v>8076610</v>
      </c>
      <c r="I6" s="64">
        <v>8019757</v>
      </c>
      <c r="J6" s="64">
        <v>7715338</v>
      </c>
      <c r="K6" s="64">
        <v>7607556</v>
      </c>
      <c r="L6" s="64">
        <v>7982529</v>
      </c>
      <c r="M6" s="64">
        <v>7692188</v>
      </c>
      <c r="N6" s="64">
        <v>8021463</v>
      </c>
      <c r="O6" s="61" t="s">
        <v>146</v>
      </c>
      <c r="Q6" s="80"/>
    </row>
    <row r="7" spans="1:17" ht="29.1" customHeight="1">
      <c r="A7" s="61" t="s">
        <v>96</v>
      </c>
      <c r="B7" s="62">
        <v>1621483</v>
      </c>
      <c r="C7" s="62">
        <v>1689249</v>
      </c>
      <c r="D7" s="62">
        <v>1755228</v>
      </c>
      <c r="E7" s="62">
        <v>1844577</v>
      </c>
      <c r="F7" s="62">
        <v>1888619</v>
      </c>
      <c r="G7" s="62">
        <v>1980839</v>
      </c>
      <c r="H7" s="62">
        <v>2050659</v>
      </c>
      <c r="I7" s="62">
        <v>2053943</v>
      </c>
      <c r="J7" s="62">
        <v>2009884</v>
      </c>
      <c r="K7" s="62">
        <v>2004830</v>
      </c>
      <c r="L7" s="62">
        <v>2096074</v>
      </c>
      <c r="M7" s="62">
        <v>2053240</v>
      </c>
      <c r="N7" s="62">
        <v>2137983</v>
      </c>
      <c r="O7" s="61" t="s">
        <v>97</v>
      </c>
      <c r="P7" s="99"/>
      <c r="Q7" s="80"/>
    </row>
    <row r="8" spans="1:17" ht="29.1" customHeight="1">
      <c r="A8" s="61" t="s">
        <v>98</v>
      </c>
      <c r="B8" s="64">
        <v>1034755</v>
      </c>
      <c r="C8" s="64">
        <v>1075381</v>
      </c>
      <c r="D8" s="64">
        <v>1114675</v>
      </c>
      <c r="E8" s="64">
        <v>1166736</v>
      </c>
      <c r="F8" s="64">
        <v>1192307</v>
      </c>
      <c r="G8" s="64">
        <v>1246088</v>
      </c>
      <c r="H8" s="64">
        <v>1285600</v>
      </c>
      <c r="I8" s="64">
        <v>1285836</v>
      </c>
      <c r="J8" s="64">
        <v>1261835</v>
      </c>
      <c r="K8" s="64">
        <v>1260269</v>
      </c>
      <c r="L8" s="64">
        <v>1310168</v>
      </c>
      <c r="M8" s="64">
        <v>1289032</v>
      </c>
      <c r="N8" s="64">
        <v>1336179</v>
      </c>
      <c r="O8" s="61" t="s">
        <v>99</v>
      </c>
      <c r="Q8" s="80"/>
    </row>
    <row r="9" spans="1:17" ht="29.1" customHeight="1">
      <c r="A9" s="61" t="s">
        <v>147</v>
      </c>
      <c r="B9" s="62">
        <v>3647910</v>
      </c>
      <c r="C9" s="62">
        <v>3833419</v>
      </c>
      <c r="D9" s="62">
        <v>4015832</v>
      </c>
      <c r="E9" s="62">
        <v>4256947</v>
      </c>
      <c r="F9" s="62">
        <v>4379894</v>
      </c>
      <c r="G9" s="62">
        <v>4636295</v>
      </c>
      <c r="H9" s="62">
        <v>4835564</v>
      </c>
      <c r="I9" s="62">
        <v>4853790</v>
      </c>
      <c r="J9" s="62">
        <v>4746614</v>
      </c>
      <c r="K9" s="62">
        <v>4740235</v>
      </c>
      <c r="L9" s="62">
        <v>4989327</v>
      </c>
      <c r="M9" s="62">
        <v>4879962</v>
      </c>
      <c r="N9" s="62">
        <v>5125254</v>
      </c>
      <c r="O9" s="61" t="s">
        <v>101</v>
      </c>
      <c r="Q9" s="80"/>
    </row>
    <row r="10" spans="1:17" ht="29.1" customHeight="1">
      <c r="A10" s="61" t="s">
        <v>106</v>
      </c>
      <c r="B10" s="64">
        <v>1469841</v>
      </c>
      <c r="C10" s="64">
        <v>1529057</v>
      </c>
      <c r="D10" s="64">
        <v>1588898</v>
      </c>
      <c r="E10" s="64">
        <v>1666269</v>
      </c>
      <c r="F10" s="64">
        <v>1713764</v>
      </c>
      <c r="G10" s="64">
        <v>1796865</v>
      </c>
      <c r="H10" s="64">
        <v>1863056</v>
      </c>
      <c r="I10" s="64">
        <v>1879189</v>
      </c>
      <c r="J10" s="64">
        <v>1863690</v>
      </c>
      <c r="K10" s="64">
        <v>1876328</v>
      </c>
      <c r="L10" s="64">
        <v>1958677</v>
      </c>
      <c r="M10" s="64">
        <v>1943532</v>
      </c>
      <c r="N10" s="64">
        <v>2024285</v>
      </c>
      <c r="O10" s="61" t="s">
        <v>107</v>
      </c>
      <c r="Q10" s="80"/>
    </row>
    <row r="11" spans="1:17" ht="29.1" customHeight="1">
      <c r="A11" s="61" t="s">
        <v>110</v>
      </c>
      <c r="B11" s="62">
        <v>638270</v>
      </c>
      <c r="C11" s="62">
        <v>663804</v>
      </c>
      <c r="D11" s="62">
        <v>689921</v>
      </c>
      <c r="E11" s="62">
        <v>723408</v>
      </c>
      <c r="F11" s="62">
        <v>745148</v>
      </c>
      <c r="G11" s="62">
        <v>781281</v>
      </c>
      <c r="H11" s="62">
        <v>810586</v>
      </c>
      <c r="I11" s="62">
        <v>818980</v>
      </c>
      <c r="J11" s="62">
        <v>813992</v>
      </c>
      <c r="K11" s="62">
        <v>820568</v>
      </c>
      <c r="L11" s="62">
        <v>856497</v>
      </c>
      <c r="M11" s="62">
        <v>850859</v>
      </c>
      <c r="N11" s="62">
        <v>886036</v>
      </c>
      <c r="O11" s="61" t="s">
        <v>111</v>
      </c>
      <c r="Q11" s="80"/>
    </row>
    <row r="12" spans="1:17" ht="29.1" customHeight="1">
      <c r="A12" s="61" t="s">
        <v>112</v>
      </c>
      <c r="B12" s="64">
        <v>528426</v>
      </c>
      <c r="C12" s="64">
        <v>550595</v>
      </c>
      <c r="D12" s="64">
        <v>573231</v>
      </c>
      <c r="E12" s="64">
        <v>602279</v>
      </c>
      <c r="F12" s="64">
        <v>621248</v>
      </c>
      <c r="G12" s="64">
        <v>652630</v>
      </c>
      <c r="H12" s="64">
        <v>678308</v>
      </c>
      <c r="I12" s="64">
        <v>686058</v>
      </c>
      <c r="J12" s="64">
        <v>682111</v>
      </c>
      <c r="K12" s="64">
        <v>688236</v>
      </c>
      <c r="L12" s="64">
        <v>719987</v>
      </c>
      <c r="M12" s="64">
        <v>715422</v>
      </c>
      <c r="N12" s="64">
        <v>746406</v>
      </c>
      <c r="O12" s="61" t="s">
        <v>113</v>
      </c>
      <c r="P12" s="63"/>
      <c r="Q12" s="80"/>
    </row>
    <row r="13" spans="1:17" ht="29.1" customHeight="1">
      <c r="A13" s="61" t="s">
        <v>148</v>
      </c>
      <c r="B13" s="62">
        <v>270097</v>
      </c>
      <c r="C13" s="62">
        <v>280731</v>
      </c>
      <c r="D13" s="62">
        <v>291604</v>
      </c>
      <c r="E13" s="62">
        <v>305467</v>
      </c>
      <c r="F13" s="62">
        <v>314614</v>
      </c>
      <c r="G13" s="62">
        <v>329475</v>
      </c>
      <c r="H13" s="62">
        <v>341532</v>
      </c>
      <c r="I13" s="62">
        <v>345347</v>
      </c>
      <c r="J13" s="62">
        <v>343630</v>
      </c>
      <c r="K13" s="62">
        <v>346525</v>
      </c>
      <c r="L13" s="62">
        <v>361607</v>
      </c>
      <c r="M13" s="62">
        <v>359411</v>
      </c>
      <c r="N13" s="62">
        <v>373577</v>
      </c>
      <c r="O13" s="61" t="s">
        <v>115</v>
      </c>
      <c r="Q13" s="80"/>
    </row>
    <row r="14" spans="1:17" ht="29.1" customHeight="1">
      <c r="A14" s="61" t="s">
        <v>116</v>
      </c>
      <c r="B14" s="64">
        <v>1062495</v>
      </c>
      <c r="C14" s="64">
        <v>1102242</v>
      </c>
      <c r="D14" s="64">
        <v>1141642</v>
      </c>
      <c r="E14" s="64">
        <v>1193895</v>
      </c>
      <c r="F14" s="64">
        <v>1223724</v>
      </c>
      <c r="G14" s="64">
        <v>1277892</v>
      </c>
      <c r="H14" s="64">
        <v>1319680</v>
      </c>
      <c r="I14" s="64">
        <v>1326914</v>
      </c>
      <c r="J14" s="64">
        <v>1310678</v>
      </c>
      <c r="K14" s="64">
        <v>1315117</v>
      </c>
      <c r="L14" s="64">
        <v>1370141</v>
      </c>
      <c r="M14" s="64">
        <v>1355099</v>
      </c>
      <c r="N14" s="64">
        <v>1404997</v>
      </c>
      <c r="O14" s="61" t="s">
        <v>117</v>
      </c>
      <c r="Q14" s="1878"/>
    </row>
    <row r="15" spans="1:17" ht="29.1" customHeight="1">
      <c r="A15" s="61" t="s">
        <v>118</v>
      </c>
      <c r="B15" s="62">
        <v>423831</v>
      </c>
      <c r="C15" s="62">
        <v>442261</v>
      </c>
      <c r="D15" s="62">
        <v>460802</v>
      </c>
      <c r="E15" s="62">
        <v>484876</v>
      </c>
      <c r="F15" s="62">
        <v>499520</v>
      </c>
      <c r="G15" s="62">
        <v>525201</v>
      </c>
      <c r="H15" s="62">
        <v>545958</v>
      </c>
      <c r="I15" s="62">
        <v>551172</v>
      </c>
      <c r="J15" s="62">
        <v>545320</v>
      </c>
      <c r="K15" s="62">
        <v>548237</v>
      </c>
      <c r="L15" s="62">
        <v>574344</v>
      </c>
      <c r="M15" s="62">
        <v>567533</v>
      </c>
      <c r="N15" s="62">
        <v>592300</v>
      </c>
      <c r="O15" s="61" t="s">
        <v>119</v>
      </c>
      <c r="Q15" s="80"/>
    </row>
    <row r="16" spans="1:17" ht="29.1" customHeight="1">
      <c r="A16" s="61" t="s">
        <v>149</v>
      </c>
      <c r="B16" s="64">
        <v>262457</v>
      </c>
      <c r="C16" s="64">
        <v>271954</v>
      </c>
      <c r="D16" s="64">
        <v>281201</v>
      </c>
      <c r="E16" s="64">
        <v>293412</v>
      </c>
      <c r="F16" s="64">
        <v>299886</v>
      </c>
      <c r="G16" s="64">
        <v>312558</v>
      </c>
      <c r="H16" s="64">
        <v>321992</v>
      </c>
      <c r="I16" s="64">
        <v>322779</v>
      </c>
      <c r="J16" s="64">
        <v>318510</v>
      </c>
      <c r="K16" s="64">
        <v>319257</v>
      </c>
      <c r="L16" s="64">
        <v>331305</v>
      </c>
      <c r="M16" s="64">
        <v>327833</v>
      </c>
      <c r="N16" s="64">
        <v>339174</v>
      </c>
      <c r="O16" s="61" t="s">
        <v>121</v>
      </c>
      <c r="Q16" s="80"/>
    </row>
    <row r="17" spans="1:17" ht="29.1" customHeight="1">
      <c r="A17" s="61" t="s">
        <v>122</v>
      </c>
      <c r="B17" s="62">
        <v>444672</v>
      </c>
      <c r="C17" s="62">
        <v>461187</v>
      </c>
      <c r="D17" s="62">
        <v>477818</v>
      </c>
      <c r="E17" s="62">
        <v>499207</v>
      </c>
      <c r="F17" s="62">
        <v>512630</v>
      </c>
      <c r="G17" s="62">
        <v>535411</v>
      </c>
      <c r="H17" s="62">
        <v>553527</v>
      </c>
      <c r="I17" s="62">
        <v>558052</v>
      </c>
      <c r="J17" s="62">
        <v>554005</v>
      </c>
      <c r="K17" s="62">
        <v>557379</v>
      </c>
      <c r="L17" s="62">
        <v>579446</v>
      </c>
      <c r="M17" s="62">
        <v>574894</v>
      </c>
      <c r="N17" s="62">
        <v>595822</v>
      </c>
      <c r="O17" s="61" t="s">
        <v>123</v>
      </c>
      <c r="Q17" s="80"/>
    </row>
    <row r="18" spans="1:17" ht="29.1" customHeight="1">
      <c r="A18" s="71" t="s">
        <v>150</v>
      </c>
      <c r="B18" s="100">
        <v>23978487</v>
      </c>
      <c r="C18" s="100">
        <v>25091867</v>
      </c>
      <c r="D18" s="100">
        <v>26168861</v>
      </c>
      <c r="E18" s="100">
        <v>27624004</v>
      </c>
      <c r="F18" s="100">
        <v>28309273</v>
      </c>
      <c r="G18" s="100">
        <v>29816382</v>
      </c>
      <c r="H18" s="100">
        <v>30954198</v>
      </c>
      <c r="I18" s="100">
        <v>30977355</v>
      </c>
      <c r="J18" s="100">
        <v>30196281</v>
      </c>
      <c r="K18" s="100">
        <v>30063799</v>
      </c>
      <c r="L18" s="100">
        <v>31552510</v>
      </c>
      <c r="M18" s="100">
        <v>30784383</v>
      </c>
      <c r="N18" s="100">
        <v>32175224</v>
      </c>
      <c r="O18" s="71" t="s">
        <v>129</v>
      </c>
      <c r="Q18" s="80"/>
    </row>
    <row r="19" spans="1:17" ht="29.1" customHeight="1">
      <c r="A19" s="1907" t="s">
        <v>79</v>
      </c>
      <c r="B19" s="1908"/>
      <c r="C19" s="1942"/>
      <c r="D19" s="1942"/>
      <c r="E19" s="1942"/>
      <c r="F19" s="1942"/>
      <c r="G19" s="1942"/>
      <c r="H19" s="1942"/>
      <c r="I19" s="1942"/>
      <c r="J19" s="1942"/>
      <c r="K19" s="1942"/>
      <c r="L19" s="1942"/>
      <c r="M19" s="1943" t="s">
        <v>130</v>
      </c>
      <c r="N19" s="1943"/>
      <c r="O19" s="1909"/>
    </row>
    <row r="20" spans="1:17" ht="29.1" customHeight="1">
      <c r="A20" s="1936" t="s">
        <v>151</v>
      </c>
      <c r="B20" s="1936"/>
      <c r="C20" s="1936"/>
      <c r="D20" s="1936"/>
      <c r="E20" s="1936"/>
      <c r="F20" s="1936"/>
      <c r="G20" s="1936"/>
      <c r="H20" s="1936"/>
      <c r="I20" s="1937" t="s">
        <v>152</v>
      </c>
      <c r="J20" s="1937"/>
      <c r="K20" s="1937"/>
      <c r="L20" s="1937"/>
      <c r="M20" s="1937"/>
      <c r="N20" s="1937"/>
      <c r="O20" s="1937"/>
    </row>
    <row r="21" spans="1:17" ht="29.1" customHeight="1">
      <c r="A21" s="101"/>
      <c r="B21" s="101"/>
      <c r="C21" s="101"/>
      <c r="D21" s="102"/>
      <c r="E21" s="103"/>
      <c r="F21" s="101"/>
      <c r="G21" s="101"/>
      <c r="H21" s="101"/>
      <c r="I21" s="102"/>
    </row>
    <row r="22" spans="1:17" ht="29.1" customHeight="1">
      <c r="A22" s="101"/>
      <c r="B22" s="101"/>
      <c r="C22" s="101"/>
      <c r="D22" s="102"/>
      <c r="E22" s="103"/>
      <c r="F22" s="101"/>
      <c r="G22" s="101"/>
      <c r="H22" s="101"/>
      <c r="I22" s="102"/>
      <c r="J22" s="63"/>
      <c r="L22" s="63"/>
    </row>
    <row r="23" spans="1:17" ht="29.1" customHeight="1">
      <c r="A23" s="101"/>
      <c r="B23" s="101"/>
      <c r="C23" s="101"/>
      <c r="D23" s="102"/>
      <c r="E23" s="103"/>
      <c r="F23" s="101"/>
      <c r="G23" s="101"/>
      <c r="H23" s="101"/>
      <c r="I23" s="102"/>
      <c r="J23" s="63"/>
      <c r="L23" s="63"/>
    </row>
    <row r="24" spans="1:17" ht="29.1" customHeight="1">
      <c r="A24" s="66"/>
      <c r="B24" s="104"/>
      <c r="C24" s="104"/>
      <c r="D24" s="104"/>
      <c r="E24" s="104"/>
      <c r="F24" s="104"/>
      <c r="G24" s="104"/>
      <c r="H24" s="104"/>
      <c r="I24" s="104"/>
    </row>
    <row r="25" spans="1:17" ht="29.1" customHeight="1">
      <c r="A25" s="66"/>
      <c r="B25" s="66"/>
      <c r="C25" s="66"/>
      <c r="E25" s="65"/>
      <c r="F25" s="66"/>
      <c r="G25" s="66"/>
      <c r="H25" s="105"/>
      <c r="I25" s="106"/>
    </row>
    <row r="26" spans="1:17" ht="29.1" customHeight="1">
      <c r="A26" s="66"/>
      <c r="B26" s="104"/>
      <c r="C26" s="104"/>
      <c r="D26" s="104"/>
      <c r="E26" s="104"/>
      <c r="F26" s="104"/>
      <c r="G26" s="104"/>
      <c r="H26" s="104"/>
      <c r="I26" s="104"/>
    </row>
    <row r="27" spans="1:17" ht="29.1" customHeight="1">
      <c r="A27" s="66"/>
      <c r="B27" s="104"/>
      <c r="C27" s="104"/>
      <c r="D27" s="104"/>
      <c r="E27" s="104"/>
      <c r="F27" s="104"/>
      <c r="G27" s="104"/>
      <c r="H27" s="104"/>
      <c r="I27" s="104"/>
    </row>
    <row r="28" spans="1:17" ht="29.1" customHeight="1">
      <c r="A28" s="66"/>
      <c r="B28" s="66"/>
      <c r="C28" s="66"/>
      <c r="H28" s="107"/>
      <c r="I28" s="106"/>
    </row>
    <row r="29" spans="1:17" s="73" customFormat="1" ht="21" customHeight="1">
      <c r="A29" s="66"/>
      <c r="B29" s="66"/>
      <c r="C29" s="66"/>
      <c r="D29" s="66"/>
      <c r="E29" s="66"/>
      <c r="F29" s="60"/>
      <c r="G29" s="60"/>
      <c r="H29" s="107"/>
      <c r="I29" s="106"/>
      <c r="J29" s="60"/>
    </row>
    <row r="30" spans="1:17" ht="15.75">
      <c r="A30" s="74"/>
      <c r="E30" s="74"/>
      <c r="H30" s="107"/>
      <c r="I30" s="106"/>
    </row>
    <row r="31" spans="1:17" ht="15.75">
      <c r="A31" s="75"/>
      <c r="E31" s="75"/>
      <c r="H31" s="107"/>
      <c r="I31" s="106"/>
    </row>
    <row r="32" spans="1:17" ht="15.75">
      <c r="A32" s="75"/>
      <c r="D32" s="63"/>
      <c r="E32" s="75"/>
      <c r="H32" s="107"/>
      <c r="I32" s="106"/>
    </row>
    <row r="33" spans="1:9" ht="16.5" customHeight="1">
      <c r="A33" s="76"/>
      <c r="B33" s="77"/>
      <c r="C33" s="78"/>
      <c r="D33" s="63"/>
      <c r="E33" s="76"/>
      <c r="F33" s="63"/>
      <c r="G33" s="63"/>
      <c r="H33" s="107"/>
      <c r="I33" s="106"/>
    </row>
    <row r="34" spans="1:9">
      <c r="B34" s="79"/>
      <c r="C34" s="79"/>
      <c r="D34" s="80"/>
    </row>
    <row r="35" spans="1:9">
      <c r="D35" s="63"/>
    </row>
  </sheetData>
  <mergeCells count="12">
    <mergeCell ref="A20:H20"/>
    <mergeCell ref="I20:O20"/>
    <mergeCell ref="A1:O1"/>
    <mergeCell ref="A2:O2"/>
    <mergeCell ref="C3:E3"/>
    <mergeCell ref="A19:B19"/>
    <mergeCell ref="C19:D19"/>
    <mergeCell ref="E19:F19"/>
    <mergeCell ref="G19:H19"/>
    <mergeCell ref="I19:J19"/>
    <mergeCell ref="K19:L19"/>
    <mergeCell ref="M19:O19"/>
  </mergeCells>
  <printOptions horizontalCentered="1" verticalCentered="1"/>
  <pageMargins left="0.74803149606299213" right="0.74803149606299213" top="0.59055118110236227" bottom="0.59055118110236227" header="0.51181102362204722" footer="0.51181102362204722"/>
  <pageSetup paperSize="9" scale="54"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B29"/>
  <sheetViews>
    <sheetView showGridLines="0" rightToLeft="1" zoomScaleNormal="100" zoomScaleSheetLayoutView="75" workbookViewId="0">
      <selection activeCell="G13" sqref="G13"/>
    </sheetView>
  </sheetViews>
  <sheetFormatPr defaultColWidth="7.7109375" defaultRowHeight="12.75"/>
  <cols>
    <col min="1" max="1" width="19.7109375" style="537" customWidth="1"/>
    <col min="2" max="4" width="9.7109375" style="531" hidden="1" customWidth="1"/>
    <col min="5" max="10" width="9.7109375" style="531" customWidth="1"/>
    <col min="11" max="19" width="9.7109375" style="536" customWidth="1"/>
    <col min="20" max="20" width="21.42578125" style="537" bestFit="1" customWidth="1"/>
    <col min="21" max="21" width="8" style="531" customWidth="1"/>
    <col min="22" max="22" width="7.28515625" style="531" customWidth="1"/>
    <col min="23" max="259" width="7.7109375" style="531"/>
    <col min="260" max="260" width="15" style="531" customWidth="1"/>
    <col min="261" max="261" width="8.28515625" style="531" customWidth="1"/>
    <col min="262" max="262" width="3.140625" style="531" customWidth="1"/>
    <col min="263" max="263" width="4.7109375" style="531" customWidth="1"/>
    <col min="264" max="265" width="3.85546875" style="531" customWidth="1"/>
    <col min="266" max="266" width="5" style="531" bestFit="1" customWidth="1"/>
    <col min="267" max="268" width="3.85546875" style="531" customWidth="1"/>
    <col min="269" max="269" width="5" style="531" bestFit="1" customWidth="1"/>
    <col min="270" max="270" width="4.7109375" style="531" customWidth="1"/>
    <col min="271" max="271" width="3.85546875" style="531" customWidth="1"/>
    <col min="272" max="272" width="5.28515625" style="531" customWidth="1"/>
    <col min="273" max="274" width="3.85546875" style="531" customWidth="1"/>
    <col min="275" max="275" width="5" style="531" bestFit="1" customWidth="1"/>
    <col min="276" max="276" width="3.85546875" style="531" customWidth="1"/>
    <col min="277" max="277" width="8" style="531" customWidth="1"/>
    <col min="278" max="278" width="7.28515625" style="531" customWidth="1"/>
    <col min="279" max="515" width="7.7109375" style="531"/>
    <col min="516" max="516" width="15" style="531" customWidth="1"/>
    <col min="517" max="517" width="8.28515625" style="531" customWidth="1"/>
    <col min="518" max="518" width="3.140625" style="531" customWidth="1"/>
    <col min="519" max="519" width="4.7109375" style="531" customWidth="1"/>
    <col min="520" max="521" width="3.85546875" style="531" customWidth="1"/>
    <col min="522" max="522" width="5" style="531" bestFit="1" customWidth="1"/>
    <col min="523" max="524" width="3.85546875" style="531" customWidth="1"/>
    <col min="525" max="525" width="5" style="531" bestFit="1" customWidth="1"/>
    <col min="526" max="526" width="4.7109375" style="531" customWidth="1"/>
    <col min="527" max="527" width="3.85546875" style="531" customWidth="1"/>
    <col min="528" max="528" width="5.28515625" style="531" customWidth="1"/>
    <col min="529" max="530" width="3.85546875" style="531" customWidth="1"/>
    <col min="531" max="531" width="5" style="531" bestFit="1" customWidth="1"/>
    <col min="532" max="532" width="3.85546875" style="531" customWidth="1"/>
    <col min="533" max="533" width="8" style="531" customWidth="1"/>
    <col min="534" max="534" width="7.28515625" style="531" customWidth="1"/>
    <col min="535" max="771" width="7.7109375" style="531"/>
    <col min="772" max="772" width="15" style="531" customWidth="1"/>
    <col min="773" max="773" width="8.28515625" style="531" customWidth="1"/>
    <col min="774" max="774" width="3.140625" style="531" customWidth="1"/>
    <col min="775" max="775" width="4.7109375" style="531" customWidth="1"/>
    <col min="776" max="777" width="3.85546875" style="531" customWidth="1"/>
    <col min="778" max="778" width="5" style="531" bestFit="1" customWidth="1"/>
    <col min="779" max="780" width="3.85546875" style="531" customWidth="1"/>
    <col min="781" max="781" width="5" style="531" bestFit="1" customWidth="1"/>
    <col min="782" max="782" width="4.7109375" style="531" customWidth="1"/>
    <col min="783" max="783" width="3.85546875" style="531" customWidth="1"/>
    <col min="784" max="784" width="5.28515625" style="531" customWidth="1"/>
    <col min="785" max="786" width="3.85546875" style="531" customWidth="1"/>
    <col min="787" max="787" width="5" style="531" bestFit="1" customWidth="1"/>
    <col min="788" max="788" width="3.85546875" style="531" customWidth="1"/>
    <col min="789" max="789" width="8" style="531" customWidth="1"/>
    <col min="790" max="790" width="7.28515625" style="531" customWidth="1"/>
    <col min="791" max="1027" width="7.7109375" style="531"/>
    <col min="1028" max="1028" width="15" style="531" customWidth="1"/>
    <col min="1029" max="1029" width="8.28515625" style="531" customWidth="1"/>
    <col min="1030" max="1030" width="3.140625" style="531" customWidth="1"/>
    <col min="1031" max="1031" width="4.7109375" style="531" customWidth="1"/>
    <col min="1032" max="1033" width="3.85546875" style="531" customWidth="1"/>
    <col min="1034" max="1034" width="5" style="531" bestFit="1" customWidth="1"/>
    <col min="1035" max="1036" width="3.85546875" style="531" customWidth="1"/>
    <col min="1037" max="1037" width="5" style="531" bestFit="1" customWidth="1"/>
    <col min="1038" max="1038" width="4.7109375" style="531" customWidth="1"/>
    <col min="1039" max="1039" width="3.85546875" style="531" customWidth="1"/>
    <col min="1040" max="1040" width="5.28515625" style="531" customWidth="1"/>
    <col min="1041" max="1042" width="3.85546875" style="531" customWidth="1"/>
    <col min="1043" max="1043" width="5" style="531" bestFit="1" customWidth="1"/>
    <col min="1044" max="1044" width="3.85546875" style="531" customWidth="1"/>
    <col min="1045" max="1045" width="8" style="531" customWidth="1"/>
    <col min="1046" max="1046" width="7.28515625" style="531" customWidth="1"/>
    <col min="1047" max="1283" width="7.7109375" style="531"/>
    <col min="1284" max="1284" width="15" style="531" customWidth="1"/>
    <col min="1285" max="1285" width="8.28515625" style="531" customWidth="1"/>
    <col min="1286" max="1286" width="3.140625" style="531" customWidth="1"/>
    <col min="1287" max="1287" width="4.7109375" style="531" customWidth="1"/>
    <col min="1288" max="1289" width="3.85546875" style="531" customWidth="1"/>
    <col min="1290" max="1290" width="5" style="531" bestFit="1" customWidth="1"/>
    <col min="1291" max="1292" width="3.85546875" style="531" customWidth="1"/>
    <col min="1293" max="1293" width="5" style="531" bestFit="1" customWidth="1"/>
    <col min="1294" max="1294" width="4.7109375" style="531" customWidth="1"/>
    <col min="1295" max="1295" width="3.85546875" style="531" customWidth="1"/>
    <col min="1296" max="1296" width="5.28515625" style="531" customWidth="1"/>
    <col min="1297" max="1298" width="3.85546875" style="531" customWidth="1"/>
    <col min="1299" max="1299" width="5" style="531" bestFit="1" customWidth="1"/>
    <col min="1300" max="1300" width="3.85546875" style="531" customWidth="1"/>
    <col min="1301" max="1301" width="8" style="531" customWidth="1"/>
    <col min="1302" max="1302" width="7.28515625" style="531" customWidth="1"/>
    <col min="1303" max="1539" width="7.7109375" style="531"/>
    <col min="1540" max="1540" width="15" style="531" customWidth="1"/>
    <col min="1541" max="1541" width="8.28515625" style="531" customWidth="1"/>
    <col min="1542" max="1542" width="3.140625" style="531" customWidth="1"/>
    <col min="1543" max="1543" width="4.7109375" style="531" customWidth="1"/>
    <col min="1544" max="1545" width="3.85546875" style="531" customWidth="1"/>
    <col min="1546" max="1546" width="5" style="531" bestFit="1" customWidth="1"/>
    <col min="1547" max="1548" width="3.85546875" style="531" customWidth="1"/>
    <col min="1549" max="1549" width="5" style="531" bestFit="1" customWidth="1"/>
    <col min="1550" max="1550" width="4.7109375" style="531" customWidth="1"/>
    <col min="1551" max="1551" width="3.85546875" style="531" customWidth="1"/>
    <col min="1552" max="1552" width="5.28515625" style="531" customWidth="1"/>
    <col min="1553" max="1554" width="3.85546875" style="531" customWidth="1"/>
    <col min="1555" max="1555" width="5" style="531" bestFit="1" customWidth="1"/>
    <col min="1556" max="1556" width="3.85546875" style="531" customWidth="1"/>
    <col min="1557" max="1557" width="8" style="531" customWidth="1"/>
    <col min="1558" max="1558" width="7.28515625" style="531" customWidth="1"/>
    <col min="1559" max="1795" width="7.7109375" style="531"/>
    <col min="1796" max="1796" width="15" style="531" customWidth="1"/>
    <col min="1797" max="1797" width="8.28515625" style="531" customWidth="1"/>
    <col min="1798" max="1798" width="3.140625" style="531" customWidth="1"/>
    <col min="1799" max="1799" width="4.7109375" style="531" customWidth="1"/>
    <col min="1800" max="1801" width="3.85546875" style="531" customWidth="1"/>
    <col min="1802" max="1802" width="5" style="531" bestFit="1" customWidth="1"/>
    <col min="1803" max="1804" width="3.85546875" style="531" customWidth="1"/>
    <col min="1805" max="1805" width="5" style="531" bestFit="1" customWidth="1"/>
    <col min="1806" max="1806" width="4.7109375" style="531" customWidth="1"/>
    <col min="1807" max="1807" width="3.85546875" style="531" customWidth="1"/>
    <col min="1808" max="1808" width="5.28515625" style="531" customWidth="1"/>
    <col min="1809" max="1810" width="3.85546875" style="531" customWidth="1"/>
    <col min="1811" max="1811" width="5" style="531" bestFit="1" customWidth="1"/>
    <col min="1812" max="1812" width="3.85546875" style="531" customWidth="1"/>
    <col min="1813" max="1813" width="8" style="531" customWidth="1"/>
    <col min="1814" max="1814" width="7.28515625" style="531" customWidth="1"/>
    <col min="1815" max="2051" width="7.7109375" style="531"/>
    <col min="2052" max="2052" width="15" style="531" customWidth="1"/>
    <col min="2053" max="2053" width="8.28515625" style="531" customWidth="1"/>
    <col min="2054" max="2054" width="3.140625" style="531" customWidth="1"/>
    <col min="2055" max="2055" width="4.7109375" style="531" customWidth="1"/>
    <col min="2056" max="2057" width="3.85546875" style="531" customWidth="1"/>
    <col min="2058" max="2058" width="5" style="531" bestFit="1" customWidth="1"/>
    <col min="2059" max="2060" width="3.85546875" style="531" customWidth="1"/>
    <col min="2061" max="2061" width="5" style="531" bestFit="1" customWidth="1"/>
    <col min="2062" max="2062" width="4.7109375" style="531" customWidth="1"/>
    <col min="2063" max="2063" width="3.85546875" style="531" customWidth="1"/>
    <col min="2064" max="2064" width="5.28515625" style="531" customWidth="1"/>
    <col min="2065" max="2066" width="3.85546875" style="531" customWidth="1"/>
    <col min="2067" max="2067" width="5" style="531" bestFit="1" customWidth="1"/>
    <col min="2068" max="2068" width="3.85546875" style="531" customWidth="1"/>
    <col min="2069" max="2069" width="8" style="531" customWidth="1"/>
    <col min="2070" max="2070" width="7.28515625" style="531" customWidth="1"/>
    <col min="2071" max="2307" width="7.7109375" style="531"/>
    <col min="2308" max="2308" width="15" style="531" customWidth="1"/>
    <col min="2309" max="2309" width="8.28515625" style="531" customWidth="1"/>
    <col min="2310" max="2310" width="3.140625" style="531" customWidth="1"/>
    <col min="2311" max="2311" width="4.7109375" style="531" customWidth="1"/>
    <col min="2312" max="2313" width="3.85546875" style="531" customWidth="1"/>
    <col min="2314" max="2314" width="5" style="531" bestFit="1" customWidth="1"/>
    <col min="2315" max="2316" width="3.85546875" style="531" customWidth="1"/>
    <col min="2317" max="2317" width="5" style="531" bestFit="1" customWidth="1"/>
    <col min="2318" max="2318" width="4.7109375" style="531" customWidth="1"/>
    <col min="2319" max="2319" width="3.85546875" style="531" customWidth="1"/>
    <col min="2320" max="2320" width="5.28515625" style="531" customWidth="1"/>
    <col min="2321" max="2322" width="3.85546875" style="531" customWidth="1"/>
    <col min="2323" max="2323" width="5" style="531" bestFit="1" customWidth="1"/>
    <col min="2324" max="2324" width="3.85546875" style="531" customWidth="1"/>
    <col min="2325" max="2325" width="8" style="531" customWidth="1"/>
    <col min="2326" max="2326" width="7.28515625" style="531" customWidth="1"/>
    <col min="2327" max="2563" width="7.7109375" style="531"/>
    <col min="2564" max="2564" width="15" style="531" customWidth="1"/>
    <col min="2565" max="2565" width="8.28515625" style="531" customWidth="1"/>
    <col min="2566" max="2566" width="3.140625" style="531" customWidth="1"/>
    <col min="2567" max="2567" width="4.7109375" style="531" customWidth="1"/>
    <col min="2568" max="2569" width="3.85546875" style="531" customWidth="1"/>
    <col min="2570" max="2570" width="5" style="531" bestFit="1" customWidth="1"/>
    <col min="2571" max="2572" width="3.85546875" style="531" customWidth="1"/>
    <col min="2573" max="2573" width="5" style="531" bestFit="1" customWidth="1"/>
    <col min="2574" max="2574" width="4.7109375" style="531" customWidth="1"/>
    <col min="2575" max="2575" width="3.85546875" style="531" customWidth="1"/>
    <col min="2576" max="2576" width="5.28515625" style="531" customWidth="1"/>
    <col min="2577" max="2578" width="3.85546875" style="531" customWidth="1"/>
    <col min="2579" max="2579" width="5" style="531" bestFit="1" customWidth="1"/>
    <col min="2580" max="2580" width="3.85546875" style="531" customWidth="1"/>
    <col min="2581" max="2581" width="8" style="531" customWidth="1"/>
    <col min="2582" max="2582" width="7.28515625" style="531" customWidth="1"/>
    <col min="2583" max="2819" width="7.7109375" style="531"/>
    <col min="2820" max="2820" width="15" style="531" customWidth="1"/>
    <col min="2821" max="2821" width="8.28515625" style="531" customWidth="1"/>
    <col min="2822" max="2822" width="3.140625" style="531" customWidth="1"/>
    <col min="2823" max="2823" width="4.7109375" style="531" customWidth="1"/>
    <col min="2824" max="2825" width="3.85546875" style="531" customWidth="1"/>
    <col min="2826" max="2826" width="5" style="531" bestFit="1" customWidth="1"/>
    <col min="2827" max="2828" width="3.85546875" style="531" customWidth="1"/>
    <col min="2829" max="2829" width="5" style="531" bestFit="1" customWidth="1"/>
    <col min="2830" max="2830" width="4.7109375" style="531" customWidth="1"/>
    <col min="2831" max="2831" width="3.85546875" style="531" customWidth="1"/>
    <col min="2832" max="2832" width="5.28515625" style="531" customWidth="1"/>
    <col min="2833" max="2834" width="3.85546875" style="531" customWidth="1"/>
    <col min="2835" max="2835" width="5" style="531" bestFit="1" customWidth="1"/>
    <col min="2836" max="2836" width="3.85546875" style="531" customWidth="1"/>
    <col min="2837" max="2837" width="8" style="531" customWidth="1"/>
    <col min="2838" max="2838" width="7.28515625" style="531" customWidth="1"/>
    <col min="2839" max="3075" width="7.7109375" style="531"/>
    <col min="3076" max="3076" width="15" style="531" customWidth="1"/>
    <col min="3077" max="3077" width="8.28515625" style="531" customWidth="1"/>
    <col min="3078" max="3078" width="3.140625" style="531" customWidth="1"/>
    <col min="3079" max="3079" width="4.7109375" style="531" customWidth="1"/>
    <col min="3080" max="3081" width="3.85546875" style="531" customWidth="1"/>
    <col min="3082" max="3082" width="5" style="531" bestFit="1" customWidth="1"/>
    <col min="3083" max="3084" width="3.85546875" style="531" customWidth="1"/>
    <col min="3085" max="3085" width="5" style="531" bestFit="1" customWidth="1"/>
    <col min="3086" max="3086" width="4.7109375" style="531" customWidth="1"/>
    <col min="3087" max="3087" width="3.85546875" style="531" customWidth="1"/>
    <col min="3088" max="3088" width="5.28515625" style="531" customWidth="1"/>
    <col min="3089" max="3090" width="3.85546875" style="531" customWidth="1"/>
    <col min="3091" max="3091" width="5" style="531" bestFit="1" customWidth="1"/>
    <col min="3092" max="3092" width="3.85546875" style="531" customWidth="1"/>
    <col min="3093" max="3093" width="8" style="531" customWidth="1"/>
    <col min="3094" max="3094" width="7.28515625" style="531" customWidth="1"/>
    <col min="3095" max="3331" width="7.7109375" style="531"/>
    <col min="3332" max="3332" width="15" style="531" customWidth="1"/>
    <col min="3333" max="3333" width="8.28515625" style="531" customWidth="1"/>
    <col min="3334" max="3334" width="3.140625" style="531" customWidth="1"/>
    <col min="3335" max="3335" width="4.7109375" style="531" customWidth="1"/>
    <col min="3336" max="3337" width="3.85546875" style="531" customWidth="1"/>
    <col min="3338" max="3338" width="5" style="531" bestFit="1" customWidth="1"/>
    <col min="3339" max="3340" width="3.85546875" style="531" customWidth="1"/>
    <col min="3341" max="3341" width="5" style="531" bestFit="1" customWidth="1"/>
    <col min="3342" max="3342" width="4.7109375" style="531" customWidth="1"/>
    <col min="3343" max="3343" width="3.85546875" style="531" customWidth="1"/>
    <col min="3344" max="3344" width="5.28515625" style="531" customWidth="1"/>
    <col min="3345" max="3346" width="3.85546875" style="531" customWidth="1"/>
    <col min="3347" max="3347" width="5" style="531" bestFit="1" customWidth="1"/>
    <col min="3348" max="3348" width="3.85546875" style="531" customWidth="1"/>
    <col min="3349" max="3349" width="8" style="531" customWidth="1"/>
    <col min="3350" max="3350" width="7.28515625" style="531" customWidth="1"/>
    <col min="3351" max="3587" width="7.7109375" style="531"/>
    <col min="3588" max="3588" width="15" style="531" customWidth="1"/>
    <col min="3589" max="3589" width="8.28515625" style="531" customWidth="1"/>
    <col min="3590" max="3590" width="3.140625" style="531" customWidth="1"/>
    <col min="3591" max="3591" width="4.7109375" style="531" customWidth="1"/>
    <col min="3592" max="3593" width="3.85546875" style="531" customWidth="1"/>
    <col min="3594" max="3594" width="5" style="531" bestFit="1" customWidth="1"/>
    <col min="3595" max="3596" width="3.85546875" style="531" customWidth="1"/>
    <col min="3597" max="3597" width="5" style="531" bestFit="1" customWidth="1"/>
    <col min="3598" max="3598" width="4.7109375" style="531" customWidth="1"/>
    <col min="3599" max="3599" width="3.85546875" style="531" customWidth="1"/>
    <col min="3600" max="3600" width="5.28515625" style="531" customWidth="1"/>
    <col min="3601" max="3602" width="3.85546875" style="531" customWidth="1"/>
    <col min="3603" max="3603" width="5" style="531" bestFit="1" customWidth="1"/>
    <col min="3604" max="3604" width="3.85546875" style="531" customWidth="1"/>
    <col min="3605" max="3605" width="8" style="531" customWidth="1"/>
    <col min="3606" max="3606" width="7.28515625" style="531" customWidth="1"/>
    <col min="3607" max="3843" width="7.7109375" style="531"/>
    <col min="3844" max="3844" width="15" style="531" customWidth="1"/>
    <col min="3845" max="3845" width="8.28515625" style="531" customWidth="1"/>
    <col min="3846" max="3846" width="3.140625" style="531" customWidth="1"/>
    <col min="3847" max="3847" width="4.7109375" style="531" customWidth="1"/>
    <col min="3848" max="3849" width="3.85546875" style="531" customWidth="1"/>
    <col min="3850" max="3850" width="5" style="531" bestFit="1" customWidth="1"/>
    <col min="3851" max="3852" width="3.85546875" style="531" customWidth="1"/>
    <col min="3853" max="3853" width="5" style="531" bestFit="1" customWidth="1"/>
    <col min="3854" max="3854" width="4.7109375" style="531" customWidth="1"/>
    <col min="3855" max="3855" width="3.85546875" style="531" customWidth="1"/>
    <col min="3856" max="3856" width="5.28515625" style="531" customWidth="1"/>
    <col min="3857" max="3858" width="3.85546875" style="531" customWidth="1"/>
    <col min="3859" max="3859" width="5" style="531" bestFit="1" customWidth="1"/>
    <col min="3860" max="3860" width="3.85546875" style="531" customWidth="1"/>
    <col min="3861" max="3861" width="8" style="531" customWidth="1"/>
    <col min="3862" max="3862" width="7.28515625" style="531" customWidth="1"/>
    <col min="3863" max="4099" width="7.7109375" style="531"/>
    <col min="4100" max="4100" width="15" style="531" customWidth="1"/>
    <col min="4101" max="4101" width="8.28515625" style="531" customWidth="1"/>
    <col min="4102" max="4102" width="3.140625" style="531" customWidth="1"/>
    <col min="4103" max="4103" width="4.7109375" style="531" customWidth="1"/>
    <col min="4104" max="4105" width="3.85546875" style="531" customWidth="1"/>
    <col min="4106" max="4106" width="5" style="531" bestFit="1" customWidth="1"/>
    <col min="4107" max="4108" width="3.85546875" style="531" customWidth="1"/>
    <col min="4109" max="4109" width="5" style="531" bestFit="1" customWidth="1"/>
    <col min="4110" max="4110" width="4.7109375" style="531" customWidth="1"/>
    <col min="4111" max="4111" width="3.85546875" style="531" customWidth="1"/>
    <col min="4112" max="4112" width="5.28515625" style="531" customWidth="1"/>
    <col min="4113" max="4114" width="3.85546875" style="531" customWidth="1"/>
    <col min="4115" max="4115" width="5" style="531" bestFit="1" customWidth="1"/>
    <col min="4116" max="4116" width="3.85546875" style="531" customWidth="1"/>
    <col min="4117" max="4117" width="8" style="531" customWidth="1"/>
    <col min="4118" max="4118" width="7.28515625" style="531" customWidth="1"/>
    <col min="4119" max="4355" width="7.7109375" style="531"/>
    <col min="4356" max="4356" width="15" style="531" customWidth="1"/>
    <col min="4357" max="4357" width="8.28515625" style="531" customWidth="1"/>
    <col min="4358" max="4358" width="3.140625" style="531" customWidth="1"/>
    <col min="4359" max="4359" width="4.7109375" style="531" customWidth="1"/>
    <col min="4360" max="4361" width="3.85546875" style="531" customWidth="1"/>
    <col min="4362" max="4362" width="5" style="531" bestFit="1" customWidth="1"/>
    <col min="4363" max="4364" width="3.85546875" style="531" customWidth="1"/>
    <col min="4365" max="4365" width="5" style="531" bestFit="1" customWidth="1"/>
    <col min="4366" max="4366" width="4.7109375" style="531" customWidth="1"/>
    <col min="4367" max="4367" width="3.85546875" style="531" customWidth="1"/>
    <col min="4368" max="4368" width="5.28515625" style="531" customWidth="1"/>
    <col min="4369" max="4370" width="3.85546875" style="531" customWidth="1"/>
    <col min="4371" max="4371" width="5" style="531" bestFit="1" customWidth="1"/>
    <col min="4372" max="4372" width="3.85546875" style="531" customWidth="1"/>
    <col min="4373" max="4373" width="8" style="531" customWidth="1"/>
    <col min="4374" max="4374" width="7.28515625" style="531" customWidth="1"/>
    <col min="4375" max="4611" width="7.7109375" style="531"/>
    <col min="4612" max="4612" width="15" style="531" customWidth="1"/>
    <col min="4613" max="4613" width="8.28515625" style="531" customWidth="1"/>
    <col min="4614" max="4614" width="3.140625" style="531" customWidth="1"/>
    <col min="4615" max="4615" width="4.7109375" style="531" customWidth="1"/>
    <col min="4616" max="4617" width="3.85546875" style="531" customWidth="1"/>
    <col min="4618" max="4618" width="5" style="531" bestFit="1" customWidth="1"/>
    <col min="4619" max="4620" width="3.85546875" style="531" customWidth="1"/>
    <col min="4621" max="4621" width="5" style="531" bestFit="1" customWidth="1"/>
    <col min="4622" max="4622" width="4.7109375" style="531" customWidth="1"/>
    <col min="4623" max="4623" width="3.85546875" style="531" customWidth="1"/>
    <col min="4624" max="4624" width="5.28515625" style="531" customWidth="1"/>
    <col min="4625" max="4626" width="3.85546875" style="531" customWidth="1"/>
    <col min="4627" max="4627" width="5" style="531" bestFit="1" customWidth="1"/>
    <col min="4628" max="4628" width="3.85546875" style="531" customWidth="1"/>
    <col min="4629" max="4629" width="8" style="531" customWidth="1"/>
    <col min="4630" max="4630" width="7.28515625" style="531" customWidth="1"/>
    <col min="4631" max="4867" width="7.7109375" style="531"/>
    <col min="4868" max="4868" width="15" style="531" customWidth="1"/>
    <col min="4869" max="4869" width="8.28515625" style="531" customWidth="1"/>
    <col min="4870" max="4870" width="3.140625" style="531" customWidth="1"/>
    <col min="4871" max="4871" width="4.7109375" style="531" customWidth="1"/>
    <col min="4872" max="4873" width="3.85546875" style="531" customWidth="1"/>
    <col min="4874" max="4874" width="5" style="531" bestFit="1" customWidth="1"/>
    <col min="4875" max="4876" width="3.85546875" style="531" customWidth="1"/>
    <col min="4877" max="4877" width="5" style="531" bestFit="1" customWidth="1"/>
    <col min="4878" max="4878" width="4.7109375" style="531" customWidth="1"/>
    <col min="4879" max="4879" width="3.85546875" style="531" customWidth="1"/>
    <col min="4880" max="4880" width="5.28515625" style="531" customWidth="1"/>
    <col min="4881" max="4882" width="3.85546875" style="531" customWidth="1"/>
    <col min="4883" max="4883" width="5" style="531" bestFit="1" customWidth="1"/>
    <col min="4884" max="4884" width="3.85546875" style="531" customWidth="1"/>
    <col min="4885" max="4885" width="8" style="531" customWidth="1"/>
    <col min="4886" max="4886" width="7.28515625" style="531" customWidth="1"/>
    <col min="4887" max="5123" width="7.7109375" style="531"/>
    <col min="5124" max="5124" width="15" style="531" customWidth="1"/>
    <col min="5125" max="5125" width="8.28515625" style="531" customWidth="1"/>
    <col min="5126" max="5126" width="3.140625" style="531" customWidth="1"/>
    <col min="5127" max="5127" width="4.7109375" style="531" customWidth="1"/>
    <col min="5128" max="5129" width="3.85546875" style="531" customWidth="1"/>
    <col min="5130" max="5130" width="5" style="531" bestFit="1" customWidth="1"/>
    <col min="5131" max="5132" width="3.85546875" style="531" customWidth="1"/>
    <col min="5133" max="5133" width="5" style="531" bestFit="1" customWidth="1"/>
    <col min="5134" max="5134" width="4.7109375" style="531" customWidth="1"/>
    <col min="5135" max="5135" width="3.85546875" style="531" customWidth="1"/>
    <col min="5136" max="5136" width="5.28515625" style="531" customWidth="1"/>
    <col min="5137" max="5138" width="3.85546875" style="531" customWidth="1"/>
    <col min="5139" max="5139" width="5" style="531" bestFit="1" customWidth="1"/>
    <col min="5140" max="5140" width="3.85546875" style="531" customWidth="1"/>
    <col min="5141" max="5141" width="8" style="531" customWidth="1"/>
    <col min="5142" max="5142" width="7.28515625" style="531" customWidth="1"/>
    <col min="5143" max="5379" width="7.7109375" style="531"/>
    <col min="5380" max="5380" width="15" style="531" customWidth="1"/>
    <col min="5381" max="5381" width="8.28515625" style="531" customWidth="1"/>
    <col min="5382" max="5382" width="3.140625" style="531" customWidth="1"/>
    <col min="5383" max="5383" width="4.7109375" style="531" customWidth="1"/>
    <col min="5384" max="5385" width="3.85546875" style="531" customWidth="1"/>
    <col min="5386" max="5386" width="5" style="531" bestFit="1" customWidth="1"/>
    <col min="5387" max="5388" width="3.85546875" style="531" customWidth="1"/>
    <col min="5389" max="5389" width="5" style="531" bestFit="1" customWidth="1"/>
    <col min="5390" max="5390" width="4.7109375" style="531" customWidth="1"/>
    <col min="5391" max="5391" width="3.85546875" style="531" customWidth="1"/>
    <col min="5392" max="5392" width="5.28515625" style="531" customWidth="1"/>
    <col min="5393" max="5394" width="3.85546875" style="531" customWidth="1"/>
    <col min="5395" max="5395" width="5" style="531" bestFit="1" customWidth="1"/>
    <col min="5396" max="5396" width="3.85546875" style="531" customWidth="1"/>
    <col min="5397" max="5397" width="8" style="531" customWidth="1"/>
    <col min="5398" max="5398" width="7.28515625" style="531" customWidth="1"/>
    <col min="5399" max="5635" width="7.7109375" style="531"/>
    <col min="5636" max="5636" width="15" style="531" customWidth="1"/>
    <col min="5637" max="5637" width="8.28515625" style="531" customWidth="1"/>
    <col min="5638" max="5638" width="3.140625" style="531" customWidth="1"/>
    <col min="5639" max="5639" width="4.7109375" style="531" customWidth="1"/>
    <col min="5640" max="5641" width="3.85546875" style="531" customWidth="1"/>
    <col min="5642" max="5642" width="5" style="531" bestFit="1" customWidth="1"/>
    <col min="5643" max="5644" width="3.85546875" style="531" customWidth="1"/>
    <col min="5645" max="5645" width="5" style="531" bestFit="1" customWidth="1"/>
    <col min="5646" max="5646" width="4.7109375" style="531" customWidth="1"/>
    <col min="5647" max="5647" width="3.85546875" style="531" customWidth="1"/>
    <col min="5648" max="5648" width="5.28515625" style="531" customWidth="1"/>
    <col min="5649" max="5650" width="3.85546875" style="531" customWidth="1"/>
    <col min="5651" max="5651" width="5" style="531" bestFit="1" customWidth="1"/>
    <col min="5652" max="5652" width="3.85546875" style="531" customWidth="1"/>
    <col min="5653" max="5653" width="8" style="531" customWidth="1"/>
    <col min="5654" max="5654" width="7.28515625" style="531" customWidth="1"/>
    <col min="5655" max="5891" width="7.7109375" style="531"/>
    <col min="5892" max="5892" width="15" style="531" customWidth="1"/>
    <col min="5893" max="5893" width="8.28515625" style="531" customWidth="1"/>
    <col min="5894" max="5894" width="3.140625" style="531" customWidth="1"/>
    <col min="5895" max="5895" width="4.7109375" style="531" customWidth="1"/>
    <col min="5896" max="5897" width="3.85546875" style="531" customWidth="1"/>
    <col min="5898" max="5898" width="5" style="531" bestFit="1" customWidth="1"/>
    <col min="5899" max="5900" width="3.85546875" style="531" customWidth="1"/>
    <col min="5901" max="5901" width="5" style="531" bestFit="1" customWidth="1"/>
    <col min="5902" max="5902" width="4.7109375" style="531" customWidth="1"/>
    <col min="5903" max="5903" width="3.85546875" style="531" customWidth="1"/>
    <col min="5904" max="5904" width="5.28515625" style="531" customWidth="1"/>
    <col min="5905" max="5906" width="3.85546875" style="531" customWidth="1"/>
    <col min="5907" max="5907" width="5" style="531" bestFit="1" customWidth="1"/>
    <col min="5908" max="5908" width="3.85546875" style="531" customWidth="1"/>
    <col min="5909" max="5909" width="8" style="531" customWidth="1"/>
    <col min="5910" max="5910" width="7.28515625" style="531" customWidth="1"/>
    <col min="5911" max="6147" width="7.7109375" style="531"/>
    <col min="6148" max="6148" width="15" style="531" customWidth="1"/>
    <col min="6149" max="6149" width="8.28515625" style="531" customWidth="1"/>
    <col min="6150" max="6150" width="3.140625" style="531" customWidth="1"/>
    <col min="6151" max="6151" width="4.7109375" style="531" customWidth="1"/>
    <col min="6152" max="6153" width="3.85546875" style="531" customWidth="1"/>
    <col min="6154" max="6154" width="5" style="531" bestFit="1" customWidth="1"/>
    <col min="6155" max="6156" width="3.85546875" style="531" customWidth="1"/>
    <col min="6157" max="6157" width="5" style="531" bestFit="1" customWidth="1"/>
    <col min="6158" max="6158" width="4.7109375" style="531" customWidth="1"/>
    <col min="6159" max="6159" width="3.85546875" style="531" customWidth="1"/>
    <col min="6160" max="6160" width="5.28515625" style="531" customWidth="1"/>
    <col min="6161" max="6162" width="3.85546875" style="531" customWidth="1"/>
    <col min="6163" max="6163" width="5" style="531" bestFit="1" customWidth="1"/>
    <col min="6164" max="6164" width="3.85546875" style="531" customWidth="1"/>
    <col min="6165" max="6165" width="8" style="531" customWidth="1"/>
    <col min="6166" max="6166" width="7.28515625" style="531" customWidth="1"/>
    <col min="6167" max="6403" width="7.7109375" style="531"/>
    <col min="6404" max="6404" width="15" style="531" customWidth="1"/>
    <col min="6405" max="6405" width="8.28515625" style="531" customWidth="1"/>
    <col min="6406" max="6406" width="3.140625" style="531" customWidth="1"/>
    <col min="6407" max="6407" width="4.7109375" style="531" customWidth="1"/>
    <col min="6408" max="6409" width="3.85546875" style="531" customWidth="1"/>
    <col min="6410" max="6410" width="5" style="531" bestFit="1" customWidth="1"/>
    <col min="6411" max="6412" width="3.85546875" style="531" customWidth="1"/>
    <col min="6413" max="6413" width="5" style="531" bestFit="1" customWidth="1"/>
    <col min="6414" max="6414" width="4.7109375" style="531" customWidth="1"/>
    <col min="6415" max="6415" width="3.85546875" style="531" customWidth="1"/>
    <col min="6416" max="6416" width="5.28515625" style="531" customWidth="1"/>
    <col min="6417" max="6418" width="3.85546875" style="531" customWidth="1"/>
    <col min="6419" max="6419" width="5" style="531" bestFit="1" customWidth="1"/>
    <col min="6420" max="6420" width="3.85546875" style="531" customWidth="1"/>
    <col min="6421" max="6421" width="8" style="531" customWidth="1"/>
    <col min="6422" max="6422" width="7.28515625" style="531" customWidth="1"/>
    <col min="6423" max="6659" width="7.7109375" style="531"/>
    <col min="6660" max="6660" width="15" style="531" customWidth="1"/>
    <col min="6661" max="6661" width="8.28515625" style="531" customWidth="1"/>
    <col min="6662" max="6662" width="3.140625" style="531" customWidth="1"/>
    <col min="6663" max="6663" width="4.7109375" style="531" customWidth="1"/>
    <col min="6664" max="6665" width="3.85546875" style="531" customWidth="1"/>
    <col min="6666" max="6666" width="5" style="531" bestFit="1" customWidth="1"/>
    <col min="6667" max="6668" width="3.85546875" style="531" customWidth="1"/>
    <col min="6669" max="6669" width="5" style="531" bestFit="1" customWidth="1"/>
    <col min="6670" max="6670" width="4.7109375" style="531" customWidth="1"/>
    <col min="6671" max="6671" width="3.85546875" style="531" customWidth="1"/>
    <col min="6672" max="6672" width="5.28515625" style="531" customWidth="1"/>
    <col min="6673" max="6674" width="3.85546875" style="531" customWidth="1"/>
    <col min="6675" max="6675" width="5" style="531" bestFit="1" customWidth="1"/>
    <col min="6676" max="6676" width="3.85546875" style="531" customWidth="1"/>
    <col min="6677" max="6677" width="8" style="531" customWidth="1"/>
    <col min="6678" max="6678" width="7.28515625" style="531" customWidth="1"/>
    <col min="6679" max="6915" width="7.7109375" style="531"/>
    <col min="6916" max="6916" width="15" style="531" customWidth="1"/>
    <col min="6917" max="6917" width="8.28515625" style="531" customWidth="1"/>
    <col min="6918" max="6918" width="3.140625" style="531" customWidth="1"/>
    <col min="6919" max="6919" width="4.7109375" style="531" customWidth="1"/>
    <col min="6920" max="6921" width="3.85546875" style="531" customWidth="1"/>
    <col min="6922" max="6922" width="5" style="531" bestFit="1" customWidth="1"/>
    <col min="6923" max="6924" width="3.85546875" style="531" customWidth="1"/>
    <col min="6925" max="6925" width="5" style="531" bestFit="1" customWidth="1"/>
    <col min="6926" max="6926" width="4.7109375" style="531" customWidth="1"/>
    <col min="6927" max="6927" width="3.85546875" style="531" customWidth="1"/>
    <col min="6928" max="6928" width="5.28515625" style="531" customWidth="1"/>
    <col min="6929" max="6930" width="3.85546875" style="531" customWidth="1"/>
    <col min="6931" max="6931" width="5" style="531" bestFit="1" customWidth="1"/>
    <col min="6932" max="6932" width="3.85546875" style="531" customWidth="1"/>
    <col min="6933" max="6933" width="8" style="531" customWidth="1"/>
    <col min="6934" max="6934" width="7.28515625" style="531" customWidth="1"/>
    <col min="6935" max="7171" width="7.7109375" style="531"/>
    <col min="7172" max="7172" width="15" style="531" customWidth="1"/>
    <col min="7173" max="7173" width="8.28515625" style="531" customWidth="1"/>
    <col min="7174" max="7174" width="3.140625" style="531" customWidth="1"/>
    <col min="7175" max="7175" width="4.7109375" style="531" customWidth="1"/>
    <col min="7176" max="7177" width="3.85546875" style="531" customWidth="1"/>
    <col min="7178" max="7178" width="5" style="531" bestFit="1" customWidth="1"/>
    <col min="7179" max="7180" width="3.85546875" style="531" customWidth="1"/>
    <col min="7181" max="7181" width="5" style="531" bestFit="1" customWidth="1"/>
    <col min="7182" max="7182" width="4.7109375" style="531" customWidth="1"/>
    <col min="7183" max="7183" width="3.85546875" style="531" customWidth="1"/>
    <col min="7184" max="7184" width="5.28515625" style="531" customWidth="1"/>
    <col min="7185" max="7186" width="3.85546875" style="531" customWidth="1"/>
    <col min="7187" max="7187" width="5" style="531" bestFit="1" customWidth="1"/>
    <col min="7188" max="7188" width="3.85546875" style="531" customWidth="1"/>
    <col min="7189" max="7189" width="8" style="531" customWidth="1"/>
    <col min="7190" max="7190" width="7.28515625" style="531" customWidth="1"/>
    <col min="7191" max="7427" width="7.7109375" style="531"/>
    <col min="7428" max="7428" width="15" style="531" customWidth="1"/>
    <col min="7429" max="7429" width="8.28515625" style="531" customWidth="1"/>
    <col min="7430" max="7430" width="3.140625" style="531" customWidth="1"/>
    <col min="7431" max="7431" width="4.7109375" style="531" customWidth="1"/>
    <col min="7432" max="7433" width="3.85546875" style="531" customWidth="1"/>
    <col min="7434" max="7434" width="5" style="531" bestFit="1" customWidth="1"/>
    <col min="7435" max="7436" width="3.85546875" style="531" customWidth="1"/>
    <col min="7437" max="7437" width="5" style="531" bestFit="1" customWidth="1"/>
    <col min="7438" max="7438" width="4.7109375" style="531" customWidth="1"/>
    <col min="7439" max="7439" width="3.85546875" style="531" customWidth="1"/>
    <col min="7440" max="7440" width="5.28515625" style="531" customWidth="1"/>
    <col min="7441" max="7442" width="3.85546875" style="531" customWidth="1"/>
    <col min="7443" max="7443" width="5" style="531" bestFit="1" customWidth="1"/>
    <col min="7444" max="7444" width="3.85546875" style="531" customWidth="1"/>
    <col min="7445" max="7445" width="8" style="531" customWidth="1"/>
    <col min="7446" max="7446" width="7.28515625" style="531" customWidth="1"/>
    <col min="7447" max="7683" width="7.7109375" style="531"/>
    <col min="7684" max="7684" width="15" style="531" customWidth="1"/>
    <col min="7685" max="7685" width="8.28515625" style="531" customWidth="1"/>
    <col min="7686" max="7686" width="3.140625" style="531" customWidth="1"/>
    <col min="7687" max="7687" width="4.7109375" style="531" customWidth="1"/>
    <col min="7688" max="7689" width="3.85546875" style="531" customWidth="1"/>
    <col min="7690" max="7690" width="5" style="531" bestFit="1" customWidth="1"/>
    <col min="7691" max="7692" width="3.85546875" style="531" customWidth="1"/>
    <col min="7693" max="7693" width="5" style="531" bestFit="1" customWidth="1"/>
    <col min="7694" max="7694" width="4.7109375" style="531" customWidth="1"/>
    <col min="7695" max="7695" width="3.85546875" style="531" customWidth="1"/>
    <col min="7696" max="7696" width="5.28515625" style="531" customWidth="1"/>
    <col min="7697" max="7698" width="3.85546875" style="531" customWidth="1"/>
    <col min="7699" max="7699" width="5" style="531" bestFit="1" customWidth="1"/>
    <col min="7700" max="7700" width="3.85546875" style="531" customWidth="1"/>
    <col min="7701" max="7701" width="8" style="531" customWidth="1"/>
    <col min="7702" max="7702" width="7.28515625" style="531" customWidth="1"/>
    <col min="7703" max="7939" width="7.7109375" style="531"/>
    <col min="7940" max="7940" width="15" style="531" customWidth="1"/>
    <col min="7941" max="7941" width="8.28515625" style="531" customWidth="1"/>
    <col min="7942" max="7942" width="3.140625" style="531" customWidth="1"/>
    <col min="7943" max="7943" width="4.7109375" style="531" customWidth="1"/>
    <col min="7944" max="7945" width="3.85546875" style="531" customWidth="1"/>
    <col min="7946" max="7946" width="5" style="531" bestFit="1" customWidth="1"/>
    <col min="7947" max="7948" width="3.85546875" style="531" customWidth="1"/>
    <col min="7949" max="7949" width="5" style="531" bestFit="1" customWidth="1"/>
    <col min="7950" max="7950" width="4.7109375" style="531" customWidth="1"/>
    <col min="7951" max="7951" width="3.85546875" style="531" customWidth="1"/>
    <col min="7952" max="7952" width="5.28515625" style="531" customWidth="1"/>
    <col min="7953" max="7954" width="3.85546875" style="531" customWidth="1"/>
    <col min="7955" max="7955" width="5" style="531" bestFit="1" customWidth="1"/>
    <col min="7956" max="7956" width="3.85546875" style="531" customWidth="1"/>
    <col min="7957" max="7957" width="8" style="531" customWidth="1"/>
    <col min="7958" max="7958" width="7.28515625" style="531" customWidth="1"/>
    <col min="7959" max="8195" width="7.7109375" style="531"/>
    <col min="8196" max="8196" width="15" style="531" customWidth="1"/>
    <col min="8197" max="8197" width="8.28515625" style="531" customWidth="1"/>
    <col min="8198" max="8198" width="3.140625" style="531" customWidth="1"/>
    <col min="8199" max="8199" width="4.7109375" style="531" customWidth="1"/>
    <col min="8200" max="8201" width="3.85546875" style="531" customWidth="1"/>
    <col min="8202" max="8202" width="5" style="531" bestFit="1" customWidth="1"/>
    <col min="8203" max="8204" width="3.85546875" style="531" customWidth="1"/>
    <col min="8205" max="8205" width="5" style="531" bestFit="1" customWidth="1"/>
    <col min="8206" max="8206" width="4.7109375" style="531" customWidth="1"/>
    <col min="8207" max="8207" width="3.85546875" style="531" customWidth="1"/>
    <col min="8208" max="8208" width="5.28515625" style="531" customWidth="1"/>
    <col min="8209" max="8210" width="3.85546875" style="531" customWidth="1"/>
    <col min="8211" max="8211" width="5" style="531" bestFit="1" customWidth="1"/>
    <col min="8212" max="8212" width="3.85546875" style="531" customWidth="1"/>
    <col min="8213" max="8213" width="8" style="531" customWidth="1"/>
    <col min="8214" max="8214" width="7.28515625" style="531" customWidth="1"/>
    <col min="8215" max="8451" width="7.7109375" style="531"/>
    <col min="8452" max="8452" width="15" style="531" customWidth="1"/>
    <col min="8453" max="8453" width="8.28515625" style="531" customWidth="1"/>
    <col min="8454" max="8454" width="3.140625" style="531" customWidth="1"/>
    <col min="8455" max="8455" width="4.7109375" style="531" customWidth="1"/>
    <col min="8456" max="8457" width="3.85546875" style="531" customWidth="1"/>
    <col min="8458" max="8458" width="5" style="531" bestFit="1" customWidth="1"/>
    <col min="8459" max="8460" width="3.85546875" style="531" customWidth="1"/>
    <col min="8461" max="8461" width="5" style="531" bestFit="1" customWidth="1"/>
    <col min="8462" max="8462" width="4.7109375" style="531" customWidth="1"/>
    <col min="8463" max="8463" width="3.85546875" style="531" customWidth="1"/>
    <col min="8464" max="8464" width="5.28515625" style="531" customWidth="1"/>
    <col min="8465" max="8466" width="3.85546875" style="531" customWidth="1"/>
    <col min="8467" max="8467" width="5" style="531" bestFit="1" customWidth="1"/>
    <col min="8468" max="8468" width="3.85546875" style="531" customWidth="1"/>
    <col min="8469" max="8469" width="8" style="531" customWidth="1"/>
    <col min="8470" max="8470" width="7.28515625" style="531" customWidth="1"/>
    <col min="8471" max="8707" width="7.7109375" style="531"/>
    <col min="8708" max="8708" width="15" style="531" customWidth="1"/>
    <col min="8709" max="8709" width="8.28515625" style="531" customWidth="1"/>
    <col min="8710" max="8710" width="3.140625" style="531" customWidth="1"/>
    <col min="8711" max="8711" width="4.7109375" style="531" customWidth="1"/>
    <col min="8712" max="8713" width="3.85546875" style="531" customWidth="1"/>
    <col min="8714" max="8714" width="5" style="531" bestFit="1" customWidth="1"/>
    <col min="8715" max="8716" width="3.85546875" style="531" customWidth="1"/>
    <col min="8717" max="8717" width="5" style="531" bestFit="1" customWidth="1"/>
    <col min="8718" max="8718" width="4.7109375" style="531" customWidth="1"/>
    <col min="8719" max="8719" width="3.85546875" style="531" customWidth="1"/>
    <col min="8720" max="8720" width="5.28515625" style="531" customWidth="1"/>
    <col min="8721" max="8722" width="3.85546875" style="531" customWidth="1"/>
    <col min="8723" max="8723" width="5" style="531" bestFit="1" customWidth="1"/>
    <col min="8724" max="8724" width="3.85546875" style="531" customWidth="1"/>
    <col min="8725" max="8725" width="8" style="531" customWidth="1"/>
    <col min="8726" max="8726" width="7.28515625" style="531" customWidth="1"/>
    <col min="8727" max="8963" width="7.7109375" style="531"/>
    <col min="8964" max="8964" width="15" style="531" customWidth="1"/>
    <col min="8965" max="8965" width="8.28515625" style="531" customWidth="1"/>
    <col min="8966" max="8966" width="3.140625" style="531" customWidth="1"/>
    <col min="8967" max="8967" width="4.7109375" style="531" customWidth="1"/>
    <col min="8968" max="8969" width="3.85546875" style="531" customWidth="1"/>
    <col min="8970" max="8970" width="5" style="531" bestFit="1" customWidth="1"/>
    <col min="8971" max="8972" width="3.85546875" style="531" customWidth="1"/>
    <col min="8973" max="8973" width="5" style="531" bestFit="1" customWidth="1"/>
    <col min="8974" max="8974" width="4.7109375" style="531" customWidth="1"/>
    <col min="8975" max="8975" width="3.85546875" style="531" customWidth="1"/>
    <col min="8976" max="8976" width="5.28515625" style="531" customWidth="1"/>
    <col min="8977" max="8978" width="3.85546875" style="531" customWidth="1"/>
    <col min="8979" max="8979" width="5" style="531" bestFit="1" customWidth="1"/>
    <col min="8980" max="8980" width="3.85546875" style="531" customWidth="1"/>
    <col min="8981" max="8981" width="8" style="531" customWidth="1"/>
    <col min="8982" max="8982" width="7.28515625" style="531" customWidth="1"/>
    <col min="8983" max="9219" width="7.7109375" style="531"/>
    <col min="9220" max="9220" width="15" style="531" customWidth="1"/>
    <col min="9221" max="9221" width="8.28515625" style="531" customWidth="1"/>
    <col min="9222" max="9222" width="3.140625" style="531" customWidth="1"/>
    <col min="9223" max="9223" width="4.7109375" style="531" customWidth="1"/>
    <col min="9224" max="9225" width="3.85546875" style="531" customWidth="1"/>
    <col min="9226" max="9226" width="5" style="531" bestFit="1" customWidth="1"/>
    <col min="9227" max="9228" width="3.85546875" style="531" customWidth="1"/>
    <col min="9229" max="9229" width="5" style="531" bestFit="1" customWidth="1"/>
    <col min="9230" max="9230" width="4.7109375" style="531" customWidth="1"/>
    <col min="9231" max="9231" width="3.85546875" style="531" customWidth="1"/>
    <col min="9232" max="9232" width="5.28515625" style="531" customWidth="1"/>
    <col min="9233" max="9234" width="3.85546875" style="531" customWidth="1"/>
    <col min="9235" max="9235" width="5" style="531" bestFit="1" customWidth="1"/>
    <col min="9236" max="9236" width="3.85546875" style="531" customWidth="1"/>
    <col min="9237" max="9237" width="8" style="531" customWidth="1"/>
    <col min="9238" max="9238" width="7.28515625" style="531" customWidth="1"/>
    <col min="9239" max="9475" width="7.7109375" style="531"/>
    <col min="9476" max="9476" width="15" style="531" customWidth="1"/>
    <col min="9477" max="9477" width="8.28515625" style="531" customWidth="1"/>
    <col min="9478" max="9478" width="3.140625" style="531" customWidth="1"/>
    <col min="9479" max="9479" width="4.7109375" style="531" customWidth="1"/>
    <col min="9480" max="9481" width="3.85546875" style="531" customWidth="1"/>
    <col min="9482" max="9482" width="5" style="531" bestFit="1" customWidth="1"/>
    <col min="9483" max="9484" width="3.85546875" style="531" customWidth="1"/>
    <col min="9485" max="9485" width="5" style="531" bestFit="1" customWidth="1"/>
    <col min="9486" max="9486" width="4.7109375" style="531" customWidth="1"/>
    <col min="9487" max="9487" width="3.85546875" style="531" customWidth="1"/>
    <col min="9488" max="9488" width="5.28515625" style="531" customWidth="1"/>
    <col min="9489" max="9490" width="3.85546875" style="531" customWidth="1"/>
    <col min="9491" max="9491" width="5" style="531" bestFit="1" customWidth="1"/>
    <col min="9492" max="9492" width="3.85546875" style="531" customWidth="1"/>
    <col min="9493" max="9493" width="8" style="531" customWidth="1"/>
    <col min="9494" max="9494" width="7.28515625" style="531" customWidth="1"/>
    <col min="9495" max="9731" width="7.7109375" style="531"/>
    <col min="9732" max="9732" width="15" style="531" customWidth="1"/>
    <col min="9733" max="9733" width="8.28515625" style="531" customWidth="1"/>
    <col min="9734" max="9734" width="3.140625" style="531" customWidth="1"/>
    <col min="9735" max="9735" width="4.7109375" style="531" customWidth="1"/>
    <col min="9736" max="9737" width="3.85546875" style="531" customWidth="1"/>
    <col min="9738" max="9738" width="5" style="531" bestFit="1" customWidth="1"/>
    <col min="9739" max="9740" width="3.85546875" style="531" customWidth="1"/>
    <col min="9741" max="9741" width="5" style="531" bestFit="1" customWidth="1"/>
    <col min="9742" max="9742" width="4.7109375" style="531" customWidth="1"/>
    <col min="9743" max="9743" width="3.85546875" style="531" customWidth="1"/>
    <col min="9744" max="9744" width="5.28515625" style="531" customWidth="1"/>
    <col min="9745" max="9746" width="3.85546875" style="531" customWidth="1"/>
    <col min="9747" max="9747" width="5" style="531" bestFit="1" customWidth="1"/>
    <col min="9748" max="9748" width="3.85546875" style="531" customWidth="1"/>
    <col min="9749" max="9749" width="8" style="531" customWidth="1"/>
    <col min="9750" max="9750" width="7.28515625" style="531" customWidth="1"/>
    <col min="9751" max="9987" width="7.7109375" style="531"/>
    <col min="9988" max="9988" width="15" style="531" customWidth="1"/>
    <col min="9989" max="9989" width="8.28515625" style="531" customWidth="1"/>
    <col min="9990" max="9990" width="3.140625" style="531" customWidth="1"/>
    <col min="9991" max="9991" width="4.7109375" style="531" customWidth="1"/>
    <col min="9992" max="9993" width="3.85546875" style="531" customWidth="1"/>
    <col min="9994" max="9994" width="5" style="531" bestFit="1" customWidth="1"/>
    <col min="9995" max="9996" width="3.85546875" style="531" customWidth="1"/>
    <col min="9997" max="9997" width="5" style="531" bestFit="1" customWidth="1"/>
    <col min="9998" max="9998" width="4.7109375" style="531" customWidth="1"/>
    <col min="9999" max="9999" width="3.85546875" style="531" customWidth="1"/>
    <col min="10000" max="10000" width="5.28515625" style="531" customWidth="1"/>
    <col min="10001" max="10002" width="3.85546875" style="531" customWidth="1"/>
    <col min="10003" max="10003" width="5" style="531" bestFit="1" customWidth="1"/>
    <col min="10004" max="10004" width="3.85546875" style="531" customWidth="1"/>
    <col min="10005" max="10005" width="8" style="531" customWidth="1"/>
    <col min="10006" max="10006" width="7.28515625" style="531" customWidth="1"/>
    <col min="10007" max="10243" width="7.7109375" style="531"/>
    <col min="10244" max="10244" width="15" style="531" customWidth="1"/>
    <col min="10245" max="10245" width="8.28515625" style="531" customWidth="1"/>
    <col min="10246" max="10246" width="3.140625" style="531" customWidth="1"/>
    <col min="10247" max="10247" width="4.7109375" style="531" customWidth="1"/>
    <col min="10248" max="10249" width="3.85546875" style="531" customWidth="1"/>
    <col min="10250" max="10250" width="5" style="531" bestFit="1" customWidth="1"/>
    <col min="10251" max="10252" width="3.85546875" style="531" customWidth="1"/>
    <col min="10253" max="10253" width="5" style="531" bestFit="1" customWidth="1"/>
    <col min="10254" max="10254" width="4.7109375" style="531" customWidth="1"/>
    <col min="10255" max="10255" width="3.85546875" style="531" customWidth="1"/>
    <col min="10256" max="10256" width="5.28515625" style="531" customWidth="1"/>
    <col min="10257" max="10258" width="3.85546875" style="531" customWidth="1"/>
    <col min="10259" max="10259" width="5" style="531" bestFit="1" customWidth="1"/>
    <col min="10260" max="10260" width="3.85546875" style="531" customWidth="1"/>
    <col min="10261" max="10261" width="8" style="531" customWidth="1"/>
    <col min="10262" max="10262" width="7.28515625" style="531" customWidth="1"/>
    <col min="10263" max="10499" width="7.7109375" style="531"/>
    <col min="10500" max="10500" width="15" style="531" customWidth="1"/>
    <col min="10501" max="10501" width="8.28515625" style="531" customWidth="1"/>
    <col min="10502" max="10502" width="3.140625" style="531" customWidth="1"/>
    <col min="10503" max="10503" width="4.7109375" style="531" customWidth="1"/>
    <col min="10504" max="10505" width="3.85546875" style="531" customWidth="1"/>
    <col min="10506" max="10506" width="5" style="531" bestFit="1" customWidth="1"/>
    <col min="10507" max="10508" width="3.85546875" style="531" customWidth="1"/>
    <col min="10509" max="10509" width="5" style="531" bestFit="1" customWidth="1"/>
    <col min="10510" max="10510" width="4.7109375" style="531" customWidth="1"/>
    <col min="10511" max="10511" width="3.85546875" style="531" customWidth="1"/>
    <col min="10512" max="10512" width="5.28515625" style="531" customWidth="1"/>
    <col min="10513" max="10514" width="3.85546875" style="531" customWidth="1"/>
    <col min="10515" max="10515" width="5" style="531" bestFit="1" customWidth="1"/>
    <col min="10516" max="10516" width="3.85546875" style="531" customWidth="1"/>
    <col min="10517" max="10517" width="8" style="531" customWidth="1"/>
    <col min="10518" max="10518" width="7.28515625" style="531" customWidth="1"/>
    <col min="10519" max="10755" width="7.7109375" style="531"/>
    <col min="10756" max="10756" width="15" style="531" customWidth="1"/>
    <col min="10757" max="10757" width="8.28515625" style="531" customWidth="1"/>
    <col min="10758" max="10758" width="3.140625" style="531" customWidth="1"/>
    <col min="10759" max="10759" width="4.7109375" style="531" customWidth="1"/>
    <col min="10760" max="10761" width="3.85546875" style="531" customWidth="1"/>
    <col min="10762" max="10762" width="5" style="531" bestFit="1" customWidth="1"/>
    <col min="10763" max="10764" width="3.85546875" style="531" customWidth="1"/>
    <col min="10765" max="10765" width="5" style="531" bestFit="1" customWidth="1"/>
    <col min="10766" max="10766" width="4.7109375" style="531" customWidth="1"/>
    <col min="10767" max="10767" width="3.85546875" style="531" customWidth="1"/>
    <col min="10768" max="10768" width="5.28515625" style="531" customWidth="1"/>
    <col min="10769" max="10770" width="3.85546875" style="531" customWidth="1"/>
    <col min="10771" max="10771" width="5" style="531" bestFit="1" customWidth="1"/>
    <col min="10772" max="10772" width="3.85546875" style="531" customWidth="1"/>
    <col min="10773" max="10773" width="8" style="531" customWidth="1"/>
    <col min="10774" max="10774" width="7.28515625" style="531" customWidth="1"/>
    <col min="10775" max="11011" width="7.7109375" style="531"/>
    <col min="11012" max="11012" width="15" style="531" customWidth="1"/>
    <col min="11013" max="11013" width="8.28515625" style="531" customWidth="1"/>
    <col min="11014" max="11014" width="3.140625" style="531" customWidth="1"/>
    <col min="11015" max="11015" width="4.7109375" style="531" customWidth="1"/>
    <col min="11016" max="11017" width="3.85546875" style="531" customWidth="1"/>
    <col min="11018" max="11018" width="5" style="531" bestFit="1" customWidth="1"/>
    <col min="11019" max="11020" width="3.85546875" style="531" customWidth="1"/>
    <col min="11021" max="11021" width="5" style="531" bestFit="1" customWidth="1"/>
    <col min="11022" max="11022" width="4.7109375" style="531" customWidth="1"/>
    <col min="11023" max="11023" width="3.85546875" style="531" customWidth="1"/>
    <col min="11024" max="11024" width="5.28515625" style="531" customWidth="1"/>
    <col min="11025" max="11026" width="3.85546875" style="531" customWidth="1"/>
    <col min="11027" max="11027" width="5" style="531" bestFit="1" customWidth="1"/>
    <col min="11028" max="11028" width="3.85546875" style="531" customWidth="1"/>
    <col min="11029" max="11029" width="8" style="531" customWidth="1"/>
    <col min="11030" max="11030" width="7.28515625" style="531" customWidth="1"/>
    <col min="11031" max="11267" width="7.7109375" style="531"/>
    <col min="11268" max="11268" width="15" style="531" customWidth="1"/>
    <col min="11269" max="11269" width="8.28515625" style="531" customWidth="1"/>
    <col min="11270" max="11270" width="3.140625" style="531" customWidth="1"/>
    <col min="11271" max="11271" width="4.7109375" style="531" customWidth="1"/>
    <col min="11272" max="11273" width="3.85546875" style="531" customWidth="1"/>
    <col min="11274" max="11274" width="5" style="531" bestFit="1" customWidth="1"/>
    <col min="11275" max="11276" width="3.85546875" style="531" customWidth="1"/>
    <col min="11277" max="11277" width="5" style="531" bestFit="1" customWidth="1"/>
    <col min="11278" max="11278" width="4.7109375" style="531" customWidth="1"/>
    <col min="11279" max="11279" width="3.85546875" style="531" customWidth="1"/>
    <col min="11280" max="11280" width="5.28515625" style="531" customWidth="1"/>
    <col min="11281" max="11282" width="3.85546875" style="531" customWidth="1"/>
    <col min="11283" max="11283" width="5" style="531" bestFit="1" customWidth="1"/>
    <col min="11284" max="11284" width="3.85546875" style="531" customWidth="1"/>
    <col min="11285" max="11285" width="8" style="531" customWidth="1"/>
    <col min="11286" max="11286" width="7.28515625" style="531" customWidth="1"/>
    <col min="11287" max="11523" width="7.7109375" style="531"/>
    <col min="11524" max="11524" width="15" style="531" customWidth="1"/>
    <col min="11525" max="11525" width="8.28515625" style="531" customWidth="1"/>
    <col min="11526" max="11526" width="3.140625" style="531" customWidth="1"/>
    <col min="11527" max="11527" width="4.7109375" style="531" customWidth="1"/>
    <col min="11528" max="11529" width="3.85546875" style="531" customWidth="1"/>
    <col min="11530" max="11530" width="5" style="531" bestFit="1" customWidth="1"/>
    <col min="11531" max="11532" width="3.85546875" style="531" customWidth="1"/>
    <col min="11533" max="11533" width="5" style="531" bestFit="1" customWidth="1"/>
    <col min="11534" max="11534" width="4.7109375" style="531" customWidth="1"/>
    <col min="11535" max="11535" width="3.85546875" style="531" customWidth="1"/>
    <col min="11536" max="11536" width="5.28515625" style="531" customWidth="1"/>
    <col min="11537" max="11538" width="3.85546875" style="531" customWidth="1"/>
    <col min="11539" max="11539" width="5" style="531" bestFit="1" customWidth="1"/>
    <col min="11540" max="11540" width="3.85546875" style="531" customWidth="1"/>
    <col min="11541" max="11541" width="8" style="531" customWidth="1"/>
    <col min="11542" max="11542" width="7.28515625" style="531" customWidth="1"/>
    <col min="11543" max="11779" width="7.7109375" style="531"/>
    <col min="11780" max="11780" width="15" style="531" customWidth="1"/>
    <col min="11781" max="11781" width="8.28515625" style="531" customWidth="1"/>
    <col min="11782" max="11782" width="3.140625" style="531" customWidth="1"/>
    <col min="11783" max="11783" width="4.7109375" style="531" customWidth="1"/>
    <col min="11784" max="11785" width="3.85546875" style="531" customWidth="1"/>
    <col min="11786" max="11786" width="5" style="531" bestFit="1" customWidth="1"/>
    <col min="11787" max="11788" width="3.85546875" style="531" customWidth="1"/>
    <col min="11789" max="11789" width="5" style="531" bestFit="1" customWidth="1"/>
    <col min="11790" max="11790" width="4.7109375" style="531" customWidth="1"/>
    <col min="11791" max="11791" width="3.85546875" style="531" customWidth="1"/>
    <col min="11792" max="11792" width="5.28515625" style="531" customWidth="1"/>
    <col min="11793" max="11794" width="3.85546875" style="531" customWidth="1"/>
    <col min="11795" max="11795" width="5" style="531" bestFit="1" customWidth="1"/>
    <col min="11796" max="11796" width="3.85546875" style="531" customWidth="1"/>
    <col min="11797" max="11797" width="8" style="531" customWidth="1"/>
    <col min="11798" max="11798" width="7.28515625" style="531" customWidth="1"/>
    <col min="11799" max="12035" width="7.7109375" style="531"/>
    <col min="12036" max="12036" width="15" style="531" customWidth="1"/>
    <col min="12037" max="12037" width="8.28515625" style="531" customWidth="1"/>
    <col min="12038" max="12038" width="3.140625" style="531" customWidth="1"/>
    <col min="12039" max="12039" width="4.7109375" style="531" customWidth="1"/>
    <col min="12040" max="12041" width="3.85546875" style="531" customWidth="1"/>
    <col min="12042" max="12042" width="5" style="531" bestFit="1" customWidth="1"/>
    <col min="12043" max="12044" width="3.85546875" style="531" customWidth="1"/>
    <col min="12045" max="12045" width="5" style="531" bestFit="1" customWidth="1"/>
    <col min="12046" max="12046" width="4.7109375" style="531" customWidth="1"/>
    <col min="12047" max="12047" width="3.85546875" style="531" customWidth="1"/>
    <col min="12048" max="12048" width="5.28515625" style="531" customWidth="1"/>
    <col min="12049" max="12050" width="3.85546875" style="531" customWidth="1"/>
    <col min="12051" max="12051" width="5" style="531" bestFit="1" customWidth="1"/>
    <col min="12052" max="12052" width="3.85546875" style="531" customWidth="1"/>
    <col min="12053" max="12053" width="8" style="531" customWidth="1"/>
    <col min="12054" max="12054" width="7.28515625" style="531" customWidth="1"/>
    <col min="12055" max="12291" width="7.7109375" style="531"/>
    <col min="12292" max="12292" width="15" style="531" customWidth="1"/>
    <col min="12293" max="12293" width="8.28515625" style="531" customWidth="1"/>
    <col min="12294" max="12294" width="3.140625" style="531" customWidth="1"/>
    <col min="12295" max="12295" width="4.7109375" style="531" customWidth="1"/>
    <col min="12296" max="12297" width="3.85546875" style="531" customWidth="1"/>
    <col min="12298" max="12298" width="5" style="531" bestFit="1" customWidth="1"/>
    <col min="12299" max="12300" width="3.85546875" style="531" customWidth="1"/>
    <col min="12301" max="12301" width="5" style="531" bestFit="1" customWidth="1"/>
    <col min="12302" max="12302" width="4.7109375" style="531" customWidth="1"/>
    <col min="12303" max="12303" width="3.85546875" style="531" customWidth="1"/>
    <col min="12304" max="12304" width="5.28515625" style="531" customWidth="1"/>
    <col min="12305" max="12306" width="3.85546875" style="531" customWidth="1"/>
    <col min="12307" max="12307" width="5" style="531" bestFit="1" customWidth="1"/>
    <col min="12308" max="12308" width="3.85546875" style="531" customWidth="1"/>
    <col min="12309" max="12309" width="8" style="531" customWidth="1"/>
    <col min="12310" max="12310" width="7.28515625" style="531" customWidth="1"/>
    <col min="12311" max="12547" width="7.7109375" style="531"/>
    <col min="12548" max="12548" width="15" style="531" customWidth="1"/>
    <col min="12549" max="12549" width="8.28515625" style="531" customWidth="1"/>
    <col min="12550" max="12550" width="3.140625" style="531" customWidth="1"/>
    <col min="12551" max="12551" width="4.7109375" style="531" customWidth="1"/>
    <col min="12552" max="12553" width="3.85546875" style="531" customWidth="1"/>
    <col min="12554" max="12554" width="5" style="531" bestFit="1" customWidth="1"/>
    <col min="12555" max="12556" width="3.85546875" style="531" customWidth="1"/>
    <col min="12557" max="12557" width="5" style="531" bestFit="1" customWidth="1"/>
    <col min="12558" max="12558" width="4.7109375" style="531" customWidth="1"/>
    <col min="12559" max="12559" width="3.85546875" style="531" customWidth="1"/>
    <col min="12560" max="12560" width="5.28515625" style="531" customWidth="1"/>
    <col min="12561" max="12562" width="3.85546875" style="531" customWidth="1"/>
    <col min="12563" max="12563" width="5" style="531" bestFit="1" customWidth="1"/>
    <col min="12564" max="12564" width="3.85546875" style="531" customWidth="1"/>
    <col min="12565" max="12565" width="8" style="531" customWidth="1"/>
    <col min="12566" max="12566" width="7.28515625" style="531" customWidth="1"/>
    <col min="12567" max="12803" width="7.7109375" style="531"/>
    <col min="12804" max="12804" width="15" style="531" customWidth="1"/>
    <col min="12805" max="12805" width="8.28515625" style="531" customWidth="1"/>
    <col min="12806" max="12806" width="3.140625" style="531" customWidth="1"/>
    <col min="12807" max="12807" width="4.7109375" style="531" customWidth="1"/>
    <col min="12808" max="12809" width="3.85546875" style="531" customWidth="1"/>
    <col min="12810" max="12810" width="5" style="531" bestFit="1" customWidth="1"/>
    <col min="12811" max="12812" width="3.85546875" style="531" customWidth="1"/>
    <col min="12813" max="12813" width="5" style="531" bestFit="1" customWidth="1"/>
    <col min="12814" max="12814" width="4.7109375" style="531" customWidth="1"/>
    <col min="12815" max="12815" width="3.85546875" style="531" customWidth="1"/>
    <col min="12816" max="12816" width="5.28515625" style="531" customWidth="1"/>
    <col min="12817" max="12818" width="3.85546875" style="531" customWidth="1"/>
    <col min="12819" max="12819" width="5" style="531" bestFit="1" customWidth="1"/>
    <col min="12820" max="12820" width="3.85546875" style="531" customWidth="1"/>
    <col min="12821" max="12821" width="8" style="531" customWidth="1"/>
    <col min="12822" max="12822" width="7.28515625" style="531" customWidth="1"/>
    <col min="12823" max="13059" width="7.7109375" style="531"/>
    <col min="13060" max="13060" width="15" style="531" customWidth="1"/>
    <col min="13061" max="13061" width="8.28515625" style="531" customWidth="1"/>
    <col min="13062" max="13062" width="3.140625" style="531" customWidth="1"/>
    <col min="13063" max="13063" width="4.7109375" style="531" customWidth="1"/>
    <col min="13064" max="13065" width="3.85546875" style="531" customWidth="1"/>
    <col min="13066" max="13066" width="5" style="531" bestFit="1" customWidth="1"/>
    <col min="13067" max="13068" width="3.85546875" style="531" customWidth="1"/>
    <col min="13069" max="13069" width="5" style="531" bestFit="1" customWidth="1"/>
    <col min="13070" max="13070" width="4.7109375" style="531" customWidth="1"/>
    <col min="13071" max="13071" width="3.85546875" style="531" customWidth="1"/>
    <col min="13072" max="13072" width="5.28515625" style="531" customWidth="1"/>
    <col min="13073" max="13074" width="3.85546875" style="531" customWidth="1"/>
    <col min="13075" max="13075" width="5" style="531" bestFit="1" customWidth="1"/>
    <col min="13076" max="13076" width="3.85546875" style="531" customWidth="1"/>
    <col min="13077" max="13077" width="8" style="531" customWidth="1"/>
    <col min="13078" max="13078" width="7.28515625" style="531" customWidth="1"/>
    <col min="13079" max="13315" width="7.7109375" style="531"/>
    <col min="13316" max="13316" width="15" style="531" customWidth="1"/>
    <col min="13317" max="13317" width="8.28515625" style="531" customWidth="1"/>
    <col min="13318" max="13318" width="3.140625" style="531" customWidth="1"/>
    <col min="13319" max="13319" width="4.7109375" style="531" customWidth="1"/>
    <col min="13320" max="13321" width="3.85546875" style="531" customWidth="1"/>
    <col min="13322" max="13322" width="5" style="531" bestFit="1" customWidth="1"/>
    <col min="13323" max="13324" width="3.85546875" style="531" customWidth="1"/>
    <col min="13325" max="13325" width="5" style="531" bestFit="1" customWidth="1"/>
    <col min="13326" max="13326" width="4.7109375" style="531" customWidth="1"/>
    <col min="13327" max="13327" width="3.85546875" style="531" customWidth="1"/>
    <col min="13328" max="13328" width="5.28515625" style="531" customWidth="1"/>
    <col min="13329" max="13330" width="3.85546875" style="531" customWidth="1"/>
    <col min="13331" max="13331" width="5" style="531" bestFit="1" customWidth="1"/>
    <col min="13332" max="13332" width="3.85546875" style="531" customWidth="1"/>
    <col min="13333" max="13333" width="8" style="531" customWidth="1"/>
    <col min="13334" max="13334" width="7.28515625" style="531" customWidth="1"/>
    <col min="13335" max="13571" width="7.7109375" style="531"/>
    <col min="13572" max="13572" width="15" style="531" customWidth="1"/>
    <col min="13573" max="13573" width="8.28515625" style="531" customWidth="1"/>
    <col min="13574" max="13574" width="3.140625" style="531" customWidth="1"/>
    <col min="13575" max="13575" width="4.7109375" style="531" customWidth="1"/>
    <col min="13576" max="13577" width="3.85546875" style="531" customWidth="1"/>
    <col min="13578" max="13578" width="5" style="531" bestFit="1" customWidth="1"/>
    <col min="13579" max="13580" width="3.85546875" style="531" customWidth="1"/>
    <col min="13581" max="13581" width="5" style="531" bestFit="1" customWidth="1"/>
    <col min="13582" max="13582" width="4.7109375" style="531" customWidth="1"/>
    <col min="13583" max="13583" width="3.85546875" style="531" customWidth="1"/>
    <col min="13584" max="13584" width="5.28515625" style="531" customWidth="1"/>
    <col min="13585" max="13586" width="3.85546875" style="531" customWidth="1"/>
    <col min="13587" max="13587" width="5" style="531" bestFit="1" customWidth="1"/>
    <col min="13588" max="13588" width="3.85546875" style="531" customWidth="1"/>
    <col min="13589" max="13589" width="8" style="531" customWidth="1"/>
    <col min="13590" max="13590" width="7.28515625" style="531" customWidth="1"/>
    <col min="13591" max="13827" width="7.7109375" style="531"/>
    <col min="13828" max="13828" width="15" style="531" customWidth="1"/>
    <col min="13829" max="13829" width="8.28515625" style="531" customWidth="1"/>
    <col min="13830" max="13830" width="3.140625" style="531" customWidth="1"/>
    <col min="13831" max="13831" width="4.7109375" style="531" customWidth="1"/>
    <col min="13832" max="13833" width="3.85546875" style="531" customWidth="1"/>
    <col min="13834" max="13834" width="5" style="531" bestFit="1" customWidth="1"/>
    <col min="13835" max="13836" width="3.85546875" style="531" customWidth="1"/>
    <col min="13837" max="13837" width="5" style="531" bestFit="1" customWidth="1"/>
    <col min="13838" max="13838" width="4.7109375" style="531" customWidth="1"/>
    <col min="13839" max="13839" width="3.85546875" style="531" customWidth="1"/>
    <col min="13840" max="13840" width="5.28515625" style="531" customWidth="1"/>
    <col min="13841" max="13842" width="3.85546875" style="531" customWidth="1"/>
    <col min="13843" max="13843" width="5" style="531" bestFit="1" customWidth="1"/>
    <col min="13844" max="13844" width="3.85546875" style="531" customWidth="1"/>
    <col min="13845" max="13845" width="8" style="531" customWidth="1"/>
    <col min="13846" max="13846" width="7.28515625" style="531" customWidth="1"/>
    <col min="13847" max="14083" width="7.7109375" style="531"/>
    <col min="14084" max="14084" width="15" style="531" customWidth="1"/>
    <col min="14085" max="14085" width="8.28515625" style="531" customWidth="1"/>
    <col min="14086" max="14086" width="3.140625" style="531" customWidth="1"/>
    <col min="14087" max="14087" width="4.7109375" style="531" customWidth="1"/>
    <col min="14088" max="14089" width="3.85546875" style="531" customWidth="1"/>
    <col min="14090" max="14090" width="5" style="531" bestFit="1" customWidth="1"/>
    <col min="14091" max="14092" width="3.85546875" style="531" customWidth="1"/>
    <col min="14093" max="14093" width="5" style="531" bestFit="1" customWidth="1"/>
    <col min="14094" max="14094" width="4.7109375" style="531" customWidth="1"/>
    <col min="14095" max="14095" width="3.85546875" style="531" customWidth="1"/>
    <col min="14096" max="14096" width="5.28515625" style="531" customWidth="1"/>
    <col min="14097" max="14098" width="3.85546875" style="531" customWidth="1"/>
    <col min="14099" max="14099" width="5" style="531" bestFit="1" customWidth="1"/>
    <col min="14100" max="14100" width="3.85546875" style="531" customWidth="1"/>
    <col min="14101" max="14101" width="8" style="531" customWidth="1"/>
    <col min="14102" max="14102" width="7.28515625" style="531" customWidth="1"/>
    <col min="14103" max="14339" width="7.7109375" style="531"/>
    <col min="14340" max="14340" width="15" style="531" customWidth="1"/>
    <col min="14341" max="14341" width="8.28515625" style="531" customWidth="1"/>
    <col min="14342" max="14342" width="3.140625" style="531" customWidth="1"/>
    <col min="14343" max="14343" width="4.7109375" style="531" customWidth="1"/>
    <col min="14344" max="14345" width="3.85546875" style="531" customWidth="1"/>
    <col min="14346" max="14346" width="5" style="531" bestFit="1" customWidth="1"/>
    <col min="14347" max="14348" width="3.85546875" style="531" customWidth="1"/>
    <col min="14349" max="14349" width="5" style="531" bestFit="1" customWidth="1"/>
    <col min="14350" max="14350" width="4.7109375" style="531" customWidth="1"/>
    <col min="14351" max="14351" width="3.85546875" style="531" customWidth="1"/>
    <col min="14352" max="14352" width="5.28515625" style="531" customWidth="1"/>
    <col min="14353" max="14354" width="3.85546875" style="531" customWidth="1"/>
    <col min="14355" max="14355" width="5" style="531" bestFit="1" customWidth="1"/>
    <col min="14356" max="14356" width="3.85546875" style="531" customWidth="1"/>
    <col min="14357" max="14357" width="8" style="531" customWidth="1"/>
    <col min="14358" max="14358" width="7.28515625" style="531" customWidth="1"/>
    <col min="14359" max="14595" width="7.7109375" style="531"/>
    <col min="14596" max="14596" width="15" style="531" customWidth="1"/>
    <col min="14597" max="14597" width="8.28515625" style="531" customWidth="1"/>
    <col min="14598" max="14598" width="3.140625" style="531" customWidth="1"/>
    <col min="14599" max="14599" width="4.7109375" style="531" customWidth="1"/>
    <col min="14600" max="14601" width="3.85546875" style="531" customWidth="1"/>
    <col min="14602" max="14602" width="5" style="531" bestFit="1" customWidth="1"/>
    <col min="14603" max="14604" width="3.85546875" style="531" customWidth="1"/>
    <col min="14605" max="14605" width="5" style="531" bestFit="1" customWidth="1"/>
    <col min="14606" max="14606" width="4.7109375" style="531" customWidth="1"/>
    <col min="14607" max="14607" width="3.85546875" style="531" customWidth="1"/>
    <col min="14608" max="14608" width="5.28515625" style="531" customWidth="1"/>
    <col min="14609" max="14610" width="3.85546875" style="531" customWidth="1"/>
    <col min="14611" max="14611" width="5" style="531" bestFit="1" customWidth="1"/>
    <col min="14612" max="14612" width="3.85546875" style="531" customWidth="1"/>
    <col min="14613" max="14613" width="8" style="531" customWidth="1"/>
    <col min="14614" max="14614" width="7.28515625" style="531" customWidth="1"/>
    <col min="14615" max="14851" width="7.7109375" style="531"/>
    <col min="14852" max="14852" width="15" style="531" customWidth="1"/>
    <col min="14853" max="14853" width="8.28515625" style="531" customWidth="1"/>
    <col min="14854" max="14854" width="3.140625" style="531" customWidth="1"/>
    <col min="14855" max="14855" width="4.7109375" style="531" customWidth="1"/>
    <col min="14856" max="14857" width="3.85546875" style="531" customWidth="1"/>
    <col min="14858" max="14858" width="5" style="531" bestFit="1" customWidth="1"/>
    <col min="14859" max="14860" width="3.85546875" style="531" customWidth="1"/>
    <col min="14861" max="14861" width="5" style="531" bestFit="1" customWidth="1"/>
    <col min="14862" max="14862" width="4.7109375" style="531" customWidth="1"/>
    <col min="14863" max="14863" width="3.85546875" style="531" customWidth="1"/>
    <col min="14864" max="14864" width="5.28515625" style="531" customWidth="1"/>
    <col min="14865" max="14866" width="3.85546875" style="531" customWidth="1"/>
    <col min="14867" max="14867" width="5" style="531" bestFit="1" customWidth="1"/>
    <col min="14868" max="14868" width="3.85546875" style="531" customWidth="1"/>
    <col min="14869" max="14869" width="8" style="531" customWidth="1"/>
    <col min="14870" max="14870" width="7.28515625" style="531" customWidth="1"/>
    <col min="14871" max="15107" width="7.7109375" style="531"/>
    <col min="15108" max="15108" width="15" style="531" customWidth="1"/>
    <col min="15109" max="15109" width="8.28515625" style="531" customWidth="1"/>
    <col min="15110" max="15110" width="3.140625" style="531" customWidth="1"/>
    <col min="15111" max="15111" width="4.7109375" style="531" customWidth="1"/>
    <col min="15112" max="15113" width="3.85546875" style="531" customWidth="1"/>
    <col min="15114" max="15114" width="5" style="531" bestFit="1" customWidth="1"/>
    <col min="15115" max="15116" width="3.85546875" style="531" customWidth="1"/>
    <col min="15117" max="15117" width="5" style="531" bestFit="1" customWidth="1"/>
    <col min="15118" max="15118" width="4.7109375" style="531" customWidth="1"/>
    <col min="15119" max="15119" width="3.85546875" style="531" customWidth="1"/>
    <col min="15120" max="15120" width="5.28515625" style="531" customWidth="1"/>
    <col min="15121" max="15122" width="3.85546875" style="531" customWidth="1"/>
    <col min="15123" max="15123" width="5" style="531" bestFit="1" customWidth="1"/>
    <col min="15124" max="15124" width="3.85546875" style="531" customWidth="1"/>
    <col min="15125" max="15125" width="8" style="531" customWidth="1"/>
    <col min="15126" max="15126" width="7.28515625" style="531" customWidth="1"/>
    <col min="15127" max="15363" width="7.7109375" style="531"/>
    <col min="15364" max="15364" width="15" style="531" customWidth="1"/>
    <col min="15365" max="15365" width="8.28515625" style="531" customWidth="1"/>
    <col min="15366" max="15366" width="3.140625" style="531" customWidth="1"/>
    <col min="15367" max="15367" width="4.7109375" style="531" customWidth="1"/>
    <col min="15368" max="15369" width="3.85546875" style="531" customWidth="1"/>
    <col min="15370" max="15370" width="5" style="531" bestFit="1" customWidth="1"/>
    <col min="15371" max="15372" width="3.85546875" style="531" customWidth="1"/>
    <col min="15373" max="15373" width="5" style="531" bestFit="1" customWidth="1"/>
    <col min="15374" max="15374" width="4.7109375" style="531" customWidth="1"/>
    <col min="15375" max="15375" width="3.85546875" style="531" customWidth="1"/>
    <col min="15376" max="15376" width="5.28515625" style="531" customWidth="1"/>
    <col min="15377" max="15378" width="3.85546875" style="531" customWidth="1"/>
    <col min="15379" max="15379" width="5" style="531" bestFit="1" customWidth="1"/>
    <col min="15380" max="15380" width="3.85546875" style="531" customWidth="1"/>
    <col min="15381" max="15381" width="8" style="531" customWidth="1"/>
    <col min="15382" max="15382" width="7.28515625" style="531" customWidth="1"/>
    <col min="15383" max="15619" width="7.7109375" style="531"/>
    <col min="15620" max="15620" width="15" style="531" customWidth="1"/>
    <col min="15621" max="15621" width="8.28515625" style="531" customWidth="1"/>
    <col min="15622" max="15622" width="3.140625" style="531" customWidth="1"/>
    <col min="15623" max="15623" width="4.7109375" style="531" customWidth="1"/>
    <col min="15624" max="15625" width="3.85546875" style="531" customWidth="1"/>
    <col min="15626" max="15626" width="5" style="531" bestFit="1" customWidth="1"/>
    <col min="15627" max="15628" width="3.85546875" style="531" customWidth="1"/>
    <col min="15629" max="15629" width="5" style="531" bestFit="1" customWidth="1"/>
    <col min="15630" max="15630" width="4.7109375" style="531" customWidth="1"/>
    <col min="15631" max="15631" width="3.85546875" style="531" customWidth="1"/>
    <col min="15632" max="15632" width="5.28515625" style="531" customWidth="1"/>
    <col min="15633" max="15634" width="3.85546875" style="531" customWidth="1"/>
    <col min="15635" max="15635" width="5" style="531" bestFit="1" customWidth="1"/>
    <col min="15636" max="15636" width="3.85546875" style="531" customWidth="1"/>
    <col min="15637" max="15637" width="8" style="531" customWidth="1"/>
    <col min="15638" max="15638" width="7.28515625" style="531" customWidth="1"/>
    <col min="15639" max="15875" width="7.7109375" style="531"/>
    <col min="15876" max="15876" width="15" style="531" customWidth="1"/>
    <col min="15877" max="15877" width="8.28515625" style="531" customWidth="1"/>
    <col min="15878" max="15878" width="3.140625" style="531" customWidth="1"/>
    <col min="15879" max="15879" width="4.7109375" style="531" customWidth="1"/>
    <col min="15880" max="15881" width="3.85546875" style="531" customWidth="1"/>
    <col min="15882" max="15882" width="5" style="531" bestFit="1" customWidth="1"/>
    <col min="15883" max="15884" width="3.85546875" style="531" customWidth="1"/>
    <col min="15885" max="15885" width="5" style="531" bestFit="1" customWidth="1"/>
    <col min="15886" max="15886" width="4.7109375" style="531" customWidth="1"/>
    <col min="15887" max="15887" width="3.85546875" style="531" customWidth="1"/>
    <col min="15888" max="15888" width="5.28515625" style="531" customWidth="1"/>
    <col min="15889" max="15890" width="3.85546875" style="531" customWidth="1"/>
    <col min="15891" max="15891" width="5" style="531" bestFit="1" customWidth="1"/>
    <col min="15892" max="15892" width="3.85546875" style="531" customWidth="1"/>
    <col min="15893" max="15893" width="8" style="531" customWidth="1"/>
    <col min="15894" max="15894" width="7.28515625" style="531" customWidth="1"/>
    <col min="15895" max="16131" width="7.7109375" style="531"/>
    <col min="16132" max="16132" width="15" style="531" customWidth="1"/>
    <col min="16133" max="16133" width="8.28515625" style="531" customWidth="1"/>
    <col min="16134" max="16134" width="3.140625" style="531" customWidth="1"/>
    <col min="16135" max="16135" width="4.7109375" style="531" customWidth="1"/>
    <col min="16136" max="16137" width="3.85546875" style="531" customWidth="1"/>
    <col min="16138" max="16138" width="5" style="531" bestFit="1" customWidth="1"/>
    <col min="16139" max="16140" width="3.85546875" style="531" customWidth="1"/>
    <col min="16141" max="16141" width="5" style="531" bestFit="1" customWidth="1"/>
    <col min="16142" max="16142" width="4.7109375" style="531" customWidth="1"/>
    <col min="16143" max="16143" width="3.85546875" style="531" customWidth="1"/>
    <col min="16144" max="16144" width="5.28515625" style="531" customWidth="1"/>
    <col min="16145" max="16146" width="3.85546875" style="531" customWidth="1"/>
    <col min="16147" max="16147" width="5" style="531" bestFit="1" customWidth="1"/>
    <col min="16148" max="16148" width="3.85546875" style="531" customWidth="1"/>
    <col min="16149" max="16149" width="8" style="531" customWidth="1"/>
    <col min="16150" max="16150" width="7.28515625" style="531" customWidth="1"/>
    <col min="16151" max="16384" width="7.7109375" style="531"/>
  </cols>
  <sheetData>
    <row r="1" spans="1:28" s="529" customFormat="1" ht="33" customHeight="1">
      <c r="A1" s="1978" t="s">
        <v>419</v>
      </c>
      <c r="B1" s="1979"/>
      <c r="C1" s="1979"/>
      <c r="D1" s="1979"/>
      <c r="E1" s="1979"/>
      <c r="F1" s="1979"/>
      <c r="G1" s="1979"/>
      <c r="H1" s="1979"/>
      <c r="I1" s="1979"/>
      <c r="J1" s="1979"/>
      <c r="K1" s="1979"/>
      <c r="L1" s="1979"/>
      <c r="M1" s="1979"/>
      <c r="N1" s="1979"/>
      <c r="O1" s="1979"/>
      <c r="P1" s="1979"/>
      <c r="Q1" s="1979"/>
      <c r="R1" s="1979"/>
      <c r="S1" s="1979"/>
      <c r="T1" s="1980"/>
      <c r="U1" s="528"/>
    </row>
    <row r="2" spans="1:28" s="529" customFormat="1" ht="33" customHeight="1">
      <c r="A2" s="2104" t="s">
        <v>420</v>
      </c>
      <c r="B2" s="2105"/>
      <c r="C2" s="2105"/>
      <c r="D2" s="2105"/>
      <c r="E2" s="2105"/>
      <c r="F2" s="2105"/>
      <c r="G2" s="2105"/>
      <c r="H2" s="2105"/>
      <c r="I2" s="2105"/>
      <c r="J2" s="2105"/>
      <c r="K2" s="2105"/>
      <c r="L2" s="2105"/>
      <c r="M2" s="2105"/>
      <c r="N2" s="2105"/>
      <c r="O2" s="2105"/>
      <c r="P2" s="2105"/>
      <c r="Q2" s="2105"/>
      <c r="R2" s="2105"/>
      <c r="S2" s="2105"/>
      <c r="T2" s="2221"/>
    </row>
    <row r="3" spans="1:28" s="530" customFormat="1" ht="24" customHeight="1">
      <c r="A3" s="1904" t="s">
        <v>976</v>
      </c>
      <c r="B3" s="2155"/>
      <c r="C3" s="2155"/>
      <c r="D3" s="2155"/>
      <c r="E3" s="2155"/>
      <c r="F3" s="2155"/>
      <c r="G3" s="2155"/>
      <c r="H3" s="2155"/>
      <c r="I3" s="394"/>
      <c r="J3" s="394"/>
      <c r="K3" s="394"/>
      <c r="L3" s="394"/>
      <c r="M3" s="394"/>
      <c r="N3" s="394"/>
      <c r="O3" s="394"/>
      <c r="P3" s="394"/>
      <c r="Q3" s="394"/>
      <c r="R3" s="394"/>
      <c r="S3" s="394"/>
      <c r="T3" s="141" t="s">
        <v>977</v>
      </c>
      <c r="U3" s="529"/>
    </row>
    <row r="4" spans="1:28" ht="32.25" customHeight="1">
      <c r="A4" s="2213" t="s">
        <v>83</v>
      </c>
      <c r="B4" s="2222" t="s">
        <v>519</v>
      </c>
      <c r="C4" s="2222"/>
      <c r="D4" s="2222"/>
      <c r="E4" s="2222" t="s">
        <v>219</v>
      </c>
      <c r="F4" s="2222"/>
      <c r="G4" s="2222"/>
      <c r="H4" s="2222" t="s">
        <v>220</v>
      </c>
      <c r="I4" s="2213"/>
      <c r="J4" s="2213"/>
      <c r="K4" s="2222" t="s">
        <v>178</v>
      </c>
      <c r="L4" s="2213"/>
      <c r="M4" s="2213"/>
      <c r="N4" s="2222" t="s">
        <v>179</v>
      </c>
      <c r="O4" s="2213"/>
      <c r="P4" s="2213"/>
      <c r="Q4" s="2222" t="s">
        <v>221</v>
      </c>
      <c r="R4" s="2213"/>
      <c r="S4" s="2213"/>
      <c r="T4" s="2213" t="s">
        <v>87</v>
      </c>
      <c r="U4" s="529"/>
    </row>
    <row r="5" spans="1:28" ht="106.5" customHeight="1">
      <c r="A5" s="2213"/>
      <c r="B5" s="2220" t="s">
        <v>978</v>
      </c>
      <c r="C5" s="2218" t="s">
        <v>979</v>
      </c>
      <c r="D5" s="2218" t="s">
        <v>980</v>
      </c>
      <c r="E5" s="2220" t="s">
        <v>978</v>
      </c>
      <c r="F5" s="2218" t="s">
        <v>979</v>
      </c>
      <c r="G5" s="2218" t="s">
        <v>980</v>
      </c>
      <c r="H5" s="2220" t="s">
        <v>978</v>
      </c>
      <c r="I5" s="2218" t="s">
        <v>979</v>
      </c>
      <c r="J5" s="2218" t="s">
        <v>980</v>
      </c>
      <c r="K5" s="2220" t="s">
        <v>978</v>
      </c>
      <c r="L5" s="2218" t="s">
        <v>979</v>
      </c>
      <c r="M5" s="2218" t="s">
        <v>980</v>
      </c>
      <c r="N5" s="2220" t="s">
        <v>978</v>
      </c>
      <c r="O5" s="2218" t="s">
        <v>979</v>
      </c>
      <c r="P5" s="2218" t="s">
        <v>980</v>
      </c>
      <c r="Q5" s="2220" t="s">
        <v>978</v>
      </c>
      <c r="R5" s="2218" t="s">
        <v>979</v>
      </c>
      <c r="S5" s="2218" t="s">
        <v>980</v>
      </c>
      <c r="T5" s="2213"/>
    </row>
    <row r="6" spans="1:28" s="532" customFormat="1" ht="26.25" customHeight="1">
      <c r="A6" s="2213"/>
      <c r="B6" s="2220"/>
      <c r="C6" s="2218"/>
      <c r="D6" s="2218"/>
      <c r="E6" s="2220"/>
      <c r="F6" s="2218"/>
      <c r="G6" s="2218"/>
      <c r="H6" s="2220"/>
      <c r="I6" s="2218"/>
      <c r="J6" s="2218"/>
      <c r="K6" s="2220"/>
      <c r="L6" s="2218"/>
      <c r="M6" s="2218"/>
      <c r="N6" s="2220"/>
      <c r="O6" s="2218"/>
      <c r="P6" s="2218"/>
      <c r="Q6" s="2220"/>
      <c r="R6" s="2218"/>
      <c r="S6" s="2218"/>
      <c r="T6" s="2213"/>
      <c r="U6" s="531"/>
    </row>
    <row r="7" spans="1:28" ht="21.95" customHeight="1">
      <c r="A7" s="516" t="s">
        <v>88</v>
      </c>
      <c r="B7" s="533">
        <v>41</v>
      </c>
      <c r="C7" s="533">
        <v>5747</v>
      </c>
      <c r="D7" s="533">
        <v>1077</v>
      </c>
      <c r="E7" s="533">
        <v>41</v>
      </c>
      <c r="F7" s="533">
        <v>5747</v>
      </c>
      <c r="G7" s="533">
        <v>1091</v>
      </c>
      <c r="H7" s="533">
        <v>45</v>
      </c>
      <c r="I7" s="533">
        <v>6212</v>
      </c>
      <c r="J7" s="533">
        <v>1001</v>
      </c>
      <c r="K7" s="533">
        <v>46</v>
      </c>
      <c r="L7" s="533">
        <v>6339</v>
      </c>
      <c r="M7" s="533">
        <v>1230</v>
      </c>
      <c r="N7" s="533">
        <v>45</v>
      </c>
      <c r="O7" s="533">
        <v>6024</v>
      </c>
      <c r="P7" s="533">
        <v>1125</v>
      </c>
      <c r="Q7" s="533">
        <v>44</v>
      </c>
      <c r="R7" s="533">
        <v>6345</v>
      </c>
      <c r="S7" s="533">
        <v>1314</v>
      </c>
      <c r="T7" s="516" t="s">
        <v>981</v>
      </c>
    </row>
    <row r="8" spans="1:28" ht="21.95" customHeight="1">
      <c r="A8" s="516" t="s">
        <v>90</v>
      </c>
      <c r="B8" s="39">
        <v>7</v>
      </c>
      <c r="C8" s="39">
        <v>473</v>
      </c>
      <c r="D8" s="39">
        <v>137</v>
      </c>
      <c r="E8" s="39">
        <v>7</v>
      </c>
      <c r="F8" s="39">
        <v>473</v>
      </c>
      <c r="G8" s="39">
        <v>140</v>
      </c>
      <c r="H8" s="39">
        <v>8</v>
      </c>
      <c r="I8" s="39">
        <v>523</v>
      </c>
      <c r="J8" s="39">
        <v>153</v>
      </c>
      <c r="K8" s="39">
        <v>8</v>
      </c>
      <c r="L8" s="39">
        <v>623</v>
      </c>
      <c r="M8" s="39">
        <v>152</v>
      </c>
      <c r="N8" s="39">
        <v>7</v>
      </c>
      <c r="O8" s="39">
        <v>723</v>
      </c>
      <c r="P8" s="39">
        <v>164</v>
      </c>
      <c r="Q8" s="39">
        <v>7</v>
      </c>
      <c r="R8" s="39">
        <v>703</v>
      </c>
      <c r="S8" s="39">
        <v>172</v>
      </c>
      <c r="T8" s="516" t="s">
        <v>982</v>
      </c>
    </row>
    <row r="9" spans="1:28" ht="21.95" customHeight="1">
      <c r="A9" s="516" t="s">
        <v>92</v>
      </c>
      <c r="B9" s="533">
        <v>40</v>
      </c>
      <c r="C9" s="533">
        <v>3714</v>
      </c>
      <c r="D9" s="533">
        <v>423</v>
      </c>
      <c r="E9" s="533">
        <v>40</v>
      </c>
      <c r="F9" s="533">
        <v>3714</v>
      </c>
      <c r="G9" s="533">
        <v>453</v>
      </c>
      <c r="H9" s="533">
        <v>39</v>
      </c>
      <c r="I9" s="533">
        <v>3794</v>
      </c>
      <c r="J9" s="533">
        <v>441</v>
      </c>
      <c r="K9" s="533">
        <v>33</v>
      </c>
      <c r="L9" s="533">
        <v>3357</v>
      </c>
      <c r="M9" s="533">
        <v>658</v>
      </c>
      <c r="N9" s="533">
        <v>32</v>
      </c>
      <c r="O9" s="533">
        <v>3129</v>
      </c>
      <c r="P9" s="533">
        <v>566</v>
      </c>
      <c r="Q9" s="533">
        <v>27</v>
      </c>
      <c r="R9" s="533">
        <v>2830</v>
      </c>
      <c r="S9" s="533">
        <v>646</v>
      </c>
      <c r="T9" s="516" t="s">
        <v>983</v>
      </c>
    </row>
    <row r="10" spans="1:28" ht="21.95" customHeight="1">
      <c r="A10" s="516" t="s">
        <v>94</v>
      </c>
      <c r="B10" s="39">
        <v>4</v>
      </c>
      <c r="C10" s="39">
        <v>489</v>
      </c>
      <c r="D10" s="39">
        <v>109</v>
      </c>
      <c r="E10" s="39">
        <v>4</v>
      </c>
      <c r="F10" s="39">
        <v>489</v>
      </c>
      <c r="G10" s="39">
        <v>109</v>
      </c>
      <c r="H10" s="39">
        <v>5</v>
      </c>
      <c r="I10" s="39">
        <v>509</v>
      </c>
      <c r="J10" s="39">
        <v>119</v>
      </c>
      <c r="K10" s="39">
        <v>5</v>
      </c>
      <c r="L10" s="39">
        <v>449</v>
      </c>
      <c r="M10" s="39">
        <v>163</v>
      </c>
      <c r="N10" s="39">
        <v>4</v>
      </c>
      <c r="O10" s="39">
        <v>372</v>
      </c>
      <c r="P10" s="39">
        <v>119</v>
      </c>
      <c r="Q10" s="39">
        <v>4</v>
      </c>
      <c r="R10" s="39">
        <v>372</v>
      </c>
      <c r="S10" s="39">
        <v>131</v>
      </c>
      <c r="T10" s="516" t="s">
        <v>984</v>
      </c>
    </row>
    <row r="11" spans="1:28" ht="21.95" customHeight="1">
      <c r="A11" s="516" t="s">
        <v>96</v>
      </c>
      <c r="B11" s="533">
        <v>12</v>
      </c>
      <c r="C11" s="533">
        <v>1135</v>
      </c>
      <c r="D11" s="533">
        <v>141</v>
      </c>
      <c r="E11" s="533">
        <v>12</v>
      </c>
      <c r="F11" s="533">
        <v>1135</v>
      </c>
      <c r="G11" s="533">
        <v>147</v>
      </c>
      <c r="H11" s="533">
        <v>11</v>
      </c>
      <c r="I11" s="533">
        <v>1085</v>
      </c>
      <c r="J11" s="533">
        <v>155</v>
      </c>
      <c r="K11" s="533">
        <v>10</v>
      </c>
      <c r="L11" s="533">
        <v>1035</v>
      </c>
      <c r="M11" s="533">
        <v>221</v>
      </c>
      <c r="N11" s="533">
        <v>10</v>
      </c>
      <c r="O11" s="533">
        <v>980</v>
      </c>
      <c r="P11" s="533">
        <v>181</v>
      </c>
      <c r="Q11" s="533">
        <v>9</v>
      </c>
      <c r="R11" s="533">
        <v>1025</v>
      </c>
      <c r="S11" s="533">
        <v>215</v>
      </c>
      <c r="T11" s="516" t="s">
        <v>97</v>
      </c>
      <c r="AB11" s="379"/>
    </row>
    <row r="12" spans="1:28" ht="21.95" customHeight="1">
      <c r="A12" s="516" t="s">
        <v>98</v>
      </c>
      <c r="B12" s="39">
        <v>4</v>
      </c>
      <c r="C12" s="39">
        <v>343</v>
      </c>
      <c r="D12" s="39">
        <v>97</v>
      </c>
      <c r="E12" s="39">
        <v>4</v>
      </c>
      <c r="F12" s="39">
        <v>343</v>
      </c>
      <c r="G12" s="39">
        <v>96</v>
      </c>
      <c r="H12" s="39">
        <v>4</v>
      </c>
      <c r="I12" s="39">
        <v>343</v>
      </c>
      <c r="J12" s="39">
        <v>119</v>
      </c>
      <c r="K12" s="39">
        <v>4</v>
      </c>
      <c r="L12" s="39">
        <v>343</v>
      </c>
      <c r="M12" s="39">
        <v>132</v>
      </c>
      <c r="N12" s="39">
        <v>4</v>
      </c>
      <c r="O12" s="39">
        <v>345</v>
      </c>
      <c r="P12" s="39">
        <v>123</v>
      </c>
      <c r="Q12" s="39">
        <v>4</v>
      </c>
      <c r="R12" s="39">
        <v>363</v>
      </c>
      <c r="S12" s="39">
        <v>135</v>
      </c>
      <c r="T12" s="516" t="s">
        <v>967</v>
      </c>
      <c r="AB12" s="380"/>
    </row>
    <row r="13" spans="1:28" ht="21.95" customHeight="1">
      <c r="A13" s="516" t="s">
        <v>258</v>
      </c>
      <c r="B13" s="533">
        <v>23</v>
      </c>
      <c r="C13" s="533">
        <v>4081</v>
      </c>
      <c r="D13" s="533">
        <v>261</v>
      </c>
      <c r="E13" s="533">
        <v>24</v>
      </c>
      <c r="F13" s="533">
        <v>4344</v>
      </c>
      <c r="G13" s="533">
        <v>263</v>
      </c>
      <c r="H13" s="533">
        <v>24</v>
      </c>
      <c r="I13" s="533">
        <v>4065</v>
      </c>
      <c r="J13" s="533">
        <v>262</v>
      </c>
      <c r="K13" s="533">
        <v>23</v>
      </c>
      <c r="L13" s="533">
        <v>2877</v>
      </c>
      <c r="M13" s="533">
        <v>272</v>
      </c>
      <c r="N13" s="533">
        <v>23</v>
      </c>
      <c r="O13" s="533">
        <v>3126</v>
      </c>
      <c r="P13" s="533">
        <v>251</v>
      </c>
      <c r="Q13" s="533">
        <v>26</v>
      </c>
      <c r="R13" s="533">
        <v>3388</v>
      </c>
      <c r="S13" s="533">
        <v>302</v>
      </c>
      <c r="T13" s="516" t="s">
        <v>101</v>
      </c>
    </row>
    <row r="14" spans="1:28" ht="21.95" customHeight="1">
      <c r="A14" s="516" t="s">
        <v>102</v>
      </c>
      <c r="B14" s="39">
        <v>6</v>
      </c>
      <c r="C14" s="39">
        <v>728</v>
      </c>
      <c r="D14" s="39">
        <v>79</v>
      </c>
      <c r="E14" s="39">
        <v>6</v>
      </c>
      <c r="F14" s="39">
        <v>728</v>
      </c>
      <c r="G14" s="39">
        <v>76</v>
      </c>
      <c r="H14" s="39">
        <v>5</v>
      </c>
      <c r="I14" s="39">
        <v>673</v>
      </c>
      <c r="J14" s="39">
        <v>83</v>
      </c>
      <c r="K14" s="39">
        <v>5</v>
      </c>
      <c r="L14" s="39">
        <v>673</v>
      </c>
      <c r="M14" s="39">
        <v>134</v>
      </c>
      <c r="N14" s="39">
        <v>5</v>
      </c>
      <c r="O14" s="39">
        <v>923</v>
      </c>
      <c r="P14" s="39">
        <v>82</v>
      </c>
      <c r="Q14" s="39">
        <v>5</v>
      </c>
      <c r="R14" s="39">
        <v>930</v>
      </c>
      <c r="S14" s="39">
        <v>106</v>
      </c>
      <c r="T14" s="516" t="s">
        <v>968</v>
      </c>
    </row>
    <row r="15" spans="1:28" ht="21.95" customHeight="1">
      <c r="A15" s="516" t="s">
        <v>104</v>
      </c>
      <c r="B15" s="533">
        <v>2</v>
      </c>
      <c r="C15" s="533">
        <v>150</v>
      </c>
      <c r="D15" s="533">
        <v>40</v>
      </c>
      <c r="E15" s="533">
        <v>2</v>
      </c>
      <c r="F15" s="533">
        <v>150</v>
      </c>
      <c r="G15" s="533">
        <v>41</v>
      </c>
      <c r="H15" s="533">
        <v>2</v>
      </c>
      <c r="I15" s="533">
        <v>150</v>
      </c>
      <c r="J15" s="533">
        <v>42</v>
      </c>
      <c r="K15" s="533">
        <v>2</v>
      </c>
      <c r="L15" s="533">
        <v>150</v>
      </c>
      <c r="M15" s="533">
        <v>47</v>
      </c>
      <c r="N15" s="533">
        <v>2</v>
      </c>
      <c r="O15" s="533">
        <v>150</v>
      </c>
      <c r="P15" s="533">
        <v>47</v>
      </c>
      <c r="Q15" s="533">
        <v>2</v>
      </c>
      <c r="R15" s="533">
        <v>150</v>
      </c>
      <c r="S15" s="533">
        <v>50</v>
      </c>
      <c r="T15" s="516" t="s">
        <v>969</v>
      </c>
    </row>
    <row r="16" spans="1:28" ht="21.95" customHeight="1">
      <c r="A16" s="516" t="s">
        <v>106</v>
      </c>
      <c r="B16" s="39">
        <v>12</v>
      </c>
      <c r="C16" s="39">
        <v>1137</v>
      </c>
      <c r="D16" s="39">
        <v>167</v>
      </c>
      <c r="E16" s="39">
        <v>12</v>
      </c>
      <c r="F16" s="39">
        <v>1137</v>
      </c>
      <c r="G16" s="39">
        <v>171</v>
      </c>
      <c r="H16" s="39">
        <v>12</v>
      </c>
      <c r="I16" s="39">
        <v>1187</v>
      </c>
      <c r="J16" s="39">
        <v>181</v>
      </c>
      <c r="K16" s="39">
        <v>12</v>
      </c>
      <c r="L16" s="39">
        <v>1167</v>
      </c>
      <c r="M16" s="39">
        <v>201</v>
      </c>
      <c r="N16" s="39">
        <v>10</v>
      </c>
      <c r="O16" s="39">
        <v>1124</v>
      </c>
      <c r="P16" s="39">
        <v>233</v>
      </c>
      <c r="Q16" s="39">
        <v>10</v>
      </c>
      <c r="R16" s="39">
        <v>1170</v>
      </c>
      <c r="S16" s="39">
        <v>209</v>
      </c>
      <c r="T16" s="516" t="s">
        <v>107</v>
      </c>
    </row>
    <row r="17" spans="1:20" ht="21.95" customHeight="1">
      <c r="A17" s="516" t="s">
        <v>108</v>
      </c>
      <c r="B17" s="533">
        <v>0</v>
      </c>
      <c r="C17" s="533">
        <v>0</v>
      </c>
      <c r="D17" s="533">
        <v>27</v>
      </c>
      <c r="E17" s="533">
        <v>0</v>
      </c>
      <c r="F17" s="533">
        <v>0</v>
      </c>
      <c r="G17" s="533">
        <v>27</v>
      </c>
      <c r="H17" s="533">
        <v>0</v>
      </c>
      <c r="I17" s="533">
        <v>0</v>
      </c>
      <c r="J17" s="533">
        <v>30</v>
      </c>
      <c r="K17" s="533">
        <v>0</v>
      </c>
      <c r="L17" s="533">
        <v>0</v>
      </c>
      <c r="M17" s="533">
        <v>33</v>
      </c>
      <c r="N17" s="533">
        <v>0</v>
      </c>
      <c r="O17" s="533">
        <v>0</v>
      </c>
      <c r="P17" s="533">
        <v>31</v>
      </c>
      <c r="Q17" s="533">
        <v>0</v>
      </c>
      <c r="R17" s="533">
        <v>0</v>
      </c>
      <c r="S17" s="533">
        <v>34</v>
      </c>
      <c r="T17" s="516" t="s">
        <v>985</v>
      </c>
    </row>
    <row r="18" spans="1:20" ht="21.95" customHeight="1">
      <c r="A18" s="516" t="s">
        <v>110</v>
      </c>
      <c r="B18" s="39">
        <v>1</v>
      </c>
      <c r="C18" s="39">
        <v>86</v>
      </c>
      <c r="D18" s="39">
        <v>59</v>
      </c>
      <c r="E18" s="39">
        <v>1</v>
      </c>
      <c r="F18" s="39">
        <v>86</v>
      </c>
      <c r="G18" s="39">
        <v>59</v>
      </c>
      <c r="H18" s="39">
        <v>1</v>
      </c>
      <c r="I18" s="39">
        <v>86</v>
      </c>
      <c r="J18" s="39">
        <v>67</v>
      </c>
      <c r="K18" s="39">
        <v>1</v>
      </c>
      <c r="L18" s="39">
        <v>86</v>
      </c>
      <c r="M18" s="39">
        <v>76</v>
      </c>
      <c r="N18" s="39">
        <v>1</v>
      </c>
      <c r="O18" s="39">
        <v>86</v>
      </c>
      <c r="P18" s="39">
        <v>74</v>
      </c>
      <c r="Q18" s="39">
        <v>2</v>
      </c>
      <c r="R18" s="39">
        <v>135</v>
      </c>
      <c r="S18" s="39">
        <v>89</v>
      </c>
      <c r="T18" s="516" t="s">
        <v>986</v>
      </c>
    </row>
    <row r="19" spans="1:20" ht="21.95" customHeight="1">
      <c r="A19" s="516" t="s">
        <v>112</v>
      </c>
      <c r="B19" s="533">
        <v>3</v>
      </c>
      <c r="C19" s="533">
        <v>170</v>
      </c>
      <c r="D19" s="533">
        <v>44</v>
      </c>
      <c r="E19" s="533">
        <v>3</v>
      </c>
      <c r="F19" s="533">
        <v>170</v>
      </c>
      <c r="G19" s="533">
        <v>51</v>
      </c>
      <c r="H19" s="533">
        <v>3</v>
      </c>
      <c r="I19" s="533">
        <v>170</v>
      </c>
      <c r="J19" s="533">
        <v>60</v>
      </c>
      <c r="K19" s="533">
        <v>3</v>
      </c>
      <c r="L19" s="533">
        <v>260</v>
      </c>
      <c r="M19" s="533">
        <v>84</v>
      </c>
      <c r="N19" s="533">
        <v>3</v>
      </c>
      <c r="O19" s="533">
        <v>271</v>
      </c>
      <c r="P19" s="533">
        <v>69</v>
      </c>
      <c r="Q19" s="533">
        <v>3</v>
      </c>
      <c r="R19" s="533">
        <v>256</v>
      </c>
      <c r="S19" s="533">
        <v>71</v>
      </c>
      <c r="T19" s="516" t="s">
        <v>987</v>
      </c>
    </row>
    <row r="20" spans="1:20" ht="21.95" customHeight="1">
      <c r="A20" s="516" t="s">
        <v>148</v>
      </c>
      <c r="B20" s="39">
        <v>0</v>
      </c>
      <c r="C20" s="39">
        <v>0</v>
      </c>
      <c r="D20" s="39">
        <v>29</v>
      </c>
      <c r="E20" s="39">
        <v>0</v>
      </c>
      <c r="F20" s="39">
        <v>0</v>
      </c>
      <c r="G20" s="39">
        <v>29</v>
      </c>
      <c r="H20" s="39">
        <v>0</v>
      </c>
      <c r="I20" s="39">
        <v>0</v>
      </c>
      <c r="J20" s="39">
        <v>40</v>
      </c>
      <c r="K20" s="39">
        <v>0</v>
      </c>
      <c r="L20" s="39">
        <v>0</v>
      </c>
      <c r="M20" s="39">
        <v>40</v>
      </c>
      <c r="N20" s="39">
        <v>0</v>
      </c>
      <c r="O20" s="39">
        <v>0</v>
      </c>
      <c r="P20" s="39">
        <v>41</v>
      </c>
      <c r="Q20" s="39">
        <v>0</v>
      </c>
      <c r="R20" s="39">
        <v>0</v>
      </c>
      <c r="S20" s="39">
        <v>39</v>
      </c>
      <c r="T20" s="516" t="s">
        <v>261</v>
      </c>
    </row>
    <row r="21" spans="1:20" ht="21.95" customHeight="1">
      <c r="A21" s="516" t="s">
        <v>116</v>
      </c>
      <c r="B21" s="533">
        <v>3</v>
      </c>
      <c r="C21" s="533">
        <v>250</v>
      </c>
      <c r="D21" s="533">
        <v>82</v>
      </c>
      <c r="E21" s="533">
        <v>3</v>
      </c>
      <c r="F21" s="533">
        <v>250</v>
      </c>
      <c r="G21" s="533">
        <v>82</v>
      </c>
      <c r="H21" s="533">
        <v>3</v>
      </c>
      <c r="I21" s="533">
        <v>250</v>
      </c>
      <c r="J21" s="533">
        <v>89</v>
      </c>
      <c r="K21" s="533">
        <v>3</v>
      </c>
      <c r="L21" s="533">
        <v>250</v>
      </c>
      <c r="M21" s="533">
        <v>113</v>
      </c>
      <c r="N21" s="533">
        <v>3</v>
      </c>
      <c r="O21" s="533">
        <v>250</v>
      </c>
      <c r="P21" s="533">
        <v>116</v>
      </c>
      <c r="Q21" s="533">
        <v>3</v>
      </c>
      <c r="R21" s="533">
        <v>250</v>
      </c>
      <c r="S21" s="533">
        <v>109</v>
      </c>
      <c r="T21" s="516" t="s">
        <v>970</v>
      </c>
    </row>
    <row r="22" spans="1:20" ht="21.95" customHeight="1">
      <c r="A22" s="516" t="s">
        <v>118</v>
      </c>
      <c r="B22" s="39">
        <v>3</v>
      </c>
      <c r="C22" s="39">
        <v>250</v>
      </c>
      <c r="D22" s="39">
        <v>52</v>
      </c>
      <c r="E22" s="39">
        <v>3</v>
      </c>
      <c r="F22" s="39">
        <v>250</v>
      </c>
      <c r="G22" s="39">
        <v>46</v>
      </c>
      <c r="H22" s="39">
        <v>3</v>
      </c>
      <c r="I22" s="39">
        <v>250</v>
      </c>
      <c r="J22" s="39">
        <v>58</v>
      </c>
      <c r="K22" s="39">
        <v>3</v>
      </c>
      <c r="L22" s="39">
        <v>250</v>
      </c>
      <c r="M22" s="39">
        <v>64</v>
      </c>
      <c r="N22" s="39">
        <v>3</v>
      </c>
      <c r="O22" s="39">
        <v>250</v>
      </c>
      <c r="P22" s="39">
        <v>44</v>
      </c>
      <c r="Q22" s="39">
        <v>3</v>
      </c>
      <c r="R22" s="39">
        <v>250</v>
      </c>
      <c r="S22" s="39">
        <v>66</v>
      </c>
      <c r="T22" s="516" t="s">
        <v>971</v>
      </c>
    </row>
    <row r="23" spans="1:20" ht="21.95" customHeight="1">
      <c r="A23" s="516" t="s">
        <v>149</v>
      </c>
      <c r="B23" s="533">
        <v>2</v>
      </c>
      <c r="C23" s="533">
        <v>130</v>
      </c>
      <c r="D23" s="533">
        <v>38</v>
      </c>
      <c r="E23" s="533">
        <v>2</v>
      </c>
      <c r="F23" s="533">
        <v>130</v>
      </c>
      <c r="G23" s="533">
        <v>38</v>
      </c>
      <c r="H23" s="533">
        <v>2</v>
      </c>
      <c r="I23" s="533">
        <v>130</v>
      </c>
      <c r="J23" s="533">
        <v>39</v>
      </c>
      <c r="K23" s="533">
        <v>1</v>
      </c>
      <c r="L23" s="533">
        <v>30</v>
      </c>
      <c r="M23" s="533">
        <v>40</v>
      </c>
      <c r="N23" s="533">
        <v>1</v>
      </c>
      <c r="O23" s="533">
        <v>30</v>
      </c>
      <c r="P23" s="533">
        <v>40</v>
      </c>
      <c r="Q23" s="533">
        <v>0</v>
      </c>
      <c r="R23" s="533">
        <v>0</v>
      </c>
      <c r="S23" s="533">
        <v>47</v>
      </c>
      <c r="T23" s="516" t="s">
        <v>988</v>
      </c>
    </row>
    <row r="24" spans="1:20" ht="21.95" customHeight="1">
      <c r="A24" s="516" t="s">
        <v>122</v>
      </c>
      <c r="B24" s="39">
        <v>0</v>
      </c>
      <c r="C24" s="39">
        <v>0</v>
      </c>
      <c r="D24" s="39">
        <v>24</v>
      </c>
      <c r="E24" s="39">
        <v>0</v>
      </c>
      <c r="F24" s="39">
        <v>0</v>
      </c>
      <c r="G24" s="39">
        <v>24</v>
      </c>
      <c r="H24" s="39">
        <v>0</v>
      </c>
      <c r="I24" s="39">
        <v>0</v>
      </c>
      <c r="J24" s="39">
        <v>25</v>
      </c>
      <c r="K24" s="39">
        <v>0</v>
      </c>
      <c r="L24" s="39">
        <v>0</v>
      </c>
      <c r="M24" s="39">
        <v>28</v>
      </c>
      <c r="N24" s="39">
        <v>1</v>
      </c>
      <c r="O24" s="39">
        <v>30</v>
      </c>
      <c r="P24" s="39">
        <v>25</v>
      </c>
      <c r="Q24" s="39">
        <v>1</v>
      </c>
      <c r="R24" s="39">
        <v>30</v>
      </c>
      <c r="S24" s="39">
        <v>37</v>
      </c>
      <c r="T24" s="516" t="s">
        <v>973</v>
      </c>
    </row>
    <row r="25" spans="1:20" ht="21.95" customHeight="1">
      <c r="A25" s="516" t="s">
        <v>124</v>
      </c>
      <c r="B25" s="533">
        <v>0</v>
      </c>
      <c r="C25" s="533">
        <v>0</v>
      </c>
      <c r="D25" s="533">
        <v>15</v>
      </c>
      <c r="E25" s="533">
        <v>0</v>
      </c>
      <c r="F25" s="533">
        <v>0</v>
      </c>
      <c r="G25" s="533">
        <v>15</v>
      </c>
      <c r="H25" s="533">
        <v>0</v>
      </c>
      <c r="I25" s="533">
        <v>0</v>
      </c>
      <c r="J25" s="533">
        <v>19</v>
      </c>
      <c r="K25" s="533">
        <v>0</v>
      </c>
      <c r="L25" s="533">
        <v>0</v>
      </c>
      <c r="M25" s="533">
        <v>19</v>
      </c>
      <c r="N25" s="533">
        <v>0</v>
      </c>
      <c r="O25" s="533">
        <v>0</v>
      </c>
      <c r="P25" s="533">
        <v>19</v>
      </c>
      <c r="Q25" s="533">
        <v>0</v>
      </c>
      <c r="R25" s="533">
        <v>0</v>
      </c>
      <c r="S25" s="533">
        <v>21</v>
      </c>
      <c r="T25" s="516" t="s">
        <v>974</v>
      </c>
    </row>
    <row r="26" spans="1:20" ht="21.95" customHeight="1">
      <c r="A26" s="516" t="s">
        <v>126</v>
      </c>
      <c r="B26" s="39">
        <v>0</v>
      </c>
      <c r="C26" s="39">
        <v>0</v>
      </c>
      <c r="D26" s="39">
        <v>21</v>
      </c>
      <c r="E26" s="39">
        <v>0</v>
      </c>
      <c r="F26" s="39">
        <v>0</v>
      </c>
      <c r="G26" s="39">
        <v>22</v>
      </c>
      <c r="H26" s="39">
        <v>0</v>
      </c>
      <c r="I26" s="39">
        <v>0</v>
      </c>
      <c r="J26" s="39">
        <v>22</v>
      </c>
      <c r="K26" s="39">
        <v>0</v>
      </c>
      <c r="L26" s="39">
        <v>0</v>
      </c>
      <c r="M26" s="39">
        <v>25</v>
      </c>
      <c r="N26" s="39">
        <v>0</v>
      </c>
      <c r="O26" s="39">
        <v>0</v>
      </c>
      <c r="P26" s="39">
        <v>26</v>
      </c>
      <c r="Q26" s="39">
        <v>0</v>
      </c>
      <c r="R26" s="39">
        <v>0</v>
      </c>
      <c r="S26" s="39">
        <v>34</v>
      </c>
      <c r="T26" s="516" t="s">
        <v>989</v>
      </c>
    </row>
    <row r="27" spans="1:20" ht="30" customHeight="1">
      <c r="A27" s="522" t="s">
        <v>150</v>
      </c>
      <c r="B27" s="534">
        <f t="shared" ref="B27:S27" si="0">SUM(B7:B26)</f>
        <v>163</v>
      </c>
      <c r="C27" s="534">
        <f t="shared" si="0"/>
        <v>18883</v>
      </c>
      <c r="D27" s="534">
        <f t="shared" si="0"/>
        <v>2922</v>
      </c>
      <c r="E27" s="534">
        <f t="shared" si="0"/>
        <v>164</v>
      </c>
      <c r="F27" s="534">
        <f t="shared" si="0"/>
        <v>19146</v>
      </c>
      <c r="G27" s="534">
        <f t="shared" si="0"/>
        <v>2980</v>
      </c>
      <c r="H27" s="534">
        <f t="shared" si="0"/>
        <v>167</v>
      </c>
      <c r="I27" s="534">
        <f t="shared" si="0"/>
        <v>19427</v>
      </c>
      <c r="J27" s="534">
        <f t="shared" si="0"/>
        <v>3005</v>
      </c>
      <c r="K27" s="534">
        <f t="shared" si="0"/>
        <v>159</v>
      </c>
      <c r="L27" s="534">
        <f t="shared" si="0"/>
        <v>17889</v>
      </c>
      <c r="M27" s="534">
        <f t="shared" si="0"/>
        <v>3732</v>
      </c>
      <c r="N27" s="534">
        <f t="shared" si="0"/>
        <v>154</v>
      </c>
      <c r="O27" s="534">
        <f t="shared" si="0"/>
        <v>17813</v>
      </c>
      <c r="P27" s="534">
        <f t="shared" si="0"/>
        <v>3376</v>
      </c>
      <c r="Q27" s="534">
        <f t="shared" si="0"/>
        <v>150</v>
      </c>
      <c r="R27" s="534">
        <f t="shared" si="0"/>
        <v>18197</v>
      </c>
      <c r="S27" s="534">
        <f t="shared" si="0"/>
        <v>3827</v>
      </c>
      <c r="T27" s="522" t="s">
        <v>990</v>
      </c>
    </row>
    <row r="28" spans="1:20">
      <c r="A28" s="535"/>
    </row>
    <row r="29" spans="1:20">
      <c r="A29" s="538"/>
    </row>
  </sheetData>
  <mergeCells count="29">
    <mergeCell ref="A1:T1"/>
    <mergeCell ref="A2:T2"/>
    <mergeCell ref="A3:H3"/>
    <mergeCell ref="A4:A6"/>
    <mergeCell ref="B4:D4"/>
    <mergeCell ref="E4:G4"/>
    <mergeCell ref="H4:J4"/>
    <mergeCell ref="K4:M4"/>
    <mergeCell ref="N4:P4"/>
    <mergeCell ref="Q4:S4"/>
    <mergeCell ref="T4:T6"/>
    <mergeCell ref="B5:B6"/>
    <mergeCell ref="C5:C6"/>
    <mergeCell ref="D5:D6"/>
    <mergeCell ref="E5:E6"/>
    <mergeCell ref="F5:F6"/>
    <mergeCell ref="G5:G6"/>
    <mergeCell ref="H5:H6"/>
    <mergeCell ref="I5:I6"/>
    <mergeCell ref="J5:J6"/>
    <mergeCell ref="Q5:Q6"/>
    <mergeCell ref="R5:R6"/>
    <mergeCell ref="S5:S6"/>
    <mergeCell ref="K5:K6"/>
    <mergeCell ref="L5:L6"/>
    <mergeCell ref="M5:M6"/>
    <mergeCell ref="N5:N6"/>
    <mergeCell ref="O5:O6"/>
    <mergeCell ref="P5:P6"/>
  </mergeCells>
  <printOptions horizontalCentered="1"/>
  <pageMargins left="0.59055118110236227" right="0.59055118110236227" top="1.1811023622047245" bottom="0.78740157480314965" header="0" footer="0.59055118110236227"/>
  <pageSetup paperSize="9" scale="64"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N20"/>
  <sheetViews>
    <sheetView showGridLines="0" rightToLeft="1" zoomScaleNormal="100" zoomScaleSheetLayoutView="75" workbookViewId="0">
      <selection activeCell="G13" sqref="G13"/>
    </sheetView>
  </sheetViews>
  <sheetFormatPr defaultColWidth="7.7109375" defaultRowHeight="20.25"/>
  <cols>
    <col min="1" max="1" width="20.28515625" style="541" customWidth="1"/>
    <col min="2" max="37" width="4.140625" style="554" customWidth="1"/>
    <col min="38" max="38" width="22.85546875" style="541" customWidth="1"/>
    <col min="39" max="39" width="14.7109375" style="554" customWidth="1"/>
    <col min="40" max="256" width="7.7109375" style="554"/>
    <col min="257" max="258" width="13.7109375" style="554" customWidth="1"/>
    <col min="259" max="294" width="4.140625" style="554" customWidth="1"/>
    <col min="295" max="512" width="7.7109375" style="554"/>
    <col min="513" max="514" width="13.7109375" style="554" customWidth="1"/>
    <col min="515" max="550" width="4.140625" style="554" customWidth="1"/>
    <col min="551" max="768" width="7.7109375" style="554"/>
    <col min="769" max="770" width="13.7109375" style="554" customWidth="1"/>
    <col min="771" max="806" width="4.140625" style="554" customWidth="1"/>
    <col min="807" max="1024" width="7.7109375" style="554"/>
    <col min="1025" max="1026" width="13.7109375" style="554" customWidth="1"/>
    <col min="1027" max="1062" width="4.140625" style="554" customWidth="1"/>
    <col min="1063" max="1280" width="7.7109375" style="554"/>
    <col min="1281" max="1282" width="13.7109375" style="554" customWidth="1"/>
    <col min="1283" max="1318" width="4.140625" style="554" customWidth="1"/>
    <col min="1319" max="1536" width="7.7109375" style="554"/>
    <col min="1537" max="1538" width="13.7109375" style="554" customWidth="1"/>
    <col min="1539" max="1574" width="4.140625" style="554" customWidth="1"/>
    <col min="1575" max="1792" width="7.7109375" style="554"/>
    <col min="1793" max="1794" width="13.7109375" style="554" customWidth="1"/>
    <col min="1795" max="1830" width="4.140625" style="554" customWidth="1"/>
    <col min="1831" max="2048" width="7.7109375" style="554"/>
    <col min="2049" max="2050" width="13.7109375" style="554" customWidth="1"/>
    <col min="2051" max="2086" width="4.140625" style="554" customWidth="1"/>
    <col min="2087" max="2304" width="7.7109375" style="554"/>
    <col min="2305" max="2306" width="13.7109375" style="554" customWidth="1"/>
    <col min="2307" max="2342" width="4.140625" style="554" customWidth="1"/>
    <col min="2343" max="2560" width="7.7109375" style="554"/>
    <col min="2561" max="2562" width="13.7109375" style="554" customWidth="1"/>
    <col min="2563" max="2598" width="4.140625" style="554" customWidth="1"/>
    <col min="2599" max="2816" width="7.7109375" style="554"/>
    <col min="2817" max="2818" width="13.7109375" style="554" customWidth="1"/>
    <col min="2819" max="2854" width="4.140625" style="554" customWidth="1"/>
    <col min="2855" max="3072" width="7.7109375" style="554"/>
    <col min="3073" max="3074" width="13.7109375" style="554" customWidth="1"/>
    <col min="3075" max="3110" width="4.140625" style="554" customWidth="1"/>
    <col min="3111" max="3328" width="7.7109375" style="554"/>
    <col min="3329" max="3330" width="13.7109375" style="554" customWidth="1"/>
    <col min="3331" max="3366" width="4.140625" style="554" customWidth="1"/>
    <col min="3367" max="3584" width="7.7109375" style="554"/>
    <col min="3585" max="3586" width="13.7109375" style="554" customWidth="1"/>
    <col min="3587" max="3622" width="4.140625" style="554" customWidth="1"/>
    <col min="3623" max="3840" width="7.7109375" style="554"/>
    <col min="3841" max="3842" width="13.7109375" style="554" customWidth="1"/>
    <col min="3843" max="3878" width="4.140625" style="554" customWidth="1"/>
    <col min="3879" max="4096" width="7.7109375" style="554"/>
    <col min="4097" max="4098" width="13.7109375" style="554" customWidth="1"/>
    <col min="4099" max="4134" width="4.140625" style="554" customWidth="1"/>
    <col min="4135" max="4352" width="7.7109375" style="554"/>
    <col min="4353" max="4354" width="13.7109375" style="554" customWidth="1"/>
    <col min="4355" max="4390" width="4.140625" style="554" customWidth="1"/>
    <col min="4391" max="4608" width="7.7109375" style="554"/>
    <col min="4609" max="4610" width="13.7109375" style="554" customWidth="1"/>
    <col min="4611" max="4646" width="4.140625" style="554" customWidth="1"/>
    <col min="4647" max="4864" width="7.7109375" style="554"/>
    <col min="4865" max="4866" width="13.7109375" style="554" customWidth="1"/>
    <col min="4867" max="4902" width="4.140625" style="554" customWidth="1"/>
    <col min="4903" max="5120" width="7.7109375" style="554"/>
    <col min="5121" max="5122" width="13.7109375" style="554" customWidth="1"/>
    <col min="5123" max="5158" width="4.140625" style="554" customWidth="1"/>
    <col min="5159" max="5376" width="7.7109375" style="554"/>
    <col min="5377" max="5378" width="13.7109375" style="554" customWidth="1"/>
    <col min="5379" max="5414" width="4.140625" style="554" customWidth="1"/>
    <col min="5415" max="5632" width="7.7109375" style="554"/>
    <col min="5633" max="5634" width="13.7109375" style="554" customWidth="1"/>
    <col min="5635" max="5670" width="4.140625" style="554" customWidth="1"/>
    <col min="5671" max="5888" width="7.7109375" style="554"/>
    <col min="5889" max="5890" width="13.7109375" style="554" customWidth="1"/>
    <col min="5891" max="5926" width="4.140625" style="554" customWidth="1"/>
    <col min="5927" max="6144" width="7.7109375" style="554"/>
    <col min="6145" max="6146" width="13.7109375" style="554" customWidth="1"/>
    <col min="6147" max="6182" width="4.140625" style="554" customWidth="1"/>
    <col min="6183" max="6400" width="7.7109375" style="554"/>
    <col min="6401" max="6402" width="13.7109375" style="554" customWidth="1"/>
    <col min="6403" max="6438" width="4.140625" style="554" customWidth="1"/>
    <col min="6439" max="6656" width="7.7109375" style="554"/>
    <col min="6657" max="6658" width="13.7109375" style="554" customWidth="1"/>
    <col min="6659" max="6694" width="4.140625" style="554" customWidth="1"/>
    <col min="6695" max="6912" width="7.7109375" style="554"/>
    <col min="6913" max="6914" width="13.7109375" style="554" customWidth="1"/>
    <col min="6915" max="6950" width="4.140625" style="554" customWidth="1"/>
    <col min="6951" max="7168" width="7.7109375" style="554"/>
    <col min="7169" max="7170" width="13.7109375" style="554" customWidth="1"/>
    <col min="7171" max="7206" width="4.140625" style="554" customWidth="1"/>
    <col min="7207" max="7424" width="7.7109375" style="554"/>
    <col min="7425" max="7426" width="13.7109375" style="554" customWidth="1"/>
    <col min="7427" max="7462" width="4.140625" style="554" customWidth="1"/>
    <col min="7463" max="7680" width="7.7109375" style="554"/>
    <col min="7681" max="7682" width="13.7109375" style="554" customWidth="1"/>
    <col min="7683" max="7718" width="4.140625" style="554" customWidth="1"/>
    <col min="7719" max="7936" width="7.7109375" style="554"/>
    <col min="7937" max="7938" width="13.7109375" style="554" customWidth="1"/>
    <col min="7939" max="7974" width="4.140625" style="554" customWidth="1"/>
    <col min="7975" max="8192" width="7.7109375" style="554"/>
    <col min="8193" max="8194" width="13.7109375" style="554" customWidth="1"/>
    <col min="8195" max="8230" width="4.140625" style="554" customWidth="1"/>
    <col min="8231" max="8448" width="7.7109375" style="554"/>
    <col min="8449" max="8450" width="13.7109375" style="554" customWidth="1"/>
    <col min="8451" max="8486" width="4.140625" style="554" customWidth="1"/>
    <col min="8487" max="8704" width="7.7109375" style="554"/>
    <col min="8705" max="8706" width="13.7109375" style="554" customWidth="1"/>
    <col min="8707" max="8742" width="4.140625" style="554" customWidth="1"/>
    <col min="8743" max="8960" width="7.7109375" style="554"/>
    <col min="8961" max="8962" width="13.7109375" style="554" customWidth="1"/>
    <col min="8963" max="8998" width="4.140625" style="554" customWidth="1"/>
    <col min="8999" max="9216" width="7.7109375" style="554"/>
    <col min="9217" max="9218" width="13.7109375" style="554" customWidth="1"/>
    <col min="9219" max="9254" width="4.140625" style="554" customWidth="1"/>
    <col min="9255" max="9472" width="7.7109375" style="554"/>
    <col min="9473" max="9474" width="13.7109375" style="554" customWidth="1"/>
    <col min="9475" max="9510" width="4.140625" style="554" customWidth="1"/>
    <col min="9511" max="9728" width="7.7109375" style="554"/>
    <col min="9729" max="9730" width="13.7109375" style="554" customWidth="1"/>
    <col min="9731" max="9766" width="4.140625" style="554" customWidth="1"/>
    <col min="9767" max="9984" width="7.7109375" style="554"/>
    <col min="9985" max="9986" width="13.7109375" style="554" customWidth="1"/>
    <col min="9987" max="10022" width="4.140625" style="554" customWidth="1"/>
    <col min="10023" max="10240" width="7.7109375" style="554"/>
    <col min="10241" max="10242" width="13.7109375" style="554" customWidth="1"/>
    <col min="10243" max="10278" width="4.140625" style="554" customWidth="1"/>
    <col min="10279" max="10496" width="7.7109375" style="554"/>
    <col min="10497" max="10498" width="13.7109375" style="554" customWidth="1"/>
    <col min="10499" max="10534" width="4.140625" style="554" customWidth="1"/>
    <col min="10535" max="10752" width="7.7109375" style="554"/>
    <col min="10753" max="10754" width="13.7109375" style="554" customWidth="1"/>
    <col min="10755" max="10790" width="4.140625" style="554" customWidth="1"/>
    <col min="10791" max="11008" width="7.7109375" style="554"/>
    <col min="11009" max="11010" width="13.7109375" style="554" customWidth="1"/>
    <col min="11011" max="11046" width="4.140625" style="554" customWidth="1"/>
    <col min="11047" max="11264" width="7.7109375" style="554"/>
    <col min="11265" max="11266" width="13.7109375" style="554" customWidth="1"/>
    <col min="11267" max="11302" width="4.140625" style="554" customWidth="1"/>
    <col min="11303" max="11520" width="7.7109375" style="554"/>
    <col min="11521" max="11522" width="13.7109375" style="554" customWidth="1"/>
    <col min="11523" max="11558" width="4.140625" style="554" customWidth="1"/>
    <col min="11559" max="11776" width="7.7109375" style="554"/>
    <col min="11777" max="11778" width="13.7109375" style="554" customWidth="1"/>
    <col min="11779" max="11814" width="4.140625" style="554" customWidth="1"/>
    <col min="11815" max="12032" width="7.7109375" style="554"/>
    <col min="12033" max="12034" width="13.7109375" style="554" customWidth="1"/>
    <col min="12035" max="12070" width="4.140625" style="554" customWidth="1"/>
    <col min="12071" max="12288" width="7.7109375" style="554"/>
    <col min="12289" max="12290" width="13.7109375" style="554" customWidth="1"/>
    <col min="12291" max="12326" width="4.140625" style="554" customWidth="1"/>
    <col min="12327" max="12544" width="7.7109375" style="554"/>
    <col min="12545" max="12546" width="13.7109375" style="554" customWidth="1"/>
    <col min="12547" max="12582" width="4.140625" style="554" customWidth="1"/>
    <col min="12583" max="12800" width="7.7109375" style="554"/>
    <col min="12801" max="12802" width="13.7109375" style="554" customWidth="1"/>
    <col min="12803" max="12838" width="4.140625" style="554" customWidth="1"/>
    <col min="12839" max="13056" width="7.7109375" style="554"/>
    <col min="13057" max="13058" width="13.7109375" style="554" customWidth="1"/>
    <col min="13059" max="13094" width="4.140625" style="554" customWidth="1"/>
    <col min="13095" max="13312" width="7.7109375" style="554"/>
    <col min="13313" max="13314" width="13.7109375" style="554" customWidth="1"/>
    <col min="13315" max="13350" width="4.140625" style="554" customWidth="1"/>
    <col min="13351" max="13568" width="7.7109375" style="554"/>
    <col min="13569" max="13570" width="13.7109375" style="554" customWidth="1"/>
    <col min="13571" max="13606" width="4.140625" style="554" customWidth="1"/>
    <col min="13607" max="13824" width="7.7109375" style="554"/>
    <col min="13825" max="13826" width="13.7109375" style="554" customWidth="1"/>
    <col min="13827" max="13862" width="4.140625" style="554" customWidth="1"/>
    <col min="13863" max="14080" width="7.7109375" style="554"/>
    <col min="14081" max="14082" width="13.7109375" style="554" customWidth="1"/>
    <col min="14083" max="14118" width="4.140625" style="554" customWidth="1"/>
    <col min="14119" max="14336" width="7.7109375" style="554"/>
    <col min="14337" max="14338" width="13.7109375" style="554" customWidth="1"/>
    <col min="14339" max="14374" width="4.140625" style="554" customWidth="1"/>
    <col min="14375" max="14592" width="7.7109375" style="554"/>
    <col min="14593" max="14594" width="13.7109375" style="554" customWidth="1"/>
    <col min="14595" max="14630" width="4.140625" style="554" customWidth="1"/>
    <col min="14631" max="14848" width="7.7109375" style="554"/>
    <col min="14849" max="14850" width="13.7109375" style="554" customWidth="1"/>
    <col min="14851" max="14886" width="4.140625" style="554" customWidth="1"/>
    <col min="14887" max="15104" width="7.7109375" style="554"/>
    <col min="15105" max="15106" width="13.7109375" style="554" customWidth="1"/>
    <col min="15107" max="15142" width="4.140625" style="554" customWidth="1"/>
    <col min="15143" max="15360" width="7.7109375" style="554"/>
    <col min="15361" max="15362" width="13.7109375" style="554" customWidth="1"/>
    <col min="15363" max="15398" width="4.140625" style="554" customWidth="1"/>
    <col min="15399" max="15616" width="7.7109375" style="554"/>
    <col min="15617" max="15618" width="13.7109375" style="554" customWidth="1"/>
    <col min="15619" max="15654" width="4.140625" style="554" customWidth="1"/>
    <col min="15655" max="15872" width="7.7109375" style="554"/>
    <col min="15873" max="15874" width="13.7109375" style="554" customWidth="1"/>
    <col min="15875" max="15910" width="4.140625" style="554" customWidth="1"/>
    <col min="15911" max="16128" width="7.7109375" style="554"/>
    <col min="16129" max="16130" width="13.7109375" style="554" customWidth="1"/>
    <col min="16131" max="16166" width="4.140625" style="554" customWidth="1"/>
    <col min="16167" max="16384" width="7.7109375" style="554"/>
  </cols>
  <sheetData>
    <row r="1" spans="1:40" s="539" customFormat="1" ht="41.1" customHeight="1">
      <c r="A1" s="1956" t="s">
        <v>422</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row>
    <row r="2" spans="1:40" s="539" customFormat="1" ht="41.1" customHeight="1">
      <c r="A2" s="1902" t="s">
        <v>423</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row>
    <row r="3" spans="1:40" s="541" customFormat="1" ht="23.25">
      <c r="A3" s="1903" t="s">
        <v>991</v>
      </c>
      <c r="B3" s="1903"/>
      <c r="C3" s="1903"/>
      <c r="D3" s="1903"/>
      <c r="E3" s="1903"/>
      <c r="F3" s="1903"/>
      <c r="G3" s="1903"/>
      <c r="H3" s="1903"/>
      <c r="I3" s="1903"/>
      <c r="J3" s="1903"/>
      <c r="K3" s="1903"/>
      <c r="L3" s="1903"/>
      <c r="M3" s="1903"/>
      <c r="N3" s="1903"/>
      <c r="O3" s="1903"/>
      <c r="P3" s="1903"/>
      <c r="Q3" s="1903"/>
      <c r="R3" s="1903"/>
      <c r="S3" s="1903"/>
      <c r="T3" s="1904"/>
      <c r="U3" s="1958" t="s">
        <v>992</v>
      </c>
      <c r="V3" s="1958"/>
      <c r="W3" s="1958"/>
      <c r="X3" s="1958"/>
      <c r="Y3" s="1958"/>
      <c r="Z3" s="1958"/>
      <c r="AA3" s="1958"/>
      <c r="AB3" s="1958"/>
      <c r="AC3" s="1958"/>
      <c r="AD3" s="1958"/>
      <c r="AE3" s="1958"/>
      <c r="AF3" s="1958"/>
      <c r="AG3" s="1958"/>
      <c r="AH3" s="1958"/>
      <c r="AI3" s="1958"/>
      <c r="AJ3" s="1958"/>
      <c r="AK3" s="1958"/>
      <c r="AL3" s="1905"/>
      <c r="AM3" s="540"/>
      <c r="AN3" s="540"/>
    </row>
    <row r="4" spans="1:40" s="546" customFormat="1" ht="161.25" customHeight="1">
      <c r="A4" s="542" t="s">
        <v>83</v>
      </c>
      <c r="B4" s="543" t="s">
        <v>770</v>
      </c>
      <c r="C4" s="544" t="s">
        <v>766</v>
      </c>
      <c r="D4" s="543" t="s">
        <v>993</v>
      </c>
      <c r="E4" s="544" t="s">
        <v>801</v>
      </c>
      <c r="F4" s="543" t="s">
        <v>802</v>
      </c>
      <c r="G4" s="544" t="s">
        <v>803</v>
      </c>
      <c r="H4" s="543" t="s">
        <v>556</v>
      </c>
      <c r="I4" s="544" t="s">
        <v>646</v>
      </c>
      <c r="J4" s="543" t="s">
        <v>558</v>
      </c>
      <c r="K4" s="544" t="s">
        <v>557</v>
      </c>
      <c r="L4" s="543" t="s">
        <v>804</v>
      </c>
      <c r="M4" s="544" t="s">
        <v>805</v>
      </c>
      <c r="N4" s="543" t="s">
        <v>570</v>
      </c>
      <c r="O4" s="544" t="s">
        <v>569</v>
      </c>
      <c r="P4" s="543" t="s">
        <v>806</v>
      </c>
      <c r="Q4" s="544" t="s">
        <v>650</v>
      </c>
      <c r="R4" s="543" t="s">
        <v>602</v>
      </c>
      <c r="S4" s="544" t="s">
        <v>601</v>
      </c>
      <c r="T4" s="543" t="s">
        <v>807</v>
      </c>
      <c r="U4" s="544" t="s">
        <v>565</v>
      </c>
      <c r="V4" s="543" t="s">
        <v>568</v>
      </c>
      <c r="W4" s="544" t="s">
        <v>567</v>
      </c>
      <c r="X4" s="543" t="s">
        <v>994</v>
      </c>
      <c r="Y4" s="544" t="s">
        <v>809</v>
      </c>
      <c r="Z4" s="543" t="s">
        <v>810</v>
      </c>
      <c r="AA4" s="544" t="s">
        <v>575</v>
      </c>
      <c r="AB4" s="543" t="s">
        <v>995</v>
      </c>
      <c r="AC4" s="544" t="s">
        <v>812</v>
      </c>
      <c r="AD4" s="543" t="s">
        <v>813</v>
      </c>
      <c r="AE4" s="544" t="s">
        <v>814</v>
      </c>
      <c r="AF4" s="543" t="s">
        <v>815</v>
      </c>
      <c r="AG4" s="544" t="s">
        <v>816</v>
      </c>
      <c r="AH4" s="543" t="s">
        <v>618</v>
      </c>
      <c r="AI4" s="544" t="s">
        <v>617</v>
      </c>
      <c r="AJ4" s="543" t="s">
        <v>129</v>
      </c>
      <c r="AK4" s="544" t="s">
        <v>128</v>
      </c>
      <c r="AL4" s="545" t="s">
        <v>87</v>
      </c>
    </row>
    <row r="5" spans="1:40" s="549" customFormat="1" ht="21.95" customHeight="1">
      <c r="A5" s="547" t="s">
        <v>837</v>
      </c>
      <c r="B5" s="2227">
        <v>902</v>
      </c>
      <c r="C5" s="2227"/>
      <c r="D5" s="2227">
        <v>950</v>
      </c>
      <c r="E5" s="2227"/>
      <c r="F5" s="2227">
        <v>744</v>
      </c>
      <c r="G5" s="2227"/>
      <c r="H5" s="2227">
        <v>193</v>
      </c>
      <c r="I5" s="2227"/>
      <c r="J5" s="2227">
        <v>69</v>
      </c>
      <c r="K5" s="2227"/>
      <c r="L5" s="2227">
        <v>23</v>
      </c>
      <c r="M5" s="2227"/>
      <c r="N5" s="2227">
        <v>631</v>
      </c>
      <c r="O5" s="2227"/>
      <c r="P5" s="2227">
        <v>640</v>
      </c>
      <c r="Q5" s="2227"/>
      <c r="R5" s="2227">
        <v>1429</v>
      </c>
      <c r="S5" s="2227"/>
      <c r="T5" s="2227">
        <v>99</v>
      </c>
      <c r="U5" s="2227"/>
      <c r="V5" s="2227">
        <v>73</v>
      </c>
      <c r="W5" s="2227"/>
      <c r="X5" s="2227">
        <v>71</v>
      </c>
      <c r="Y5" s="2227"/>
      <c r="Z5" s="2227">
        <v>19</v>
      </c>
      <c r="AA5" s="2227"/>
      <c r="AB5" s="2227">
        <v>55</v>
      </c>
      <c r="AC5" s="2227"/>
      <c r="AD5" s="2227">
        <v>71</v>
      </c>
      <c r="AE5" s="2227"/>
      <c r="AF5" s="2227">
        <v>376</v>
      </c>
      <c r="AG5" s="2227"/>
      <c r="AH5" s="2227">
        <v>0</v>
      </c>
      <c r="AI5" s="2227"/>
      <c r="AJ5" s="2226">
        <f t="shared" ref="AJ5:AJ20" si="0">SUM(B5:AH5)</f>
        <v>6345</v>
      </c>
      <c r="AK5" s="2226">
        <f t="shared" ref="AK5:AK20" si="1">SUM(B5:AJ5)</f>
        <v>12690</v>
      </c>
      <c r="AL5" s="548" t="s">
        <v>89</v>
      </c>
      <c r="AN5" s="550"/>
    </row>
    <row r="6" spans="1:40" s="549" customFormat="1" ht="21.95" customHeight="1">
      <c r="A6" s="551" t="s">
        <v>90</v>
      </c>
      <c r="B6" s="2225">
        <v>18</v>
      </c>
      <c r="C6" s="2225"/>
      <c r="D6" s="2225">
        <v>84</v>
      </c>
      <c r="E6" s="2225"/>
      <c r="F6" s="2225">
        <v>79</v>
      </c>
      <c r="G6" s="2225"/>
      <c r="H6" s="2225">
        <v>29</v>
      </c>
      <c r="I6" s="2225"/>
      <c r="J6" s="2225">
        <v>11</v>
      </c>
      <c r="K6" s="2225"/>
      <c r="L6" s="2225">
        <v>3</v>
      </c>
      <c r="M6" s="2225"/>
      <c r="N6" s="2225">
        <v>68</v>
      </c>
      <c r="O6" s="2225"/>
      <c r="P6" s="2225">
        <v>45</v>
      </c>
      <c r="Q6" s="2225"/>
      <c r="R6" s="2225">
        <v>167</v>
      </c>
      <c r="S6" s="2225"/>
      <c r="T6" s="2225">
        <v>10</v>
      </c>
      <c r="U6" s="2225"/>
      <c r="V6" s="2225">
        <v>8</v>
      </c>
      <c r="W6" s="2225"/>
      <c r="X6" s="2225">
        <v>11</v>
      </c>
      <c r="Y6" s="2225"/>
      <c r="Z6" s="2225">
        <v>8</v>
      </c>
      <c r="AA6" s="2225"/>
      <c r="AB6" s="2225">
        <v>2</v>
      </c>
      <c r="AC6" s="2225"/>
      <c r="AD6" s="2225">
        <v>3</v>
      </c>
      <c r="AE6" s="2225"/>
      <c r="AF6" s="2225">
        <v>56</v>
      </c>
      <c r="AG6" s="2225"/>
      <c r="AH6" s="2225">
        <v>101</v>
      </c>
      <c r="AI6" s="2225"/>
      <c r="AJ6" s="2226">
        <f t="shared" si="0"/>
        <v>703</v>
      </c>
      <c r="AK6" s="2226">
        <f t="shared" si="1"/>
        <v>1406</v>
      </c>
      <c r="AL6" s="552" t="s">
        <v>91</v>
      </c>
      <c r="AN6" s="550"/>
    </row>
    <row r="7" spans="1:40" s="549" customFormat="1" ht="21.95" customHeight="1">
      <c r="A7" s="551" t="s">
        <v>996</v>
      </c>
      <c r="B7" s="2227">
        <v>992</v>
      </c>
      <c r="C7" s="2227"/>
      <c r="D7" s="2227">
        <v>366</v>
      </c>
      <c r="E7" s="2227"/>
      <c r="F7" s="2227">
        <v>283</v>
      </c>
      <c r="G7" s="2227"/>
      <c r="H7" s="2227">
        <v>65</v>
      </c>
      <c r="I7" s="2227"/>
      <c r="J7" s="2227">
        <v>34</v>
      </c>
      <c r="K7" s="2227"/>
      <c r="L7" s="2227">
        <v>6</v>
      </c>
      <c r="M7" s="2227"/>
      <c r="N7" s="2227">
        <v>193</v>
      </c>
      <c r="O7" s="2227"/>
      <c r="P7" s="2227">
        <v>214</v>
      </c>
      <c r="Q7" s="2227"/>
      <c r="R7" s="2227">
        <v>142</v>
      </c>
      <c r="S7" s="2227"/>
      <c r="T7" s="2227">
        <v>31</v>
      </c>
      <c r="U7" s="2227"/>
      <c r="V7" s="2227">
        <v>11</v>
      </c>
      <c r="W7" s="2227"/>
      <c r="X7" s="2227">
        <v>30</v>
      </c>
      <c r="Y7" s="2227"/>
      <c r="Z7" s="2227">
        <v>4</v>
      </c>
      <c r="AA7" s="2227"/>
      <c r="AB7" s="2227">
        <v>3</v>
      </c>
      <c r="AC7" s="2227"/>
      <c r="AD7" s="2227">
        <v>49</v>
      </c>
      <c r="AE7" s="2227"/>
      <c r="AF7" s="2227">
        <v>171</v>
      </c>
      <c r="AG7" s="2227"/>
      <c r="AH7" s="2227">
        <v>236</v>
      </c>
      <c r="AI7" s="2227"/>
      <c r="AJ7" s="2226">
        <f t="shared" si="0"/>
        <v>2830</v>
      </c>
      <c r="AK7" s="2226">
        <f t="shared" si="1"/>
        <v>5660</v>
      </c>
      <c r="AL7" s="548" t="s">
        <v>93</v>
      </c>
      <c r="AN7" s="550"/>
    </row>
    <row r="8" spans="1:40" s="549" customFormat="1" ht="21.95" customHeight="1">
      <c r="A8" s="551" t="s">
        <v>94</v>
      </c>
      <c r="B8" s="2225">
        <v>101</v>
      </c>
      <c r="C8" s="2225"/>
      <c r="D8" s="2225">
        <v>61</v>
      </c>
      <c r="E8" s="2225"/>
      <c r="F8" s="2225">
        <v>31</v>
      </c>
      <c r="G8" s="2225"/>
      <c r="H8" s="2225">
        <v>2</v>
      </c>
      <c r="I8" s="2225"/>
      <c r="J8" s="2225">
        <v>2</v>
      </c>
      <c r="K8" s="2225"/>
      <c r="L8" s="2225">
        <v>0</v>
      </c>
      <c r="M8" s="2225"/>
      <c r="N8" s="2225">
        <v>29</v>
      </c>
      <c r="O8" s="2225"/>
      <c r="P8" s="2225">
        <v>67</v>
      </c>
      <c r="Q8" s="2225"/>
      <c r="R8" s="2225">
        <v>60</v>
      </c>
      <c r="S8" s="2225"/>
      <c r="T8" s="2225">
        <v>2</v>
      </c>
      <c r="U8" s="2225"/>
      <c r="V8" s="2225">
        <v>0</v>
      </c>
      <c r="W8" s="2225"/>
      <c r="X8" s="2225">
        <v>2</v>
      </c>
      <c r="Y8" s="2225"/>
      <c r="Z8" s="2225">
        <v>0</v>
      </c>
      <c r="AA8" s="2225"/>
      <c r="AB8" s="2225">
        <v>0</v>
      </c>
      <c r="AC8" s="2225"/>
      <c r="AD8" s="2225">
        <v>0</v>
      </c>
      <c r="AE8" s="2225"/>
      <c r="AF8" s="2225">
        <v>15</v>
      </c>
      <c r="AG8" s="2225"/>
      <c r="AH8" s="2225">
        <v>0</v>
      </c>
      <c r="AI8" s="2225"/>
      <c r="AJ8" s="2226">
        <f t="shared" si="0"/>
        <v>372</v>
      </c>
      <c r="AK8" s="2226">
        <f t="shared" si="1"/>
        <v>744</v>
      </c>
      <c r="AL8" s="548" t="s">
        <v>95</v>
      </c>
      <c r="AN8" s="550"/>
    </row>
    <row r="9" spans="1:40" s="549" customFormat="1" ht="21.95" customHeight="1">
      <c r="A9" s="551" t="s">
        <v>96</v>
      </c>
      <c r="B9" s="2227">
        <v>0</v>
      </c>
      <c r="C9" s="2227"/>
      <c r="D9" s="2227">
        <v>168</v>
      </c>
      <c r="E9" s="2227"/>
      <c r="F9" s="2227">
        <v>188</v>
      </c>
      <c r="G9" s="2227"/>
      <c r="H9" s="2227">
        <v>0</v>
      </c>
      <c r="I9" s="2227"/>
      <c r="J9" s="2227">
        <v>0</v>
      </c>
      <c r="K9" s="2227"/>
      <c r="L9" s="2227">
        <v>0</v>
      </c>
      <c r="M9" s="2227"/>
      <c r="N9" s="2227">
        <v>67</v>
      </c>
      <c r="O9" s="2227"/>
      <c r="P9" s="2227">
        <v>67</v>
      </c>
      <c r="Q9" s="2227"/>
      <c r="R9" s="2227">
        <v>350</v>
      </c>
      <c r="S9" s="2227"/>
      <c r="T9" s="2227">
        <v>0</v>
      </c>
      <c r="U9" s="2227"/>
      <c r="V9" s="2227">
        <v>0</v>
      </c>
      <c r="W9" s="2227"/>
      <c r="X9" s="2227">
        <v>0</v>
      </c>
      <c r="Y9" s="2227"/>
      <c r="Z9" s="2227">
        <v>0</v>
      </c>
      <c r="AA9" s="2227"/>
      <c r="AB9" s="2227">
        <v>0</v>
      </c>
      <c r="AC9" s="2227"/>
      <c r="AD9" s="2227">
        <v>0</v>
      </c>
      <c r="AE9" s="2227"/>
      <c r="AF9" s="2227">
        <v>70</v>
      </c>
      <c r="AG9" s="2227"/>
      <c r="AH9" s="2227">
        <v>115</v>
      </c>
      <c r="AI9" s="2227"/>
      <c r="AJ9" s="2226">
        <f t="shared" si="0"/>
        <v>1025</v>
      </c>
      <c r="AK9" s="2226">
        <f t="shared" si="1"/>
        <v>2050</v>
      </c>
      <c r="AL9" s="548" t="s">
        <v>97</v>
      </c>
      <c r="AN9" s="550"/>
    </row>
    <row r="10" spans="1:40" s="549" customFormat="1" ht="21.95" customHeight="1">
      <c r="A10" s="551" t="s">
        <v>98</v>
      </c>
      <c r="B10" s="2225">
        <v>0</v>
      </c>
      <c r="C10" s="2225"/>
      <c r="D10" s="2225">
        <v>46</v>
      </c>
      <c r="E10" s="2225"/>
      <c r="F10" s="2225">
        <v>33</v>
      </c>
      <c r="G10" s="2225"/>
      <c r="H10" s="2225">
        <v>2</v>
      </c>
      <c r="I10" s="2225"/>
      <c r="J10" s="2225">
        <v>1</v>
      </c>
      <c r="K10" s="2225"/>
      <c r="L10" s="2225">
        <v>1</v>
      </c>
      <c r="M10" s="2225"/>
      <c r="N10" s="2225">
        <v>56</v>
      </c>
      <c r="O10" s="2225"/>
      <c r="P10" s="2225">
        <v>19</v>
      </c>
      <c r="Q10" s="2225"/>
      <c r="R10" s="2225">
        <v>149</v>
      </c>
      <c r="S10" s="2225"/>
      <c r="T10" s="2225">
        <v>1</v>
      </c>
      <c r="U10" s="2225"/>
      <c r="V10" s="2225">
        <v>1</v>
      </c>
      <c r="W10" s="2225"/>
      <c r="X10" s="2225">
        <v>2</v>
      </c>
      <c r="Y10" s="2225"/>
      <c r="Z10" s="2225">
        <v>1</v>
      </c>
      <c r="AA10" s="2225"/>
      <c r="AB10" s="2225">
        <v>1</v>
      </c>
      <c r="AC10" s="2225"/>
      <c r="AD10" s="2225">
        <v>2</v>
      </c>
      <c r="AE10" s="2225"/>
      <c r="AF10" s="2225">
        <v>30</v>
      </c>
      <c r="AG10" s="2225"/>
      <c r="AH10" s="2225">
        <v>18</v>
      </c>
      <c r="AI10" s="2225"/>
      <c r="AJ10" s="2226">
        <f t="shared" si="0"/>
        <v>363</v>
      </c>
      <c r="AK10" s="2226">
        <f t="shared" si="1"/>
        <v>726</v>
      </c>
      <c r="AL10" s="548" t="s">
        <v>99</v>
      </c>
      <c r="AN10" s="550"/>
    </row>
    <row r="11" spans="1:40" s="549" customFormat="1" ht="21.95" customHeight="1">
      <c r="A11" s="551" t="s">
        <v>258</v>
      </c>
      <c r="B11" s="2227">
        <v>65</v>
      </c>
      <c r="C11" s="2227"/>
      <c r="D11" s="2227">
        <v>763</v>
      </c>
      <c r="E11" s="2227"/>
      <c r="F11" s="2227">
        <v>662</v>
      </c>
      <c r="G11" s="2227"/>
      <c r="H11" s="2227">
        <v>0</v>
      </c>
      <c r="I11" s="2227"/>
      <c r="J11" s="2227">
        <v>0</v>
      </c>
      <c r="K11" s="2227"/>
      <c r="L11" s="2227">
        <v>12</v>
      </c>
      <c r="M11" s="2227"/>
      <c r="N11" s="2227">
        <v>468</v>
      </c>
      <c r="O11" s="2227"/>
      <c r="P11" s="2227">
        <v>394</v>
      </c>
      <c r="Q11" s="2227"/>
      <c r="R11" s="2227">
        <v>383</v>
      </c>
      <c r="S11" s="2227"/>
      <c r="T11" s="2227">
        <v>18</v>
      </c>
      <c r="U11" s="2227"/>
      <c r="V11" s="2227">
        <v>15</v>
      </c>
      <c r="W11" s="2227"/>
      <c r="X11" s="2227">
        <v>0</v>
      </c>
      <c r="Y11" s="2227"/>
      <c r="Z11" s="2227">
        <v>0</v>
      </c>
      <c r="AA11" s="2227"/>
      <c r="AB11" s="2227">
        <v>0</v>
      </c>
      <c r="AC11" s="2227"/>
      <c r="AD11" s="2227">
        <v>0</v>
      </c>
      <c r="AE11" s="2227"/>
      <c r="AF11" s="2227">
        <v>14</v>
      </c>
      <c r="AG11" s="2227"/>
      <c r="AH11" s="2227">
        <v>594</v>
      </c>
      <c r="AI11" s="2227"/>
      <c r="AJ11" s="2226">
        <f t="shared" si="0"/>
        <v>3388</v>
      </c>
      <c r="AK11" s="2226">
        <f t="shared" si="1"/>
        <v>6776</v>
      </c>
      <c r="AL11" s="548" t="s">
        <v>101</v>
      </c>
      <c r="AN11" s="550"/>
    </row>
    <row r="12" spans="1:40" s="549" customFormat="1" ht="21.95" customHeight="1">
      <c r="A12" s="551" t="s">
        <v>102</v>
      </c>
      <c r="B12" s="2225">
        <v>23</v>
      </c>
      <c r="C12" s="2225"/>
      <c r="D12" s="2225">
        <v>204</v>
      </c>
      <c r="E12" s="2225"/>
      <c r="F12" s="2225">
        <v>131</v>
      </c>
      <c r="G12" s="2225"/>
      <c r="H12" s="2225">
        <v>29</v>
      </c>
      <c r="I12" s="2225"/>
      <c r="J12" s="2225">
        <v>8</v>
      </c>
      <c r="K12" s="2225"/>
      <c r="L12" s="2225">
        <v>0</v>
      </c>
      <c r="M12" s="2225"/>
      <c r="N12" s="2225">
        <v>93</v>
      </c>
      <c r="O12" s="2225"/>
      <c r="P12" s="2225">
        <v>105</v>
      </c>
      <c r="Q12" s="2225"/>
      <c r="R12" s="2225">
        <v>268</v>
      </c>
      <c r="S12" s="2225"/>
      <c r="T12" s="2225">
        <v>2</v>
      </c>
      <c r="U12" s="2225"/>
      <c r="V12" s="2225">
        <v>4</v>
      </c>
      <c r="W12" s="2225"/>
      <c r="X12" s="2225">
        <v>5</v>
      </c>
      <c r="Y12" s="2225"/>
      <c r="Z12" s="2225">
        <v>0</v>
      </c>
      <c r="AA12" s="2225"/>
      <c r="AB12" s="2225">
        <v>3</v>
      </c>
      <c r="AC12" s="2225"/>
      <c r="AD12" s="2225">
        <v>27</v>
      </c>
      <c r="AE12" s="2225"/>
      <c r="AF12" s="2225">
        <v>28</v>
      </c>
      <c r="AG12" s="2225"/>
      <c r="AH12" s="2225">
        <v>0</v>
      </c>
      <c r="AI12" s="2225"/>
      <c r="AJ12" s="2226">
        <f t="shared" si="0"/>
        <v>930</v>
      </c>
      <c r="AK12" s="2226">
        <f t="shared" si="1"/>
        <v>1860</v>
      </c>
      <c r="AL12" s="548" t="s">
        <v>103</v>
      </c>
      <c r="AN12" s="550"/>
    </row>
    <row r="13" spans="1:40" s="549" customFormat="1" ht="21.95" customHeight="1">
      <c r="A13" s="551" t="s">
        <v>104</v>
      </c>
      <c r="B13" s="2227">
        <v>0</v>
      </c>
      <c r="C13" s="2227"/>
      <c r="D13" s="2227">
        <v>23</v>
      </c>
      <c r="E13" s="2227"/>
      <c r="F13" s="2227">
        <v>29</v>
      </c>
      <c r="G13" s="2227"/>
      <c r="H13" s="2227">
        <v>3</v>
      </c>
      <c r="I13" s="2227"/>
      <c r="J13" s="2227">
        <v>2</v>
      </c>
      <c r="K13" s="2227"/>
      <c r="L13" s="2227">
        <v>0</v>
      </c>
      <c r="M13" s="2227"/>
      <c r="N13" s="2227">
        <v>23</v>
      </c>
      <c r="O13" s="2227"/>
      <c r="P13" s="2227">
        <v>8</v>
      </c>
      <c r="Q13" s="2227"/>
      <c r="R13" s="2227">
        <v>34</v>
      </c>
      <c r="S13" s="2227"/>
      <c r="T13" s="2227">
        <v>5</v>
      </c>
      <c r="U13" s="2227"/>
      <c r="V13" s="2227">
        <v>5</v>
      </c>
      <c r="W13" s="2227"/>
      <c r="X13" s="2227">
        <v>2</v>
      </c>
      <c r="Y13" s="2227"/>
      <c r="Z13" s="2227">
        <v>1</v>
      </c>
      <c r="AA13" s="2227"/>
      <c r="AB13" s="2227">
        <v>0</v>
      </c>
      <c r="AC13" s="2227"/>
      <c r="AD13" s="2227">
        <v>3</v>
      </c>
      <c r="AE13" s="2227"/>
      <c r="AF13" s="2227">
        <v>12</v>
      </c>
      <c r="AG13" s="2227"/>
      <c r="AH13" s="2227">
        <v>0</v>
      </c>
      <c r="AI13" s="2227"/>
      <c r="AJ13" s="2226">
        <f t="shared" si="0"/>
        <v>150</v>
      </c>
      <c r="AK13" s="2226">
        <f t="shared" si="1"/>
        <v>300</v>
      </c>
      <c r="AL13" s="548" t="s">
        <v>997</v>
      </c>
      <c r="AN13" s="550"/>
    </row>
    <row r="14" spans="1:40" s="549" customFormat="1" ht="21.95" customHeight="1">
      <c r="A14" s="551" t="s">
        <v>106</v>
      </c>
      <c r="B14" s="2225">
        <v>6</v>
      </c>
      <c r="C14" s="2225"/>
      <c r="D14" s="2225">
        <v>156</v>
      </c>
      <c r="E14" s="2225"/>
      <c r="F14" s="2225">
        <v>141</v>
      </c>
      <c r="G14" s="2225"/>
      <c r="H14" s="2225">
        <v>48</v>
      </c>
      <c r="I14" s="2225"/>
      <c r="J14" s="2225">
        <v>17</v>
      </c>
      <c r="K14" s="2225"/>
      <c r="L14" s="2225">
        <v>5</v>
      </c>
      <c r="M14" s="2225"/>
      <c r="N14" s="2225">
        <v>61</v>
      </c>
      <c r="O14" s="2225"/>
      <c r="P14" s="2225">
        <v>78</v>
      </c>
      <c r="Q14" s="2225"/>
      <c r="R14" s="2225">
        <v>345</v>
      </c>
      <c r="S14" s="2225"/>
      <c r="T14" s="2225">
        <v>23</v>
      </c>
      <c r="U14" s="2225"/>
      <c r="V14" s="2225">
        <v>37</v>
      </c>
      <c r="W14" s="2225"/>
      <c r="X14" s="2225">
        <v>21</v>
      </c>
      <c r="Y14" s="2225"/>
      <c r="Z14" s="2225">
        <v>12</v>
      </c>
      <c r="AA14" s="2225"/>
      <c r="AB14" s="2225">
        <v>7</v>
      </c>
      <c r="AC14" s="2225"/>
      <c r="AD14" s="2225">
        <v>10</v>
      </c>
      <c r="AE14" s="2225"/>
      <c r="AF14" s="2225">
        <v>81</v>
      </c>
      <c r="AG14" s="2225"/>
      <c r="AH14" s="2225">
        <v>122</v>
      </c>
      <c r="AI14" s="2225"/>
      <c r="AJ14" s="2226">
        <f t="shared" si="0"/>
        <v>1170</v>
      </c>
      <c r="AK14" s="2226">
        <f t="shared" si="1"/>
        <v>2340</v>
      </c>
      <c r="AL14" s="548" t="s">
        <v>107</v>
      </c>
      <c r="AN14" s="550"/>
    </row>
    <row r="15" spans="1:40" s="549" customFormat="1" ht="21.95" customHeight="1">
      <c r="A15" s="551" t="s">
        <v>110</v>
      </c>
      <c r="B15" s="2227">
        <v>9</v>
      </c>
      <c r="C15" s="2227"/>
      <c r="D15" s="2227">
        <v>22</v>
      </c>
      <c r="E15" s="2227"/>
      <c r="F15" s="2227">
        <v>19</v>
      </c>
      <c r="G15" s="2227"/>
      <c r="H15" s="2227">
        <v>5</v>
      </c>
      <c r="I15" s="2227"/>
      <c r="J15" s="2227">
        <v>3</v>
      </c>
      <c r="K15" s="2227"/>
      <c r="L15" s="2227">
        <v>1</v>
      </c>
      <c r="M15" s="2227"/>
      <c r="N15" s="2227">
        <v>10</v>
      </c>
      <c r="O15" s="2227"/>
      <c r="P15" s="2227">
        <v>15</v>
      </c>
      <c r="Q15" s="2227"/>
      <c r="R15" s="2227">
        <v>24</v>
      </c>
      <c r="S15" s="2227"/>
      <c r="T15" s="2227">
        <v>6</v>
      </c>
      <c r="U15" s="2227"/>
      <c r="V15" s="2227">
        <v>2</v>
      </c>
      <c r="W15" s="2227"/>
      <c r="X15" s="2227">
        <v>4</v>
      </c>
      <c r="Y15" s="2227"/>
      <c r="Z15" s="2227">
        <v>1</v>
      </c>
      <c r="AA15" s="2227"/>
      <c r="AB15" s="2227">
        <v>0</v>
      </c>
      <c r="AC15" s="2227"/>
      <c r="AD15" s="2227">
        <v>2</v>
      </c>
      <c r="AE15" s="2227"/>
      <c r="AF15" s="2227">
        <v>7</v>
      </c>
      <c r="AG15" s="2227"/>
      <c r="AH15" s="2227">
        <v>5</v>
      </c>
      <c r="AI15" s="2227"/>
      <c r="AJ15" s="2226">
        <f t="shared" si="0"/>
        <v>135</v>
      </c>
      <c r="AK15" s="2226">
        <f t="shared" si="1"/>
        <v>270</v>
      </c>
      <c r="AL15" s="548" t="s">
        <v>111</v>
      </c>
      <c r="AN15" s="550"/>
    </row>
    <row r="16" spans="1:40" s="549" customFormat="1" ht="21.95" customHeight="1">
      <c r="A16" s="551" t="s">
        <v>112</v>
      </c>
      <c r="B16" s="2225">
        <v>0</v>
      </c>
      <c r="C16" s="2225"/>
      <c r="D16" s="2225">
        <v>35</v>
      </c>
      <c r="E16" s="2225"/>
      <c r="F16" s="2225">
        <v>22</v>
      </c>
      <c r="G16" s="2225"/>
      <c r="H16" s="2225">
        <v>6</v>
      </c>
      <c r="I16" s="2225"/>
      <c r="J16" s="2225">
        <v>4</v>
      </c>
      <c r="K16" s="2225"/>
      <c r="L16" s="2225">
        <v>0</v>
      </c>
      <c r="M16" s="2225"/>
      <c r="N16" s="2225">
        <v>18</v>
      </c>
      <c r="O16" s="2225"/>
      <c r="P16" s="2225">
        <v>23</v>
      </c>
      <c r="Q16" s="2225"/>
      <c r="R16" s="2225">
        <v>114</v>
      </c>
      <c r="S16" s="2225"/>
      <c r="T16" s="2225">
        <v>4</v>
      </c>
      <c r="U16" s="2225"/>
      <c r="V16" s="2225">
        <v>3</v>
      </c>
      <c r="W16" s="2225"/>
      <c r="X16" s="2225">
        <v>8</v>
      </c>
      <c r="Y16" s="2225"/>
      <c r="Z16" s="2225">
        <v>1</v>
      </c>
      <c r="AA16" s="2225"/>
      <c r="AB16" s="2225">
        <v>0</v>
      </c>
      <c r="AC16" s="2225"/>
      <c r="AD16" s="2225">
        <v>0</v>
      </c>
      <c r="AE16" s="2225"/>
      <c r="AF16" s="2225">
        <v>18</v>
      </c>
      <c r="AG16" s="2225"/>
      <c r="AH16" s="2225">
        <v>0</v>
      </c>
      <c r="AI16" s="2225"/>
      <c r="AJ16" s="2226">
        <f t="shared" si="0"/>
        <v>256</v>
      </c>
      <c r="AK16" s="2226">
        <f t="shared" si="1"/>
        <v>512</v>
      </c>
      <c r="AL16" s="548" t="s">
        <v>113</v>
      </c>
      <c r="AN16" s="550"/>
    </row>
    <row r="17" spans="1:40" s="549" customFormat="1" ht="21.95" customHeight="1">
      <c r="A17" s="551" t="s">
        <v>116</v>
      </c>
      <c r="B17" s="2227">
        <v>4</v>
      </c>
      <c r="C17" s="2227"/>
      <c r="D17" s="2227">
        <v>36</v>
      </c>
      <c r="E17" s="2227"/>
      <c r="F17" s="2227">
        <v>35</v>
      </c>
      <c r="G17" s="2227"/>
      <c r="H17" s="2227">
        <v>12</v>
      </c>
      <c r="I17" s="2227"/>
      <c r="J17" s="2227">
        <v>10</v>
      </c>
      <c r="K17" s="2227"/>
      <c r="L17" s="2227">
        <v>0</v>
      </c>
      <c r="M17" s="2227"/>
      <c r="N17" s="2227">
        <v>15</v>
      </c>
      <c r="O17" s="2227"/>
      <c r="P17" s="2227">
        <v>10</v>
      </c>
      <c r="Q17" s="2227"/>
      <c r="R17" s="2227">
        <v>96</v>
      </c>
      <c r="S17" s="2227"/>
      <c r="T17" s="2227">
        <v>11</v>
      </c>
      <c r="U17" s="2227"/>
      <c r="V17" s="2227">
        <v>2</v>
      </c>
      <c r="W17" s="2227"/>
      <c r="X17" s="2227">
        <v>6</v>
      </c>
      <c r="Y17" s="2227"/>
      <c r="Z17" s="2227">
        <v>0</v>
      </c>
      <c r="AA17" s="2227"/>
      <c r="AB17" s="2227">
        <v>2</v>
      </c>
      <c r="AC17" s="2227"/>
      <c r="AD17" s="2227">
        <v>1</v>
      </c>
      <c r="AE17" s="2227"/>
      <c r="AF17" s="2227">
        <v>10</v>
      </c>
      <c r="AG17" s="2227"/>
      <c r="AH17" s="2227">
        <v>0</v>
      </c>
      <c r="AI17" s="2227"/>
      <c r="AJ17" s="2226">
        <f t="shared" si="0"/>
        <v>250</v>
      </c>
      <c r="AK17" s="2226">
        <f t="shared" si="1"/>
        <v>500</v>
      </c>
      <c r="AL17" s="548" t="s">
        <v>117</v>
      </c>
      <c r="AN17" s="550"/>
    </row>
    <row r="18" spans="1:40" s="549" customFormat="1" ht="21.95" customHeight="1">
      <c r="A18" s="551" t="s">
        <v>118</v>
      </c>
      <c r="B18" s="2225">
        <v>0</v>
      </c>
      <c r="C18" s="2225"/>
      <c r="D18" s="2225">
        <v>37</v>
      </c>
      <c r="E18" s="2225"/>
      <c r="F18" s="2225">
        <v>17</v>
      </c>
      <c r="G18" s="2225"/>
      <c r="H18" s="2225">
        <v>10</v>
      </c>
      <c r="I18" s="2225"/>
      <c r="J18" s="2225">
        <v>13</v>
      </c>
      <c r="K18" s="2225"/>
      <c r="L18" s="2225">
        <v>0</v>
      </c>
      <c r="M18" s="2225"/>
      <c r="N18" s="2225">
        <v>36</v>
      </c>
      <c r="O18" s="2225"/>
      <c r="P18" s="2225">
        <v>29</v>
      </c>
      <c r="Q18" s="2225"/>
      <c r="R18" s="2225">
        <v>46</v>
      </c>
      <c r="S18" s="2225"/>
      <c r="T18" s="2225">
        <v>14</v>
      </c>
      <c r="U18" s="2225"/>
      <c r="V18" s="2225">
        <v>8</v>
      </c>
      <c r="W18" s="2225"/>
      <c r="X18" s="2225">
        <v>9</v>
      </c>
      <c r="Y18" s="2225"/>
      <c r="Z18" s="2225">
        <v>4</v>
      </c>
      <c r="AA18" s="2225"/>
      <c r="AB18" s="2225">
        <v>0</v>
      </c>
      <c r="AC18" s="2225"/>
      <c r="AD18" s="2225">
        <v>9</v>
      </c>
      <c r="AE18" s="2225"/>
      <c r="AF18" s="2225">
        <v>14</v>
      </c>
      <c r="AG18" s="2225"/>
      <c r="AH18" s="2225">
        <v>4</v>
      </c>
      <c r="AI18" s="2225"/>
      <c r="AJ18" s="2226">
        <f t="shared" si="0"/>
        <v>250</v>
      </c>
      <c r="AK18" s="2226">
        <f t="shared" si="1"/>
        <v>500</v>
      </c>
      <c r="AL18" s="548" t="s">
        <v>119</v>
      </c>
      <c r="AN18" s="550"/>
    </row>
    <row r="19" spans="1:40" s="549" customFormat="1" ht="21.95" customHeight="1">
      <c r="A19" s="551" t="s">
        <v>122</v>
      </c>
      <c r="B19" s="2225">
        <v>0</v>
      </c>
      <c r="C19" s="2225"/>
      <c r="D19" s="2225">
        <v>4</v>
      </c>
      <c r="E19" s="2225"/>
      <c r="F19" s="2225">
        <v>5</v>
      </c>
      <c r="G19" s="2225"/>
      <c r="H19" s="2225">
        <v>0</v>
      </c>
      <c r="I19" s="2225"/>
      <c r="J19" s="2225">
        <v>0</v>
      </c>
      <c r="K19" s="2225"/>
      <c r="L19" s="2225">
        <v>0</v>
      </c>
      <c r="M19" s="2225"/>
      <c r="N19" s="2225">
        <v>5</v>
      </c>
      <c r="O19" s="2225"/>
      <c r="P19" s="2225">
        <v>10</v>
      </c>
      <c r="Q19" s="2225"/>
      <c r="R19" s="2225">
        <v>2</v>
      </c>
      <c r="S19" s="2225"/>
      <c r="T19" s="2225">
        <v>0</v>
      </c>
      <c r="U19" s="2225"/>
      <c r="V19" s="2225">
        <v>0</v>
      </c>
      <c r="W19" s="2225"/>
      <c r="X19" s="2225">
        <v>0</v>
      </c>
      <c r="Y19" s="2225"/>
      <c r="Z19" s="2225">
        <v>0</v>
      </c>
      <c r="AA19" s="2225"/>
      <c r="AB19" s="2225">
        <v>0</v>
      </c>
      <c r="AC19" s="2225"/>
      <c r="AD19" s="2225">
        <v>0</v>
      </c>
      <c r="AE19" s="2225"/>
      <c r="AF19" s="2225">
        <v>4</v>
      </c>
      <c r="AG19" s="2225"/>
      <c r="AH19" s="2225">
        <v>0</v>
      </c>
      <c r="AI19" s="2225"/>
      <c r="AJ19" s="2226">
        <f>SUM(B19:AH19)</f>
        <v>30</v>
      </c>
      <c r="AK19" s="2226">
        <f>SUM(B19:AJ19)</f>
        <v>60</v>
      </c>
      <c r="AL19" s="553" t="s">
        <v>973</v>
      </c>
      <c r="AN19" s="550"/>
    </row>
    <row r="20" spans="1:40" ht="24.75" customHeight="1">
      <c r="A20" s="387" t="s">
        <v>128</v>
      </c>
      <c r="B20" s="2223">
        <f>SUM(B5:B19)</f>
        <v>2120</v>
      </c>
      <c r="C20" s="2223"/>
      <c r="D20" s="2223">
        <f>SUM(D5:D19)</f>
        <v>2955</v>
      </c>
      <c r="E20" s="2223"/>
      <c r="F20" s="2223">
        <f>SUM(F5:F19)</f>
        <v>2419</v>
      </c>
      <c r="G20" s="2223"/>
      <c r="H20" s="2223">
        <f>SUM(H5:H19)</f>
        <v>404</v>
      </c>
      <c r="I20" s="2223"/>
      <c r="J20" s="2223">
        <f>SUM(J5:J19)</f>
        <v>174</v>
      </c>
      <c r="K20" s="2223"/>
      <c r="L20" s="2223">
        <f>SUM(L5:L19)</f>
        <v>51</v>
      </c>
      <c r="M20" s="2223"/>
      <c r="N20" s="2223">
        <f>SUM(N5:N19)</f>
        <v>1773</v>
      </c>
      <c r="O20" s="2223"/>
      <c r="P20" s="2223">
        <f>SUM(P5:P19)</f>
        <v>1724</v>
      </c>
      <c r="Q20" s="2223"/>
      <c r="R20" s="2223">
        <f>SUM(R5:R19)</f>
        <v>3609</v>
      </c>
      <c r="S20" s="2223"/>
      <c r="T20" s="2223">
        <f>SUM(T5:T19)</f>
        <v>226</v>
      </c>
      <c r="U20" s="2223"/>
      <c r="V20" s="2223">
        <f>SUM(V5:V19)</f>
        <v>169</v>
      </c>
      <c r="W20" s="2223"/>
      <c r="X20" s="2223">
        <f>SUM(X5:X19)</f>
        <v>171</v>
      </c>
      <c r="Y20" s="2223"/>
      <c r="Z20" s="2223">
        <f>SUM(Z5:Z19)</f>
        <v>51</v>
      </c>
      <c r="AA20" s="2223"/>
      <c r="AB20" s="2223">
        <f>SUM(AB5:AB19)</f>
        <v>73</v>
      </c>
      <c r="AC20" s="2223"/>
      <c r="AD20" s="2223">
        <f>SUM(AD5:AD19)</f>
        <v>177</v>
      </c>
      <c r="AE20" s="2223"/>
      <c r="AF20" s="2223">
        <f>SUM(AF5:AF19)</f>
        <v>906</v>
      </c>
      <c r="AG20" s="2223"/>
      <c r="AH20" s="2223">
        <f>SUM(AH5:AH19)</f>
        <v>1195</v>
      </c>
      <c r="AI20" s="2223"/>
      <c r="AJ20" s="2224">
        <f t="shared" si="0"/>
        <v>18197</v>
      </c>
      <c r="AK20" s="2224">
        <f t="shared" si="1"/>
        <v>36394</v>
      </c>
      <c r="AL20" s="387" t="s">
        <v>129</v>
      </c>
      <c r="AN20" s="550"/>
    </row>
  </sheetData>
  <mergeCells count="292">
    <mergeCell ref="A1:AL1"/>
    <mergeCell ref="A2:AL2"/>
    <mergeCell ref="A3:T3"/>
    <mergeCell ref="U3:AL3"/>
    <mergeCell ref="B5:C5"/>
    <mergeCell ref="D5:E5"/>
    <mergeCell ref="F5:G5"/>
    <mergeCell ref="H5:I5"/>
    <mergeCell ref="J5:K5"/>
    <mergeCell ref="L5:M5"/>
    <mergeCell ref="AF5:AG5"/>
    <mergeCell ref="AH5:AI5"/>
    <mergeCell ref="AJ5:AK5"/>
    <mergeCell ref="N5:O5"/>
    <mergeCell ref="P5:Q5"/>
    <mergeCell ref="R5:S5"/>
    <mergeCell ref="T5:U5"/>
    <mergeCell ref="V5:W5"/>
    <mergeCell ref="X5:Y5"/>
    <mergeCell ref="B6:C6"/>
    <mergeCell ref="D6:E6"/>
    <mergeCell ref="F6:G6"/>
    <mergeCell ref="H6:I6"/>
    <mergeCell ref="J6:K6"/>
    <mergeCell ref="L6:M6"/>
    <mergeCell ref="Z5:AA5"/>
    <mergeCell ref="AB5:AC5"/>
    <mergeCell ref="AD5:AE5"/>
    <mergeCell ref="Z6:AA6"/>
    <mergeCell ref="AB6:AC6"/>
    <mergeCell ref="AD6:AE6"/>
    <mergeCell ref="AF6:AG6"/>
    <mergeCell ref="AH6:AI6"/>
    <mergeCell ref="AJ6:AK6"/>
    <mergeCell ref="N6:O6"/>
    <mergeCell ref="P6:Q6"/>
    <mergeCell ref="R6:S6"/>
    <mergeCell ref="T6:U6"/>
    <mergeCell ref="V6:W6"/>
    <mergeCell ref="X6:Y6"/>
    <mergeCell ref="AF7:AG7"/>
    <mergeCell ref="AH7:AI7"/>
    <mergeCell ref="AJ7:AK7"/>
    <mergeCell ref="N7:O7"/>
    <mergeCell ref="P7:Q7"/>
    <mergeCell ref="R7:S7"/>
    <mergeCell ref="T7:U7"/>
    <mergeCell ref="V7:W7"/>
    <mergeCell ref="X7:Y7"/>
    <mergeCell ref="B8:C8"/>
    <mergeCell ref="D8:E8"/>
    <mergeCell ref="F8:G8"/>
    <mergeCell ref="H8:I8"/>
    <mergeCell ref="J8:K8"/>
    <mergeCell ref="L8:M8"/>
    <mergeCell ref="Z7:AA7"/>
    <mergeCell ref="AB7:AC7"/>
    <mergeCell ref="AD7:AE7"/>
    <mergeCell ref="B7:C7"/>
    <mergeCell ref="D7:E7"/>
    <mergeCell ref="F7:G7"/>
    <mergeCell ref="H7:I7"/>
    <mergeCell ref="J7:K7"/>
    <mergeCell ref="L7:M7"/>
    <mergeCell ref="Z8:AA8"/>
    <mergeCell ref="AB8:AC8"/>
    <mergeCell ref="AD8:AE8"/>
    <mergeCell ref="AF8:AG8"/>
    <mergeCell ref="AH8:AI8"/>
    <mergeCell ref="AJ8:AK8"/>
    <mergeCell ref="N8:O8"/>
    <mergeCell ref="P8:Q8"/>
    <mergeCell ref="R8:S8"/>
    <mergeCell ref="T8:U8"/>
    <mergeCell ref="V8:W8"/>
    <mergeCell ref="X8:Y8"/>
    <mergeCell ref="AF9:AG9"/>
    <mergeCell ref="AH9:AI9"/>
    <mergeCell ref="AJ9:AK9"/>
    <mergeCell ref="N9:O9"/>
    <mergeCell ref="P9:Q9"/>
    <mergeCell ref="R9:S9"/>
    <mergeCell ref="T9:U9"/>
    <mergeCell ref="V9:W9"/>
    <mergeCell ref="X9:Y9"/>
    <mergeCell ref="B10:C10"/>
    <mergeCell ref="D10:E10"/>
    <mergeCell ref="F10:G10"/>
    <mergeCell ref="H10:I10"/>
    <mergeCell ref="J10:K10"/>
    <mergeCell ref="L10:M10"/>
    <mergeCell ref="Z9:AA9"/>
    <mergeCell ref="AB9:AC9"/>
    <mergeCell ref="AD9:AE9"/>
    <mergeCell ref="B9:C9"/>
    <mergeCell ref="D9:E9"/>
    <mergeCell ref="F9:G9"/>
    <mergeCell ref="H9:I9"/>
    <mergeCell ref="J9:K9"/>
    <mergeCell ref="L9:M9"/>
    <mergeCell ref="Z10:AA10"/>
    <mergeCell ref="AB10:AC10"/>
    <mergeCell ref="AD10:AE10"/>
    <mergeCell ref="AF10:AG10"/>
    <mergeCell ref="AH10:AI10"/>
    <mergeCell ref="AJ10:AK10"/>
    <mergeCell ref="N10:O10"/>
    <mergeCell ref="P10:Q10"/>
    <mergeCell ref="R10:S10"/>
    <mergeCell ref="T10:U10"/>
    <mergeCell ref="V10:W10"/>
    <mergeCell ref="X10:Y10"/>
    <mergeCell ref="AF11:AG11"/>
    <mergeCell ref="AH11:AI11"/>
    <mergeCell ref="AJ11:AK11"/>
    <mergeCell ref="N11:O11"/>
    <mergeCell ref="P11:Q11"/>
    <mergeCell ref="R11:S11"/>
    <mergeCell ref="T11:U11"/>
    <mergeCell ref="V11:W11"/>
    <mergeCell ref="X11:Y11"/>
    <mergeCell ref="B12:C12"/>
    <mergeCell ref="D12:E12"/>
    <mergeCell ref="F12:G12"/>
    <mergeCell ref="H12:I12"/>
    <mergeCell ref="J12:K12"/>
    <mergeCell ref="L12:M12"/>
    <mergeCell ref="Z11:AA11"/>
    <mergeCell ref="AB11:AC11"/>
    <mergeCell ref="AD11:AE11"/>
    <mergeCell ref="B11:C11"/>
    <mergeCell ref="D11:E11"/>
    <mergeCell ref="F11:G11"/>
    <mergeCell ref="H11:I11"/>
    <mergeCell ref="J11:K11"/>
    <mergeCell ref="L11:M11"/>
    <mergeCell ref="Z12:AA12"/>
    <mergeCell ref="AB12:AC12"/>
    <mergeCell ref="AD12:AE12"/>
    <mergeCell ref="AF12:AG12"/>
    <mergeCell ref="AH12:AI12"/>
    <mergeCell ref="AJ12:AK12"/>
    <mergeCell ref="N12:O12"/>
    <mergeCell ref="P12:Q12"/>
    <mergeCell ref="R12:S12"/>
    <mergeCell ref="T12:U12"/>
    <mergeCell ref="V12:W12"/>
    <mergeCell ref="X12:Y12"/>
    <mergeCell ref="AF13:AG13"/>
    <mergeCell ref="AH13:AI13"/>
    <mergeCell ref="AJ13:AK13"/>
    <mergeCell ref="N13:O13"/>
    <mergeCell ref="P13:Q13"/>
    <mergeCell ref="R13:S13"/>
    <mergeCell ref="T13:U13"/>
    <mergeCell ref="V13:W13"/>
    <mergeCell ref="X13:Y13"/>
    <mergeCell ref="B14:C14"/>
    <mergeCell ref="D14:E14"/>
    <mergeCell ref="F14:G14"/>
    <mergeCell ref="H14:I14"/>
    <mergeCell ref="J14:K14"/>
    <mergeCell ref="L14:M14"/>
    <mergeCell ref="Z13:AA13"/>
    <mergeCell ref="AB13:AC13"/>
    <mergeCell ref="AD13:AE13"/>
    <mergeCell ref="B13:C13"/>
    <mergeCell ref="D13:E13"/>
    <mergeCell ref="F13:G13"/>
    <mergeCell ref="H13:I13"/>
    <mergeCell ref="J13:K13"/>
    <mergeCell ref="L13:M13"/>
    <mergeCell ref="Z14:AA14"/>
    <mergeCell ref="AB14:AC14"/>
    <mergeCell ref="AD14:AE14"/>
    <mergeCell ref="AF14:AG14"/>
    <mergeCell ref="AH14:AI14"/>
    <mergeCell ref="AJ14:AK14"/>
    <mergeCell ref="N14:O14"/>
    <mergeCell ref="P14:Q14"/>
    <mergeCell ref="R14:S14"/>
    <mergeCell ref="T14:U14"/>
    <mergeCell ref="V14:W14"/>
    <mergeCell ref="X14:Y14"/>
    <mergeCell ref="AF15:AG15"/>
    <mergeCell ref="AH15:AI15"/>
    <mergeCell ref="AJ15:AK15"/>
    <mergeCell ref="N15:O15"/>
    <mergeCell ref="P15:Q15"/>
    <mergeCell ref="R15:S15"/>
    <mergeCell ref="T15:U15"/>
    <mergeCell ref="V15:W15"/>
    <mergeCell ref="X15:Y15"/>
    <mergeCell ref="B16:C16"/>
    <mergeCell ref="D16:E16"/>
    <mergeCell ref="F16:G16"/>
    <mergeCell ref="H16:I16"/>
    <mergeCell ref="J16:K16"/>
    <mergeCell ref="L16:M16"/>
    <mergeCell ref="Z15:AA15"/>
    <mergeCell ref="AB15:AC15"/>
    <mergeCell ref="AD15:AE15"/>
    <mergeCell ref="B15:C15"/>
    <mergeCell ref="D15:E15"/>
    <mergeCell ref="F15:G15"/>
    <mergeCell ref="H15:I15"/>
    <mergeCell ref="J15:K15"/>
    <mergeCell ref="L15:M15"/>
    <mergeCell ref="Z16:AA16"/>
    <mergeCell ref="AB16:AC16"/>
    <mergeCell ref="AD16:AE16"/>
    <mergeCell ref="AF16:AG16"/>
    <mergeCell ref="AH16:AI16"/>
    <mergeCell ref="AJ16:AK16"/>
    <mergeCell ref="N16:O16"/>
    <mergeCell ref="P16:Q16"/>
    <mergeCell ref="R16:S16"/>
    <mergeCell ref="T16:U16"/>
    <mergeCell ref="V16:W16"/>
    <mergeCell ref="X16:Y16"/>
    <mergeCell ref="AF17:AG17"/>
    <mergeCell ref="AH17:AI17"/>
    <mergeCell ref="AJ17:AK17"/>
    <mergeCell ref="N17:O17"/>
    <mergeCell ref="P17:Q17"/>
    <mergeCell ref="R17:S17"/>
    <mergeCell ref="T17:U17"/>
    <mergeCell ref="V17:W17"/>
    <mergeCell ref="X17:Y17"/>
    <mergeCell ref="B18:C18"/>
    <mergeCell ref="D18:E18"/>
    <mergeCell ref="F18:G18"/>
    <mergeCell ref="H18:I18"/>
    <mergeCell ref="J18:K18"/>
    <mergeCell ref="L18:M18"/>
    <mergeCell ref="Z17:AA17"/>
    <mergeCell ref="AB17:AC17"/>
    <mergeCell ref="AD17:AE17"/>
    <mergeCell ref="B17:C17"/>
    <mergeCell ref="D17:E17"/>
    <mergeCell ref="F17:G17"/>
    <mergeCell ref="H17:I17"/>
    <mergeCell ref="J17:K17"/>
    <mergeCell ref="L17:M17"/>
    <mergeCell ref="Z18:AA18"/>
    <mergeCell ref="AB18:AC18"/>
    <mergeCell ref="AD18:AE18"/>
    <mergeCell ref="AF18:AG18"/>
    <mergeCell ref="AH18:AI18"/>
    <mergeCell ref="AJ18:AK18"/>
    <mergeCell ref="N18:O18"/>
    <mergeCell ref="P18:Q18"/>
    <mergeCell ref="R18:S18"/>
    <mergeCell ref="T18:U18"/>
    <mergeCell ref="V18:W18"/>
    <mergeCell ref="X18:Y18"/>
    <mergeCell ref="AF19:AG19"/>
    <mergeCell ref="AH19:AI19"/>
    <mergeCell ref="AJ19:AK19"/>
    <mergeCell ref="N19:O19"/>
    <mergeCell ref="P19:Q19"/>
    <mergeCell ref="R19:S19"/>
    <mergeCell ref="T19:U19"/>
    <mergeCell ref="V19:W19"/>
    <mergeCell ref="X19:Y19"/>
    <mergeCell ref="B20:C20"/>
    <mergeCell ref="D20:E20"/>
    <mergeCell ref="F20:G20"/>
    <mergeCell ref="H20:I20"/>
    <mergeCell ref="J20:K20"/>
    <mergeCell ref="L20:M20"/>
    <mergeCell ref="Z19:AA19"/>
    <mergeCell ref="AB19:AC19"/>
    <mergeCell ref="AD19:AE19"/>
    <mergeCell ref="B19:C19"/>
    <mergeCell ref="D19:E19"/>
    <mergeCell ref="F19:G19"/>
    <mergeCell ref="H19:I19"/>
    <mergeCell ref="J19:K19"/>
    <mergeCell ref="L19:M19"/>
    <mergeCell ref="Z20:AA20"/>
    <mergeCell ref="AB20:AC20"/>
    <mergeCell ref="AD20:AE20"/>
    <mergeCell ref="AF20:AG20"/>
    <mergeCell ref="AH20:AI20"/>
    <mergeCell ref="AJ20:AK20"/>
    <mergeCell ref="N20:O20"/>
    <mergeCell ref="P20:Q20"/>
    <mergeCell ref="R20:S20"/>
    <mergeCell ref="T20:U20"/>
    <mergeCell ref="V20:W20"/>
    <mergeCell ref="X20:Y20"/>
  </mergeCells>
  <printOptions horizontalCentered="1" verticalCentered="1"/>
  <pageMargins left="0.39370078740157483" right="0.39370078740157483" top="0.98425196850393704" bottom="0.98425196850393704"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17"/>
  <sheetViews>
    <sheetView showGridLines="0" rightToLeft="1" zoomScale="120" zoomScaleNormal="120" workbookViewId="0">
      <selection sqref="A1:AF1"/>
    </sheetView>
  </sheetViews>
  <sheetFormatPr defaultColWidth="7.7109375" defaultRowHeight="15.75"/>
  <cols>
    <col min="1" max="1" width="20.28515625" style="261" customWidth="1"/>
    <col min="2" max="2" width="4.28515625" style="261" customWidth="1"/>
    <col min="3" max="3" width="3.28515625" style="261" customWidth="1"/>
    <col min="4" max="4" width="4.28515625" style="261" customWidth="1"/>
    <col min="5" max="5" width="3.28515625" style="261" customWidth="1"/>
    <col min="6" max="6" width="3.7109375" style="261" customWidth="1"/>
    <col min="7" max="7" width="3.28515625" style="261" customWidth="1"/>
    <col min="8" max="8" width="3.7109375" style="261" customWidth="1"/>
    <col min="9" max="9" width="3.28515625" style="261" customWidth="1"/>
    <col min="10" max="10" width="3.7109375" style="261" customWidth="1"/>
    <col min="11" max="11" width="3.28515625" style="261" customWidth="1"/>
    <col min="12" max="12" width="3.7109375" style="261" customWidth="1"/>
    <col min="13" max="13" width="3.28515625" style="261" customWidth="1"/>
    <col min="14" max="14" width="3.7109375" style="261" customWidth="1"/>
    <col min="15" max="15" width="3.28515625" style="261" customWidth="1"/>
    <col min="16" max="16" width="3.7109375" style="261" customWidth="1"/>
    <col min="17" max="17" width="3.28515625" style="261" customWidth="1"/>
    <col min="18" max="18" width="3.7109375" style="261" customWidth="1"/>
    <col min="19" max="19" width="3.28515625" style="261" customWidth="1"/>
    <col min="20" max="20" width="3.7109375" style="261" customWidth="1"/>
    <col min="21" max="21" width="3.28515625" style="261" customWidth="1"/>
    <col min="22" max="22" width="3.7109375" style="261" customWidth="1"/>
    <col min="23" max="23" width="3.28515625" style="261" customWidth="1"/>
    <col min="24" max="24" width="3.7109375" style="261" customWidth="1"/>
    <col min="25" max="25" width="3.28515625" style="261" customWidth="1"/>
    <col min="26" max="26" width="3.7109375" style="261" customWidth="1"/>
    <col min="27" max="27" width="3.28515625" style="261" customWidth="1"/>
    <col min="28" max="28" width="3.7109375" style="261" customWidth="1"/>
    <col min="29" max="29" width="3.28515625" style="261" customWidth="1"/>
    <col min="30" max="30" width="6.28515625" style="261" customWidth="1"/>
    <col min="31" max="31" width="3.28515625" style="261" customWidth="1"/>
    <col min="32" max="32" width="22.85546875" style="261" customWidth="1"/>
    <col min="33" max="35" width="7.7109375" style="261" customWidth="1"/>
    <col min="36" max="36" width="34.140625" style="261" customWidth="1"/>
    <col min="37" max="254" width="7.7109375" style="261"/>
    <col min="255" max="256" width="13.28515625" style="261" customWidth="1"/>
    <col min="257" max="257" width="4.28515625" style="261" customWidth="1"/>
    <col min="258" max="258" width="3.28515625" style="261" customWidth="1"/>
    <col min="259" max="259" width="4.28515625" style="261" customWidth="1"/>
    <col min="260" max="260" width="3.28515625" style="261" customWidth="1"/>
    <col min="261" max="261" width="3.7109375" style="261" customWidth="1"/>
    <col min="262" max="262" width="3.28515625" style="261" customWidth="1"/>
    <col min="263" max="263" width="3.7109375" style="261" customWidth="1"/>
    <col min="264" max="264" width="3.28515625" style="261" customWidth="1"/>
    <col min="265" max="265" width="3.7109375" style="261" customWidth="1"/>
    <col min="266" max="266" width="3.28515625" style="261" customWidth="1"/>
    <col min="267" max="267" width="3.7109375" style="261" customWidth="1"/>
    <col min="268" max="268" width="3.28515625" style="261" customWidth="1"/>
    <col min="269" max="269" width="3.7109375" style="261" customWidth="1"/>
    <col min="270" max="270" width="3.28515625" style="261" customWidth="1"/>
    <col min="271" max="271" width="3.7109375" style="261" customWidth="1"/>
    <col min="272" max="272" width="3.28515625" style="261" customWidth="1"/>
    <col min="273" max="273" width="3.7109375" style="261" customWidth="1"/>
    <col min="274" max="274" width="3.28515625" style="261" customWidth="1"/>
    <col min="275" max="275" width="3.7109375" style="261" customWidth="1"/>
    <col min="276" max="276" width="3.28515625" style="261" customWidth="1"/>
    <col min="277" max="277" width="3.7109375" style="261" customWidth="1"/>
    <col min="278" max="278" width="3.28515625" style="261" customWidth="1"/>
    <col min="279" max="279" width="3.7109375" style="261" customWidth="1"/>
    <col min="280" max="280" width="3.28515625" style="261" customWidth="1"/>
    <col min="281" max="281" width="3.7109375" style="261" customWidth="1"/>
    <col min="282" max="282" width="3.28515625" style="261" customWidth="1"/>
    <col min="283" max="283" width="3.7109375" style="261" customWidth="1"/>
    <col min="284" max="284" width="3.28515625" style="261" customWidth="1"/>
    <col min="285" max="285" width="6.28515625" style="261" customWidth="1"/>
    <col min="286" max="286" width="3.28515625" style="261" customWidth="1"/>
    <col min="287" max="510" width="7.7109375" style="261"/>
    <col min="511" max="512" width="13.28515625" style="261" customWidth="1"/>
    <col min="513" max="513" width="4.28515625" style="261" customWidth="1"/>
    <col min="514" max="514" width="3.28515625" style="261" customWidth="1"/>
    <col min="515" max="515" width="4.28515625" style="261" customWidth="1"/>
    <col min="516" max="516" width="3.28515625" style="261" customWidth="1"/>
    <col min="517" max="517" width="3.7109375" style="261" customWidth="1"/>
    <col min="518" max="518" width="3.28515625" style="261" customWidth="1"/>
    <col min="519" max="519" width="3.7109375" style="261" customWidth="1"/>
    <col min="520" max="520" width="3.28515625" style="261" customWidth="1"/>
    <col min="521" max="521" width="3.7109375" style="261" customWidth="1"/>
    <col min="522" max="522" width="3.28515625" style="261" customWidth="1"/>
    <col min="523" max="523" width="3.7109375" style="261" customWidth="1"/>
    <col min="524" max="524" width="3.28515625" style="261" customWidth="1"/>
    <col min="525" max="525" width="3.7109375" style="261" customWidth="1"/>
    <col min="526" max="526" width="3.28515625" style="261" customWidth="1"/>
    <col min="527" max="527" width="3.7109375" style="261" customWidth="1"/>
    <col min="528" max="528" width="3.28515625" style="261" customWidth="1"/>
    <col min="529" max="529" width="3.7109375" style="261" customWidth="1"/>
    <col min="530" max="530" width="3.28515625" style="261" customWidth="1"/>
    <col min="531" max="531" width="3.7109375" style="261" customWidth="1"/>
    <col min="532" max="532" width="3.28515625" style="261" customWidth="1"/>
    <col min="533" max="533" width="3.7109375" style="261" customWidth="1"/>
    <col min="534" max="534" width="3.28515625" style="261" customWidth="1"/>
    <col min="535" max="535" width="3.7109375" style="261" customWidth="1"/>
    <col min="536" max="536" width="3.28515625" style="261" customWidth="1"/>
    <col min="537" max="537" width="3.7109375" style="261" customWidth="1"/>
    <col min="538" max="538" width="3.28515625" style="261" customWidth="1"/>
    <col min="539" max="539" width="3.7109375" style="261" customWidth="1"/>
    <col min="540" max="540" width="3.28515625" style="261" customWidth="1"/>
    <col min="541" max="541" width="6.28515625" style="261" customWidth="1"/>
    <col min="542" max="542" width="3.28515625" style="261" customWidth="1"/>
    <col min="543" max="766" width="7.7109375" style="261"/>
    <col min="767" max="768" width="13.28515625" style="261" customWidth="1"/>
    <col min="769" max="769" width="4.28515625" style="261" customWidth="1"/>
    <col min="770" max="770" width="3.28515625" style="261" customWidth="1"/>
    <col min="771" max="771" width="4.28515625" style="261" customWidth="1"/>
    <col min="772" max="772" width="3.28515625" style="261" customWidth="1"/>
    <col min="773" max="773" width="3.7109375" style="261" customWidth="1"/>
    <col min="774" max="774" width="3.28515625" style="261" customWidth="1"/>
    <col min="775" max="775" width="3.7109375" style="261" customWidth="1"/>
    <col min="776" max="776" width="3.28515625" style="261" customWidth="1"/>
    <col min="777" max="777" width="3.7109375" style="261" customWidth="1"/>
    <col min="778" max="778" width="3.28515625" style="261" customWidth="1"/>
    <col min="779" max="779" width="3.7109375" style="261" customWidth="1"/>
    <col min="780" max="780" width="3.28515625" style="261" customWidth="1"/>
    <col min="781" max="781" width="3.7109375" style="261" customWidth="1"/>
    <col min="782" max="782" width="3.28515625" style="261" customWidth="1"/>
    <col min="783" max="783" width="3.7109375" style="261" customWidth="1"/>
    <col min="784" max="784" width="3.28515625" style="261" customWidth="1"/>
    <col min="785" max="785" width="3.7109375" style="261" customWidth="1"/>
    <col min="786" max="786" width="3.28515625" style="261" customWidth="1"/>
    <col min="787" max="787" width="3.7109375" style="261" customWidth="1"/>
    <col min="788" max="788" width="3.28515625" style="261" customWidth="1"/>
    <col min="789" max="789" width="3.7109375" style="261" customWidth="1"/>
    <col min="790" max="790" width="3.28515625" style="261" customWidth="1"/>
    <col min="791" max="791" width="3.7109375" style="261" customWidth="1"/>
    <col min="792" max="792" width="3.28515625" style="261" customWidth="1"/>
    <col min="793" max="793" width="3.7109375" style="261" customWidth="1"/>
    <col min="794" max="794" width="3.28515625" style="261" customWidth="1"/>
    <col min="795" max="795" width="3.7109375" style="261" customWidth="1"/>
    <col min="796" max="796" width="3.28515625" style="261" customWidth="1"/>
    <col min="797" max="797" width="6.28515625" style="261" customWidth="1"/>
    <col min="798" max="798" width="3.28515625" style="261" customWidth="1"/>
    <col min="799" max="1022" width="7.7109375" style="261"/>
    <col min="1023" max="1024" width="13.28515625" style="261" customWidth="1"/>
    <col min="1025" max="1025" width="4.28515625" style="261" customWidth="1"/>
    <col min="1026" max="1026" width="3.28515625" style="261" customWidth="1"/>
    <col min="1027" max="1027" width="4.28515625" style="261" customWidth="1"/>
    <col min="1028" max="1028" width="3.28515625" style="261" customWidth="1"/>
    <col min="1029" max="1029" width="3.7109375" style="261" customWidth="1"/>
    <col min="1030" max="1030" width="3.28515625" style="261" customWidth="1"/>
    <col min="1031" max="1031" width="3.7109375" style="261" customWidth="1"/>
    <col min="1032" max="1032" width="3.28515625" style="261" customWidth="1"/>
    <col min="1033" max="1033" width="3.7109375" style="261" customWidth="1"/>
    <col min="1034" max="1034" width="3.28515625" style="261" customWidth="1"/>
    <col min="1035" max="1035" width="3.7109375" style="261" customWidth="1"/>
    <col min="1036" max="1036" width="3.28515625" style="261" customWidth="1"/>
    <col min="1037" max="1037" width="3.7109375" style="261" customWidth="1"/>
    <col min="1038" max="1038" width="3.28515625" style="261" customWidth="1"/>
    <col min="1039" max="1039" width="3.7109375" style="261" customWidth="1"/>
    <col min="1040" max="1040" width="3.28515625" style="261" customWidth="1"/>
    <col min="1041" max="1041" width="3.7109375" style="261" customWidth="1"/>
    <col min="1042" max="1042" width="3.28515625" style="261" customWidth="1"/>
    <col min="1043" max="1043" width="3.7109375" style="261" customWidth="1"/>
    <col min="1044" max="1044" width="3.28515625" style="261" customWidth="1"/>
    <col min="1045" max="1045" width="3.7109375" style="261" customWidth="1"/>
    <col min="1046" max="1046" width="3.28515625" style="261" customWidth="1"/>
    <col min="1047" max="1047" width="3.7109375" style="261" customWidth="1"/>
    <col min="1048" max="1048" width="3.28515625" style="261" customWidth="1"/>
    <col min="1049" max="1049" width="3.7109375" style="261" customWidth="1"/>
    <col min="1050" max="1050" width="3.28515625" style="261" customWidth="1"/>
    <col min="1051" max="1051" width="3.7109375" style="261" customWidth="1"/>
    <col min="1052" max="1052" width="3.28515625" style="261" customWidth="1"/>
    <col min="1053" max="1053" width="6.28515625" style="261" customWidth="1"/>
    <col min="1054" max="1054" width="3.28515625" style="261" customWidth="1"/>
    <col min="1055" max="1278" width="7.7109375" style="261"/>
    <col min="1279" max="1280" width="13.28515625" style="261" customWidth="1"/>
    <col min="1281" max="1281" width="4.28515625" style="261" customWidth="1"/>
    <col min="1282" max="1282" width="3.28515625" style="261" customWidth="1"/>
    <col min="1283" max="1283" width="4.28515625" style="261" customWidth="1"/>
    <col min="1284" max="1284" width="3.28515625" style="261" customWidth="1"/>
    <col min="1285" max="1285" width="3.7109375" style="261" customWidth="1"/>
    <col min="1286" max="1286" width="3.28515625" style="261" customWidth="1"/>
    <col min="1287" max="1287" width="3.7109375" style="261" customWidth="1"/>
    <col min="1288" max="1288" width="3.28515625" style="261" customWidth="1"/>
    <col min="1289" max="1289" width="3.7109375" style="261" customWidth="1"/>
    <col min="1290" max="1290" width="3.28515625" style="261" customWidth="1"/>
    <col min="1291" max="1291" width="3.7109375" style="261" customWidth="1"/>
    <col min="1292" max="1292" width="3.28515625" style="261" customWidth="1"/>
    <col min="1293" max="1293" width="3.7109375" style="261" customWidth="1"/>
    <col min="1294" max="1294" width="3.28515625" style="261" customWidth="1"/>
    <col min="1295" max="1295" width="3.7109375" style="261" customWidth="1"/>
    <col min="1296" max="1296" width="3.28515625" style="261" customWidth="1"/>
    <col min="1297" max="1297" width="3.7109375" style="261" customWidth="1"/>
    <col min="1298" max="1298" width="3.28515625" style="261" customWidth="1"/>
    <col min="1299" max="1299" width="3.7109375" style="261" customWidth="1"/>
    <col min="1300" max="1300" width="3.28515625" style="261" customWidth="1"/>
    <col min="1301" max="1301" width="3.7109375" style="261" customWidth="1"/>
    <col min="1302" max="1302" width="3.28515625" style="261" customWidth="1"/>
    <col min="1303" max="1303" width="3.7109375" style="261" customWidth="1"/>
    <col min="1304" max="1304" width="3.28515625" style="261" customWidth="1"/>
    <col min="1305" max="1305" width="3.7109375" style="261" customWidth="1"/>
    <col min="1306" max="1306" width="3.28515625" style="261" customWidth="1"/>
    <col min="1307" max="1307" width="3.7109375" style="261" customWidth="1"/>
    <col min="1308" max="1308" width="3.28515625" style="261" customWidth="1"/>
    <col min="1309" max="1309" width="6.28515625" style="261" customWidth="1"/>
    <col min="1310" max="1310" width="3.28515625" style="261" customWidth="1"/>
    <col min="1311" max="1534" width="7.7109375" style="261"/>
    <col min="1535" max="1536" width="13.28515625" style="261" customWidth="1"/>
    <col min="1537" max="1537" width="4.28515625" style="261" customWidth="1"/>
    <col min="1538" max="1538" width="3.28515625" style="261" customWidth="1"/>
    <col min="1539" max="1539" width="4.28515625" style="261" customWidth="1"/>
    <col min="1540" max="1540" width="3.28515625" style="261" customWidth="1"/>
    <col min="1541" max="1541" width="3.7109375" style="261" customWidth="1"/>
    <col min="1542" max="1542" width="3.28515625" style="261" customWidth="1"/>
    <col min="1543" max="1543" width="3.7109375" style="261" customWidth="1"/>
    <col min="1544" max="1544" width="3.28515625" style="261" customWidth="1"/>
    <col min="1545" max="1545" width="3.7109375" style="261" customWidth="1"/>
    <col min="1546" max="1546" width="3.28515625" style="261" customWidth="1"/>
    <col min="1547" max="1547" width="3.7109375" style="261" customWidth="1"/>
    <col min="1548" max="1548" width="3.28515625" style="261" customWidth="1"/>
    <col min="1549" max="1549" width="3.7109375" style="261" customWidth="1"/>
    <col min="1550" max="1550" width="3.28515625" style="261" customWidth="1"/>
    <col min="1551" max="1551" width="3.7109375" style="261" customWidth="1"/>
    <col min="1552" max="1552" width="3.28515625" style="261" customWidth="1"/>
    <col min="1553" max="1553" width="3.7109375" style="261" customWidth="1"/>
    <col min="1554" max="1554" width="3.28515625" style="261" customWidth="1"/>
    <col min="1555" max="1555" width="3.7109375" style="261" customWidth="1"/>
    <col min="1556" max="1556" width="3.28515625" style="261" customWidth="1"/>
    <col min="1557" max="1557" width="3.7109375" style="261" customWidth="1"/>
    <col min="1558" max="1558" width="3.28515625" style="261" customWidth="1"/>
    <col min="1559" max="1559" width="3.7109375" style="261" customWidth="1"/>
    <col min="1560" max="1560" width="3.28515625" style="261" customWidth="1"/>
    <col min="1561" max="1561" width="3.7109375" style="261" customWidth="1"/>
    <col min="1562" max="1562" width="3.28515625" style="261" customWidth="1"/>
    <col min="1563" max="1563" width="3.7109375" style="261" customWidth="1"/>
    <col min="1564" max="1564" width="3.28515625" style="261" customWidth="1"/>
    <col min="1565" max="1565" width="6.28515625" style="261" customWidth="1"/>
    <col min="1566" max="1566" width="3.28515625" style="261" customWidth="1"/>
    <col min="1567" max="1790" width="7.7109375" style="261"/>
    <col min="1791" max="1792" width="13.28515625" style="261" customWidth="1"/>
    <col min="1793" max="1793" width="4.28515625" style="261" customWidth="1"/>
    <col min="1794" max="1794" width="3.28515625" style="261" customWidth="1"/>
    <col min="1795" max="1795" width="4.28515625" style="261" customWidth="1"/>
    <col min="1796" max="1796" width="3.28515625" style="261" customWidth="1"/>
    <col min="1797" max="1797" width="3.7109375" style="261" customWidth="1"/>
    <col min="1798" max="1798" width="3.28515625" style="261" customWidth="1"/>
    <col min="1799" max="1799" width="3.7109375" style="261" customWidth="1"/>
    <col min="1800" max="1800" width="3.28515625" style="261" customWidth="1"/>
    <col min="1801" max="1801" width="3.7109375" style="261" customWidth="1"/>
    <col min="1802" max="1802" width="3.28515625" style="261" customWidth="1"/>
    <col min="1803" max="1803" width="3.7109375" style="261" customWidth="1"/>
    <col min="1804" max="1804" width="3.28515625" style="261" customWidth="1"/>
    <col min="1805" max="1805" width="3.7109375" style="261" customWidth="1"/>
    <col min="1806" max="1806" width="3.28515625" style="261" customWidth="1"/>
    <col min="1807" max="1807" width="3.7109375" style="261" customWidth="1"/>
    <col min="1808" max="1808" width="3.28515625" style="261" customWidth="1"/>
    <col min="1809" max="1809" width="3.7109375" style="261" customWidth="1"/>
    <col min="1810" max="1810" width="3.28515625" style="261" customWidth="1"/>
    <col min="1811" max="1811" width="3.7109375" style="261" customWidth="1"/>
    <col min="1812" max="1812" width="3.28515625" style="261" customWidth="1"/>
    <col min="1813" max="1813" width="3.7109375" style="261" customWidth="1"/>
    <col min="1814" max="1814" width="3.28515625" style="261" customWidth="1"/>
    <col min="1815" max="1815" width="3.7109375" style="261" customWidth="1"/>
    <col min="1816" max="1816" width="3.28515625" style="261" customWidth="1"/>
    <col min="1817" max="1817" width="3.7109375" style="261" customWidth="1"/>
    <col min="1818" max="1818" width="3.28515625" style="261" customWidth="1"/>
    <col min="1819" max="1819" width="3.7109375" style="261" customWidth="1"/>
    <col min="1820" max="1820" width="3.28515625" style="261" customWidth="1"/>
    <col min="1821" max="1821" width="6.28515625" style="261" customWidth="1"/>
    <col min="1822" max="1822" width="3.28515625" style="261" customWidth="1"/>
    <col min="1823" max="2046" width="7.7109375" style="261"/>
    <col min="2047" max="2048" width="13.28515625" style="261" customWidth="1"/>
    <col min="2049" max="2049" width="4.28515625" style="261" customWidth="1"/>
    <col min="2050" max="2050" width="3.28515625" style="261" customWidth="1"/>
    <col min="2051" max="2051" width="4.28515625" style="261" customWidth="1"/>
    <col min="2052" max="2052" width="3.28515625" style="261" customWidth="1"/>
    <col min="2053" max="2053" width="3.7109375" style="261" customWidth="1"/>
    <col min="2054" max="2054" width="3.28515625" style="261" customWidth="1"/>
    <col min="2055" max="2055" width="3.7109375" style="261" customWidth="1"/>
    <col min="2056" max="2056" width="3.28515625" style="261" customWidth="1"/>
    <col min="2057" max="2057" width="3.7109375" style="261" customWidth="1"/>
    <col min="2058" max="2058" width="3.28515625" style="261" customWidth="1"/>
    <col min="2059" max="2059" width="3.7109375" style="261" customWidth="1"/>
    <col min="2060" max="2060" width="3.28515625" style="261" customWidth="1"/>
    <col min="2061" max="2061" width="3.7109375" style="261" customWidth="1"/>
    <col min="2062" max="2062" width="3.28515625" style="261" customWidth="1"/>
    <col min="2063" max="2063" width="3.7109375" style="261" customWidth="1"/>
    <col min="2064" max="2064" width="3.28515625" style="261" customWidth="1"/>
    <col min="2065" max="2065" width="3.7109375" style="261" customWidth="1"/>
    <col min="2066" max="2066" width="3.28515625" style="261" customWidth="1"/>
    <col min="2067" max="2067" width="3.7109375" style="261" customWidth="1"/>
    <col min="2068" max="2068" width="3.28515625" style="261" customWidth="1"/>
    <col min="2069" max="2069" width="3.7109375" style="261" customWidth="1"/>
    <col min="2070" max="2070" width="3.28515625" style="261" customWidth="1"/>
    <col min="2071" max="2071" width="3.7109375" style="261" customWidth="1"/>
    <col min="2072" max="2072" width="3.28515625" style="261" customWidth="1"/>
    <col min="2073" max="2073" width="3.7109375" style="261" customWidth="1"/>
    <col min="2074" max="2074" width="3.28515625" style="261" customWidth="1"/>
    <col min="2075" max="2075" width="3.7109375" style="261" customWidth="1"/>
    <col min="2076" max="2076" width="3.28515625" style="261" customWidth="1"/>
    <col min="2077" max="2077" width="6.28515625" style="261" customWidth="1"/>
    <col min="2078" max="2078" width="3.28515625" style="261" customWidth="1"/>
    <col min="2079" max="2302" width="7.7109375" style="261"/>
    <col min="2303" max="2304" width="13.28515625" style="261" customWidth="1"/>
    <col min="2305" max="2305" width="4.28515625" style="261" customWidth="1"/>
    <col min="2306" max="2306" width="3.28515625" style="261" customWidth="1"/>
    <col min="2307" max="2307" width="4.28515625" style="261" customWidth="1"/>
    <col min="2308" max="2308" width="3.28515625" style="261" customWidth="1"/>
    <col min="2309" max="2309" width="3.7109375" style="261" customWidth="1"/>
    <col min="2310" max="2310" width="3.28515625" style="261" customWidth="1"/>
    <col min="2311" max="2311" width="3.7109375" style="261" customWidth="1"/>
    <col min="2312" max="2312" width="3.28515625" style="261" customWidth="1"/>
    <col min="2313" max="2313" width="3.7109375" style="261" customWidth="1"/>
    <col min="2314" max="2314" width="3.28515625" style="261" customWidth="1"/>
    <col min="2315" max="2315" width="3.7109375" style="261" customWidth="1"/>
    <col min="2316" max="2316" width="3.28515625" style="261" customWidth="1"/>
    <col min="2317" max="2317" width="3.7109375" style="261" customWidth="1"/>
    <col min="2318" max="2318" width="3.28515625" style="261" customWidth="1"/>
    <col min="2319" max="2319" width="3.7109375" style="261" customWidth="1"/>
    <col min="2320" max="2320" width="3.28515625" style="261" customWidth="1"/>
    <col min="2321" max="2321" width="3.7109375" style="261" customWidth="1"/>
    <col min="2322" max="2322" width="3.28515625" style="261" customWidth="1"/>
    <col min="2323" max="2323" width="3.7109375" style="261" customWidth="1"/>
    <col min="2324" max="2324" width="3.28515625" style="261" customWidth="1"/>
    <col min="2325" max="2325" width="3.7109375" style="261" customWidth="1"/>
    <col min="2326" max="2326" width="3.28515625" style="261" customWidth="1"/>
    <col min="2327" max="2327" width="3.7109375" style="261" customWidth="1"/>
    <col min="2328" max="2328" width="3.28515625" style="261" customWidth="1"/>
    <col min="2329" max="2329" width="3.7109375" style="261" customWidth="1"/>
    <col min="2330" max="2330" width="3.28515625" style="261" customWidth="1"/>
    <col min="2331" max="2331" width="3.7109375" style="261" customWidth="1"/>
    <col min="2332" max="2332" width="3.28515625" style="261" customWidth="1"/>
    <col min="2333" max="2333" width="6.28515625" style="261" customWidth="1"/>
    <col min="2334" max="2334" width="3.28515625" style="261" customWidth="1"/>
    <col min="2335" max="2558" width="7.7109375" style="261"/>
    <col min="2559" max="2560" width="13.28515625" style="261" customWidth="1"/>
    <col min="2561" max="2561" width="4.28515625" style="261" customWidth="1"/>
    <col min="2562" max="2562" width="3.28515625" style="261" customWidth="1"/>
    <col min="2563" max="2563" width="4.28515625" style="261" customWidth="1"/>
    <col min="2564" max="2564" width="3.28515625" style="261" customWidth="1"/>
    <col min="2565" max="2565" width="3.7109375" style="261" customWidth="1"/>
    <col min="2566" max="2566" width="3.28515625" style="261" customWidth="1"/>
    <col min="2567" max="2567" width="3.7109375" style="261" customWidth="1"/>
    <col min="2568" max="2568" width="3.28515625" style="261" customWidth="1"/>
    <col min="2569" max="2569" width="3.7109375" style="261" customWidth="1"/>
    <col min="2570" max="2570" width="3.28515625" style="261" customWidth="1"/>
    <col min="2571" max="2571" width="3.7109375" style="261" customWidth="1"/>
    <col min="2572" max="2572" width="3.28515625" style="261" customWidth="1"/>
    <col min="2573" max="2573" width="3.7109375" style="261" customWidth="1"/>
    <col min="2574" max="2574" width="3.28515625" style="261" customWidth="1"/>
    <col min="2575" max="2575" width="3.7109375" style="261" customWidth="1"/>
    <col min="2576" max="2576" width="3.28515625" style="261" customWidth="1"/>
    <col min="2577" max="2577" width="3.7109375" style="261" customWidth="1"/>
    <col min="2578" max="2578" width="3.28515625" style="261" customWidth="1"/>
    <col min="2579" max="2579" width="3.7109375" style="261" customWidth="1"/>
    <col min="2580" max="2580" width="3.28515625" style="261" customWidth="1"/>
    <col min="2581" max="2581" width="3.7109375" style="261" customWidth="1"/>
    <col min="2582" max="2582" width="3.28515625" style="261" customWidth="1"/>
    <col min="2583" max="2583" width="3.7109375" style="261" customWidth="1"/>
    <col min="2584" max="2584" width="3.28515625" style="261" customWidth="1"/>
    <col min="2585" max="2585" width="3.7109375" style="261" customWidth="1"/>
    <col min="2586" max="2586" width="3.28515625" style="261" customWidth="1"/>
    <col min="2587" max="2587" width="3.7109375" style="261" customWidth="1"/>
    <col min="2588" max="2588" width="3.28515625" style="261" customWidth="1"/>
    <col min="2589" max="2589" width="6.28515625" style="261" customWidth="1"/>
    <col min="2590" max="2590" width="3.28515625" style="261" customWidth="1"/>
    <col min="2591" max="2814" width="7.7109375" style="261"/>
    <col min="2815" max="2816" width="13.28515625" style="261" customWidth="1"/>
    <col min="2817" max="2817" width="4.28515625" style="261" customWidth="1"/>
    <col min="2818" max="2818" width="3.28515625" style="261" customWidth="1"/>
    <col min="2819" max="2819" width="4.28515625" style="261" customWidth="1"/>
    <col min="2820" max="2820" width="3.28515625" style="261" customWidth="1"/>
    <col min="2821" max="2821" width="3.7109375" style="261" customWidth="1"/>
    <col min="2822" max="2822" width="3.28515625" style="261" customWidth="1"/>
    <col min="2823" max="2823" width="3.7109375" style="261" customWidth="1"/>
    <col min="2824" max="2824" width="3.28515625" style="261" customWidth="1"/>
    <col min="2825" max="2825" width="3.7109375" style="261" customWidth="1"/>
    <col min="2826" max="2826" width="3.28515625" style="261" customWidth="1"/>
    <col min="2827" max="2827" width="3.7109375" style="261" customWidth="1"/>
    <col min="2828" max="2828" width="3.28515625" style="261" customWidth="1"/>
    <col min="2829" max="2829" width="3.7109375" style="261" customWidth="1"/>
    <col min="2830" max="2830" width="3.28515625" style="261" customWidth="1"/>
    <col min="2831" max="2831" width="3.7109375" style="261" customWidth="1"/>
    <col min="2832" max="2832" width="3.28515625" style="261" customWidth="1"/>
    <col min="2833" max="2833" width="3.7109375" style="261" customWidth="1"/>
    <col min="2834" max="2834" width="3.28515625" style="261" customWidth="1"/>
    <col min="2835" max="2835" width="3.7109375" style="261" customWidth="1"/>
    <col min="2836" max="2836" width="3.28515625" style="261" customWidth="1"/>
    <col min="2837" max="2837" width="3.7109375" style="261" customWidth="1"/>
    <col min="2838" max="2838" width="3.28515625" style="261" customWidth="1"/>
    <col min="2839" max="2839" width="3.7109375" style="261" customWidth="1"/>
    <col min="2840" max="2840" width="3.28515625" style="261" customWidth="1"/>
    <col min="2841" max="2841" width="3.7109375" style="261" customWidth="1"/>
    <col min="2842" max="2842" width="3.28515625" style="261" customWidth="1"/>
    <col min="2843" max="2843" width="3.7109375" style="261" customWidth="1"/>
    <col min="2844" max="2844" width="3.28515625" style="261" customWidth="1"/>
    <col min="2845" max="2845" width="6.28515625" style="261" customWidth="1"/>
    <col min="2846" max="2846" width="3.28515625" style="261" customWidth="1"/>
    <col min="2847" max="3070" width="7.7109375" style="261"/>
    <col min="3071" max="3072" width="13.28515625" style="261" customWidth="1"/>
    <col min="3073" max="3073" width="4.28515625" style="261" customWidth="1"/>
    <col min="3074" max="3074" width="3.28515625" style="261" customWidth="1"/>
    <col min="3075" max="3075" width="4.28515625" style="261" customWidth="1"/>
    <col min="3076" max="3076" width="3.28515625" style="261" customWidth="1"/>
    <col min="3077" max="3077" width="3.7109375" style="261" customWidth="1"/>
    <col min="3078" max="3078" width="3.28515625" style="261" customWidth="1"/>
    <col min="3079" max="3079" width="3.7109375" style="261" customWidth="1"/>
    <col min="3080" max="3080" width="3.28515625" style="261" customWidth="1"/>
    <col min="3081" max="3081" width="3.7109375" style="261" customWidth="1"/>
    <col min="3082" max="3082" width="3.28515625" style="261" customWidth="1"/>
    <col min="3083" max="3083" width="3.7109375" style="261" customWidth="1"/>
    <col min="3084" max="3084" width="3.28515625" style="261" customWidth="1"/>
    <col min="3085" max="3085" width="3.7109375" style="261" customWidth="1"/>
    <col min="3086" max="3086" width="3.28515625" style="261" customWidth="1"/>
    <col min="3087" max="3087" width="3.7109375" style="261" customWidth="1"/>
    <col min="3088" max="3088" width="3.28515625" style="261" customWidth="1"/>
    <col min="3089" max="3089" width="3.7109375" style="261" customWidth="1"/>
    <col min="3090" max="3090" width="3.28515625" style="261" customWidth="1"/>
    <col min="3091" max="3091" width="3.7109375" style="261" customWidth="1"/>
    <col min="3092" max="3092" width="3.28515625" style="261" customWidth="1"/>
    <col min="3093" max="3093" width="3.7109375" style="261" customWidth="1"/>
    <col min="3094" max="3094" width="3.28515625" style="261" customWidth="1"/>
    <col min="3095" max="3095" width="3.7109375" style="261" customWidth="1"/>
    <col min="3096" max="3096" width="3.28515625" style="261" customWidth="1"/>
    <col min="3097" max="3097" width="3.7109375" style="261" customWidth="1"/>
    <col min="3098" max="3098" width="3.28515625" style="261" customWidth="1"/>
    <col min="3099" max="3099" width="3.7109375" style="261" customWidth="1"/>
    <col min="3100" max="3100" width="3.28515625" style="261" customWidth="1"/>
    <col min="3101" max="3101" width="6.28515625" style="261" customWidth="1"/>
    <col min="3102" max="3102" width="3.28515625" style="261" customWidth="1"/>
    <col min="3103" max="3326" width="7.7109375" style="261"/>
    <col min="3327" max="3328" width="13.28515625" style="261" customWidth="1"/>
    <col min="3329" max="3329" width="4.28515625" style="261" customWidth="1"/>
    <col min="3330" max="3330" width="3.28515625" style="261" customWidth="1"/>
    <col min="3331" max="3331" width="4.28515625" style="261" customWidth="1"/>
    <col min="3332" max="3332" width="3.28515625" style="261" customWidth="1"/>
    <col min="3333" max="3333" width="3.7109375" style="261" customWidth="1"/>
    <col min="3334" max="3334" width="3.28515625" style="261" customWidth="1"/>
    <col min="3335" max="3335" width="3.7109375" style="261" customWidth="1"/>
    <col min="3336" max="3336" width="3.28515625" style="261" customWidth="1"/>
    <col min="3337" max="3337" width="3.7109375" style="261" customWidth="1"/>
    <col min="3338" max="3338" width="3.28515625" style="261" customWidth="1"/>
    <col min="3339" max="3339" width="3.7109375" style="261" customWidth="1"/>
    <col min="3340" max="3340" width="3.28515625" style="261" customWidth="1"/>
    <col min="3341" max="3341" width="3.7109375" style="261" customWidth="1"/>
    <col min="3342" max="3342" width="3.28515625" style="261" customWidth="1"/>
    <col min="3343" max="3343" width="3.7109375" style="261" customWidth="1"/>
    <col min="3344" max="3344" width="3.28515625" style="261" customWidth="1"/>
    <col min="3345" max="3345" width="3.7109375" style="261" customWidth="1"/>
    <col min="3346" max="3346" width="3.28515625" style="261" customWidth="1"/>
    <col min="3347" max="3347" width="3.7109375" style="261" customWidth="1"/>
    <col min="3348" max="3348" width="3.28515625" style="261" customWidth="1"/>
    <col min="3349" max="3349" width="3.7109375" style="261" customWidth="1"/>
    <col min="3350" max="3350" width="3.28515625" style="261" customWidth="1"/>
    <col min="3351" max="3351" width="3.7109375" style="261" customWidth="1"/>
    <col min="3352" max="3352" width="3.28515625" style="261" customWidth="1"/>
    <col min="3353" max="3353" width="3.7109375" style="261" customWidth="1"/>
    <col min="3354" max="3354" width="3.28515625" style="261" customWidth="1"/>
    <col min="3355" max="3355" width="3.7109375" style="261" customWidth="1"/>
    <col min="3356" max="3356" width="3.28515625" style="261" customWidth="1"/>
    <col min="3357" max="3357" width="6.28515625" style="261" customWidth="1"/>
    <col min="3358" max="3358" width="3.28515625" style="261" customWidth="1"/>
    <col min="3359" max="3582" width="7.7109375" style="261"/>
    <col min="3583" max="3584" width="13.28515625" style="261" customWidth="1"/>
    <col min="3585" max="3585" width="4.28515625" style="261" customWidth="1"/>
    <col min="3586" max="3586" width="3.28515625" style="261" customWidth="1"/>
    <col min="3587" max="3587" width="4.28515625" style="261" customWidth="1"/>
    <col min="3588" max="3588" width="3.28515625" style="261" customWidth="1"/>
    <col min="3589" max="3589" width="3.7109375" style="261" customWidth="1"/>
    <col min="3590" max="3590" width="3.28515625" style="261" customWidth="1"/>
    <col min="3591" max="3591" width="3.7109375" style="261" customWidth="1"/>
    <col min="3592" max="3592" width="3.28515625" style="261" customWidth="1"/>
    <col min="3593" max="3593" width="3.7109375" style="261" customWidth="1"/>
    <col min="3594" max="3594" width="3.28515625" style="261" customWidth="1"/>
    <col min="3595" max="3595" width="3.7109375" style="261" customWidth="1"/>
    <col min="3596" max="3596" width="3.28515625" style="261" customWidth="1"/>
    <col min="3597" max="3597" width="3.7109375" style="261" customWidth="1"/>
    <col min="3598" max="3598" width="3.28515625" style="261" customWidth="1"/>
    <col min="3599" max="3599" width="3.7109375" style="261" customWidth="1"/>
    <col min="3600" max="3600" width="3.28515625" style="261" customWidth="1"/>
    <col min="3601" max="3601" width="3.7109375" style="261" customWidth="1"/>
    <col min="3602" max="3602" width="3.28515625" style="261" customWidth="1"/>
    <col min="3603" max="3603" width="3.7109375" style="261" customWidth="1"/>
    <col min="3604" max="3604" width="3.28515625" style="261" customWidth="1"/>
    <col min="3605" max="3605" width="3.7109375" style="261" customWidth="1"/>
    <col min="3606" max="3606" width="3.28515625" style="261" customWidth="1"/>
    <col min="3607" max="3607" width="3.7109375" style="261" customWidth="1"/>
    <col min="3608" max="3608" width="3.28515625" style="261" customWidth="1"/>
    <col min="3609" max="3609" width="3.7109375" style="261" customWidth="1"/>
    <col min="3610" max="3610" width="3.28515625" style="261" customWidth="1"/>
    <col min="3611" max="3611" width="3.7109375" style="261" customWidth="1"/>
    <col min="3612" max="3612" width="3.28515625" style="261" customWidth="1"/>
    <col min="3613" max="3613" width="6.28515625" style="261" customWidth="1"/>
    <col min="3614" max="3614" width="3.28515625" style="261" customWidth="1"/>
    <col min="3615" max="3838" width="7.7109375" style="261"/>
    <col min="3839" max="3840" width="13.28515625" style="261" customWidth="1"/>
    <col min="3841" max="3841" width="4.28515625" style="261" customWidth="1"/>
    <col min="3842" max="3842" width="3.28515625" style="261" customWidth="1"/>
    <col min="3843" max="3843" width="4.28515625" style="261" customWidth="1"/>
    <col min="3844" max="3844" width="3.28515625" style="261" customWidth="1"/>
    <col min="3845" max="3845" width="3.7109375" style="261" customWidth="1"/>
    <col min="3846" max="3846" width="3.28515625" style="261" customWidth="1"/>
    <col min="3847" max="3847" width="3.7109375" style="261" customWidth="1"/>
    <col min="3848" max="3848" width="3.28515625" style="261" customWidth="1"/>
    <col min="3849" max="3849" width="3.7109375" style="261" customWidth="1"/>
    <col min="3850" max="3850" width="3.28515625" style="261" customWidth="1"/>
    <col min="3851" max="3851" width="3.7109375" style="261" customWidth="1"/>
    <col min="3852" max="3852" width="3.28515625" style="261" customWidth="1"/>
    <col min="3853" max="3853" width="3.7109375" style="261" customWidth="1"/>
    <col min="3854" max="3854" width="3.28515625" style="261" customWidth="1"/>
    <col min="3855" max="3855" width="3.7109375" style="261" customWidth="1"/>
    <col min="3856" max="3856" width="3.28515625" style="261" customWidth="1"/>
    <col min="3857" max="3857" width="3.7109375" style="261" customWidth="1"/>
    <col min="3858" max="3858" width="3.28515625" style="261" customWidth="1"/>
    <col min="3859" max="3859" width="3.7109375" style="261" customWidth="1"/>
    <col min="3860" max="3860" width="3.28515625" style="261" customWidth="1"/>
    <col min="3861" max="3861" width="3.7109375" style="261" customWidth="1"/>
    <col min="3862" max="3862" width="3.28515625" style="261" customWidth="1"/>
    <col min="3863" max="3863" width="3.7109375" style="261" customWidth="1"/>
    <col min="3864" max="3864" width="3.28515625" style="261" customWidth="1"/>
    <col min="3865" max="3865" width="3.7109375" style="261" customWidth="1"/>
    <col min="3866" max="3866" width="3.28515625" style="261" customWidth="1"/>
    <col min="3867" max="3867" width="3.7109375" style="261" customWidth="1"/>
    <col min="3868" max="3868" width="3.28515625" style="261" customWidth="1"/>
    <col min="3869" max="3869" width="6.28515625" style="261" customWidth="1"/>
    <col min="3870" max="3870" width="3.28515625" style="261" customWidth="1"/>
    <col min="3871" max="4094" width="7.7109375" style="261"/>
    <col min="4095" max="4096" width="13.28515625" style="261" customWidth="1"/>
    <col min="4097" max="4097" width="4.28515625" style="261" customWidth="1"/>
    <col min="4098" max="4098" width="3.28515625" style="261" customWidth="1"/>
    <col min="4099" max="4099" width="4.28515625" style="261" customWidth="1"/>
    <col min="4100" max="4100" width="3.28515625" style="261" customWidth="1"/>
    <col min="4101" max="4101" width="3.7109375" style="261" customWidth="1"/>
    <col min="4102" max="4102" width="3.28515625" style="261" customWidth="1"/>
    <col min="4103" max="4103" width="3.7109375" style="261" customWidth="1"/>
    <col min="4104" max="4104" width="3.28515625" style="261" customWidth="1"/>
    <col min="4105" max="4105" width="3.7109375" style="261" customWidth="1"/>
    <col min="4106" max="4106" width="3.28515625" style="261" customWidth="1"/>
    <col min="4107" max="4107" width="3.7109375" style="261" customWidth="1"/>
    <col min="4108" max="4108" width="3.28515625" style="261" customWidth="1"/>
    <col min="4109" max="4109" width="3.7109375" style="261" customWidth="1"/>
    <col min="4110" max="4110" width="3.28515625" style="261" customWidth="1"/>
    <col min="4111" max="4111" width="3.7109375" style="261" customWidth="1"/>
    <col min="4112" max="4112" width="3.28515625" style="261" customWidth="1"/>
    <col min="4113" max="4113" width="3.7109375" style="261" customWidth="1"/>
    <col min="4114" max="4114" width="3.28515625" style="261" customWidth="1"/>
    <col min="4115" max="4115" width="3.7109375" style="261" customWidth="1"/>
    <col min="4116" max="4116" width="3.28515625" style="261" customWidth="1"/>
    <col min="4117" max="4117" width="3.7109375" style="261" customWidth="1"/>
    <col min="4118" max="4118" width="3.28515625" style="261" customWidth="1"/>
    <col min="4119" max="4119" width="3.7109375" style="261" customWidth="1"/>
    <col min="4120" max="4120" width="3.28515625" style="261" customWidth="1"/>
    <col min="4121" max="4121" width="3.7109375" style="261" customWidth="1"/>
    <col min="4122" max="4122" width="3.28515625" style="261" customWidth="1"/>
    <col min="4123" max="4123" width="3.7109375" style="261" customWidth="1"/>
    <col min="4124" max="4124" width="3.28515625" style="261" customWidth="1"/>
    <col min="4125" max="4125" width="6.28515625" style="261" customWidth="1"/>
    <col min="4126" max="4126" width="3.28515625" style="261" customWidth="1"/>
    <col min="4127" max="4350" width="7.7109375" style="261"/>
    <col min="4351" max="4352" width="13.28515625" style="261" customWidth="1"/>
    <col min="4353" max="4353" width="4.28515625" style="261" customWidth="1"/>
    <col min="4354" max="4354" width="3.28515625" style="261" customWidth="1"/>
    <col min="4355" max="4355" width="4.28515625" style="261" customWidth="1"/>
    <col min="4356" max="4356" width="3.28515625" style="261" customWidth="1"/>
    <col min="4357" max="4357" width="3.7109375" style="261" customWidth="1"/>
    <col min="4358" max="4358" width="3.28515625" style="261" customWidth="1"/>
    <col min="4359" max="4359" width="3.7109375" style="261" customWidth="1"/>
    <col min="4360" max="4360" width="3.28515625" style="261" customWidth="1"/>
    <col min="4361" max="4361" width="3.7109375" style="261" customWidth="1"/>
    <col min="4362" max="4362" width="3.28515625" style="261" customWidth="1"/>
    <col min="4363" max="4363" width="3.7109375" style="261" customWidth="1"/>
    <col min="4364" max="4364" width="3.28515625" style="261" customWidth="1"/>
    <col min="4365" max="4365" width="3.7109375" style="261" customWidth="1"/>
    <col min="4366" max="4366" width="3.28515625" style="261" customWidth="1"/>
    <col min="4367" max="4367" width="3.7109375" style="261" customWidth="1"/>
    <col min="4368" max="4368" width="3.28515625" style="261" customWidth="1"/>
    <col min="4369" max="4369" width="3.7109375" style="261" customWidth="1"/>
    <col min="4370" max="4370" width="3.28515625" style="261" customWidth="1"/>
    <col min="4371" max="4371" width="3.7109375" style="261" customWidth="1"/>
    <col min="4372" max="4372" width="3.28515625" style="261" customWidth="1"/>
    <col min="4373" max="4373" width="3.7109375" style="261" customWidth="1"/>
    <col min="4374" max="4374" width="3.28515625" style="261" customWidth="1"/>
    <col min="4375" max="4375" width="3.7109375" style="261" customWidth="1"/>
    <col min="4376" max="4376" width="3.28515625" style="261" customWidth="1"/>
    <col min="4377" max="4377" width="3.7109375" style="261" customWidth="1"/>
    <col min="4378" max="4378" width="3.28515625" style="261" customWidth="1"/>
    <col min="4379" max="4379" width="3.7109375" style="261" customWidth="1"/>
    <col min="4380" max="4380" width="3.28515625" style="261" customWidth="1"/>
    <col min="4381" max="4381" width="6.28515625" style="261" customWidth="1"/>
    <col min="4382" max="4382" width="3.28515625" style="261" customWidth="1"/>
    <col min="4383" max="4606" width="7.7109375" style="261"/>
    <col min="4607" max="4608" width="13.28515625" style="261" customWidth="1"/>
    <col min="4609" max="4609" width="4.28515625" style="261" customWidth="1"/>
    <col min="4610" max="4610" width="3.28515625" style="261" customWidth="1"/>
    <col min="4611" max="4611" width="4.28515625" style="261" customWidth="1"/>
    <col min="4612" max="4612" width="3.28515625" style="261" customWidth="1"/>
    <col min="4613" max="4613" width="3.7109375" style="261" customWidth="1"/>
    <col min="4614" max="4614" width="3.28515625" style="261" customWidth="1"/>
    <col min="4615" max="4615" width="3.7109375" style="261" customWidth="1"/>
    <col min="4616" max="4616" width="3.28515625" style="261" customWidth="1"/>
    <col min="4617" max="4617" width="3.7109375" style="261" customWidth="1"/>
    <col min="4618" max="4618" width="3.28515625" style="261" customWidth="1"/>
    <col min="4619" max="4619" width="3.7109375" style="261" customWidth="1"/>
    <col min="4620" max="4620" width="3.28515625" style="261" customWidth="1"/>
    <col min="4621" max="4621" width="3.7109375" style="261" customWidth="1"/>
    <col min="4622" max="4622" width="3.28515625" style="261" customWidth="1"/>
    <col min="4623" max="4623" width="3.7109375" style="261" customWidth="1"/>
    <col min="4624" max="4624" width="3.28515625" style="261" customWidth="1"/>
    <col min="4625" max="4625" width="3.7109375" style="261" customWidth="1"/>
    <col min="4626" max="4626" width="3.28515625" style="261" customWidth="1"/>
    <col min="4627" max="4627" width="3.7109375" style="261" customWidth="1"/>
    <col min="4628" max="4628" width="3.28515625" style="261" customWidth="1"/>
    <col min="4629" max="4629" width="3.7109375" style="261" customWidth="1"/>
    <col min="4630" max="4630" width="3.28515625" style="261" customWidth="1"/>
    <col min="4631" max="4631" width="3.7109375" style="261" customWidth="1"/>
    <col min="4632" max="4632" width="3.28515625" style="261" customWidth="1"/>
    <col min="4633" max="4633" width="3.7109375" style="261" customWidth="1"/>
    <col min="4634" max="4634" width="3.28515625" style="261" customWidth="1"/>
    <col min="4635" max="4635" width="3.7109375" style="261" customWidth="1"/>
    <col min="4636" max="4636" width="3.28515625" style="261" customWidth="1"/>
    <col min="4637" max="4637" width="6.28515625" style="261" customWidth="1"/>
    <col min="4638" max="4638" width="3.28515625" style="261" customWidth="1"/>
    <col min="4639" max="4862" width="7.7109375" style="261"/>
    <col min="4863" max="4864" width="13.28515625" style="261" customWidth="1"/>
    <col min="4865" max="4865" width="4.28515625" style="261" customWidth="1"/>
    <col min="4866" max="4866" width="3.28515625" style="261" customWidth="1"/>
    <col min="4867" max="4867" width="4.28515625" style="261" customWidth="1"/>
    <col min="4868" max="4868" width="3.28515625" style="261" customWidth="1"/>
    <col min="4869" max="4869" width="3.7109375" style="261" customWidth="1"/>
    <col min="4870" max="4870" width="3.28515625" style="261" customWidth="1"/>
    <col min="4871" max="4871" width="3.7109375" style="261" customWidth="1"/>
    <col min="4872" max="4872" width="3.28515625" style="261" customWidth="1"/>
    <col min="4873" max="4873" width="3.7109375" style="261" customWidth="1"/>
    <col min="4874" max="4874" width="3.28515625" style="261" customWidth="1"/>
    <col min="4875" max="4875" width="3.7109375" style="261" customWidth="1"/>
    <col min="4876" max="4876" width="3.28515625" style="261" customWidth="1"/>
    <col min="4877" max="4877" width="3.7109375" style="261" customWidth="1"/>
    <col min="4878" max="4878" width="3.28515625" style="261" customWidth="1"/>
    <col min="4879" max="4879" width="3.7109375" style="261" customWidth="1"/>
    <col min="4880" max="4880" width="3.28515625" style="261" customWidth="1"/>
    <col min="4881" max="4881" width="3.7109375" style="261" customWidth="1"/>
    <col min="4882" max="4882" width="3.28515625" style="261" customWidth="1"/>
    <col min="4883" max="4883" width="3.7109375" style="261" customWidth="1"/>
    <col min="4884" max="4884" width="3.28515625" style="261" customWidth="1"/>
    <col min="4885" max="4885" width="3.7109375" style="261" customWidth="1"/>
    <col min="4886" max="4886" width="3.28515625" style="261" customWidth="1"/>
    <col min="4887" max="4887" width="3.7109375" style="261" customWidth="1"/>
    <col min="4888" max="4888" width="3.28515625" style="261" customWidth="1"/>
    <col min="4889" max="4889" width="3.7109375" style="261" customWidth="1"/>
    <col min="4890" max="4890" width="3.28515625" style="261" customWidth="1"/>
    <col min="4891" max="4891" width="3.7109375" style="261" customWidth="1"/>
    <col min="4892" max="4892" width="3.28515625" style="261" customWidth="1"/>
    <col min="4893" max="4893" width="6.28515625" style="261" customWidth="1"/>
    <col min="4894" max="4894" width="3.28515625" style="261" customWidth="1"/>
    <col min="4895" max="5118" width="7.7109375" style="261"/>
    <col min="5119" max="5120" width="13.28515625" style="261" customWidth="1"/>
    <col min="5121" max="5121" width="4.28515625" style="261" customWidth="1"/>
    <col min="5122" max="5122" width="3.28515625" style="261" customWidth="1"/>
    <col min="5123" max="5123" width="4.28515625" style="261" customWidth="1"/>
    <col min="5124" max="5124" width="3.28515625" style="261" customWidth="1"/>
    <col min="5125" max="5125" width="3.7109375" style="261" customWidth="1"/>
    <col min="5126" max="5126" width="3.28515625" style="261" customWidth="1"/>
    <col min="5127" max="5127" width="3.7109375" style="261" customWidth="1"/>
    <col min="5128" max="5128" width="3.28515625" style="261" customWidth="1"/>
    <col min="5129" max="5129" width="3.7109375" style="261" customWidth="1"/>
    <col min="5130" max="5130" width="3.28515625" style="261" customWidth="1"/>
    <col min="5131" max="5131" width="3.7109375" style="261" customWidth="1"/>
    <col min="5132" max="5132" width="3.28515625" style="261" customWidth="1"/>
    <col min="5133" max="5133" width="3.7109375" style="261" customWidth="1"/>
    <col min="5134" max="5134" width="3.28515625" style="261" customWidth="1"/>
    <col min="5135" max="5135" width="3.7109375" style="261" customWidth="1"/>
    <col min="5136" max="5136" width="3.28515625" style="261" customWidth="1"/>
    <col min="5137" max="5137" width="3.7109375" style="261" customWidth="1"/>
    <col min="5138" max="5138" width="3.28515625" style="261" customWidth="1"/>
    <col min="5139" max="5139" width="3.7109375" style="261" customWidth="1"/>
    <col min="5140" max="5140" width="3.28515625" style="261" customWidth="1"/>
    <col min="5141" max="5141" width="3.7109375" style="261" customWidth="1"/>
    <col min="5142" max="5142" width="3.28515625" style="261" customWidth="1"/>
    <col min="5143" max="5143" width="3.7109375" style="261" customWidth="1"/>
    <col min="5144" max="5144" width="3.28515625" style="261" customWidth="1"/>
    <col min="5145" max="5145" width="3.7109375" style="261" customWidth="1"/>
    <col min="5146" max="5146" width="3.28515625" style="261" customWidth="1"/>
    <col min="5147" max="5147" width="3.7109375" style="261" customWidth="1"/>
    <col min="5148" max="5148" width="3.28515625" style="261" customWidth="1"/>
    <col min="5149" max="5149" width="6.28515625" style="261" customWidth="1"/>
    <col min="5150" max="5150" width="3.28515625" style="261" customWidth="1"/>
    <col min="5151" max="5374" width="7.7109375" style="261"/>
    <col min="5375" max="5376" width="13.28515625" style="261" customWidth="1"/>
    <col min="5377" max="5377" width="4.28515625" style="261" customWidth="1"/>
    <col min="5378" max="5378" width="3.28515625" style="261" customWidth="1"/>
    <col min="5379" max="5379" width="4.28515625" style="261" customWidth="1"/>
    <col min="5380" max="5380" width="3.28515625" style="261" customWidth="1"/>
    <col min="5381" max="5381" width="3.7109375" style="261" customWidth="1"/>
    <col min="5382" max="5382" width="3.28515625" style="261" customWidth="1"/>
    <col min="5383" max="5383" width="3.7109375" style="261" customWidth="1"/>
    <col min="5384" max="5384" width="3.28515625" style="261" customWidth="1"/>
    <col min="5385" max="5385" width="3.7109375" style="261" customWidth="1"/>
    <col min="5386" max="5386" width="3.28515625" style="261" customWidth="1"/>
    <col min="5387" max="5387" width="3.7109375" style="261" customWidth="1"/>
    <col min="5388" max="5388" width="3.28515625" style="261" customWidth="1"/>
    <col min="5389" max="5389" width="3.7109375" style="261" customWidth="1"/>
    <col min="5390" max="5390" width="3.28515625" style="261" customWidth="1"/>
    <col min="5391" max="5391" width="3.7109375" style="261" customWidth="1"/>
    <col min="5392" max="5392" width="3.28515625" style="261" customWidth="1"/>
    <col min="5393" max="5393" width="3.7109375" style="261" customWidth="1"/>
    <col min="5394" max="5394" width="3.28515625" style="261" customWidth="1"/>
    <col min="5395" max="5395" width="3.7109375" style="261" customWidth="1"/>
    <col min="5396" max="5396" width="3.28515625" style="261" customWidth="1"/>
    <col min="5397" max="5397" width="3.7109375" style="261" customWidth="1"/>
    <col min="5398" max="5398" width="3.28515625" style="261" customWidth="1"/>
    <col min="5399" max="5399" width="3.7109375" style="261" customWidth="1"/>
    <col min="5400" max="5400" width="3.28515625" style="261" customWidth="1"/>
    <col min="5401" max="5401" width="3.7109375" style="261" customWidth="1"/>
    <col min="5402" max="5402" width="3.28515625" style="261" customWidth="1"/>
    <col min="5403" max="5403" width="3.7109375" style="261" customWidth="1"/>
    <col min="5404" max="5404" width="3.28515625" style="261" customWidth="1"/>
    <col min="5405" max="5405" width="6.28515625" style="261" customWidth="1"/>
    <col min="5406" max="5406" width="3.28515625" style="261" customWidth="1"/>
    <col min="5407" max="5630" width="7.7109375" style="261"/>
    <col min="5631" max="5632" width="13.28515625" style="261" customWidth="1"/>
    <col min="5633" max="5633" width="4.28515625" style="261" customWidth="1"/>
    <col min="5634" max="5634" width="3.28515625" style="261" customWidth="1"/>
    <col min="5635" max="5635" width="4.28515625" style="261" customWidth="1"/>
    <col min="5636" max="5636" width="3.28515625" style="261" customWidth="1"/>
    <col min="5637" max="5637" width="3.7109375" style="261" customWidth="1"/>
    <col min="5638" max="5638" width="3.28515625" style="261" customWidth="1"/>
    <col min="5639" max="5639" width="3.7109375" style="261" customWidth="1"/>
    <col min="5640" max="5640" width="3.28515625" style="261" customWidth="1"/>
    <col min="5641" max="5641" width="3.7109375" style="261" customWidth="1"/>
    <col min="5642" max="5642" width="3.28515625" style="261" customWidth="1"/>
    <col min="5643" max="5643" width="3.7109375" style="261" customWidth="1"/>
    <col min="5644" max="5644" width="3.28515625" style="261" customWidth="1"/>
    <col min="5645" max="5645" width="3.7109375" style="261" customWidth="1"/>
    <col min="5646" max="5646" width="3.28515625" style="261" customWidth="1"/>
    <col min="5647" max="5647" width="3.7109375" style="261" customWidth="1"/>
    <col min="5648" max="5648" width="3.28515625" style="261" customWidth="1"/>
    <col min="5649" max="5649" width="3.7109375" style="261" customWidth="1"/>
    <col min="5650" max="5650" width="3.28515625" style="261" customWidth="1"/>
    <col min="5651" max="5651" width="3.7109375" style="261" customWidth="1"/>
    <col min="5652" max="5652" width="3.28515625" style="261" customWidth="1"/>
    <col min="5653" max="5653" width="3.7109375" style="261" customWidth="1"/>
    <col min="5654" max="5654" width="3.28515625" style="261" customWidth="1"/>
    <col min="5655" max="5655" width="3.7109375" style="261" customWidth="1"/>
    <col min="5656" max="5656" width="3.28515625" style="261" customWidth="1"/>
    <col min="5657" max="5657" width="3.7109375" style="261" customWidth="1"/>
    <col min="5658" max="5658" width="3.28515625" style="261" customWidth="1"/>
    <col min="5659" max="5659" width="3.7109375" style="261" customWidth="1"/>
    <col min="5660" max="5660" width="3.28515625" style="261" customWidth="1"/>
    <col min="5661" max="5661" width="6.28515625" style="261" customWidth="1"/>
    <col min="5662" max="5662" width="3.28515625" style="261" customWidth="1"/>
    <col min="5663" max="5886" width="7.7109375" style="261"/>
    <col min="5887" max="5888" width="13.28515625" style="261" customWidth="1"/>
    <col min="5889" max="5889" width="4.28515625" style="261" customWidth="1"/>
    <col min="5890" max="5890" width="3.28515625" style="261" customWidth="1"/>
    <col min="5891" max="5891" width="4.28515625" style="261" customWidth="1"/>
    <col min="5892" max="5892" width="3.28515625" style="261" customWidth="1"/>
    <col min="5893" max="5893" width="3.7109375" style="261" customWidth="1"/>
    <col min="5894" max="5894" width="3.28515625" style="261" customWidth="1"/>
    <col min="5895" max="5895" width="3.7109375" style="261" customWidth="1"/>
    <col min="5896" max="5896" width="3.28515625" style="261" customWidth="1"/>
    <col min="5897" max="5897" width="3.7109375" style="261" customWidth="1"/>
    <col min="5898" max="5898" width="3.28515625" style="261" customWidth="1"/>
    <col min="5899" max="5899" width="3.7109375" style="261" customWidth="1"/>
    <col min="5900" max="5900" width="3.28515625" style="261" customWidth="1"/>
    <col min="5901" max="5901" width="3.7109375" style="261" customWidth="1"/>
    <col min="5902" max="5902" width="3.28515625" style="261" customWidth="1"/>
    <col min="5903" max="5903" width="3.7109375" style="261" customWidth="1"/>
    <col min="5904" max="5904" width="3.28515625" style="261" customWidth="1"/>
    <col min="5905" max="5905" width="3.7109375" style="261" customWidth="1"/>
    <col min="5906" max="5906" width="3.28515625" style="261" customWidth="1"/>
    <col min="5907" max="5907" width="3.7109375" style="261" customWidth="1"/>
    <col min="5908" max="5908" width="3.28515625" style="261" customWidth="1"/>
    <col min="5909" max="5909" width="3.7109375" style="261" customWidth="1"/>
    <col min="5910" max="5910" width="3.28515625" style="261" customWidth="1"/>
    <col min="5911" max="5911" width="3.7109375" style="261" customWidth="1"/>
    <col min="5912" max="5912" width="3.28515625" style="261" customWidth="1"/>
    <col min="5913" max="5913" width="3.7109375" style="261" customWidth="1"/>
    <col min="5914" max="5914" width="3.28515625" style="261" customWidth="1"/>
    <col min="5915" max="5915" width="3.7109375" style="261" customWidth="1"/>
    <col min="5916" max="5916" width="3.28515625" style="261" customWidth="1"/>
    <col min="5917" max="5917" width="6.28515625" style="261" customWidth="1"/>
    <col min="5918" max="5918" width="3.28515625" style="261" customWidth="1"/>
    <col min="5919" max="6142" width="7.7109375" style="261"/>
    <col min="6143" max="6144" width="13.28515625" style="261" customWidth="1"/>
    <col min="6145" max="6145" width="4.28515625" style="261" customWidth="1"/>
    <col min="6146" max="6146" width="3.28515625" style="261" customWidth="1"/>
    <col min="6147" max="6147" width="4.28515625" style="261" customWidth="1"/>
    <col min="6148" max="6148" width="3.28515625" style="261" customWidth="1"/>
    <col min="6149" max="6149" width="3.7109375" style="261" customWidth="1"/>
    <col min="6150" max="6150" width="3.28515625" style="261" customWidth="1"/>
    <col min="6151" max="6151" width="3.7109375" style="261" customWidth="1"/>
    <col min="6152" max="6152" width="3.28515625" style="261" customWidth="1"/>
    <col min="6153" max="6153" width="3.7109375" style="261" customWidth="1"/>
    <col min="6154" max="6154" width="3.28515625" style="261" customWidth="1"/>
    <col min="6155" max="6155" width="3.7109375" style="261" customWidth="1"/>
    <col min="6156" max="6156" width="3.28515625" style="261" customWidth="1"/>
    <col min="6157" max="6157" width="3.7109375" style="261" customWidth="1"/>
    <col min="6158" max="6158" width="3.28515625" style="261" customWidth="1"/>
    <col min="6159" max="6159" width="3.7109375" style="261" customWidth="1"/>
    <col min="6160" max="6160" width="3.28515625" style="261" customWidth="1"/>
    <col min="6161" max="6161" width="3.7109375" style="261" customWidth="1"/>
    <col min="6162" max="6162" width="3.28515625" style="261" customWidth="1"/>
    <col min="6163" max="6163" width="3.7109375" style="261" customWidth="1"/>
    <col min="6164" max="6164" width="3.28515625" style="261" customWidth="1"/>
    <col min="6165" max="6165" width="3.7109375" style="261" customWidth="1"/>
    <col min="6166" max="6166" width="3.28515625" style="261" customWidth="1"/>
    <col min="6167" max="6167" width="3.7109375" style="261" customWidth="1"/>
    <col min="6168" max="6168" width="3.28515625" style="261" customWidth="1"/>
    <col min="6169" max="6169" width="3.7109375" style="261" customWidth="1"/>
    <col min="6170" max="6170" width="3.28515625" style="261" customWidth="1"/>
    <col min="6171" max="6171" width="3.7109375" style="261" customWidth="1"/>
    <col min="6172" max="6172" width="3.28515625" style="261" customWidth="1"/>
    <col min="6173" max="6173" width="6.28515625" style="261" customWidth="1"/>
    <col min="6174" max="6174" width="3.28515625" style="261" customWidth="1"/>
    <col min="6175" max="6398" width="7.7109375" style="261"/>
    <col min="6399" max="6400" width="13.28515625" style="261" customWidth="1"/>
    <col min="6401" max="6401" width="4.28515625" style="261" customWidth="1"/>
    <col min="6402" max="6402" width="3.28515625" style="261" customWidth="1"/>
    <col min="6403" max="6403" width="4.28515625" style="261" customWidth="1"/>
    <col min="6404" max="6404" width="3.28515625" style="261" customWidth="1"/>
    <col min="6405" max="6405" width="3.7109375" style="261" customWidth="1"/>
    <col min="6406" max="6406" width="3.28515625" style="261" customWidth="1"/>
    <col min="6407" max="6407" width="3.7109375" style="261" customWidth="1"/>
    <col min="6408" max="6408" width="3.28515625" style="261" customWidth="1"/>
    <col min="6409" max="6409" width="3.7109375" style="261" customWidth="1"/>
    <col min="6410" max="6410" width="3.28515625" style="261" customWidth="1"/>
    <col min="6411" max="6411" width="3.7109375" style="261" customWidth="1"/>
    <col min="6412" max="6412" width="3.28515625" style="261" customWidth="1"/>
    <col min="6413" max="6413" width="3.7109375" style="261" customWidth="1"/>
    <col min="6414" max="6414" width="3.28515625" style="261" customWidth="1"/>
    <col min="6415" max="6415" width="3.7109375" style="261" customWidth="1"/>
    <col min="6416" max="6416" width="3.28515625" style="261" customWidth="1"/>
    <col min="6417" max="6417" width="3.7109375" style="261" customWidth="1"/>
    <col min="6418" max="6418" width="3.28515625" style="261" customWidth="1"/>
    <col min="6419" max="6419" width="3.7109375" style="261" customWidth="1"/>
    <col min="6420" max="6420" width="3.28515625" style="261" customWidth="1"/>
    <col min="6421" max="6421" width="3.7109375" style="261" customWidth="1"/>
    <col min="6422" max="6422" width="3.28515625" style="261" customWidth="1"/>
    <col min="6423" max="6423" width="3.7109375" style="261" customWidth="1"/>
    <col min="6424" max="6424" width="3.28515625" style="261" customWidth="1"/>
    <col min="6425" max="6425" width="3.7109375" style="261" customWidth="1"/>
    <col min="6426" max="6426" width="3.28515625" style="261" customWidth="1"/>
    <col min="6427" max="6427" width="3.7109375" style="261" customWidth="1"/>
    <col min="6428" max="6428" width="3.28515625" style="261" customWidth="1"/>
    <col min="6429" max="6429" width="6.28515625" style="261" customWidth="1"/>
    <col min="6430" max="6430" width="3.28515625" style="261" customWidth="1"/>
    <col min="6431" max="6654" width="7.7109375" style="261"/>
    <col min="6655" max="6656" width="13.28515625" style="261" customWidth="1"/>
    <col min="6657" max="6657" width="4.28515625" style="261" customWidth="1"/>
    <col min="6658" max="6658" width="3.28515625" style="261" customWidth="1"/>
    <col min="6659" max="6659" width="4.28515625" style="261" customWidth="1"/>
    <col min="6660" max="6660" width="3.28515625" style="261" customWidth="1"/>
    <col min="6661" max="6661" width="3.7109375" style="261" customWidth="1"/>
    <col min="6662" max="6662" width="3.28515625" style="261" customWidth="1"/>
    <col min="6663" max="6663" width="3.7109375" style="261" customWidth="1"/>
    <col min="6664" max="6664" width="3.28515625" style="261" customWidth="1"/>
    <col min="6665" max="6665" width="3.7109375" style="261" customWidth="1"/>
    <col min="6666" max="6666" width="3.28515625" style="261" customWidth="1"/>
    <col min="6667" max="6667" width="3.7109375" style="261" customWidth="1"/>
    <col min="6668" max="6668" width="3.28515625" style="261" customWidth="1"/>
    <col min="6669" max="6669" width="3.7109375" style="261" customWidth="1"/>
    <col min="6670" max="6670" width="3.28515625" style="261" customWidth="1"/>
    <col min="6671" max="6671" width="3.7109375" style="261" customWidth="1"/>
    <col min="6672" max="6672" width="3.28515625" style="261" customWidth="1"/>
    <col min="6673" max="6673" width="3.7109375" style="261" customWidth="1"/>
    <col min="6674" max="6674" width="3.28515625" style="261" customWidth="1"/>
    <col min="6675" max="6675" width="3.7109375" style="261" customWidth="1"/>
    <col min="6676" max="6676" width="3.28515625" style="261" customWidth="1"/>
    <col min="6677" max="6677" width="3.7109375" style="261" customWidth="1"/>
    <col min="6678" max="6678" width="3.28515625" style="261" customWidth="1"/>
    <col min="6679" max="6679" width="3.7109375" style="261" customWidth="1"/>
    <col min="6680" max="6680" width="3.28515625" style="261" customWidth="1"/>
    <col min="6681" max="6681" width="3.7109375" style="261" customWidth="1"/>
    <col min="6682" max="6682" width="3.28515625" style="261" customWidth="1"/>
    <col min="6683" max="6683" width="3.7109375" style="261" customWidth="1"/>
    <col min="6684" max="6684" width="3.28515625" style="261" customWidth="1"/>
    <col min="6685" max="6685" width="6.28515625" style="261" customWidth="1"/>
    <col min="6686" max="6686" width="3.28515625" style="261" customWidth="1"/>
    <col min="6687" max="6910" width="7.7109375" style="261"/>
    <col min="6911" max="6912" width="13.28515625" style="261" customWidth="1"/>
    <col min="6913" max="6913" width="4.28515625" style="261" customWidth="1"/>
    <col min="6914" max="6914" width="3.28515625" style="261" customWidth="1"/>
    <col min="6915" max="6915" width="4.28515625" style="261" customWidth="1"/>
    <col min="6916" max="6916" width="3.28515625" style="261" customWidth="1"/>
    <col min="6917" max="6917" width="3.7109375" style="261" customWidth="1"/>
    <col min="6918" max="6918" width="3.28515625" style="261" customWidth="1"/>
    <col min="6919" max="6919" width="3.7109375" style="261" customWidth="1"/>
    <col min="6920" max="6920" width="3.28515625" style="261" customWidth="1"/>
    <col min="6921" max="6921" width="3.7109375" style="261" customWidth="1"/>
    <col min="6922" max="6922" width="3.28515625" style="261" customWidth="1"/>
    <col min="6923" max="6923" width="3.7109375" style="261" customWidth="1"/>
    <col min="6924" max="6924" width="3.28515625" style="261" customWidth="1"/>
    <col min="6925" max="6925" width="3.7109375" style="261" customWidth="1"/>
    <col min="6926" max="6926" width="3.28515625" style="261" customWidth="1"/>
    <col min="6927" max="6927" width="3.7109375" style="261" customWidth="1"/>
    <col min="6928" max="6928" width="3.28515625" style="261" customWidth="1"/>
    <col min="6929" max="6929" width="3.7109375" style="261" customWidth="1"/>
    <col min="6930" max="6930" width="3.28515625" style="261" customWidth="1"/>
    <col min="6931" max="6931" width="3.7109375" style="261" customWidth="1"/>
    <col min="6932" max="6932" width="3.28515625" style="261" customWidth="1"/>
    <col min="6933" max="6933" width="3.7109375" style="261" customWidth="1"/>
    <col min="6934" max="6934" width="3.28515625" style="261" customWidth="1"/>
    <col min="6935" max="6935" width="3.7109375" style="261" customWidth="1"/>
    <col min="6936" max="6936" width="3.28515625" style="261" customWidth="1"/>
    <col min="6937" max="6937" width="3.7109375" style="261" customWidth="1"/>
    <col min="6938" max="6938" width="3.28515625" style="261" customWidth="1"/>
    <col min="6939" max="6939" width="3.7109375" style="261" customWidth="1"/>
    <col min="6940" max="6940" width="3.28515625" style="261" customWidth="1"/>
    <col min="6941" max="6941" width="6.28515625" style="261" customWidth="1"/>
    <col min="6942" max="6942" width="3.28515625" style="261" customWidth="1"/>
    <col min="6943" max="7166" width="7.7109375" style="261"/>
    <col min="7167" max="7168" width="13.28515625" style="261" customWidth="1"/>
    <col min="7169" max="7169" width="4.28515625" style="261" customWidth="1"/>
    <col min="7170" max="7170" width="3.28515625" style="261" customWidth="1"/>
    <col min="7171" max="7171" width="4.28515625" style="261" customWidth="1"/>
    <col min="7172" max="7172" width="3.28515625" style="261" customWidth="1"/>
    <col min="7173" max="7173" width="3.7109375" style="261" customWidth="1"/>
    <col min="7174" max="7174" width="3.28515625" style="261" customWidth="1"/>
    <col min="7175" max="7175" width="3.7109375" style="261" customWidth="1"/>
    <col min="7176" max="7176" width="3.28515625" style="261" customWidth="1"/>
    <col min="7177" max="7177" width="3.7109375" style="261" customWidth="1"/>
    <col min="7178" max="7178" width="3.28515625" style="261" customWidth="1"/>
    <col min="7179" max="7179" width="3.7109375" style="261" customWidth="1"/>
    <col min="7180" max="7180" width="3.28515625" style="261" customWidth="1"/>
    <col min="7181" max="7181" width="3.7109375" style="261" customWidth="1"/>
    <col min="7182" max="7182" width="3.28515625" style="261" customWidth="1"/>
    <col min="7183" max="7183" width="3.7109375" style="261" customWidth="1"/>
    <col min="7184" max="7184" width="3.28515625" style="261" customWidth="1"/>
    <col min="7185" max="7185" width="3.7109375" style="261" customWidth="1"/>
    <col min="7186" max="7186" width="3.28515625" style="261" customWidth="1"/>
    <col min="7187" max="7187" width="3.7109375" style="261" customWidth="1"/>
    <col min="7188" max="7188" width="3.28515625" style="261" customWidth="1"/>
    <col min="7189" max="7189" width="3.7109375" style="261" customWidth="1"/>
    <col min="7190" max="7190" width="3.28515625" style="261" customWidth="1"/>
    <col min="7191" max="7191" width="3.7109375" style="261" customWidth="1"/>
    <col min="7192" max="7192" width="3.28515625" style="261" customWidth="1"/>
    <col min="7193" max="7193" width="3.7109375" style="261" customWidth="1"/>
    <col min="7194" max="7194" width="3.28515625" style="261" customWidth="1"/>
    <col min="7195" max="7195" width="3.7109375" style="261" customWidth="1"/>
    <col min="7196" max="7196" width="3.28515625" style="261" customWidth="1"/>
    <col min="7197" max="7197" width="6.28515625" style="261" customWidth="1"/>
    <col min="7198" max="7198" width="3.28515625" style="261" customWidth="1"/>
    <col min="7199" max="7422" width="7.7109375" style="261"/>
    <col min="7423" max="7424" width="13.28515625" style="261" customWidth="1"/>
    <col min="7425" max="7425" width="4.28515625" style="261" customWidth="1"/>
    <col min="7426" max="7426" width="3.28515625" style="261" customWidth="1"/>
    <col min="7427" max="7427" width="4.28515625" style="261" customWidth="1"/>
    <col min="7428" max="7428" width="3.28515625" style="261" customWidth="1"/>
    <col min="7429" max="7429" width="3.7109375" style="261" customWidth="1"/>
    <col min="7430" max="7430" width="3.28515625" style="261" customWidth="1"/>
    <col min="7431" max="7431" width="3.7109375" style="261" customWidth="1"/>
    <col min="7432" max="7432" width="3.28515625" style="261" customWidth="1"/>
    <col min="7433" max="7433" width="3.7109375" style="261" customWidth="1"/>
    <col min="7434" max="7434" width="3.28515625" style="261" customWidth="1"/>
    <col min="7435" max="7435" width="3.7109375" style="261" customWidth="1"/>
    <col min="7436" max="7436" width="3.28515625" style="261" customWidth="1"/>
    <col min="7437" max="7437" width="3.7109375" style="261" customWidth="1"/>
    <col min="7438" max="7438" width="3.28515625" style="261" customWidth="1"/>
    <col min="7439" max="7439" width="3.7109375" style="261" customWidth="1"/>
    <col min="7440" max="7440" width="3.28515625" style="261" customWidth="1"/>
    <col min="7441" max="7441" width="3.7109375" style="261" customWidth="1"/>
    <col min="7442" max="7442" width="3.28515625" style="261" customWidth="1"/>
    <col min="7443" max="7443" width="3.7109375" style="261" customWidth="1"/>
    <col min="7444" max="7444" width="3.28515625" style="261" customWidth="1"/>
    <col min="7445" max="7445" width="3.7109375" style="261" customWidth="1"/>
    <col min="7446" max="7446" width="3.28515625" style="261" customWidth="1"/>
    <col min="7447" max="7447" width="3.7109375" style="261" customWidth="1"/>
    <col min="7448" max="7448" width="3.28515625" style="261" customWidth="1"/>
    <col min="7449" max="7449" width="3.7109375" style="261" customWidth="1"/>
    <col min="7450" max="7450" width="3.28515625" style="261" customWidth="1"/>
    <col min="7451" max="7451" width="3.7109375" style="261" customWidth="1"/>
    <col min="7452" max="7452" width="3.28515625" style="261" customWidth="1"/>
    <col min="7453" max="7453" width="6.28515625" style="261" customWidth="1"/>
    <col min="7454" max="7454" width="3.28515625" style="261" customWidth="1"/>
    <col min="7455" max="7678" width="7.7109375" style="261"/>
    <col min="7679" max="7680" width="13.28515625" style="261" customWidth="1"/>
    <col min="7681" max="7681" width="4.28515625" style="261" customWidth="1"/>
    <col min="7682" max="7682" width="3.28515625" style="261" customWidth="1"/>
    <col min="7683" max="7683" width="4.28515625" style="261" customWidth="1"/>
    <col min="7684" max="7684" width="3.28515625" style="261" customWidth="1"/>
    <col min="7685" max="7685" width="3.7109375" style="261" customWidth="1"/>
    <col min="7686" max="7686" width="3.28515625" style="261" customWidth="1"/>
    <col min="7687" max="7687" width="3.7109375" style="261" customWidth="1"/>
    <col min="7688" max="7688" width="3.28515625" style="261" customWidth="1"/>
    <col min="7689" max="7689" width="3.7109375" style="261" customWidth="1"/>
    <col min="7690" max="7690" width="3.28515625" style="261" customWidth="1"/>
    <col min="7691" max="7691" width="3.7109375" style="261" customWidth="1"/>
    <col min="7692" max="7692" width="3.28515625" style="261" customWidth="1"/>
    <col min="7693" max="7693" width="3.7109375" style="261" customWidth="1"/>
    <col min="7694" max="7694" width="3.28515625" style="261" customWidth="1"/>
    <col min="7695" max="7695" width="3.7109375" style="261" customWidth="1"/>
    <col min="7696" max="7696" width="3.28515625" style="261" customWidth="1"/>
    <col min="7697" max="7697" width="3.7109375" style="261" customWidth="1"/>
    <col min="7698" max="7698" width="3.28515625" style="261" customWidth="1"/>
    <col min="7699" max="7699" width="3.7109375" style="261" customWidth="1"/>
    <col min="7700" max="7700" width="3.28515625" style="261" customWidth="1"/>
    <col min="7701" max="7701" width="3.7109375" style="261" customWidth="1"/>
    <col min="7702" max="7702" width="3.28515625" style="261" customWidth="1"/>
    <col min="7703" max="7703" width="3.7109375" style="261" customWidth="1"/>
    <col min="7704" max="7704" width="3.28515625" style="261" customWidth="1"/>
    <col min="7705" max="7705" width="3.7109375" style="261" customWidth="1"/>
    <col min="7706" max="7706" width="3.28515625" style="261" customWidth="1"/>
    <col min="7707" max="7707" width="3.7109375" style="261" customWidth="1"/>
    <col min="7708" max="7708" width="3.28515625" style="261" customWidth="1"/>
    <col min="7709" max="7709" width="6.28515625" style="261" customWidth="1"/>
    <col min="7710" max="7710" width="3.28515625" style="261" customWidth="1"/>
    <col min="7711" max="7934" width="7.7109375" style="261"/>
    <col min="7935" max="7936" width="13.28515625" style="261" customWidth="1"/>
    <col min="7937" max="7937" width="4.28515625" style="261" customWidth="1"/>
    <col min="7938" max="7938" width="3.28515625" style="261" customWidth="1"/>
    <col min="7939" max="7939" width="4.28515625" style="261" customWidth="1"/>
    <col min="7940" max="7940" width="3.28515625" style="261" customWidth="1"/>
    <col min="7941" max="7941" width="3.7109375" style="261" customWidth="1"/>
    <col min="7942" max="7942" width="3.28515625" style="261" customWidth="1"/>
    <col min="7943" max="7943" width="3.7109375" style="261" customWidth="1"/>
    <col min="7944" max="7944" width="3.28515625" style="261" customWidth="1"/>
    <col min="7945" max="7945" width="3.7109375" style="261" customWidth="1"/>
    <col min="7946" max="7946" width="3.28515625" style="261" customWidth="1"/>
    <col min="7947" max="7947" width="3.7109375" style="261" customWidth="1"/>
    <col min="7948" max="7948" width="3.28515625" style="261" customWidth="1"/>
    <col min="7949" max="7949" width="3.7109375" style="261" customWidth="1"/>
    <col min="7950" max="7950" width="3.28515625" style="261" customWidth="1"/>
    <col min="7951" max="7951" width="3.7109375" style="261" customWidth="1"/>
    <col min="7952" max="7952" width="3.28515625" style="261" customWidth="1"/>
    <col min="7953" max="7953" width="3.7109375" style="261" customWidth="1"/>
    <col min="7954" max="7954" width="3.28515625" style="261" customWidth="1"/>
    <col min="7955" max="7955" width="3.7109375" style="261" customWidth="1"/>
    <col min="7956" max="7956" width="3.28515625" style="261" customWidth="1"/>
    <col min="7957" max="7957" width="3.7109375" style="261" customWidth="1"/>
    <col min="7958" max="7958" width="3.28515625" style="261" customWidth="1"/>
    <col min="7959" max="7959" width="3.7109375" style="261" customWidth="1"/>
    <col min="7960" max="7960" width="3.28515625" style="261" customWidth="1"/>
    <col min="7961" max="7961" width="3.7109375" style="261" customWidth="1"/>
    <col min="7962" max="7962" width="3.28515625" style="261" customWidth="1"/>
    <col min="7963" max="7963" width="3.7109375" style="261" customWidth="1"/>
    <col min="7964" max="7964" width="3.28515625" style="261" customWidth="1"/>
    <col min="7965" max="7965" width="6.28515625" style="261" customWidth="1"/>
    <col min="7966" max="7966" width="3.28515625" style="261" customWidth="1"/>
    <col min="7967" max="8190" width="7.7109375" style="261"/>
    <col min="8191" max="8192" width="13.28515625" style="261" customWidth="1"/>
    <col min="8193" max="8193" width="4.28515625" style="261" customWidth="1"/>
    <col min="8194" max="8194" width="3.28515625" style="261" customWidth="1"/>
    <col min="8195" max="8195" width="4.28515625" style="261" customWidth="1"/>
    <col min="8196" max="8196" width="3.28515625" style="261" customWidth="1"/>
    <col min="8197" max="8197" width="3.7109375" style="261" customWidth="1"/>
    <col min="8198" max="8198" width="3.28515625" style="261" customWidth="1"/>
    <col min="8199" max="8199" width="3.7109375" style="261" customWidth="1"/>
    <col min="8200" max="8200" width="3.28515625" style="261" customWidth="1"/>
    <col min="8201" max="8201" width="3.7109375" style="261" customWidth="1"/>
    <col min="8202" max="8202" width="3.28515625" style="261" customWidth="1"/>
    <col min="8203" max="8203" width="3.7109375" style="261" customWidth="1"/>
    <col min="8204" max="8204" width="3.28515625" style="261" customWidth="1"/>
    <col min="8205" max="8205" width="3.7109375" style="261" customWidth="1"/>
    <col min="8206" max="8206" width="3.28515625" style="261" customWidth="1"/>
    <col min="8207" max="8207" width="3.7109375" style="261" customWidth="1"/>
    <col min="8208" max="8208" width="3.28515625" style="261" customWidth="1"/>
    <col min="8209" max="8209" width="3.7109375" style="261" customWidth="1"/>
    <col min="8210" max="8210" width="3.28515625" style="261" customWidth="1"/>
    <col min="8211" max="8211" width="3.7109375" style="261" customWidth="1"/>
    <col min="8212" max="8212" width="3.28515625" style="261" customWidth="1"/>
    <col min="8213" max="8213" width="3.7109375" style="261" customWidth="1"/>
    <col min="8214" max="8214" width="3.28515625" style="261" customWidth="1"/>
    <col min="8215" max="8215" width="3.7109375" style="261" customWidth="1"/>
    <col min="8216" max="8216" width="3.28515625" style="261" customWidth="1"/>
    <col min="8217" max="8217" width="3.7109375" style="261" customWidth="1"/>
    <col min="8218" max="8218" width="3.28515625" style="261" customWidth="1"/>
    <col min="8219" max="8219" width="3.7109375" style="261" customWidth="1"/>
    <col min="8220" max="8220" width="3.28515625" style="261" customWidth="1"/>
    <col min="8221" max="8221" width="6.28515625" style="261" customWidth="1"/>
    <col min="8222" max="8222" width="3.28515625" style="261" customWidth="1"/>
    <col min="8223" max="8446" width="7.7109375" style="261"/>
    <col min="8447" max="8448" width="13.28515625" style="261" customWidth="1"/>
    <col min="8449" max="8449" width="4.28515625" style="261" customWidth="1"/>
    <col min="8450" max="8450" width="3.28515625" style="261" customWidth="1"/>
    <col min="8451" max="8451" width="4.28515625" style="261" customWidth="1"/>
    <col min="8452" max="8452" width="3.28515625" style="261" customWidth="1"/>
    <col min="8453" max="8453" width="3.7109375" style="261" customWidth="1"/>
    <col min="8454" max="8454" width="3.28515625" style="261" customWidth="1"/>
    <col min="8455" max="8455" width="3.7109375" style="261" customWidth="1"/>
    <col min="8456" max="8456" width="3.28515625" style="261" customWidth="1"/>
    <col min="8457" max="8457" width="3.7109375" style="261" customWidth="1"/>
    <col min="8458" max="8458" width="3.28515625" style="261" customWidth="1"/>
    <col min="8459" max="8459" width="3.7109375" style="261" customWidth="1"/>
    <col min="8460" max="8460" width="3.28515625" style="261" customWidth="1"/>
    <col min="8461" max="8461" width="3.7109375" style="261" customWidth="1"/>
    <col min="8462" max="8462" width="3.28515625" style="261" customWidth="1"/>
    <col min="8463" max="8463" width="3.7109375" style="261" customWidth="1"/>
    <col min="8464" max="8464" width="3.28515625" style="261" customWidth="1"/>
    <col min="8465" max="8465" width="3.7109375" style="261" customWidth="1"/>
    <col min="8466" max="8466" width="3.28515625" style="261" customWidth="1"/>
    <col min="8467" max="8467" width="3.7109375" style="261" customWidth="1"/>
    <col min="8468" max="8468" width="3.28515625" style="261" customWidth="1"/>
    <col min="8469" max="8469" width="3.7109375" style="261" customWidth="1"/>
    <col min="8470" max="8470" width="3.28515625" style="261" customWidth="1"/>
    <col min="8471" max="8471" width="3.7109375" style="261" customWidth="1"/>
    <col min="8472" max="8472" width="3.28515625" style="261" customWidth="1"/>
    <col min="8473" max="8473" width="3.7109375" style="261" customWidth="1"/>
    <col min="8474" max="8474" width="3.28515625" style="261" customWidth="1"/>
    <col min="8475" max="8475" width="3.7109375" style="261" customWidth="1"/>
    <col min="8476" max="8476" width="3.28515625" style="261" customWidth="1"/>
    <col min="8477" max="8477" width="6.28515625" style="261" customWidth="1"/>
    <col min="8478" max="8478" width="3.28515625" style="261" customWidth="1"/>
    <col min="8479" max="8702" width="7.7109375" style="261"/>
    <col min="8703" max="8704" width="13.28515625" style="261" customWidth="1"/>
    <col min="8705" max="8705" width="4.28515625" style="261" customWidth="1"/>
    <col min="8706" max="8706" width="3.28515625" style="261" customWidth="1"/>
    <col min="8707" max="8707" width="4.28515625" style="261" customWidth="1"/>
    <col min="8708" max="8708" width="3.28515625" style="261" customWidth="1"/>
    <col min="8709" max="8709" width="3.7109375" style="261" customWidth="1"/>
    <col min="8710" max="8710" width="3.28515625" style="261" customWidth="1"/>
    <col min="8711" max="8711" width="3.7109375" style="261" customWidth="1"/>
    <col min="8712" max="8712" width="3.28515625" style="261" customWidth="1"/>
    <col min="8713" max="8713" width="3.7109375" style="261" customWidth="1"/>
    <col min="8714" max="8714" width="3.28515625" style="261" customWidth="1"/>
    <col min="8715" max="8715" width="3.7109375" style="261" customWidth="1"/>
    <col min="8716" max="8716" width="3.28515625" style="261" customWidth="1"/>
    <col min="8717" max="8717" width="3.7109375" style="261" customWidth="1"/>
    <col min="8718" max="8718" width="3.28515625" style="261" customWidth="1"/>
    <col min="8719" max="8719" width="3.7109375" style="261" customWidth="1"/>
    <col min="8720" max="8720" width="3.28515625" style="261" customWidth="1"/>
    <col min="8721" max="8721" width="3.7109375" style="261" customWidth="1"/>
    <col min="8722" max="8722" width="3.28515625" style="261" customWidth="1"/>
    <col min="8723" max="8723" width="3.7109375" style="261" customWidth="1"/>
    <col min="8724" max="8724" width="3.28515625" style="261" customWidth="1"/>
    <col min="8725" max="8725" width="3.7109375" style="261" customWidth="1"/>
    <col min="8726" max="8726" width="3.28515625" style="261" customWidth="1"/>
    <col min="8727" max="8727" width="3.7109375" style="261" customWidth="1"/>
    <col min="8728" max="8728" width="3.28515625" style="261" customWidth="1"/>
    <col min="8729" max="8729" width="3.7109375" style="261" customWidth="1"/>
    <col min="8730" max="8730" width="3.28515625" style="261" customWidth="1"/>
    <col min="8731" max="8731" width="3.7109375" style="261" customWidth="1"/>
    <col min="8732" max="8732" width="3.28515625" style="261" customWidth="1"/>
    <col min="8733" max="8733" width="6.28515625" style="261" customWidth="1"/>
    <col min="8734" max="8734" width="3.28515625" style="261" customWidth="1"/>
    <col min="8735" max="8958" width="7.7109375" style="261"/>
    <col min="8959" max="8960" width="13.28515625" style="261" customWidth="1"/>
    <col min="8961" max="8961" width="4.28515625" style="261" customWidth="1"/>
    <col min="8962" max="8962" width="3.28515625" style="261" customWidth="1"/>
    <col min="8963" max="8963" width="4.28515625" style="261" customWidth="1"/>
    <col min="8964" max="8964" width="3.28515625" style="261" customWidth="1"/>
    <col min="8965" max="8965" width="3.7109375" style="261" customWidth="1"/>
    <col min="8966" max="8966" width="3.28515625" style="261" customWidth="1"/>
    <col min="8967" max="8967" width="3.7109375" style="261" customWidth="1"/>
    <col min="8968" max="8968" width="3.28515625" style="261" customWidth="1"/>
    <col min="8969" max="8969" width="3.7109375" style="261" customWidth="1"/>
    <col min="8970" max="8970" width="3.28515625" style="261" customWidth="1"/>
    <col min="8971" max="8971" width="3.7109375" style="261" customWidth="1"/>
    <col min="8972" max="8972" width="3.28515625" style="261" customWidth="1"/>
    <col min="8973" max="8973" width="3.7109375" style="261" customWidth="1"/>
    <col min="8974" max="8974" width="3.28515625" style="261" customWidth="1"/>
    <col min="8975" max="8975" width="3.7109375" style="261" customWidth="1"/>
    <col min="8976" max="8976" width="3.28515625" style="261" customWidth="1"/>
    <col min="8977" max="8977" width="3.7109375" style="261" customWidth="1"/>
    <col min="8978" max="8978" width="3.28515625" style="261" customWidth="1"/>
    <col min="8979" max="8979" width="3.7109375" style="261" customWidth="1"/>
    <col min="8980" max="8980" width="3.28515625" style="261" customWidth="1"/>
    <col min="8981" max="8981" width="3.7109375" style="261" customWidth="1"/>
    <col min="8982" max="8982" width="3.28515625" style="261" customWidth="1"/>
    <col min="8983" max="8983" width="3.7109375" style="261" customWidth="1"/>
    <col min="8984" max="8984" width="3.28515625" style="261" customWidth="1"/>
    <col min="8985" max="8985" width="3.7109375" style="261" customWidth="1"/>
    <col min="8986" max="8986" width="3.28515625" style="261" customWidth="1"/>
    <col min="8987" max="8987" width="3.7109375" style="261" customWidth="1"/>
    <col min="8988" max="8988" width="3.28515625" style="261" customWidth="1"/>
    <col min="8989" max="8989" width="6.28515625" style="261" customWidth="1"/>
    <col min="8990" max="8990" width="3.28515625" style="261" customWidth="1"/>
    <col min="8991" max="9214" width="7.7109375" style="261"/>
    <col min="9215" max="9216" width="13.28515625" style="261" customWidth="1"/>
    <col min="9217" max="9217" width="4.28515625" style="261" customWidth="1"/>
    <col min="9218" max="9218" width="3.28515625" style="261" customWidth="1"/>
    <col min="9219" max="9219" width="4.28515625" style="261" customWidth="1"/>
    <col min="9220" max="9220" width="3.28515625" style="261" customWidth="1"/>
    <col min="9221" max="9221" width="3.7109375" style="261" customWidth="1"/>
    <col min="9222" max="9222" width="3.28515625" style="261" customWidth="1"/>
    <col min="9223" max="9223" width="3.7109375" style="261" customWidth="1"/>
    <col min="9224" max="9224" width="3.28515625" style="261" customWidth="1"/>
    <col min="9225" max="9225" width="3.7109375" style="261" customWidth="1"/>
    <col min="9226" max="9226" width="3.28515625" style="261" customWidth="1"/>
    <col min="9227" max="9227" width="3.7109375" style="261" customWidth="1"/>
    <col min="9228" max="9228" width="3.28515625" style="261" customWidth="1"/>
    <col min="9229" max="9229" width="3.7109375" style="261" customWidth="1"/>
    <col min="9230" max="9230" width="3.28515625" style="261" customWidth="1"/>
    <col min="9231" max="9231" width="3.7109375" style="261" customWidth="1"/>
    <col min="9232" max="9232" width="3.28515625" style="261" customWidth="1"/>
    <col min="9233" max="9233" width="3.7109375" style="261" customWidth="1"/>
    <col min="9234" max="9234" width="3.28515625" style="261" customWidth="1"/>
    <col min="9235" max="9235" width="3.7109375" style="261" customWidth="1"/>
    <col min="9236" max="9236" width="3.28515625" style="261" customWidth="1"/>
    <col min="9237" max="9237" width="3.7109375" style="261" customWidth="1"/>
    <col min="9238" max="9238" width="3.28515625" style="261" customWidth="1"/>
    <col min="9239" max="9239" width="3.7109375" style="261" customWidth="1"/>
    <col min="9240" max="9240" width="3.28515625" style="261" customWidth="1"/>
    <col min="9241" max="9241" width="3.7109375" style="261" customWidth="1"/>
    <col min="9242" max="9242" width="3.28515625" style="261" customWidth="1"/>
    <col min="9243" max="9243" width="3.7109375" style="261" customWidth="1"/>
    <col min="9244" max="9244" width="3.28515625" style="261" customWidth="1"/>
    <col min="9245" max="9245" width="6.28515625" style="261" customWidth="1"/>
    <col min="9246" max="9246" width="3.28515625" style="261" customWidth="1"/>
    <col min="9247" max="9470" width="7.7109375" style="261"/>
    <col min="9471" max="9472" width="13.28515625" style="261" customWidth="1"/>
    <col min="9473" max="9473" width="4.28515625" style="261" customWidth="1"/>
    <col min="9474" max="9474" width="3.28515625" style="261" customWidth="1"/>
    <col min="9475" max="9475" width="4.28515625" style="261" customWidth="1"/>
    <col min="9476" max="9476" width="3.28515625" style="261" customWidth="1"/>
    <col min="9477" max="9477" width="3.7109375" style="261" customWidth="1"/>
    <col min="9478" max="9478" width="3.28515625" style="261" customWidth="1"/>
    <col min="9479" max="9479" width="3.7109375" style="261" customWidth="1"/>
    <col min="9480" max="9480" width="3.28515625" style="261" customWidth="1"/>
    <col min="9481" max="9481" width="3.7109375" style="261" customWidth="1"/>
    <col min="9482" max="9482" width="3.28515625" style="261" customWidth="1"/>
    <col min="9483" max="9483" width="3.7109375" style="261" customWidth="1"/>
    <col min="9484" max="9484" width="3.28515625" style="261" customWidth="1"/>
    <col min="9485" max="9485" width="3.7109375" style="261" customWidth="1"/>
    <col min="9486" max="9486" width="3.28515625" style="261" customWidth="1"/>
    <col min="9487" max="9487" width="3.7109375" style="261" customWidth="1"/>
    <col min="9488" max="9488" width="3.28515625" style="261" customWidth="1"/>
    <col min="9489" max="9489" width="3.7109375" style="261" customWidth="1"/>
    <col min="9490" max="9490" width="3.28515625" style="261" customWidth="1"/>
    <col min="9491" max="9491" width="3.7109375" style="261" customWidth="1"/>
    <col min="9492" max="9492" width="3.28515625" style="261" customWidth="1"/>
    <col min="9493" max="9493" width="3.7109375" style="261" customWidth="1"/>
    <col min="9494" max="9494" width="3.28515625" style="261" customWidth="1"/>
    <col min="9495" max="9495" width="3.7109375" style="261" customWidth="1"/>
    <col min="9496" max="9496" width="3.28515625" style="261" customWidth="1"/>
    <col min="9497" max="9497" width="3.7109375" style="261" customWidth="1"/>
    <col min="9498" max="9498" width="3.28515625" style="261" customWidth="1"/>
    <col min="9499" max="9499" width="3.7109375" style="261" customWidth="1"/>
    <col min="9500" max="9500" width="3.28515625" style="261" customWidth="1"/>
    <col min="9501" max="9501" width="6.28515625" style="261" customWidth="1"/>
    <col min="9502" max="9502" width="3.28515625" style="261" customWidth="1"/>
    <col min="9503" max="9726" width="7.7109375" style="261"/>
    <col min="9727" max="9728" width="13.28515625" style="261" customWidth="1"/>
    <col min="9729" max="9729" width="4.28515625" style="261" customWidth="1"/>
    <col min="9730" max="9730" width="3.28515625" style="261" customWidth="1"/>
    <col min="9731" max="9731" width="4.28515625" style="261" customWidth="1"/>
    <col min="9732" max="9732" width="3.28515625" style="261" customWidth="1"/>
    <col min="9733" max="9733" width="3.7109375" style="261" customWidth="1"/>
    <col min="9734" max="9734" width="3.28515625" style="261" customWidth="1"/>
    <col min="9735" max="9735" width="3.7109375" style="261" customWidth="1"/>
    <col min="9736" max="9736" width="3.28515625" style="261" customWidth="1"/>
    <col min="9737" max="9737" width="3.7109375" style="261" customWidth="1"/>
    <col min="9738" max="9738" width="3.28515625" style="261" customWidth="1"/>
    <col min="9739" max="9739" width="3.7109375" style="261" customWidth="1"/>
    <col min="9740" max="9740" width="3.28515625" style="261" customWidth="1"/>
    <col min="9741" max="9741" width="3.7109375" style="261" customWidth="1"/>
    <col min="9742" max="9742" width="3.28515625" style="261" customWidth="1"/>
    <col min="9743" max="9743" width="3.7109375" style="261" customWidth="1"/>
    <col min="9744" max="9744" width="3.28515625" style="261" customWidth="1"/>
    <col min="9745" max="9745" width="3.7109375" style="261" customWidth="1"/>
    <col min="9746" max="9746" width="3.28515625" style="261" customWidth="1"/>
    <col min="9747" max="9747" width="3.7109375" style="261" customWidth="1"/>
    <col min="9748" max="9748" width="3.28515625" style="261" customWidth="1"/>
    <col min="9749" max="9749" width="3.7109375" style="261" customWidth="1"/>
    <col min="9750" max="9750" width="3.28515625" style="261" customWidth="1"/>
    <col min="9751" max="9751" width="3.7109375" style="261" customWidth="1"/>
    <col min="9752" max="9752" width="3.28515625" style="261" customWidth="1"/>
    <col min="9753" max="9753" width="3.7109375" style="261" customWidth="1"/>
    <col min="9754" max="9754" width="3.28515625" style="261" customWidth="1"/>
    <col min="9755" max="9755" width="3.7109375" style="261" customWidth="1"/>
    <col min="9756" max="9756" width="3.28515625" style="261" customWidth="1"/>
    <col min="9757" max="9757" width="6.28515625" style="261" customWidth="1"/>
    <col min="9758" max="9758" width="3.28515625" style="261" customWidth="1"/>
    <col min="9759" max="9982" width="7.7109375" style="261"/>
    <col min="9983" max="9984" width="13.28515625" style="261" customWidth="1"/>
    <col min="9985" max="9985" width="4.28515625" style="261" customWidth="1"/>
    <col min="9986" max="9986" width="3.28515625" style="261" customWidth="1"/>
    <col min="9987" max="9987" width="4.28515625" style="261" customWidth="1"/>
    <col min="9988" max="9988" width="3.28515625" style="261" customWidth="1"/>
    <col min="9989" max="9989" width="3.7109375" style="261" customWidth="1"/>
    <col min="9990" max="9990" width="3.28515625" style="261" customWidth="1"/>
    <col min="9991" max="9991" width="3.7109375" style="261" customWidth="1"/>
    <col min="9992" max="9992" width="3.28515625" style="261" customWidth="1"/>
    <col min="9993" max="9993" width="3.7109375" style="261" customWidth="1"/>
    <col min="9994" max="9994" width="3.28515625" style="261" customWidth="1"/>
    <col min="9995" max="9995" width="3.7109375" style="261" customWidth="1"/>
    <col min="9996" max="9996" width="3.28515625" style="261" customWidth="1"/>
    <col min="9997" max="9997" width="3.7109375" style="261" customWidth="1"/>
    <col min="9998" max="9998" width="3.28515625" style="261" customWidth="1"/>
    <col min="9999" max="9999" width="3.7109375" style="261" customWidth="1"/>
    <col min="10000" max="10000" width="3.28515625" style="261" customWidth="1"/>
    <col min="10001" max="10001" width="3.7109375" style="261" customWidth="1"/>
    <col min="10002" max="10002" width="3.28515625" style="261" customWidth="1"/>
    <col min="10003" max="10003" width="3.7109375" style="261" customWidth="1"/>
    <col min="10004" max="10004" width="3.28515625" style="261" customWidth="1"/>
    <col min="10005" max="10005" width="3.7109375" style="261" customWidth="1"/>
    <col min="10006" max="10006" width="3.28515625" style="261" customWidth="1"/>
    <col min="10007" max="10007" width="3.7109375" style="261" customWidth="1"/>
    <col min="10008" max="10008" width="3.28515625" style="261" customWidth="1"/>
    <col min="10009" max="10009" width="3.7109375" style="261" customWidth="1"/>
    <col min="10010" max="10010" width="3.28515625" style="261" customWidth="1"/>
    <col min="10011" max="10011" width="3.7109375" style="261" customWidth="1"/>
    <col min="10012" max="10012" width="3.28515625" style="261" customWidth="1"/>
    <col min="10013" max="10013" width="6.28515625" style="261" customWidth="1"/>
    <col min="10014" max="10014" width="3.28515625" style="261" customWidth="1"/>
    <col min="10015" max="10238" width="7.7109375" style="261"/>
    <col min="10239" max="10240" width="13.28515625" style="261" customWidth="1"/>
    <col min="10241" max="10241" width="4.28515625" style="261" customWidth="1"/>
    <col min="10242" max="10242" width="3.28515625" style="261" customWidth="1"/>
    <col min="10243" max="10243" width="4.28515625" style="261" customWidth="1"/>
    <col min="10244" max="10244" width="3.28515625" style="261" customWidth="1"/>
    <col min="10245" max="10245" width="3.7109375" style="261" customWidth="1"/>
    <col min="10246" max="10246" width="3.28515625" style="261" customWidth="1"/>
    <col min="10247" max="10247" width="3.7109375" style="261" customWidth="1"/>
    <col min="10248" max="10248" width="3.28515625" style="261" customWidth="1"/>
    <col min="10249" max="10249" width="3.7109375" style="261" customWidth="1"/>
    <col min="10250" max="10250" width="3.28515625" style="261" customWidth="1"/>
    <col min="10251" max="10251" width="3.7109375" style="261" customWidth="1"/>
    <col min="10252" max="10252" width="3.28515625" style="261" customWidth="1"/>
    <col min="10253" max="10253" width="3.7109375" style="261" customWidth="1"/>
    <col min="10254" max="10254" width="3.28515625" style="261" customWidth="1"/>
    <col min="10255" max="10255" width="3.7109375" style="261" customWidth="1"/>
    <col min="10256" max="10256" width="3.28515625" style="261" customWidth="1"/>
    <col min="10257" max="10257" width="3.7109375" style="261" customWidth="1"/>
    <col min="10258" max="10258" width="3.28515625" style="261" customWidth="1"/>
    <col min="10259" max="10259" width="3.7109375" style="261" customWidth="1"/>
    <col min="10260" max="10260" width="3.28515625" style="261" customWidth="1"/>
    <col min="10261" max="10261" width="3.7109375" style="261" customWidth="1"/>
    <col min="10262" max="10262" width="3.28515625" style="261" customWidth="1"/>
    <col min="10263" max="10263" width="3.7109375" style="261" customWidth="1"/>
    <col min="10264" max="10264" width="3.28515625" style="261" customWidth="1"/>
    <col min="10265" max="10265" width="3.7109375" style="261" customWidth="1"/>
    <col min="10266" max="10266" width="3.28515625" style="261" customWidth="1"/>
    <col min="10267" max="10267" width="3.7109375" style="261" customWidth="1"/>
    <col min="10268" max="10268" width="3.28515625" style="261" customWidth="1"/>
    <col min="10269" max="10269" width="6.28515625" style="261" customWidth="1"/>
    <col min="10270" max="10270" width="3.28515625" style="261" customWidth="1"/>
    <col min="10271" max="10494" width="7.7109375" style="261"/>
    <col min="10495" max="10496" width="13.28515625" style="261" customWidth="1"/>
    <col min="10497" max="10497" width="4.28515625" style="261" customWidth="1"/>
    <col min="10498" max="10498" width="3.28515625" style="261" customWidth="1"/>
    <col min="10499" max="10499" width="4.28515625" style="261" customWidth="1"/>
    <col min="10500" max="10500" width="3.28515625" style="261" customWidth="1"/>
    <col min="10501" max="10501" width="3.7109375" style="261" customWidth="1"/>
    <col min="10502" max="10502" width="3.28515625" style="261" customWidth="1"/>
    <col min="10503" max="10503" width="3.7109375" style="261" customWidth="1"/>
    <col min="10504" max="10504" width="3.28515625" style="261" customWidth="1"/>
    <col min="10505" max="10505" width="3.7109375" style="261" customWidth="1"/>
    <col min="10506" max="10506" width="3.28515625" style="261" customWidth="1"/>
    <col min="10507" max="10507" width="3.7109375" style="261" customWidth="1"/>
    <col min="10508" max="10508" width="3.28515625" style="261" customWidth="1"/>
    <col min="10509" max="10509" width="3.7109375" style="261" customWidth="1"/>
    <col min="10510" max="10510" width="3.28515625" style="261" customWidth="1"/>
    <col min="10511" max="10511" width="3.7109375" style="261" customWidth="1"/>
    <col min="10512" max="10512" width="3.28515625" style="261" customWidth="1"/>
    <col min="10513" max="10513" width="3.7109375" style="261" customWidth="1"/>
    <col min="10514" max="10514" width="3.28515625" style="261" customWidth="1"/>
    <col min="10515" max="10515" width="3.7109375" style="261" customWidth="1"/>
    <col min="10516" max="10516" width="3.28515625" style="261" customWidth="1"/>
    <col min="10517" max="10517" width="3.7109375" style="261" customWidth="1"/>
    <col min="10518" max="10518" width="3.28515625" style="261" customWidth="1"/>
    <col min="10519" max="10519" width="3.7109375" style="261" customWidth="1"/>
    <col min="10520" max="10520" width="3.28515625" style="261" customWidth="1"/>
    <col min="10521" max="10521" width="3.7109375" style="261" customWidth="1"/>
    <col min="10522" max="10522" width="3.28515625" style="261" customWidth="1"/>
    <col min="10523" max="10523" width="3.7109375" style="261" customWidth="1"/>
    <col min="10524" max="10524" width="3.28515625" style="261" customWidth="1"/>
    <col min="10525" max="10525" width="6.28515625" style="261" customWidth="1"/>
    <col min="10526" max="10526" width="3.28515625" style="261" customWidth="1"/>
    <col min="10527" max="10750" width="7.7109375" style="261"/>
    <col min="10751" max="10752" width="13.28515625" style="261" customWidth="1"/>
    <col min="10753" max="10753" width="4.28515625" style="261" customWidth="1"/>
    <col min="10754" max="10754" width="3.28515625" style="261" customWidth="1"/>
    <col min="10755" max="10755" width="4.28515625" style="261" customWidth="1"/>
    <col min="10756" max="10756" width="3.28515625" style="261" customWidth="1"/>
    <col min="10757" max="10757" width="3.7109375" style="261" customWidth="1"/>
    <col min="10758" max="10758" width="3.28515625" style="261" customWidth="1"/>
    <col min="10759" max="10759" width="3.7109375" style="261" customWidth="1"/>
    <col min="10760" max="10760" width="3.28515625" style="261" customWidth="1"/>
    <col min="10761" max="10761" width="3.7109375" style="261" customWidth="1"/>
    <col min="10762" max="10762" width="3.28515625" style="261" customWidth="1"/>
    <col min="10763" max="10763" width="3.7109375" style="261" customWidth="1"/>
    <col min="10764" max="10764" width="3.28515625" style="261" customWidth="1"/>
    <col min="10765" max="10765" width="3.7109375" style="261" customWidth="1"/>
    <col min="10766" max="10766" width="3.28515625" style="261" customWidth="1"/>
    <col min="10767" max="10767" width="3.7109375" style="261" customWidth="1"/>
    <col min="10768" max="10768" width="3.28515625" style="261" customWidth="1"/>
    <col min="10769" max="10769" width="3.7109375" style="261" customWidth="1"/>
    <col min="10770" max="10770" width="3.28515625" style="261" customWidth="1"/>
    <col min="10771" max="10771" width="3.7109375" style="261" customWidth="1"/>
    <col min="10772" max="10772" width="3.28515625" style="261" customWidth="1"/>
    <col min="10773" max="10773" width="3.7109375" style="261" customWidth="1"/>
    <col min="10774" max="10774" width="3.28515625" style="261" customWidth="1"/>
    <col min="10775" max="10775" width="3.7109375" style="261" customWidth="1"/>
    <col min="10776" max="10776" width="3.28515625" style="261" customWidth="1"/>
    <col min="10777" max="10777" width="3.7109375" style="261" customWidth="1"/>
    <col min="10778" max="10778" width="3.28515625" style="261" customWidth="1"/>
    <col min="10779" max="10779" width="3.7109375" style="261" customWidth="1"/>
    <col min="10780" max="10780" width="3.28515625" style="261" customWidth="1"/>
    <col min="10781" max="10781" width="6.28515625" style="261" customWidth="1"/>
    <col min="10782" max="10782" width="3.28515625" style="261" customWidth="1"/>
    <col min="10783" max="11006" width="7.7109375" style="261"/>
    <col min="11007" max="11008" width="13.28515625" style="261" customWidth="1"/>
    <col min="11009" max="11009" width="4.28515625" style="261" customWidth="1"/>
    <col min="11010" max="11010" width="3.28515625" style="261" customWidth="1"/>
    <col min="11011" max="11011" width="4.28515625" style="261" customWidth="1"/>
    <col min="11012" max="11012" width="3.28515625" style="261" customWidth="1"/>
    <col min="11013" max="11013" width="3.7109375" style="261" customWidth="1"/>
    <col min="11014" max="11014" width="3.28515625" style="261" customWidth="1"/>
    <col min="11015" max="11015" width="3.7109375" style="261" customWidth="1"/>
    <col min="11016" max="11016" width="3.28515625" style="261" customWidth="1"/>
    <col min="11017" max="11017" width="3.7109375" style="261" customWidth="1"/>
    <col min="11018" max="11018" width="3.28515625" style="261" customWidth="1"/>
    <col min="11019" max="11019" width="3.7109375" style="261" customWidth="1"/>
    <col min="11020" max="11020" width="3.28515625" style="261" customWidth="1"/>
    <col min="11021" max="11021" width="3.7109375" style="261" customWidth="1"/>
    <col min="11022" max="11022" width="3.28515625" style="261" customWidth="1"/>
    <col min="11023" max="11023" width="3.7109375" style="261" customWidth="1"/>
    <col min="11024" max="11024" width="3.28515625" style="261" customWidth="1"/>
    <col min="11025" max="11025" width="3.7109375" style="261" customWidth="1"/>
    <col min="11026" max="11026" width="3.28515625" style="261" customWidth="1"/>
    <col min="11027" max="11027" width="3.7109375" style="261" customWidth="1"/>
    <col min="11028" max="11028" width="3.28515625" style="261" customWidth="1"/>
    <col min="11029" max="11029" width="3.7109375" style="261" customWidth="1"/>
    <col min="11030" max="11030" width="3.28515625" style="261" customWidth="1"/>
    <col min="11031" max="11031" width="3.7109375" style="261" customWidth="1"/>
    <col min="11032" max="11032" width="3.28515625" style="261" customWidth="1"/>
    <col min="11033" max="11033" width="3.7109375" style="261" customWidth="1"/>
    <col min="11034" max="11034" width="3.28515625" style="261" customWidth="1"/>
    <col min="11035" max="11035" width="3.7109375" style="261" customWidth="1"/>
    <col min="11036" max="11036" width="3.28515625" style="261" customWidth="1"/>
    <col min="11037" max="11037" width="6.28515625" style="261" customWidth="1"/>
    <col min="11038" max="11038" width="3.28515625" style="261" customWidth="1"/>
    <col min="11039" max="11262" width="7.7109375" style="261"/>
    <col min="11263" max="11264" width="13.28515625" style="261" customWidth="1"/>
    <col min="11265" max="11265" width="4.28515625" style="261" customWidth="1"/>
    <col min="11266" max="11266" width="3.28515625" style="261" customWidth="1"/>
    <col min="11267" max="11267" width="4.28515625" style="261" customWidth="1"/>
    <col min="11268" max="11268" width="3.28515625" style="261" customWidth="1"/>
    <col min="11269" max="11269" width="3.7109375" style="261" customWidth="1"/>
    <col min="11270" max="11270" width="3.28515625" style="261" customWidth="1"/>
    <col min="11271" max="11271" width="3.7109375" style="261" customWidth="1"/>
    <col min="11272" max="11272" width="3.28515625" style="261" customWidth="1"/>
    <col min="11273" max="11273" width="3.7109375" style="261" customWidth="1"/>
    <col min="11274" max="11274" width="3.28515625" style="261" customWidth="1"/>
    <col min="11275" max="11275" width="3.7109375" style="261" customWidth="1"/>
    <col min="11276" max="11276" width="3.28515625" style="261" customWidth="1"/>
    <col min="11277" max="11277" width="3.7109375" style="261" customWidth="1"/>
    <col min="11278" max="11278" width="3.28515625" style="261" customWidth="1"/>
    <col min="11279" max="11279" width="3.7109375" style="261" customWidth="1"/>
    <col min="11280" max="11280" width="3.28515625" style="261" customWidth="1"/>
    <col min="11281" max="11281" width="3.7109375" style="261" customWidth="1"/>
    <col min="11282" max="11282" width="3.28515625" style="261" customWidth="1"/>
    <col min="11283" max="11283" width="3.7109375" style="261" customWidth="1"/>
    <col min="11284" max="11284" width="3.28515625" style="261" customWidth="1"/>
    <col min="11285" max="11285" width="3.7109375" style="261" customWidth="1"/>
    <col min="11286" max="11286" width="3.28515625" style="261" customWidth="1"/>
    <col min="11287" max="11287" width="3.7109375" style="261" customWidth="1"/>
    <col min="11288" max="11288" width="3.28515625" style="261" customWidth="1"/>
    <col min="11289" max="11289" width="3.7109375" style="261" customWidth="1"/>
    <col min="11290" max="11290" width="3.28515625" style="261" customWidth="1"/>
    <col min="11291" max="11291" width="3.7109375" style="261" customWidth="1"/>
    <col min="11292" max="11292" width="3.28515625" style="261" customWidth="1"/>
    <col min="11293" max="11293" width="6.28515625" style="261" customWidth="1"/>
    <col min="11294" max="11294" width="3.28515625" style="261" customWidth="1"/>
    <col min="11295" max="11518" width="7.7109375" style="261"/>
    <col min="11519" max="11520" width="13.28515625" style="261" customWidth="1"/>
    <col min="11521" max="11521" width="4.28515625" style="261" customWidth="1"/>
    <col min="11522" max="11522" width="3.28515625" style="261" customWidth="1"/>
    <col min="11523" max="11523" width="4.28515625" style="261" customWidth="1"/>
    <col min="11524" max="11524" width="3.28515625" style="261" customWidth="1"/>
    <col min="11525" max="11525" width="3.7109375" style="261" customWidth="1"/>
    <col min="11526" max="11526" width="3.28515625" style="261" customWidth="1"/>
    <col min="11527" max="11527" width="3.7109375" style="261" customWidth="1"/>
    <col min="11528" max="11528" width="3.28515625" style="261" customWidth="1"/>
    <col min="11529" max="11529" width="3.7109375" style="261" customWidth="1"/>
    <col min="11530" max="11530" width="3.28515625" style="261" customWidth="1"/>
    <col min="11531" max="11531" width="3.7109375" style="261" customWidth="1"/>
    <col min="11532" max="11532" width="3.28515625" style="261" customWidth="1"/>
    <col min="11533" max="11533" width="3.7109375" style="261" customWidth="1"/>
    <col min="11534" max="11534" width="3.28515625" style="261" customWidth="1"/>
    <col min="11535" max="11535" width="3.7109375" style="261" customWidth="1"/>
    <col min="11536" max="11536" width="3.28515625" style="261" customWidth="1"/>
    <col min="11537" max="11537" width="3.7109375" style="261" customWidth="1"/>
    <col min="11538" max="11538" width="3.28515625" style="261" customWidth="1"/>
    <col min="11539" max="11539" width="3.7109375" style="261" customWidth="1"/>
    <col min="11540" max="11540" width="3.28515625" style="261" customWidth="1"/>
    <col min="11541" max="11541" width="3.7109375" style="261" customWidth="1"/>
    <col min="11542" max="11542" width="3.28515625" style="261" customWidth="1"/>
    <col min="11543" max="11543" width="3.7109375" style="261" customWidth="1"/>
    <col min="11544" max="11544" width="3.28515625" style="261" customWidth="1"/>
    <col min="11545" max="11545" width="3.7109375" style="261" customWidth="1"/>
    <col min="11546" max="11546" width="3.28515625" style="261" customWidth="1"/>
    <col min="11547" max="11547" width="3.7109375" style="261" customWidth="1"/>
    <col min="11548" max="11548" width="3.28515625" style="261" customWidth="1"/>
    <col min="11549" max="11549" width="6.28515625" style="261" customWidth="1"/>
    <col min="11550" max="11550" width="3.28515625" style="261" customWidth="1"/>
    <col min="11551" max="11774" width="7.7109375" style="261"/>
    <col min="11775" max="11776" width="13.28515625" style="261" customWidth="1"/>
    <col min="11777" max="11777" width="4.28515625" style="261" customWidth="1"/>
    <col min="11778" max="11778" width="3.28515625" style="261" customWidth="1"/>
    <col min="11779" max="11779" width="4.28515625" style="261" customWidth="1"/>
    <col min="11780" max="11780" width="3.28515625" style="261" customWidth="1"/>
    <col min="11781" max="11781" width="3.7109375" style="261" customWidth="1"/>
    <col min="11782" max="11782" width="3.28515625" style="261" customWidth="1"/>
    <col min="11783" max="11783" width="3.7109375" style="261" customWidth="1"/>
    <col min="11784" max="11784" width="3.28515625" style="261" customWidth="1"/>
    <col min="11785" max="11785" width="3.7109375" style="261" customWidth="1"/>
    <col min="11786" max="11786" width="3.28515625" style="261" customWidth="1"/>
    <col min="11787" max="11787" width="3.7109375" style="261" customWidth="1"/>
    <col min="11788" max="11788" width="3.28515625" style="261" customWidth="1"/>
    <col min="11789" max="11789" width="3.7109375" style="261" customWidth="1"/>
    <col min="11790" max="11790" width="3.28515625" style="261" customWidth="1"/>
    <col min="11791" max="11791" width="3.7109375" style="261" customWidth="1"/>
    <col min="11792" max="11792" width="3.28515625" style="261" customWidth="1"/>
    <col min="11793" max="11793" width="3.7109375" style="261" customWidth="1"/>
    <col min="11794" max="11794" width="3.28515625" style="261" customWidth="1"/>
    <col min="11795" max="11795" width="3.7109375" style="261" customWidth="1"/>
    <col min="11796" max="11796" width="3.28515625" style="261" customWidth="1"/>
    <col min="11797" max="11797" width="3.7109375" style="261" customWidth="1"/>
    <col min="11798" max="11798" width="3.28515625" style="261" customWidth="1"/>
    <col min="11799" max="11799" width="3.7109375" style="261" customWidth="1"/>
    <col min="11800" max="11800" width="3.28515625" style="261" customWidth="1"/>
    <col min="11801" max="11801" width="3.7109375" style="261" customWidth="1"/>
    <col min="11802" max="11802" width="3.28515625" style="261" customWidth="1"/>
    <col min="11803" max="11803" width="3.7109375" style="261" customWidth="1"/>
    <col min="11804" max="11804" width="3.28515625" style="261" customWidth="1"/>
    <col min="11805" max="11805" width="6.28515625" style="261" customWidth="1"/>
    <col min="11806" max="11806" width="3.28515625" style="261" customWidth="1"/>
    <col min="11807" max="12030" width="7.7109375" style="261"/>
    <col min="12031" max="12032" width="13.28515625" style="261" customWidth="1"/>
    <col min="12033" max="12033" width="4.28515625" style="261" customWidth="1"/>
    <col min="12034" max="12034" width="3.28515625" style="261" customWidth="1"/>
    <col min="12035" max="12035" width="4.28515625" style="261" customWidth="1"/>
    <col min="12036" max="12036" width="3.28515625" style="261" customWidth="1"/>
    <col min="12037" max="12037" width="3.7109375" style="261" customWidth="1"/>
    <col min="12038" max="12038" width="3.28515625" style="261" customWidth="1"/>
    <col min="12039" max="12039" width="3.7109375" style="261" customWidth="1"/>
    <col min="12040" max="12040" width="3.28515625" style="261" customWidth="1"/>
    <col min="12041" max="12041" width="3.7109375" style="261" customWidth="1"/>
    <col min="12042" max="12042" width="3.28515625" style="261" customWidth="1"/>
    <col min="12043" max="12043" width="3.7109375" style="261" customWidth="1"/>
    <col min="12044" max="12044" width="3.28515625" style="261" customWidth="1"/>
    <col min="12045" max="12045" width="3.7109375" style="261" customWidth="1"/>
    <col min="12046" max="12046" width="3.28515625" style="261" customWidth="1"/>
    <col min="12047" max="12047" width="3.7109375" style="261" customWidth="1"/>
    <col min="12048" max="12048" width="3.28515625" style="261" customWidth="1"/>
    <col min="12049" max="12049" width="3.7109375" style="261" customWidth="1"/>
    <col min="12050" max="12050" width="3.28515625" style="261" customWidth="1"/>
    <col min="12051" max="12051" width="3.7109375" style="261" customWidth="1"/>
    <col min="12052" max="12052" width="3.28515625" style="261" customWidth="1"/>
    <col min="12053" max="12053" width="3.7109375" style="261" customWidth="1"/>
    <col min="12054" max="12054" width="3.28515625" style="261" customWidth="1"/>
    <col min="12055" max="12055" width="3.7109375" style="261" customWidth="1"/>
    <col min="12056" max="12056" width="3.28515625" style="261" customWidth="1"/>
    <col min="12057" max="12057" width="3.7109375" style="261" customWidth="1"/>
    <col min="12058" max="12058" width="3.28515625" style="261" customWidth="1"/>
    <col min="12059" max="12059" width="3.7109375" style="261" customWidth="1"/>
    <col min="12060" max="12060" width="3.28515625" style="261" customWidth="1"/>
    <col min="12061" max="12061" width="6.28515625" style="261" customWidth="1"/>
    <col min="12062" max="12062" width="3.28515625" style="261" customWidth="1"/>
    <col min="12063" max="12286" width="7.7109375" style="261"/>
    <col min="12287" max="12288" width="13.28515625" style="261" customWidth="1"/>
    <col min="12289" max="12289" width="4.28515625" style="261" customWidth="1"/>
    <col min="12290" max="12290" width="3.28515625" style="261" customWidth="1"/>
    <col min="12291" max="12291" width="4.28515625" style="261" customWidth="1"/>
    <col min="12292" max="12292" width="3.28515625" style="261" customWidth="1"/>
    <col min="12293" max="12293" width="3.7109375" style="261" customWidth="1"/>
    <col min="12294" max="12294" width="3.28515625" style="261" customWidth="1"/>
    <col min="12295" max="12295" width="3.7109375" style="261" customWidth="1"/>
    <col min="12296" max="12296" width="3.28515625" style="261" customWidth="1"/>
    <col min="12297" max="12297" width="3.7109375" style="261" customWidth="1"/>
    <col min="12298" max="12298" width="3.28515625" style="261" customWidth="1"/>
    <col min="12299" max="12299" width="3.7109375" style="261" customWidth="1"/>
    <col min="12300" max="12300" width="3.28515625" style="261" customWidth="1"/>
    <col min="12301" max="12301" width="3.7109375" style="261" customWidth="1"/>
    <col min="12302" max="12302" width="3.28515625" style="261" customWidth="1"/>
    <col min="12303" max="12303" width="3.7109375" style="261" customWidth="1"/>
    <col min="12304" max="12304" width="3.28515625" style="261" customWidth="1"/>
    <col min="12305" max="12305" width="3.7109375" style="261" customWidth="1"/>
    <col min="12306" max="12306" width="3.28515625" style="261" customWidth="1"/>
    <col min="12307" max="12307" width="3.7109375" style="261" customWidth="1"/>
    <col min="12308" max="12308" width="3.28515625" style="261" customWidth="1"/>
    <col min="12309" max="12309" width="3.7109375" style="261" customWidth="1"/>
    <col min="12310" max="12310" width="3.28515625" style="261" customWidth="1"/>
    <col min="12311" max="12311" width="3.7109375" style="261" customWidth="1"/>
    <col min="12312" max="12312" width="3.28515625" style="261" customWidth="1"/>
    <col min="12313" max="12313" width="3.7109375" style="261" customWidth="1"/>
    <col min="12314" max="12314" width="3.28515625" style="261" customWidth="1"/>
    <col min="12315" max="12315" width="3.7109375" style="261" customWidth="1"/>
    <col min="12316" max="12316" width="3.28515625" style="261" customWidth="1"/>
    <col min="12317" max="12317" width="6.28515625" style="261" customWidth="1"/>
    <col min="12318" max="12318" width="3.28515625" style="261" customWidth="1"/>
    <col min="12319" max="12542" width="7.7109375" style="261"/>
    <col min="12543" max="12544" width="13.28515625" style="261" customWidth="1"/>
    <col min="12545" max="12545" width="4.28515625" style="261" customWidth="1"/>
    <col min="12546" max="12546" width="3.28515625" style="261" customWidth="1"/>
    <col min="12547" max="12547" width="4.28515625" style="261" customWidth="1"/>
    <col min="12548" max="12548" width="3.28515625" style="261" customWidth="1"/>
    <col min="12549" max="12549" width="3.7109375" style="261" customWidth="1"/>
    <col min="12550" max="12550" width="3.28515625" style="261" customWidth="1"/>
    <col min="12551" max="12551" width="3.7109375" style="261" customWidth="1"/>
    <col min="12552" max="12552" width="3.28515625" style="261" customWidth="1"/>
    <col min="12553" max="12553" width="3.7109375" style="261" customWidth="1"/>
    <col min="12554" max="12554" width="3.28515625" style="261" customWidth="1"/>
    <col min="12555" max="12555" width="3.7109375" style="261" customWidth="1"/>
    <col min="12556" max="12556" width="3.28515625" style="261" customWidth="1"/>
    <col min="12557" max="12557" width="3.7109375" style="261" customWidth="1"/>
    <col min="12558" max="12558" width="3.28515625" style="261" customWidth="1"/>
    <col min="12559" max="12559" width="3.7109375" style="261" customWidth="1"/>
    <col min="12560" max="12560" width="3.28515625" style="261" customWidth="1"/>
    <col min="12561" max="12561" width="3.7109375" style="261" customWidth="1"/>
    <col min="12562" max="12562" width="3.28515625" style="261" customWidth="1"/>
    <col min="12563" max="12563" width="3.7109375" style="261" customWidth="1"/>
    <col min="12564" max="12564" width="3.28515625" style="261" customWidth="1"/>
    <col min="12565" max="12565" width="3.7109375" style="261" customWidth="1"/>
    <col min="12566" max="12566" width="3.28515625" style="261" customWidth="1"/>
    <col min="12567" max="12567" width="3.7109375" style="261" customWidth="1"/>
    <col min="12568" max="12568" width="3.28515625" style="261" customWidth="1"/>
    <col min="12569" max="12569" width="3.7109375" style="261" customWidth="1"/>
    <col min="12570" max="12570" width="3.28515625" style="261" customWidth="1"/>
    <col min="12571" max="12571" width="3.7109375" style="261" customWidth="1"/>
    <col min="12572" max="12572" width="3.28515625" style="261" customWidth="1"/>
    <col min="12573" max="12573" width="6.28515625" style="261" customWidth="1"/>
    <col min="12574" max="12574" width="3.28515625" style="261" customWidth="1"/>
    <col min="12575" max="12798" width="7.7109375" style="261"/>
    <col min="12799" max="12800" width="13.28515625" style="261" customWidth="1"/>
    <col min="12801" max="12801" width="4.28515625" style="261" customWidth="1"/>
    <col min="12802" max="12802" width="3.28515625" style="261" customWidth="1"/>
    <col min="12803" max="12803" width="4.28515625" style="261" customWidth="1"/>
    <col min="12804" max="12804" width="3.28515625" style="261" customWidth="1"/>
    <col min="12805" max="12805" width="3.7109375" style="261" customWidth="1"/>
    <col min="12806" max="12806" width="3.28515625" style="261" customWidth="1"/>
    <col min="12807" max="12807" width="3.7109375" style="261" customWidth="1"/>
    <col min="12808" max="12808" width="3.28515625" style="261" customWidth="1"/>
    <col min="12809" max="12809" width="3.7109375" style="261" customWidth="1"/>
    <col min="12810" max="12810" width="3.28515625" style="261" customWidth="1"/>
    <col min="12811" max="12811" width="3.7109375" style="261" customWidth="1"/>
    <col min="12812" max="12812" width="3.28515625" style="261" customWidth="1"/>
    <col min="12813" max="12813" width="3.7109375" style="261" customWidth="1"/>
    <col min="12814" max="12814" width="3.28515625" style="261" customWidth="1"/>
    <col min="12815" max="12815" width="3.7109375" style="261" customWidth="1"/>
    <col min="12816" max="12816" width="3.28515625" style="261" customWidth="1"/>
    <col min="12817" max="12817" width="3.7109375" style="261" customWidth="1"/>
    <col min="12818" max="12818" width="3.28515625" style="261" customWidth="1"/>
    <col min="12819" max="12819" width="3.7109375" style="261" customWidth="1"/>
    <col min="12820" max="12820" width="3.28515625" style="261" customWidth="1"/>
    <col min="12821" max="12821" width="3.7109375" style="261" customWidth="1"/>
    <col min="12822" max="12822" width="3.28515625" style="261" customWidth="1"/>
    <col min="12823" max="12823" width="3.7109375" style="261" customWidth="1"/>
    <col min="12824" max="12824" width="3.28515625" style="261" customWidth="1"/>
    <col min="12825" max="12825" width="3.7109375" style="261" customWidth="1"/>
    <col min="12826" max="12826" width="3.28515625" style="261" customWidth="1"/>
    <col min="12827" max="12827" width="3.7109375" style="261" customWidth="1"/>
    <col min="12828" max="12828" width="3.28515625" style="261" customWidth="1"/>
    <col min="12829" max="12829" width="6.28515625" style="261" customWidth="1"/>
    <col min="12830" max="12830" width="3.28515625" style="261" customWidth="1"/>
    <col min="12831" max="13054" width="7.7109375" style="261"/>
    <col min="13055" max="13056" width="13.28515625" style="261" customWidth="1"/>
    <col min="13057" max="13057" width="4.28515625" style="261" customWidth="1"/>
    <col min="13058" max="13058" width="3.28515625" style="261" customWidth="1"/>
    <col min="13059" max="13059" width="4.28515625" style="261" customWidth="1"/>
    <col min="13060" max="13060" width="3.28515625" style="261" customWidth="1"/>
    <col min="13061" max="13061" width="3.7109375" style="261" customWidth="1"/>
    <col min="13062" max="13062" width="3.28515625" style="261" customWidth="1"/>
    <col min="13063" max="13063" width="3.7109375" style="261" customWidth="1"/>
    <col min="13064" max="13064" width="3.28515625" style="261" customWidth="1"/>
    <col min="13065" max="13065" width="3.7109375" style="261" customWidth="1"/>
    <col min="13066" max="13066" width="3.28515625" style="261" customWidth="1"/>
    <col min="13067" max="13067" width="3.7109375" style="261" customWidth="1"/>
    <col min="13068" max="13068" width="3.28515625" style="261" customWidth="1"/>
    <col min="13069" max="13069" width="3.7109375" style="261" customWidth="1"/>
    <col min="13070" max="13070" width="3.28515625" style="261" customWidth="1"/>
    <col min="13071" max="13071" width="3.7109375" style="261" customWidth="1"/>
    <col min="13072" max="13072" width="3.28515625" style="261" customWidth="1"/>
    <col min="13073" max="13073" width="3.7109375" style="261" customWidth="1"/>
    <col min="13074" max="13074" width="3.28515625" style="261" customWidth="1"/>
    <col min="13075" max="13075" width="3.7109375" style="261" customWidth="1"/>
    <col min="13076" max="13076" width="3.28515625" style="261" customWidth="1"/>
    <col min="13077" max="13077" width="3.7109375" style="261" customWidth="1"/>
    <col min="13078" max="13078" width="3.28515625" style="261" customWidth="1"/>
    <col min="13079" max="13079" width="3.7109375" style="261" customWidth="1"/>
    <col min="13080" max="13080" width="3.28515625" style="261" customWidth="1"/>
    <col min="13081" max="13081" width="3.7109375" style="261" customWidth="1"/>
    <col min="13082" max="13082" width="3.28515625" style="261" customWidth="1"/>
    <col min="13083" max="13083" width="3.7109375" style="261" customWidth="1"/>
    <col min="13084" max="13084" width="3.28515625" style="261" customWidth="1"/>
    <col min="13085" max="13085" width="6.28515625" style="261" customWidth="1"/>
    <col min="13086" max="13086" width="3.28515625" style="261" customWidth="1"/>
    <col min="13087" max="13310" width="7.7109375" style="261"/>
    <col min="13311" max="13312" width="13.28515625" style="261" customWidth="1"/>
    <col min="13313" max="13313" width="4.28515625" style="261" customWidth="1"/>
    <col min="13314" max="13314" width="3.28515625" style="261" customWidth="1"/>
    <col min="13315" max="13315" width="4.28515625" style="261" customWidth="1"/>
    <col min="13316" max="13316" width="3.28515625" style="261" customWidth="1"/>
    <col min="13317" max="13317" width="3.7109375" style="261" customWidth="1"/>
    <col min="13318" max="13318" width="3.28515625" style="261" customWidth="1"/>
    <col min="13319" max="13319" width="3.7109375" style="261" customWidth="1"/>
    <col min="13320" max="13320" width="3.28515625" style="261" customWidth="1"/>
    <col min="13321" max="13321" width="3.7109375" style="261" customWidth="1"/>
    <col min="13322" max="13322" width="3.28515625" style="261" customWidth="1"/>
    <col min="13323" max="13323" width="3.7109375" style="261" customWidth="1"/>
    <col min="13324" max="13324" width="3.28515625" style="261" customWidth="1"/>
    <col min="13325" max="13325" width="3.7109375" style="261" customWidth="1"/>
    <col min="13326" max="13326" width="3.28515625" style="261" customWidth="1"/>
    <col min="13327" max="13327" width="3.7109375" style="261" customWidth="1"/>
    <col min="13328" max="13328" width="3.28515625" style="261" customWidth="1"/>
    <col min="13329" max="13329" width="3.7109375" style="261" customWidth="1"/>
    <col min="13330" max="13330" width="3.28515625" style="261" customWidth="1"/>
    <col min="13331" max="13331" width="3.7109375" style="261" customWidth="1"/>
    <col min="13332" max="13332" width="3.28515625" style="261" customWidth="1"/>
    <col min="13333" max="13333" width="3.7109375" style="261" customWidth="1"/>
    <col min="13334" max="13334" width="3.28515625" style="261" customWidth="1"/>
    <col min="13335" max="13335" width="3.7109375" style="261" customWidth="1"/>
    <col min="13336" max="13336" width="3.28515625" style="261" customWidth="1"/>
    <col min="13337" max="13337" width="3.7109375" style="261" customWidth="1"/>
    <col min="13338" max="13338" width="3.28515625" style="261" customWidth="1"/>
    <col min="13339" max="13339" width="3.7109375" style="261" customWidth="1"/>
    <col min="13340" max="13340" width="3.28515625" style="261" customWidth="1"/>
    <col min="13341" max="13341" width="6.28515625" style="261" customWidth="1"/>
    <col min="13342" max="13342" width="3.28515625" style="261" customWidth="1"/>
    <col min="13343" max="13566" width="7.7109375" style="261"/>
    <col min="13567" max="13568" width="13.28515625" style="261" customWidth="1"/>
    <col min="13569" max="13569" width="4.28515625" style="261" customWidth="1"/>
    <col min="13570" max="13570" width="3.28515625" style="261" customWidth="1"/>
    <col min="13571" max="13571" width="4.28515625" style="261" customWidth="1"/>
    <col min="13572" max="13572" width="3.28515625" style="261" customWidth="1"/>
    <col min="13573" max="13573" width="3.7109375" style="261" customWidth="1"/>
    <col min="13574" max="13574" width="3.28515625" style="261" customWidth="1"/>
    <col min="13575" max="13575" width="3.7109375" style="261" customWidth="1"/>
    <col min="13576" max="13576" width="3.28515625" style="261" customWidth="1"/>
    <col min="13577" max="13577" width="3.7109375" style="261" customWidth="1"/>
    <col min="13578" max="13578" width="3.28515625" style="261" customWidth="1"/>
    <col min="13579" max="13579" width="3.7109375" style="261" customWidth="1"/>
    <col min="13580" max="13580" width="3.28515625" style="261" customWidth="1"/>
    <col min="13581" max="13581" width="3.7109375" style="261" customWidth="1"/>
    <col min="13582" max="13582" width="3.28515625" style="261" customWidth="1"/>
    <col min="13583" max="13583" width="3.7109375" style="261" customWidth="1"/>
    <col min="13584" max="13584" width="3.28515625" style="261" customWidth="1"/>
    <col min="13585" max="13585" width="3.7109375" style="261" customWidth="1"/>
    <col min="13586" max="13586" width="3.28515625" style="261" customWidth="1"/>
    <col min="13587" max="13587" width="3.7109375" style="261" customWidth="1"/>
    <col min="13588" max="13588" width="3.28515625" style="261" customWidth="1"/>
    <col min="13589" max="13589" width="3.7109375" style="261" customWidth="1"/>
    <col min="13590" max="13590" width="3.28515625" style="261" customWidth="1"/>
    <col min="13591" max="13591" width="3.7109375" style="261" customWidth="1"/>
    <col min="13592" max="13592" width="3.28515625" style="261" customWidth="1"/>
    <col min="13593" max="13593" width="3.7109375" style="261" customWidth="1"/>
    <col min="13594" max="13594" width="3.28515625" style="261" customWidth="1"/>
    <col min="13595" max="13595" width="3.7109375" style="261" customWidth="1"/>
    <col min="13596" max="13596" width="3.28515625" style="261" customWidth="1"/>
    <col min="13597" max="13597" width="6.28515625" style="261" customWidth="1"/>
    <col min="13598" max="13598" width="3.28515625" style="261" customWidth="1"/>
    <col min="13599" max="13822" width="7.7109375" style="261"/>
    <col min="13823" max="13824" width="13.28515625" style="261" customWidth="1"/>
    <col min="13825" max="13825" width="4.28515625" style="261" customWidth="1"/>
    <col min="13826" max="13826" width="3.28515625" style="261" customWidth="1"/>
    <col min="13827" max="13827" width="4.28515625" style="261" customWidth="1"/>
    <col min="13828" max="13828" width="3.28515625" style="261" customWidth="1"/>
    <col min="13829" max="13829" width="3.7109375" style="261" customWidth="1"/>
    <col min="13830" max="13830" width="3.28515625" style="261" customWidth="1"/>
    <col min="13831" max="13831" width="3.7109375" style="261" customWidth="1"/>
    <col min="13832" max="13832" width="3.28515625" style="261" customWidth="1"/>
    <col min="13833" max="13833" width="3.7109375" style="261" customWidth="1"/>
    <col min="13834" max="13834" width="3.28515625" style="261" customWidth="1"/>
    <col min="13835" max="13835" width="3.7109375" style="261" customWidth="1"/>
    <col min="13836" max="13836" width="3.28515625" style="261" customWidth="1"/>
    <col min="13837" max="13837" width="3.7109375" style="261" customWidth="1"/>
    <col min="13838" max="13838" width="3.28515625" style="261" customWidth="1"/>
    <col min="13839" max="13839" width="3.7109375" style="261" customWidth="1"/>
    <col min="13840" max="13840" width="3.28515625" style="261" customWidth="1"/>
    <col min="13841" max="13841" width="3.7109375" style="261" customWidth="1"/>
    <col min="13842" max="13842" width="3.28515625" style="261" customWidth="1"/>
    <col min="13843" max="13843" width="3.7109375" style="261" customWidth="1"/>
    <col min="13844" max="13844" width="3.28515625" style="261" customWidth="1"/>
    <col min="13845" max="13845" width="3.7109375" style="261" customWidth="1"/>
    <col min="13846" max="13846" width="3.28515625" style="261" customWidth="1"/>
    <col min="13847" max="13847" width="3.7109375" style="261" customWidth="1"/>
    <col min="13848" max="13848" width="3.28515625" style="261" customWidth="1"/>
    <col min="13849" max="13849" width="3.7109375" style="261" customWidth="1"/>
    <col min="13850" max="13850" width="3.28515625" style="261" customWidth="1"/>
    <col min="13851" max="13851" width="3.7109375" style="261" customWidth="1"/>
    <col min="13852" max="13852" width="3.28515625" style="261" customWidth="1"/>
    <col min="13853" max="13853" width="6.28515625" style="261" customWidth="1"/>
    <col min="13854" max="13854" width="3.28515625" style="261" customWidth="1"/>
    <col min="13855" max="14078" width="7.7109375" style="261"/>
    <col min="14079" max="14080" width="13.28515625" style="261" customWidth="1"/>
    <col min="14081" max="14081" width="4.28515625" style="261" customWidth="1"/>
    <col min="14082" max="14082" width="3.28515625" style="261" customWidth="1"/>
    <col min="14083" max="14083" width="4.28515625" style="261" customWidth="1"/>
    <col min="14084" max="14084" width="3.28515625" style="261" customWidth="1"/>
    <col min="14085" max="14085" width="3.7109375" style="261" customWidth="1"/>
    <col min="14086" max="14086" width="3.28515625" style="261" customWidth="1"/>
    <col min="14087" max="14087" width="3.7109375" style="261" customWidth="1"/>
    <col min="14088" max="14088" width="3.28515625" style="261" customWidth="1"/>
    <col min="14089" max="14089" width="3.7109375" style="261" customWidth="1"/>
    <col min="14090" max="14090" width="3.28515625" style="261" customWidth="1"/>
    <col min="14091" max="14091" width="3.7109375" style="261" customWidth="1"/>
    <col min="14092" max="14092" width="3.28515625" style="261" customWidth="1"/>
    <col min="14093" max="14093" width="3.7109375" style="261" customWidth="1"/>
    <col min="14094" max="14094" width="3.28515625" style="261" customWidth="1"/>
    <col min="14095" max="14095" width="3.7109375" style="261" customWidth="1"/>
    <col min="14096" max="14096" width="3.28515625" style="261" customWidth="1"/>
    <col min="14097" max="14097" width="3.7109375" style="261" customWidth="1"/>
    <col min="14098" max="14098" width="3.28515625" style="261" customWidth="1"/>
    <col min="14099" max="14099" width="3.7109375" style="261" customWidth="1"/>
    <col min="14100" max="14100" width="3.28515625" style="261" customWidth="1"/>
    <col min="14101" max="14101" width="3.7109375" style="261" customWidth="1"/>
    <col min="14102" max="14102" width="3.28515625" style="261" customWidth="1"/>
    <col min="14103" max="14103" width="3.7109375" style="261" customWidth="1"/>
    <col min="14104" max="14104" width="3.28515625" style="261" customWidth="1"/>
    <col min="14105" max="14105" width="3.7109375" style="261" customWidth="1"/>
    <col min="14106" max="14106" width="3.28515625" style="261" customWidth="1"/>
    <col min="14107" max="14107" width="3.7109375" style="261" customWidth="1"/>
    <col min="14108" max="14108" width="3.28515625" style="261" customWidth="1"/>
    <col min="14109" max="14109" width="6.28515625" style="261" customWidth="1"/>
    <col min="14110" max="14110" width="3.28515625" style="261" customWidth="1"/>
    <col min="14111" max="14334" width="7.7109375" style="261"/>
    <col min="14335" max="14336" width="13.28515625" style="261" customWidth="1"/>
    <col min="14337" max="14337" width="4.28515625" style="261" customWidth="1"/>
    <col min="14338" max="14338" width="3.28515625" style="261" customWidth="1"/>
    <col min="14339" max="14339" width="4.28515625" style="261" customWidth="1"/>
    <col min="14340" max="14340" width="3.28515625" style="261" customWidth="1"/>
    <col min="14341" max="14341" width="3.7109375" style="261" customWidth="1"/>
    <col min="14342" max="14342" width="3.28515625" style="261" customWidth="1"/>
    <col min="14343" max="14343" width="3.7109375" style="261" customWidth="1"/>
    <col min="14344" max="14344" width="3.28515625" style="261" customWidth="1"/>
    <col min="14345" max="14345" width="3.7109375" style="261" customWidth="1"/>
    <col min="14346" max="14346" width="3.28515625" style="261" customWidth="1"/>
    <col min="14347" max="14347" width="3.7109375" style="261" customWidth="1"/>
    <col min="14348" max="14348" width="3.28515625" style="261" customWidth="1"/>
    <col min="14349" max="14349" width="3.7109375" style="261" customWidth="1"/>
    <col min="14350" max="14350" width="3.28515625" style="261" customWidth="1"/>
    <col min="14351" max="14351" width="3.7109375" style="261" customWidth="1"/>
    <col min="14352" max="14352" width="3.28515625" style="261" customWidth="1"/>
    <col min="14353" max="14353" width="3.7109375" style="261" customWidth="1"/>
    <col min="14354" max="14354" width="3.28515625" style="261" customWidth="1"/>
    <col min="14355" max="14355" width="3.7109375" style="261" customWidth="1"/>
    <col min="14356" max="14356" width="3.28515625" style="261" customWidth="1"/>
    <col min="14357" max="14357" width="3.7109375" style="261" customWidth="1"/>
    <col min="14358" max="14358" width="3.28515625" style="261" customWidth="1"/>
    <col min="14359" max="14359" width="3.7109375" style="261" customWidth="1"/>
    <col min="14360" max="14360" width="3.28515625" style="261" customWidth="1"/>
    <col min="14361" max="14361" width="3.7109375" style="261" customWidth="1"/>
    <col min="14362" max="14362" width="3.28515625" style="261" customWidth="1"/>
    <col min="14363" max="14363" width="3.7109375" style="261" customWidth="1"/>
    <col min="14364" max="14364" width="3.28515625" style="261" customWidth="1"/>
    <col min="14365" max="14365" width="6.28515625" style="261" customWidth="1"/>
    <col min="14366" max="14366" width="3.28515625" style="261" customWidth="1"/>
    <col min="14367" max="14590" width="7.7109375" style="261"/>
    <col min="14591" max="14592" width="13.28515625" style="261" customWidth="1"/>
    <col min="14593" max="14593" width="4.28515625" style="261" customWidth="1"/>
    <col min="14594" max="14594" width="3.28515625" style="261" customWidth="1"/>
    <col min="14595" max="14595" width="4.28515625" style="261" customWidth="1"/>
    <col min="14596" max="14596" width="3.28515625" style="261" customWidth="1"/>
    <col min="14597" max="14597" width="3.7109375" style="261" customWidth="1"/>
    <col min="14598" max="14598" width="3.28515625" style="261" customWidth="1"/>
    <col min="14599" max="14599" width="3.7109375" style="261" customWidth="1"/>
    <col min="14600" max="14600" width="3.28515625" style="261" customWidth="1"/>
    <col min="14601" max="14601" width="3.7109375" style="261" customWidth="1"/>
    <col min="14602" max="14602" width="3.28515625" style="261" customWidth="1"/>
    <col min="14603" max="14603" width="3.7109375" style="261" customWidth="1"/>
    <col min="14604" max="14604" width="3.28515625" style="261" customWidth="1"/>
    <col min="14605" max="14605" width="3.7109375" style="261" customWidth="1"/>
    <col min="14606" max="14606" width="3.28515625" style="261" customWidth="1"/>
    <col min="14607" max="14607" width="3.7109375" style="261" customWidth="1"/>
    <col min="14608" max="14608" width="3.28515625" style="261" customWidth="1"/>
    <col min="14609" max="14609" width="3.7109375" style="261" customWidth="1"/>
    <col min="14610" max="14610" width="3.28515625" style="261" customWidth="1"/>
    <col min="14611" max="14611" width="3.7109375" style="261" customWidth="1"/>
    <col min="14612" max="14612" width="3.28515625" style="261" customWidth="1"/>
    <col min="14613" max="14613" width="3.7109375" style="261" customWidth="1"/>
    <col min="14614" max="14614" width="3.28515625" style="261" customWidth="1"/>
    <col min="14615" max="14615" width="3.7109375" style="261" customWidth="1"/>
    <col min="14616" max="14616" width="3.28515625" style="261" customWidth="1"/>
    <col min="14617" max="14617" width="3.7109375" style="261" customWidth="1"/>
    <col min="14618" max="14618" width="3.28515625" style="261" customWidth="1"/>
    <col min="14619" max="14619" width="3.7109375" style="261" customWidth="1"/>
    <col min="14620" max="14620" width="3.28515625" style="261" customWidth="1"/>
    <col min="14621" max="14621" width="6.28515625" style="261" customWidth="1"/>
    <col min="14622" max="14622" width="3.28515625" style="261" customWidth="1"/>
    <col min="14623" max="14846" width="7.7109375" style="261"/>
    <col min="14847" max="14848" width="13.28515625" style="261" customWidth="1"/>
    <col min="14849" max="14849" width="4.28515625" style="261" customWidth="1"/>
    <col min="14850" max="14850" width="3.28515625" style="261" customWidth="1"/>
    <col min="14851" max="14851" width="4.28515625" style="261" customWidth="1"/>
    <col min="14852" max="14852" width="3.28515625" style="261" customWidth="1"/>
    <col min="14853" max="14853" width="3.7109375" style="261" customWidth="1"/>
    <col min="14854" max="14854" width="3.28515625" style="261" customWidth="1"/>
    <col min="14855" max="14855" width="3.7109375" style="261" customWidth="1"/>
    <col min="14856" max="14856" width="3.28515625" style="261" customWidth="1"/>
    <col min="14857" max="14857" width="3.7109375" style="261" customWidth="1"/>
    <col min="14858" max="14858" width="3.28515625" style="261" customWidth="1"/>
    <col min="14859" max="14859" width="3.7109375" style="261" customWidth="1"/>
    <col min="14860" max="14860" width="3.28515625" style="261" customWidth="1"/>
    <col min="14861" max="14861" width="3.7109375" style="261" customWidth="1"/>
    <col min="14862" max="14862" width="3.28515625" style="261" customWidth="1"/>
    <col min="14863" max="14863" width="3.7109375" style="261" customWidth="1"/>
    <col min="14864" max="14864" width="3.28515625" style="261" customWidth="1"/>
    <col min="14865" max="14865" width="3.7109375" style="261" customWidth="1"/>
    <col min="14866" max="14866" width="3.28515625" style="261" customWidth="1"/>
    <col min="14867" max="14867" width="3.7109375" style="261" customWidth="1"/>
    <col min="14868" max="14868" width="3.28515625" style="261" customWidth="1"/>
    <col min="14869" max="14869" width="3.7109375" style="261" customWidth="1"/>
    <col min="14870" max="14870" width="3.28515625" style="261" customWidth="1"/>
    <col min="14871" max="14871" width="3.7109375" style="261" customWidth="1"/>
    <col min="14872" max="14872" width="3.28515625" style="261" customWidth="1"/>
    <col min="14873" max="14873" width="3.7109375" style="261" customWidth="1"/>
    <col min="14874" max="14874" width="3.28515625" style="261" customWidth="1"/>
    <col min="14875" max="14875" width="3.7109375" style="261" customWidth="1"/>
    <col min="14876" max="14876" width="3.28515625" style="261" customWidth="1"/>
    <col min="14877" max="14877" width="6.28515625" style="261" customWidth="1"/>
    <col min="14878" max="14878" width="3.28515625" style="261" customWidth="1"/>
    <col min="14879" max="15102" width="7.7109375" style="261"/>
    <col min="15103" max="15104" width="13.28515625" style="261" customWidth="1"/>
    <col min="15105" max="15105" width="4.28515625" style="261" customWidth="1"/>
    <col min="15106" max="15106" width="3.28515625" style="261" customWidth="1"/>
    <col min="15107" max="15107" width="4.28515625" style="261" customWidth="1"/>
    <col min="15108" max="15108" width="3.28515625" style="261" customWidth="1"/>
    <col min="15109" max="15109" width="3.7109375" style="261" customWidth="1"/>
    <col min="15110" max="15110" width="3.28515625" style="261" customWidth="1"/>
    <col min="15111" max="15111" width="3.7109375" style="261" customWidth="1"/>
    <col min="15112" max="15112" width="3.28515625" style="261" customWidth="1"/>
    <col min="15113" max="15113" width="3.7109375" style="261" customWidth="1"/>
    <col min="15114" max="15114" width="3.28515625" style="261" customWidth="1"/>
    <col min="15115" max="15115" width="3.7109375" style="261" customWidth="1"/>
    <col min="15116" max="15116" width="3.28515625" style="261" customWidth="1"/>
    <col min="15117" max="15117" width="3.7109375" style="261" customWidth="1"/>
    <col min="15118" max="15118" width="3.28515625" style="261" customWidth="1"/>
    <col min="15119" max="15119" width="3.7109375" style="261" customWidth="1"/>
    <col min="15120" max="15120" width="3.28515625" style="261" customWidth="1"/>
    <col min="15121" max="15121" width="3.7109375" style="261" customWidth="1"/>
    <col min="15122" max="15122" width="3.28515625" style="261" customWidth="1"/>
    <col min="15123" max="15123" width="3.7109375" style="261" customWidth="1"/>
    <col min="15124" max="15124" width="3.28515625" style="261" customWidth="1"/>
    <col min="15125" max="15125" width="3.7109375" style="261" customWidth="1"/>
    <col min="15126" max="15126" width="3.28515625" style="261" customWidth="1"/>
    <col min="15127" max="15127" width="3.7109375" style="261" customWidth="1"/>
    <col min="15128" max="15128" width="3.28515625" style="261" customWidth="1"/>
    <col min="15129" max="15129" width="3.7109375" style="261" customWidth="1"/>
    <col min="15130" max="15130" width="3.28515625" style="261" customWidth="1"/>
    <col min="15131" max="15131" width="3.7109375" style="261" customWidth="1"/>
    <col min="15132" max="15132" width="3.28515625" style="261" customWidth="1"/>
    <col min="15133" max="15133" width="6.28515625" style="261" customWidth="1"/>
    <col min="15134" max="15134" width="3.28515625" style="261" customWidth="1"/>
    <col min="15135" max="15358" width="7.7109375" style="261"/>
    <col min="15359" max="15360" width="13.28515625" style="261" customWidth="1"/>
    <col min="15361" max="15361" width="4.28515625" style="261" customWidth="1"/>
    <col min="15362" max="15362" width="3.28515625" style="261" customWidth="1"/>
    <col min="15363" max="15363" width="4.28515625" style="261" customWidth="1"/>
    <col min="15364" max="15364" width="3.28515625" style="261" customWidth="1"/>
    <col min="15365" max="15365" width="3.7109375" style="261" customWidth="1"/>
    <col min="15366" max="15366" width="3.28515625" style="261" customWidth="1"/>
    <col min="15367" max="15367" width="3.7109375" style="261" customWidth="1"/>
    <col min="15368" max="15368" width="3.28515625" style="261" customWidth="1"/>
    <col min="15369" max="15369" width="3.7109375" style="261" customWidth="1"/>
    <col min="15370" max="15370" width="3.28515625" style="261" customWidth="1"/>
    <col min="15371" max="15371" width="3.7109375" style="261" customWidth="1"/>
    <col min="15372" max="15372" width="3.28515625" style="261" customWidth="1"/>
    <col min="15373" max="15373" width="3.7109375" style="261" customWidth="1"/>
    <col min="15374" max="15374" width="3.28515625" style="261" customWidth="1"/>
    <col min="15375" max="15375" width="3.7109375" style="261" customWidth="1"/>
    <col min="15376" max="15376" width="3.28515625" style="261" customWidth="1"/>
    <col min="15377" max="15377" width="3.7109375" style="261" customWidth="1"/>
    <col min="15378" max="15378" width="3.28515625" style="261" customWidth="1"/>
    <col min="15379" max="15379" width="3.7109375" style="261" customWidth="1"/>
    <col min="15380" max="15380" width="3.28515625" style="261" customWidth="1"/>
    <col min="15381" max="15381" width="3.7109375" style="261" customWidth="1"/>
    <col min="15382" max="15382" width="3.28515625" style="261" customWidth="1"/>
    <col min="15383" max="15383" width="3.7109375" style="261" customWidth="1"/>
    <col min="15384" max="15384" width="3.28515625" style="261" customWidth="1"/>
    <col min="15385" max="15385" width="3.7109375" style="261" customWidth="1"/>
    <col min="15386" max="15386" width="3.28515625" style="261" customWidth="1"/>
    <col min="15387" max="15387" width="3.7109375" style="261" customWidth="1"/>
    <col min="15388" max="15388" width="3.28515625" style="261" customWidth="1"/>
    <col min="15389" max="15389" width="6.28515625" style="261" customWidth="1"/>
    <col min="15390" max="15390" width="3.28515625" style="261" customWidth="1"/>
    <col min="15391" max="15614" width="7.7109375" style="261"/>
    <col min="15615" max="15616" width="13.28515625" style="261" customWidth="1"/>
    <col min="15617" max="15617" width="4.28515625" style="261" customWidth="1"/>
    <col min="15618" max="15618" width="3.28515625" style="261" customWidth="1"/>
    <col min="15619" max="15619" width="4.28515625" style="261" customWidth="1"/>
    <col min="15620" max="15620" width="3.28515625" style="261" customWidth="1"/>
    <col min="15621" max="15621" width="3.7109375" style="261" customWidth="1"/>
    <col min="15622" max="15622" width="3.28515625" style="261" customWidth="1"/>
    <col min="15623" max="15623" width="3.7109375" style="261" customWidth="1"/>
    <col min="15624" max="15624" width="3.28515625" style="261" customWidth="1"/>
    <col min="15625" max="15625" width="3.7109375" style="261" customWidth="1"/>
    <col min="15626" max="15626" width="3.28515625" style="261" customWidth="1"/>
    <col min="15627" max="15627" width="3.7109375" style="261" customWidth="1"/>
    <col min="15628" max="15628" width="3.28515625" style="261" customWidth="1"/>
    <col min="15629" max="15629" width="3.7109375" style="261" customWidth="1"/>
    <col min="15630" max="15630" width="3.28515625" style="261" customWidth="1"/>
    <col min="15631" max="15631" width="3.7109375" style="261" customWidth="1"/>
    <col min="15632" max="15632" width="3.28515625" style="261" customWidth="1"/>
    <col min="15633" max="15633" width="3.7109375" style="261" customWidth="1"/>
    <col min="15634" max="15634" width="3.28515625" style="261" customWidth="1"/>
    <col min="15635" max="15635" width="3.7109375" style="261" customWidth="1"/>
    <col min="15636" max="15636" width="3.28515625" style="261" customWidth="1"/>
    <col min="15637" max="15637" width="3.7109375" style="261" customWidth="1"/>
    <col min="15638" max="15638" width="3.28515625" style="261" customWidth="1"/>
    <col min="15639" max="15639" width="3.7109375" style="261" customWidth="1"/>
    <col min="15640" max="15640" width="3.28515625" style="261" customWidth="1"/>
    <col min="15641" max="15641" width="3.7109375" style="261" customWidth="1"/>
    <col min="15642" max="15642" width="3.28515625" style="261" customWidth="1"/>
    <col min="15643" max="15643" width="3.7109375" style="261" customWidth="1"/>
    <col min="15644" max="15644" width="3.28515625" style="261" customWidth="1"/>
    <col min="15645" max="15645" width="6.28515625" style="261" customWidth="1"/>
    <col min="15646" max="15646" width="3.28515625" style="261" customWidth="1"/>
    <col min="15647" max="15870" width="7.7109375" style="261"/>
    <col min="15871" max="15872" width="13.28515625" style="261" customWidth="1"/>
    <col min="15873" max="15873" width="4.28515625" style="261" customWidth="1"/>
    <col min="15874" max="15874" width="3.28515625" style="261" customWidth="1"/>
    <col min="15875" max="15875" width="4.28515625" style="261" customWidth="1"/>
    <col min="15876" max="15876" width="3.28515625" style="261" customWidth="1"/>
    <col min="15877" max="15877" width="3.7109375" style="261" customWidth="1"/>
    <col min="15878" max="15878" width="3.28515625" style="261" customWidth="1"/>
    <col min="15879" max="15879" width="3.7109375" style="261" customWidth="1"/>
    <col min="15880" max="15880" width="3.28515625" style="261" customWidth="1"/>
    <col min="15881" max="15881" width="3.7109375" style="261" customWidth="1"/>
    <col min="15882" max="15882" width="3.28515625" style="261" customWidth="1"/>
    <col min="15883" max="15883" width="3.7109375" style="261" customWidth="1"/>
    <col min="15884" max="15884" width="3.28515625" style="261" customWidth="1"/>
    <col min="15885" max="15885" width="3.7109375" style="261" customWidth="1"/>
    <col min="15886" max="15886" width="3.28515625" style="261" customWidth="1"/>
    <col min="15887" max="15887" width="3.7109375" style="261" customWidth="1"/>
    <col min="15888" max="15888" width="3.28515625" style="261" customWidth="1"/>
    <col min="15889" max="15889" width="3.7109375" style="261" customWidth="1"/>
    <col min="15890" max="15890" width="3.28515625" style="261" customWidth="1"/>
    <col min="15891" max="15891" width="3.7109375" style="261" customWidth="1"/>
    <col min="15892" max="15892" width="3.28515625" style="261" customWidth="1"/>
    <col min="15893" max="15893" width="3.7109375" style="261" customWidth="1"/>
    <col min="15894" max="15894" width="3.28515625" style="261" customWidth="1"/>
    <col min="15895" max="15895" width="3.7109375" style="261" customWidth="1"/>
    <col min="15896" max="15896" width="3.28515625" style="261" customWidth="1"/>
    <col min="15897" max="15897" width="3.7109375" style="261" customWidth="1"/>
    <col min="15898" max="15898" width="3.28515625" style="261" customWidth="1"/>
    <col min="15899" max="15899" width="3.7109375" style="261" customWidth="1"/>
    <col min="15900" max="15900" width="3.28515625" style="261" customWidth="1"/>
    <col min="15901" max="15901" width="6.28515625" style="261" customWidth="1"/>
    <col min="15902" max="15902" width="3.28515625" style="261" customWidth="1"/>
    <col min="15903" max="16126" width="7.7109375" style="261"/>
    <col min="16127" max="16128" width="13.28515625" style="261" customWidth="1"/>
    <col min="16129" max="16129" width="4.28515625" style="261" customWidth="1"/>
    <col min="16130" max="16130" width="3.28515625" style="261" customWidth="1"/>
    <col min="16131" max="16131" width="4.28515625" style="261" customWidth="1"/>
    <col min="16132" max="16132" width="3.28515625" style="261" customWidth="1"/>
    <col min="16133" max="16133" width="3.7109375" style="261" customWidth="1"/>
    <col min="16134" max="16134" width="3.28515625" style="261" customWidth="1"/>
    <col min="16135" max="16135" width="3.7109375" style="261" customWidth="1"/>
    <col min="16136" max="16136" width="3.28515625" style="261" customWidth="1"/>
    <col min="16137" max="16137" width="3.7109375" style="261" customWidth="1"/>
    <col min="16138" max="16138" width="3.28515625" style="261" customWidth="1"/>
    <col min="16139" max="16139" width="3.7109375" style="261" customWidth="1"/>
    <col min="16140" max="16140" width="3.28515625" style="261" customWidth="1"/>
    <col min="16141" max="16141" width="3.7109375" style="261" customWidth="1"/>
    <col min="16142" max="16142" width="3.28515625" style="261" customWidth="1"/>
    <col min="16143" max="16143" width="3.7109375" style="261" customWidth="1"/>
    <col min="16144" max="16144" width="3.28515625" style="261" customWidth="1"/>
    <col min="16145" max="16145" width="3.7109375" style="261" customWidth="1"/>
    <col min="16146" max="16146" width="3.28515625" style="261" customWidth="1"/>
    <col min="16147" max="16147" width="3.7109375" style="261" customWidth="1"/>
    <col min="16148" max="16148" width="3.28515625" style="261" customWidth="1"/>
    <col min="16149" max="16149" width="3.7109375" style="261" customWidth="1"/>
    <col min="16150" max="16150" width="3.28515625" style="261" customWidth="1"/>
    <col min="16151" max="16151" width="3.7109375" style="261" customWidth="1"/>
    <col min="16152" max="16152" width="3.28515625" style="261" customWidth="1"/>
    <col min="16153" max="16153" width="3.7109375" style="261" customWidth="1"/>
    <col min="16154" max="16154" width="3.28515625" style="261" customWidth="1"/>
    <col min="16155" max="16155" width="3.7109375" style="261" customWidth="1"/>
    <col min="16156" max="16156" width="3.28515625" style="261" customWidth="1"/>
    <col min="16157" max="16157" width="6.28515625" style="261" customWidth="1"/>
    <col min="16158" max="16158" width="3.28515625" style="261" customWidth="1"/>
    <col min="16159" max="16384" width="7.7109375" style="261"/>
  </cols>
  <sheetData>
    <row r="1" spans="1:37" ht="26.25">
      <c r="A1" s="1901" t="s">
        <v>425</v>
      </c>
      <c r="B1" s="1901"/>
      <c r="C1" s="1901"/>
      <c r="D1" s="1901"/>
      <c r="E1" s="1901"/>
      <c r="F1" s="1901"/>
      <c r="G1" s="1901"/>
      <c r="H1" s="1901"/>
      <c r="I1" s="1901"/>
      <c r="J1" s="1901"/>
      <c r="K1" s="1901"/>
      <c r="L1" s="1901"/>
      <c r="M1" s="1901"/>
      <c r="N1" s="1901"/>
      <c r="O1" s="1901"/>
      <c r="P1" s="1901"/>
      <c r="Q1" s="1901"/>
      <c r="R1" s="1901"/>
      <c r="S1" s="1901"/>
      <c r="T1" s="1901"/>
      <c r="U1" s="1901"/>
      <c r="V1" s="1901"/>
      <c r="W1" s="1901"/>
      <c r="X1" s="1901"/>
      <c r="Y1" s="1901"/>
      <c r="Z1" s="1901"/>
      <c r="AA1" s="1901"/>
      <c r="AB1" s="1901"/>
      <c r="AC1" s="1901"/>
      <c r="AD1" s="1901"/>
      <c r="AE1" s="1901"/>
      <c r="AF1" s="1901"/>
    </row>
    <row r="2" spans="1:37" ht="23.25">
      <c r="A2" s="1957" t="s">
        <v>426</v>
      </c>
      <c r="B2" s="1957"/>
      <c r="C2" s="1957"/>
      <c r="D2" s="1957"/>
      <c r="E2" s="1957"/>
      <c r="F2" s="1957"/>
      <c r="G2" s="1957"/>
      <c r="H2" s="1957"/>
      <c r="I2" s="1957"/>
      <c r="J2" s="1957"/>
      <c r="K2" s="1957"/>
      <c r="L2" s="1957"/>
      <c r="M2" s="1957"/>
      <c r="N2" s="1957"/>
      <c r="O2" s="1957"/>
      <c r="P2" s="1957"/>
      <c r="Q2" s="1957"/>
      <c r="R2" s="1957"/>
      <c r="S2" s="1957"/>
      <c r="T2" s="1957"/>
      <c r="U2" s="1957"/>
      <c r="V2" s="1957"/>
      <c r="W2" s="1957"/>
      <c r="X2" s="1957"/>
      <c r="Y2" s="1957"/>
      <c r="Z2" s="1957"/>
      <c r="AA2" s="1957"/>
      <c r="AB2" s="1957"/>
      <c r="AC2" s="1957"/>
      <c r="AD2" s="1957"/>
      <c r="AE2" s="1957"/>
      <c r="AF2" s="1957"/>
    </row>
    <row r="3" spans="1:37" ht="23.25">
      <c r="A3" s="1903" t="s">
        <v>998</v>
      </c>
      <c r="B3" s="1903"/>
      <c r="C3" s="1903"/>
      <c r="D3" s="1903"/>
      <c r="E3" s="1903"/>
      <c r="F3" s="1903"/>
      <c r="G3" s="1903"/>
      <c r="H3" s="1903"/>
      <c r="I3" s="1903"/>
      <c r="J3" s="1903"/>
      <c r="K3" s="1903"/>
      <c r="L3" s="1903"/>
      <c r="M3" s="1903"/>
      <c r="N3" s="1903"/>
      <c r="O3" s="1903"/>
      <c r="P3" s="1903"/>
      <c r="Q3" s="1903"/>
      <c r="R3" s="1904"/>
      <c r="S3" s="1958" t="s">
        <v>999</v>
      </c>
      <c r="T3" s="1958"/>
      <c r="U3" s="1958"/>
      <c r="V3" s="1958"/>
      <c r="W3" s="1958"/>
      <c r="X3" s="1958"/>
      <c r="Y3" s="1958"/>
      <c r="Z3" s="1958"/>
      <c r="AA3" s="1958"/>
      <c r="AB3" s="1958"/>
      <c r="AC3" s="1958"/>
      <c r="AD3" s="1958"/>
      <c r="AE3" s="1958"/>
      <c r="AF3" s="1905"/>
      <c r="AJ3" s="555"/>
      <c r="AK3" s="555"/>
    </row>
    <row r="4" spans="1:37" ht="129.75" customHeight="1">
      <c r="A4" s="556" t="s">
        <v>1000</v>
      </c>
      <c r="B4" s="557" t="s">
        <v>1001</v>
      </c>
      <c r="C4" s="558" t="s">
        <v>883</v>
      </c>
      <c r="D4" s="557" t="s">
        <v>550</v>
      </c>
      <c r="E4" s="558" t="s">
        <v>885</v>
      </c>
      <c r="F4" s="557" t="s">
        <v>552</v>
      </c>
      <c r="G4" s="558" t="s">
        <v>1002</v>
      </c>
      <c r="H4" s="557" t="s">
        <v>1003</v>
      </c>
      <c r="I4" s="558" t="s">
        <v>553</v>
      </c>
      <c r="J4" s="557" t="s">
        <v>570</v>
      </c>
      <c r="K4" s="558" t="s">
        <v>569</v>
      </c>
      <c r="L4" s="557" t="s">
        <v>806</v>
      </c>
      <c r="M4" s="558" t="s">
        <v>650</v>
      </c>
      <c r="N4" s="557" t="s">
        <v>568</v>
      </c>
      <c r="O4" s="558" t="s">
        <v>567</v>
      </c>
      <c r="P4" s="557" t="s">
        <v>556</v>
      </c>
      <c r="Q4" s="558" t="s">
        <v>646</v>
      </c>
      <c r="R4" s="557" t="s">
        <v>813</v>
      </c>
      <c r="S4" s="558" t="s">
        <v>814</v>
      </c>
      <c r="T4" s="557" t="s">
        <v>1004</v>
      </c>
      <c r="U4" s="558" t="s">
        <v>1005</v>
      </c>
      <c r="V4" s="557" t="s">
        <v>1006</v>
      </c>
      <c r="W4" s="558" t="s">
        <v>565</v>
      </c>
      <c r="X4" s="557" t="s">
        <v>810</v>
      </c>
      <c r="Y4" s="558" t="s">
        <v>575</v>
      </c>
      <c r="Z4" s="557" t="s">
        <v>558</v>
      </c>
      <c r="AA4" s="558" t="s">
        <v>557</v>
      </c>
      <c r="AB4" s="557" t="s">
        <v>618</v>
      </c>
      <c r="AC4" s="558" t="s">
        <v>617</v>
      </c>
      <c r="AD4" s="557" t="s">
        <v>129</v>
      </c>
      <c r="AE4" s="558" t="s">
        <v>128</v>
      </c>
      <c r="AF4" s="408" t="s">
        <v>87</v>
      </c>
      <c r="AJ4" s="555"/>
      <c r="AK4" s="555"/>
    </row>
    <row r="5" spans="1:37" s="555" customFormat="1" ht="20.100000000000001" customHeight="1">
      <c r="A5" s="551" t="s">
        <v>818</v>
      </c>
      <c r="B5" s="2231">
        <v>3</v>
      </c>
      <c r="C5" s="2231"/>
      <c r="D5" s="2231">
        <v>1</v>
      </c>
      <c r="E5" s="2231"/>
      <c r="F5" s="2231">
        <v>4</v>
      </c>
      <c r="G5" s="2231"/>
      <c r="H5" s="2231">
        <v>3</v>
      </c>
      <c r="I5" s="2231"/>
      <c r="J5" s="2231">
        <v>4</v>
      </c>
      <c r="K5" s="2231"/>
      <c r="L5" s="2231">
        <v>1</v>
      </c>
      <c r="M5" s="2231"/>
      <c r="N5" s="2231">
        <v>3</v>
      </c>
      <c r="O5" s="2231"/>
      <c r="P5" s="2231">
        <v>2</v>
      </c>
      <c r="Q5" s="2231"/>
      <c r="R5" s="2231">
        <v>4</v>
      </c>
      <c r="S5" s="2231"/>
      <c r="T5" s="2231">
        <v>0</v>
      </c>
      <c r="U5" s="2231"/>
      <c r="V5" s="2231">
        <v>0</v>
      </c>
      <c r="W5" s="2231"/>
      <c r="X5" s="2231">
        <v>2</v>
      </c>
      <c r="Y5" s="2231"/>
      <c r="Z5" s="2231">
        <v>0</v>
      </c>
      <c r="AA5" s="2231"/>
      <c r="AB5" s="2231">
        <v>0</v>
      </c>
      <c r="AC5" s="2231"/>
      <c r="AD5" s="2229">
        <f t="shared" ref="AD5:AD16" si="0">SUM(B5:AC5)</f>
        <v>27</v>
      </c>
      <c r="AE5" s="2229"/>
      <c r="AF5" s="548" t="s">
        <v>89</v>
      </c>
    </row>
    <row r="6" spans="1:37" s="555" customFormat="1" ht="20.100000000000001" customHeight="1">
      <c r="A6" s="551" t="s">
        <v>1007</v>
      </c>
      <c r="B6" s="2230">
        <v>0</v>
      </c>
      <c r="C6" s="2230"/>
      <c r="D6" s="2230">
        <v>1</v>
      </c>
      <c r="E6" s="2230"/>
      <c r="F6" s="2230">
        <v>1</v>
      </c>
      <c r="G6" s="2230"/>
      <c r="H6" s="2230">
        <v>1</v>
      </c>
      <c r="I6" s="2230"/>
      <c r="J6" s="2230">
        <v>1</v>
      </c>
      <c r="K6" s="2230"/>
      <c r="L6" s="2230">
        <v>0</v>
      </c>
      <c r="M6" s="2230"/>
      <c r="N6" s="2230">
        <v>0</v>
      </c>
      <c r="O6" s="2230"/>
      <c r="P6" s="2230">
        <v>0</v>
      </c>
      <c r="Q6" s="2230"/>
      <c r="R6" s="2230">
        <v>0</v>
      </c>
      <c r="S6" s="2230"/>
      <c r="T6" s="2230">
        <v>0</v>
      </c>
      <c r="U6" s="2230"/>
      <c r="V6" s="2230">
        <v>0</v>
      </c>
      <c r="W6" s="2230"/>
      <c r="X6" s="2230">
        <v>1</v>
      </c>
      <c r="Y6" s="2230"/>
      <c r="Z6" s="2230">
        <v>0</v>
      </c>
      <c r="AA6" s="2230"/>
      <c r="AB6" s="2230">
        <v>0</v>
      </c>
      <c r="AC6" s="2230"/>
      <c r="AD6" s="2229">
        <f t="shared" si="0"/>
        <v>5</v>
      </c>
      <c r="AE6" s="2229"/>
      <c r="AF6" s="548" t="s">
        <v>91</v>
      </c>
    </row>
    <row r="7" spans="1:37" s="555" customFormat="1" ht="20.100000000000001" customHeight="1">
      <c r="A7" s="551" t="s">
        <v>1008</v>
      </c>
      <c r="B7" s="2231">
        <v>0</v>
      </c>
      <c r="C7" s="2231"/>
      <c r="D7" s="2231">
        <v>5</v>
      </c>
      <c r="E7" s="2231"/>
      <c r="F7" s="2231">
        <v>1</v>
      </c>
      <c r="G7" s="2231"/>
      <c r="H7" s="2231">
        <v>0</v>
      </c>
      <c r="I7" s="2231"/>
      <c r="J7" s="2231">
        <v>2</v>
      </c>
      <c r="K7" s="2231"/>
      <c r="L7" s="2231">
        <v>1</v>
      </c>
      <c r="M7" s="2231"/>
      <c r="N7" s="2231">
        <v>2</v>
      </c>
      <c r="O7" s="2231"/>
      <c r="P7" s="2231">
        <v>0</v>
      </c>
      <c r="Q7" s="2231"/>
      <c r="R7" s="2231">
        <v>1</v>
      </c>
      <c r="S7" s="2231"/>
      <c r="T7" s="2231">
        <v>0</v>
      </c>
      <c r="U7" s="2231"/>
      <c r="V7" s="2231">
        <v>0</v>
      </c>
      <c r="W7" s="2231"/>
      <c r="X7" s="2231">
        <v>2</v>
      </c>
      <c r="Y7" s="2231"/>
      <c r="Z7" s="2231">
        <v>0</v>
      </c>
      <c r="AA7" s="2231"/>
      <c r="AB7" s="2231">
        <v>11</v>
      </c>
      <c r="AC7" s="2231"/>
      <c r="AD7" s="2229">
        <f t="shared" si="0"/>
        <v>25</v>
      </c>
      <c r="AE7" s="2229"/>
      <c r="AF7" s="548" t="s">
        <v>93</v>
      </c>
    </row>
    <row r="8" spans="1:37" s="555" customFormat="1" ht="20.100000000000001" customHeight="1">
      <c r="A8" s="551" t="s">
        <v>94</v>
      </c>
      <c r="B8" s="2230">
        <v>0</v>
      </c>
      <c r="C8" s="2230"/>
      <c r="D8" s="2230">
        <v>0</v>
      </c>
      <c r="E8" s="2230"/>
      <c r="F8" s="2230">
        <v>0</v>
      </c>
      <c r="G8" s="2230"/>
      <c r="H8" s="2230">
        <v>0</v>
      </c>
      <c r="I8" s="2230"/>
      <c r="J8" s="2230">
        <v>0</v>
      </c>
      <c r="K8" s="2230"/>
      <c r="L8" s="2230">
        <v>1</v>
      </c>
      <c r="M8" s="2230"/>
      <c r="N8" s="2230">
        <v>0</v>
      </c>
      <c r="O8" s="2230"/>
      <c r="P8" s="2230">
        <v>0</v>
      </c>
      <c r="Q8" s="2230"/>
      <c r="R8" s="2230">
        <v>0</v>
      </c>
      <c r="S8" s="2230"/>
      <c r="T8" s="2230">
        <v>0</v>
      </c>
      <c r="U8" s="2230"/>
      <c r="V8" s="2230">
        <v>0</v>
      </c>
      <c r="W8" s="2230"/>
      <c r="X8" s="2230">
        <v>0</v>
      </c>
      <c r="Y8" s="2230"/>
      <c r="Z8" s="2230">
        <v>0</v>
      </c>
      <c r="AA8" s="2230"/>
      <c r="AB8" s="2230">
        <v>1</v>
      </c>
      <c r="AC8" s="2230"/>
      <c r="AD8" s="2229">
        <f>SUM(B8:AC8)</f>
        <v>2</v>
      </c>
      <c r="AE8" s="2229"/>
      <c r="AF8" s="548" t="s">
        <v>95</v>
      </c>
    </row>
    <row r="9" spans="1:37" s="555" customFormat="1" ht="20.100000000000001" customHeight="1">
      <c r="A9" s="551" t="s">
        <v>820</v>
      </c>
      <c r="B9" s="2231">
        <v>0</v>
      </c>
      <c r="C9" s="2231"/>
      <c r="D9" s="2231">
        <v>1</v>
      </c>
      <c r="E9" s="2231"/>
      <c r="F9" s="2231">
        <v>0</v>
      </c>
      <c r="G9" s="2231"/>
      <c r="H9" s="2231">
        <v>0</v>
      </c>
      <c r="I9" s="2231"/>
      <c r="J9" s="2231">
        <v>1</v>
      </c>
      <c r="K9" s="2231"/>
      <c r="L9" s="2231">
        <v>1</v>
      </c>
      <c r="M9" s="2231"/>
      <c r="N9" s="2231">
        <v>0</v>
      </c>
      <c r="O9" s="2231"/>
      <c r="P9" s="2231">
        <v>0</v>
      </c>
      <c r="Q9" s="2231"/>
      <c r="R9" s="2231">
        <v>1</v>
      </c>
      <c r="S9" s="2231"/>
      <c r="T9" s="2231">
        <v>0</v>
      </c>
      <c r="U9" s="2231"/>
      <c r="V9" s="2231">
        <v>0</v>
      </c>
      <c r="W9" s="2231"/>
      <c r="X9" s="2231">
        <v>0</v>
      </c>
      <c r="Y9" s="2231"/>
      <c r="Z9" s="2231">
        <v>0</v>
      </c>
      <c r="AA9" s="2231"/>
      <c r="AB9" s="2231">
        <v>0</v>
      </c>
      <c r="AC9" s="2231"/>
      <c r="AD9" s="2229">
        <f t="shared" si="0"/>
        <v>4</v>
      </c>
      <c r="AE9" s="2229"/>
      <c r="AF9" s="548" t="s">
        <v>97</v>
      </c>
    </row>
    <row r="10" spans="1:37" s="555" customFormat="1" ht="20.100000000000001" customHeight="1">
      <c r="A10" s="551" t="s">
        <v>821</v>
      </c>
      <c r="B10" s="2231">
        <v>0</v>
      </c>
      <c r="C10" s="2231"/>
      <c r="D10" s="2231">
        <v>5</v>
      </c>
      <c r="E10" s="2231"/>
      <c r="F10" s="2231">
        <v>0</v>
      </c>
      <c r="G10" s="2231"/>
      <c r="H10" s="2231">
        <v>1</v>
      </c>
      <c r="I10" s="2231"/>
      <c r="J10" s="2231">
        <v>0</v>
      </c>
      <c r="K10" s="2231"/>
      <c r="L10" s="2231">
        <v>0</v>
      </c>
      <c r="M10" s="2231"/>
      <c r="N10" s="2231">
        <v>0</v>
      </c>
      <c r="O10" s="2231"/>
      <c r="P10" s="2231">
        <v>0</v>
      </c>
      <c r="Q10" s="2231"/>
      <c r="R10" s="2231">
        <v>1</v>
      </c>
      <c r="S10" s="2231"/>
      <c r="T10" s="2231">
        <v>0</v>
      </c>
      <c r="U10" s="2231"/>
      <c r="V10" s="2231">
        <v>0</v>
      </c>
      <c r="W10" s="2231"/>
      <c r="X10" s="2231">
        <v>0</v>
      </c>
      <c r="Y10" s="2231"/>
      <c r="Z10" s="2231">
        <v>0</v>
      </c>
      <c r="AA10" s="2231"/>
      <c r="AB10" s="2231">
        <v>1</v>
      </c>
      <c r="AC10" s="2231"/>
      <c r="AD10" s="2229">
        <f t="shared" si="0"/>
        <v>8</v>
      </c>
      <c r="AE10" s="2229"/>
      <c r="AF10" s="548" t="s">
        <v>101</v>
      </c>
    </row>
    <row r="11" spans="1:37" s="555" customFormat="1" ht="20.100000000000001" customHeight="1">
      <c r="A11" s="551" t="s">
        <v>102</v>
      </c>
      <c r="B11" s="2230">
        <v>0</v>
      </c>
      <c r="C11" s="2230"/>
      <c r="D11" s="2230">
        <v>0</v>
      </c>
      <c r="E11" s="2230"/>
      <c r="F11" s="2230">
        <v>0</v>
      </c>
      <c r="G11" s="2230"/>
      <c r="H11" s="2230">
        <v>0</v>
      </c>
      <c r="I11" s="2230"/>
      <c r="J11" s="2230">
        <v>1</v>
      </c>
      <c r="K11" s="2230"/>
      <c r="L11" s="2230">
        <v>0</v>
      </c>
      <c r="M11" s="2230"/>
      <c r="N11" s="2230">
        <v>0</v>
      </c>
      <c r="O11" s="2230"/>
      <c r="P11" s="2230">
        <v>0</v>
      </c>
      <c r="Q11" s="2230"/>
      <c r="R11" s="2230">
        <v>0</v>
      </c>
      <c r="S11" s="2230"/>
      <c r="T11" s="2230">
        <v>0</v>
      </c>
      <c r="U11" s="2230"/>
      <c r="V11" s="2230">
        <v>0</v>
      </c>
      <c r="W11" s="2230"/>
      <c r="X11" s="2230">
        <v>0</v>
      </c>
      <c r="Y11" s="2230"/>
      <c r="Z11" s="2230">
        <v>0</v>
      </c>
      <c r="AA11" s="2230"/>
      <c r="AB11" s="2230">
        <v>0</v>
      </c>
      <c r="AC11" s="2230"/>
      <c r="AD11" s="2229">
        <f>SUM(B11:AC11)</f>
        <v>1</v>
      </c>
      <c r="AE11" s="2229"/>
      <c r="AF11" s="548" t="s">
        <v>103</v>
      </c>
    </row>
    <row r="12" spans="1:37" s="555" customFormat="1" ht="20.100000000000001" customHeight="1">
      <c r="A12" s="551" t="s">
        <v>104</v>
      </c>
      <c r="B12" s="2231">
        <v>0</v>
      </c>
      <c r="C12" s="2231"/>
      <c r="D12" s="2231">
        <v>0</v>
      </c>
      <c r="E12" s="2231"/>
      <c r="F12" s="2231">
        <v>0</v>
      </c>
      <c r="G12" s="2231"/>
      <c r="H12" s="2231">
        <v>0</v>
      </c>
      <c r="I12" s="2231"/>
      <c r="J12" s="2231">
        <v>0</v>
      </c>
      <c r="K12" s="2231"/>
      <c r="L12" s="2231">
        <v>0</v>
      </c>
      <c r="M12" s="2231"/>
      <c r="N12" s="2231">
        <v>0</v>
      </c>
      <c r="O12" s="2231"/>
      <c r="P12" s="2231">
        <v>0</v>
      </c>
      <c r="Q12" s="2231"/>
      <c r="R12" s="2231">
        <v>0</v>
      </c>
      <c r="S12" s="2231"/>
      <c r="T12" s="2231">
        <v>0</v>
      </c>
      <c r="U12" s="2231"/>
      <c r="V12" s="2231">
        <v>0</v>
      </c>
      <c r="W12" s="2231"/>
      <c r="X12" s="2231">
        <v>1</v>
      </c>
      <c r="Y12" s="2231"/>
      <c r="Z12" s="2231">
        <v>0</v>
      </c>
      <c r="AA12" s="2231"/>
      <c r="AB12" s="2231">
        <v>0</v>
      </c>
      <c r="AC12" s="2231"/>
      <c r="AD12" s="2229">
        <f t="shared" si="0"/>
        <v>1</v>
      </c>
      <c r="AE12" s="2229"/>
      <c r="AF12" s="548" t="s">
        <v>105</v>
      </c>
    </row>
    <row r="13" spans="1:37" s="555" customFormat="1" ht="20.100000000000001" customHeight="1">
      <c r="A13" s="551" t="s">
        <v>106</v>
      </c>
      <c r="B13" s="2230">
        <v>0</v>
      </c>
      <c r="C13" s="2230"/>
      <c r="D13" s="2230">
        <v>0</v>
      </c>
      <c r="E13" s="2230"/>
      <c r="F13" s="2230">
        <v>0</v>
      </c>
      <c r="G13" s="2230"/>
      <c r="H13" s="2230">
        <v>0</v>
      </c>
      <c r="I13" s="2230"/>
      <c r="J13" s="2230">
        <v>1</v>
      </c>
      <c r="K13" s="2230"/>
      <c r="L13" s="2230">
        <v>1</v>
      </c>
      <c r="M13" s="2230"/>
      <c r="N13" s="2230">
        <v>0</v>
      </c>
      <c r="O13" s="2230"/>
      <c r="P13" s="2230">
        <v>0</v>
      </c>
      <c r="Q13" s="2230"/>
      <c r="R13" s="2230">
        <v>0</v>
      </c>
      <c r="S13" s="2230"/>
      <c r="T13" s="2230">
        <v>0</v>
      </c>
      <c r="U13" s="2230"/>
      <c r="V13" s="2230">
        <v>0</v>
      </c>
      <c r="W13" s="2230"/>
      <c r="X13" s="2230">
        <v>0</v>
      </c>
      <c r="Y13" s="2230"/>
      <c r="Z13" s="2230">
        <v>0</v>
      </c>
      <c r="AA13" s="2230"/>
      <c r="AB13" s="2230">
        <v>0</v>
      </c>
      <c r="AC13" s="2230"/>
      <c r="AD13" s="2229">
        <f>SUM(B13:AC13)</f>
        <v>2</v>
      </c>
      <c r="AE13" s="2229"/>
      <c r="AF13" s="548" t="s">
        <v>107</v>
      </c>
    </row>
    <row r="14" spans="1:37" s="555" customFormat="1" ht="20.100000000000001" customHeight="1">
      <c r="A14" s="551" t="s">
        <v>259</v>
      </c>
      <c r="B14" s="2231">
        <v>0</v>
      </c>
      <c r="C14" s="2231"/>
      <c r="D14" s="2231">
        <v>0</v>
      </c>
      <c r="E14" s="2231"/>
      <c r="F14" s="2231">
        <v>0</v>
      </c>
      <c r="G14" s="2231"/>
      <c r="H14" s="2231">
        <v>0</v>
      </c>
      <c r="I14" s="2231"/>
      <c r="J14" s="2231">
        <v>0</v>
      </c>
      <c r="K14" s="2231"/>
      <c r="L14" s="2231">
        <v>0</v>
      </c>
      <c r="M14" s="2231"/>
      <c r="N14" s="2231">
        <v>1</v>
      </c>
      <c r="O14" s="2231"/>
      <c r="P14" s="2231">
        <v>0</v>
      </c>
      <c r="Q14" s="2231"/>
      <c r="R14" s="2231">
        <v>0</v>
      </c>
      <c r="S14" s="2231"/>
      <c r="T14" s="2231">
        <v>0</v>
      </c>
      <c r="U14" s="2231"/>
      <c r="V14" s="2231">
        <v>0</v>
      </c>
      <c r="W14" s="2231"/>
      <c r="X14" s="2231">
        <v>0</v>
      </c>
      <c r="Y14" s="2231"/>
      <c r="Z14" s="2231">
        <v>0</v>
      </c>
      <c r="AA14" s="2231"/>
      <c r="AB14" s="2231">
        <v>0</v>
      </c>
      <c r="AC14" s="2231"/>
      <c r="AD14" s="2229">
        <f>SUM(B14:AC14)</f>
        <v>1</v>
      </c>
      <c r="AE14" s="2229"/>
      <c r="AF14" s="553" t="s">
        <v>985</v>
      </c>
    </row>
    <row r="15" spans="1:37" s="555" customFormat="1" ht="20.100000000000001" customHeight="1">
      <c r="A15" s="551" t="s">
        <v>1009</v>
      </c>
      <c r="B15" s="2230">
        <v>1</v>
      </c>
      <c r="C15" s="2230"/>
      <c r="D15" s="2230">
        <v>0</v>
      </c>
      <c r="E15" s="2230"/>
      <c r="F15" s="2230">
        <v>0</v>
      </c>
      <c r="G15" s="2230"/>
      <c r="H15" s="2230">
        <v>0</v>
      </c>
      <c r="I15" s="2230"/>
      <c r="J15" s="2230">
        <v>0</v>
      </c>
      <c r="K15" s="2230"/>
      <c r="L15" s="2230">
        <v>0</v>
      </c>
      <c r="M15" s="2230"/>
      <c r="N15" s="2230">
        <v>0</v>
      </c>
      <c r="O15" s="2230"/>
      <c r="P15" s="2230">
        <v>0</v>
      </c>
      <c r="Q15" s="2230"/>
      <c r="R15" s="2230">
        <v>0</v>
      </c>
      <c r="S15" s="2230"/>
      <c r="T15" s="2230">
        <v>0</v>
      </c>
      <c r="U15" s="2230"/>
      <c r="V15" s="2230">
        <v>0</v>
      </c>
      <c r="W15" s="2230"/>
      <c r="X15" s="2230">
        <v>0</v>
      </c>
      <c r="Y15" s="2230"/>
      <c r="Z15" s="2230">
        <v>0</v>
      </c>
      <c r="AA15" s="2230"/>
      <c r="AB15" s="2230">
        <v>0</v>
      </c>
      <c r="AC15" s="2230"/>
      <c r="AD15" s="2229">
        <f t="shared" si="0"/>
        <v>1</v>
      </c>
      <c r="AE15" s="2229"/>
      <c r="AF15" s="548" t="s">
        <v>111</v>
      </c>
    </row>
    <row r="16" spans="1:37" ht="23.25" customHeight="1">
      <c r="A16" s="387" t="s">
        <v>533</v>
      </c>
      <c r="B16" s="2228">
        <f>SUM(B5:B15)</f>
        <v>4</v>
      </c>
      <c r="C16" s="2228"/>
      <c r="D16" s="2228">
        <f>SUM(D5:D15)</f>
        <v>13</v>
      </c>
      <c r="E16" s="2228"/>
      <c r="F16" s="2228">
        <f>SUM(F5:F15)</f>
        <v>6</v>
      </c>
      <c r="G16" s="2228"/>
      <c r="H16" s="2228">
        <f>SUM(H5:H15)</f>
        <v>5</v>
      </c>
      <c r="I16" s="2228"/>
      <c r="J16" s="2228">
        <f>SUM(J5:J15)</f>
        <v>10</v>
      </c>
      <c r="K16" s="2228"/>
      <c r="L16" s="2228">
        <f>SUM(L5:L15)</f>
        <v>5</v>
      </c>
      <c r="M16" s="2228"/>
      <c r="N16" s="2228">
        <f>SUM(N5:N15)</f>
        <v>6</v>
      </c>
      <c r="O16" s="2228"/>
      <c r="P16" s="2228">
        <f>SUM(P5:P15)</f>
        <v>2</v>
      </c>
      <c r="Q16" s="2228"/>
      <c r="R16" s="2228">
        <f>SUM(R5:R15)</f>
        <v>7</v>
      </c>
      <c r="S16" s="2228"/>
      <c r="T16" s="2228">
        <f>SUM(T5:T15)</f>
        <v>0</v>
      </c>
      <c r="U16" s="2228"/>
      <c r="V16" s="2228">
        <f>SUM(V5:V15)</f>
        <v>0</v>
      </c>
      <c r="W16" s="2228"/>
      <c r="X16" s="2228">
        <f>SUM(X5:X15)</f>
        <v>6</v>
      </c>
      <c r="Y16" s="2228"/>
      <c r="Z16" s="2228">
        <f>SUM(Z5:Z15)</f>
        <v>0</v>
      </c>
      <c r="AA16" s="2228"/>
      <c r="AB16" s="2228">
        <f>SUM(AB5:AB15)</f>
        <v>13</v>
      </c>
      <c r="AC16" s="2228"/>
      <c r="AD16" s="2228">
        <f t="shared" si="0"/>
        <v>77</v>
      </c>
      <c r="AE16" s="2228"/>
      <c r="AF16" s="387" t="s">
        <v>129</v>
      </c>
    </row>
    <row r="17" spans="1:31">
      <c r="A17" s="559" t="s">
        <v>1010</v>
      </c>
      <c r="B17" s="560"/>
      <c r="C17" s="560"/>
      <c r="D17" s="560"/>
      <c r="E17" s="560"/>
      <c r="F17" s="560"/>
      <c r="G17" s="560"/>
      <c r="H17" s="560"/>
      <c r="I17" s="560"/>
      <c r="J17" s="560"/>
      <c r="K17" s="560"/>
      <c r="L17" s="560"/>
      <c r="M17" s="560"/>
      <c r="N17" s="560"/>
      <c r="O17" s="560"/>
      <c r="P17" s="560"/>
      <c r="Q17" s="560"/>
      <c r="R17" s="560"/>
      <c r="S17" s="560"/>
      <c r="T17" s="560"/>
      <c r="U17" s="560"/>
      <c r="V17" s="560"/>
      <c r="W17" s="560"/>
      <c r="X17" s="560"/>
      <c r="Y17" s="560"/>
      <c r="Z17" s="560"/>
      <c r="AA17" s="560"/>
      <c r="AB17" s="560"/>
      <c r="AC17" s="560"/>
      <c r="AD17" s="560"/>
      <c r="AE17" s="560"/>
    </row>
  </sheetData>
  <mergeCells count="184">
    <mergeCell ref="N5:O5"/>
    <mergeCell ref="P5:Q5"/>
    <mergeCell ref="A1:AF1"/>
    <mergeCell ref="A2:AF2"/>
    <mergeCell ref="A3:R3"/>
    <mergeCell ref="S3:AF3"/>
    <mergeCell ref="B5:C5"/>
    <mergeCell ref="D5:E5"/>
    <mergeCell ref="F5:G5"/>
    <mergeCell ref="H5:I5"/>
    <mergeCell ref="J5:K5"/>
    <mergeCell ref="L5:M5"/>
    <mergeCell ref="Z5:AA5"/>
    <mergeCell ref="AB5:AC5"/>
    <mergeCell ref="AD5:AE5"/>
    <mergeCell ref="R5:S5"/>
    <mergeCell ref="T5:U5"/>
    <mergeCell ref="V5:W5"/>
    <mergeCell ref="X5:Y5"/>
    <mergeCell ref="AB6:AC6"/>
    <mergeCell ref="AD6:AE6"/>
    <mergeCell ref="B7:C7"/>
    <mergeCell ref="D7:E7"/>
    <mergeCell ref="F7:G7"/>
    <mergeCell ref="H7:I7"/>
    <mergeCell ref="J7:K7"/>
    <mergeCell ref="L7:M7"/>
    <mergeCell ref="N7:O7"/>
    <mergeCell ref="P7:Q7"/>
    <mergeCell ref="P6:Q6"/>
    <mergeCell ref="R6:S6"/>
    <mergeCell ref="T6:U6"/>
    <mergeCell ref="V6:W6"/>
    <mergeCell ref="X6:Y6"/>
    <mergeCell ref="Z6:AA6"/>
    <mergeCell ref="B6:C6"/>
    <mergeCell ref="D6:E6"/>
    <mergeCell ref="F6:G6"/>
    <mergeCell ref="H6:I6"/>
    <mergeCell ref="J6:K6"/>
    <mergeCell ref="L6:M6"/>
    <mergeCell ref="N6:O6"/>
    <mergeCell ref="T8:U8"/>
    <mergeCell ref="V8:W8"/>
    <mergeCell ref="X8:Y8"/>
    <mergeCell ref="Z8:AA8"/>
    <mergeCell ref="AB8:AC8"/>
    <mergeCell ref="AD8:AE8"/>
    <mergeCell ref="AD7:AE7"/>
    <mergeCell ref="B8:C8"/>
    <mergeCell ref="D8:E8"/>
    <mergeCell ref="F8:G8"/>
    <mergeCell ref="H8:I8"/>
    <mergeCell ref="J8:K8"/>
    <mergeCell ref="L8:M8"/>
    <mergeCell ref="N8:O8"/>
    <mergeCell ref="P8:Q8"/>
    <mergeCell ref="R8:S8"/>
    <mergeCell ref="R7:S7"/>
    <mergeCell ref="T7:U7"/>
    <mergeCell ref="V7:W7"/>
    <mergeCell ref="X7:Y7"/>
    <mergeCell ref="Z7:AA7"/>
    <mergeCell ref="AB7:AC7"/>
    <mergeCell ref="B10:C10"/>
    <mergeCell ref="D10:E10"/>
    <mergeCell ref="F10:G10"/>
    <mergeCell ref="H10:I10"/>
    <mergeCell ref="J10:K10"/>
    <mergeCell ref="L10:M10"/>
    <mergeCell ref="N10:O10"/>
    <mergeCell ref="N9:O9"/>
    <mergeCell ref="P9:Q9"/>
    <mergeCell ref="B9:C9"/>
    <mergeCell ref="D9:E9"/>
    <mergeCell ref="F9:G9"/>
    <mergeCell ref="H9:I9"/>
    <mergeCell ref="J9:K9"/>
    <mergeCell ref="L9:M9"/>
    <mergeCell ref="P10:Q10"/>
    <mergeCell ref="Z9:AA9"/>
    <mergeCell ref="AB9:AC9"/>
    <mergeCell ref="AD9:AE9"/>
    <mergeCell ref="R9:S9"/>
    <mergeCell ref="T9:U9"/>
    <mergeCell ref="V9:W9"/>
    <mergeCell ref="X9:Y9"/>
    <mergeCell ref="AB10:AC10"/>
    <mergeCell ref="AD10:AE10"/>
    <mergeCell ref="R10:S10"/>
    <mergeCell ref="T10:U10"/>
    <mergeCell ref="V10:W10"/>
    <mergeCell ref="X10:Y10"/>
    <mergeCell ref="Z10:AA10"/>
    <mergeCell ref="Z12:AA12"/>
    <mergeCell ref="L13:M13"/>
    <mergeCell ref="AB14:AC14"/>
    <mergeCell ref="AD14:AE14"/>
    <mergeCell ref="AB12:AC12"/>
    <mergeCell ref="AD12:AE12"/>
    <mergeCell ref="AD13:AE13"/>
    <mergeCell ref="Z14:AA14"/>
    <mergeCell ref="H11:I11"/>
    <mergeCell ref="J11:K11"/>
    <mergeCell ref="L11:M11"/>
    <mergeCell ref="N11:O11"/>
    <mergeCell ref="P11:Q11"/>
    <mergeCell ref="AD11:AE11"/>
    <mergeCell ref="R11:S11"/>
    <mergeCell ref="T11:U11"/>
    <mergeCell ref="V11:W11"/>
    <mergeCell ref="V13:W13"/>
    <mergeCell ref="X13:Y13"/>
    <mergeCell ref="B12:C12"/>
    <mergeCell ref="D12:E12"/>
    <mergeCell ref="F12:G12"/>
    <mergeCell ref="H12:I12"/>
    <mergeCell ref="J12:K12"/>
    <mergeCell ref="L12:M12"/>
    <mergeCell ref="N12:O12"/>
    <mergeCell ref="P12:Q12"/>
    <mergeCell ref="R12:S12"/>
    <mergeCell ref="T12:U12"/>
    <mergeCell ref="V12:W12"/>
    <mergeCell ref="X12:Y12"/>
    <mergeCell ref="V14:W14"/>
    <mergeCell ref="X14:Y14"/>
    <mergeCell ref="X11:Y11"/>
    <mergeCell ref="Z11:AA11"/>
    <mergeCell ref="AB11:AC11"/>
    <mergeCell ref="B11:C11"/>
    <mergeCell ref="D11:E11"/>
    <mergeCell ref="F11:G11"/>
    <mergeCell ref="N15:O15"/>
    <mergeCell ref="P15:Q15"/>
    <mergeCell ref="P14:Q14"/>
    <mergeCell ref="Z13:AA13"/>
    <mergeCell ref="AB13:AC13"/>
    <mergeCell ref="B14:C14"/>
    <mergeCell ref="D14:E14"/>
    <mergeCell ref="F14:G14"/>
    <mergeCell ref="H14:I14"/>
    <mergeCell ref="J14:K14"/>
    <mergeCell ref="L14:M14"/>
    <mergeCell ref="N14:O14"/>
    <mergeCell ref="N13:O13"/>
    <mergeCell ref="P13:Q13"/>
    <mergeCell ref="R13:S13"/>
    <mergeCell ref="T13:U13"/>
    <mergeCell ref="H15:I15"/>
    <mergeCell ref="J15:K15"/>
    <mergeCell ref="L15:M15"/>
    <mergeCell ref="T16:U16"/>
    <mergeCell ref="B13:C13"/>
    <mergeCell ref="D13:E13"/>
    <mergeCell ref="F13:G13"/>
    <mergeCell ref="H13:I13"/>
    <mergeCell ref="J13:K13"/>
    <mergeCell ref="R14:S14"/>
    <mergeCell ref="T14:U14"/>
    <mergeCell ref="V16:W16"/>
    <mergeCell ref="X16:Y16"/>
    <mergeCell ref="Z16:AA16"/>
    <mergeCell ref="AB16:AC16"/>
    <mergeCell ref="AD16:AE16"/>
    <mergeCell ref="AD15:AE15"/>
    <mergeCell ref="B16:C16"/>
    <mergeCell ref="D16:E16"/>
    <mergeCell ref="F16:G16"/>
    <mergeCell ref="H16:I16"/>
    <mergeCell ref="J16:K16"/>
    <mergeCell ref="L16:M16"/>
    <mergeCell ref="N16:O16"/>
    <mergeCell ref="P16:Q16"/>
    <mergeCell ref="R16:S16"/>
    <mergeCell ref="R15:S15"/>
    <mergeCell ref="T15:U15"/>
    <mergeCell ref="V15:W15"/>
    <mergeCell ref="X15:Y15"/>
    <mergeCell ref="Z15:AA15"/>
    <mergeCell ref="AB15:AC15"/>
    <mergeCell ref="B15:C15"/>
    <mergeCell ref="D15:E15"/>
    <mergeCell ref="F15:G15"/>
  </mergeCells>
  <printOptions horizontalCentered="1" verticalCentered="1"/>
  <pageMargins left="0.6" right="0.6" top="1" bottom="1" header="0.5" footer="0.5"/>
  <pageSetup paperSize="9" scale="96"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78"/>
  <sheetViews>
    <sheetView showGridLines="0" rightToLeft="1" topLeftCell="A7" zoomScaleNormal="100" zoomScaleSheetLayoutView="80" workbookViewId="0">
      <selection activeCell="G13" sqref="G13"/>
    </sheetView>
  </sheetViews>
  <sheetFormatPr defaultColWidth="7.7109375" defaultRowHeight="12.75"/>
  <cols>
    <col min="1" max="1" width="21.7109375" style="355" customWidth="1"/>
    <col min="2" max="2" width="13.7109375" style="348" customWidth="1"/>
    <col min="3" max="7" width="11.7109375" style="348" customWidth="1"/>
    <col min="8" max="8" width="13.7109375" style="348" customWidth="1"/>
    <col min="9" max="9" width="21.7109375" style="355" customWidth="1"/>
    <col min="10" max="247" width="7.7109375" style="348"/>
    <col min="248" max="248" width="12.85546875" style="348" customWidth="1"/>
    <col min="249" max="249" width="11.42578125" style="348" customWidth="1"/>
    <col min="250" max="251" width="7.42578125" style="348" customWidth="1"/>
    <col min="252" max="252" width="7.28515625" style="348" customWidth="1"/>
    <col min="253" max="254" width="7.7109375" style="348" customWidth="1"/>
    <col min="255" max="255" width="19.28515625" style="348" customWidth="1"/>
    <col min="256" max="256" width="10" style="348" customWidth="1"/>
    <col min="257" max="503" width="7.7109375" style="348"/>
    <col min="504" max="504" width="12.85546875" style="348" customWidth="1"/>
    <col min="505" max="505" width="11.42578125" style="348" customWidth="1"/>
    <col min="506" max="507" width="7.42578125" style="348" customWidth="1"/>
    <col min="508" max="508" width="7.28515625" style="348" customWidth="1"/>
    <col min="509" max="510" width="7.7109375" style="348" customWidth="1"/>
    <col min="511" max="511" width="19.28515625" style="348" customWidth="1"/>
    <col min="512" max="512" width="10" style="348" customWidth="1"/>
    <col min="513" max="759" width="7.7109375" style="348"/>
    <col min="760" max="760" width="12.85546875" style="348" customWidth="1"/>
    <col min="761" max="761" width="11.42578125" style="348" customWidth="1"/>
    <col min="762" max="763" width="7.42578125" style="348" customWidth="1"/>
    <col min="764" max="764" width="7.28515625" style="348" customWidth="1"/>
    <col min="765" max="766" width="7.7109375" style="348" customWidth="1"/>
    <col min="767" max="767" width="19.28515625" style="348" customWidth="1"/>
    <col min="768" max="768" width="10" style="348" customWidth="1"/>
    <col min="769" max="1015" width="7.7109375" style="348"/>
    <col min="1016" max="1016" width="12.85546875" style="348" customWidth="1"/>
    <col min="1017" max="1017" width="11.42578125" style="348" customWidth="1"/>
    <col min="1018" max="1019" width="7.42578125" style="348" customWidth="1"/>
    <col min="1020" max="1020" width="7.28515625" style="348" customWidth="1"/>
    <col min="1021" max="1022" width="7.7109375" style="348" customWidth="1"/>
    <col min="1023" max="1023" width="19.28515625" style="348" customWidth="1"/>
    <col min="1024" max="1024" width="10" style="348" customWidth="1"/>
    <col min="1025" max="1271" width="7.7109375" style="348"/>
    <col min="1272" max="1272" width="12.85546875" style="348" customWidth="1"/>
    <col min="1273" max="1273" width="11.42578125" style="348" customWidth="1"/>
    <col min="1274" max="1275" width="7.42578125" style="348" customWidth="1"/>
    <col min="1276" max="1276" width="7.28515625" style="348" customWidth="1"/>
    <col min="1277" max="1278" width="7.7109375" style="348" customWidth="1"/>
    <col min="1279" max="1279" width="19.28515625" style="348" customWidth="1"/>
    <col min="1280" max="1280" width="10" style="348" customWidth="1"/>
    <col min="1281" max="1527" width="7.7109375" style="348"/>
    <col min="1528" max="1528" width="12.85546875" style="348" customWidth="1"/>
    <col min="1529" max="1529" width="11.42578125" style="348" customWidth="1"/>
    <col min="1530" max="1531" width="7.42578125" style="348" customWidth="1"/>
    <col min="1532" max="1532" width="7.28515625" style="348" customWidth="1"/>
    <col min="1533" max="1534" width="7.7109375" style="348" customWidth="1"/>
    <col min="1535" max="1535" width="19.28515625" style="348" customWidth="1"/>
    <col min="1536" max="1536" width="10" style="348" customWidth="1"/>
    <col min="1537" max="1783" width="7.7109375" style="348"/>
    <col min="1784" max="1784" width="12.85546875" style="348" customWidth="1"/>
    <col min="1785" max="1785" width="11.42578125" style="348" customWidth="1"/>
    <col min="1786" max="1787" width="7.42578125" style="348" customWidth="1"/>
    <col min="1788" max="1788" width="7.28515625" style="348" customWidth="1"/>
    <col min="1789" max="1790" width="7.7109375" style="348" customWidth="1"/>
    <col min="1791" max="1791" width="19.28515625" style="348" customWidth="1"/>
    <col min="1792" max="1792" width="10" style="348" customWidth="1"/>
    <col min="1793" max="2039" width="7.7109375" style="348"/>
    <col min="2040" max="2040" width="12.85546875" style="348" customWidth="1"/>
    <col min="2041" max="2041" width="11.42578125" style="348" customWidth="1"/>
    <col min="2042" max="2043" width="7.42578125" style="348" customWidth="1"/>
    <col min="2044" max="2044" width="7.28515625" style="348" customWidth="1"/>
    <col min="2045" max="2046" width="7.7109375" style="348" customWidth="1"/>
    <col min="2047" max="2047" width="19.28515625" style="348" customWidth="1"/>
    <col min="2048" max="2048" width="10" style="348" customWidth="1"/>
    <col min="2049" max="2295" width="7.7109375" style="348"/>
    <col min="2296" max="2296" width="12.85546875" style="348" customWidth="1"/>
    <col min="2297" max="2297" width="11.42578125" style="348" customWidth="1"/>
    <col min="2298" max="2299" width="7.42578125" style="348" customWidth="1"/>
    <col min="2300" max="2300" width="7.28515625" style="348" customWidth="1"/>
    <col min="2301" max="2302" width="7.7109375" style="348" customWidth="1"/>
    <col min="2303" max="2303" width="19.28515625" style="348" customWidth="1"/>
    <col min="2304" max="2304" width="10" style="348" customWidth="1"/>
    <col min="2305" max="2551" width="7.7109375" style="348"/>
    <col min="2552" max="2552" width="12.85546875" style="348" customWidth="1"/>
    <col min="2553" max="2553" width="11.42578125" style="348" customWidth="1"/>
    <col min="2554" max="2555" width="7.42578125" style="348" customWidth="1"/>
    <col min="2556" max="2556" width="7.28515625" style="348" customWidth="1"/>
    <col min="2557" max="2558" width="7.7109375" style="348" customWidth="1"/>
    <col min="2559" max="2559" width="19.28515625" style="348" customWidth="1"/>
    <col min="2560" max="2560" width="10" style="348" customWidth="1"/>
    <col min="2561" max="2807" width="7.7109375" style="348"/>
    <col min="2808" max="2808" width="12.85546875" style="348" customWidth="1"/>
    <col min="2809" max="2809" width="11.42578125" style="348" customWidth="1"/>
    <col min="2810" max="2811" width="7.42578125" style="348" customWidth="1"/>
    <col min="2812" max="2812" width="7.28515625" style="348" customWidth="1"/>
    <col min="2813" max="2814" width="7.7109375" style="348" customWidth="1"/>
    <col min="2815" max="2815" width="19.28515625" style="348" customWidth="1"/>
    <col min="2816" max="2816" width="10" style="348" customWidth="1"/>
    <col min="2817" max="3063" width="7.7109375" style="348"/>
    <col min="3064" max="3064" width="12.85546875" style="348" customWidth="1"/>
    <col min="3065" max="3065" width="11.42578125" style="348" customWidth="1"/>
    <col min="3066" max="3067" width="7.42578125" style="348" customWidth="1"/>
    <col min="3068" max="3068" width="7.28515625" style="348" customWidth="1"/>
    <col min="3069" max="3070" width="7.7109375" style="348" customWidth="1"/>
    <col min="3071" max="3071" width="19.28515625" style="348" customWidth="1"/>
    <col min="3072" max="3072" width="10" style="348" customWidth="1"/>
    <col min="3073" max="3319" width="7.7109375" style="348"/>
    <col min="3320" max="3320" width="12.85546875" style="348" customWidth="1"/>
    <col min="3321" max="3321" width="11.42578125" style="348" customWidth="1"/>
    <col min="3322" max="3323" width="7.42578125" style="348" customWidth="1"/>
    <col min="3324" max="3324" width="7.28515625" style="348" customWidth="1"/>
    <col min="3325" max="3326" width="7.7109375" style="348" customWidth="1"/>
    <col min="3327" max="3327" width="19.28515625" style="348" customWidth="1"/>
    <col min="3328" max="3328" width="10" style="348" customWidth="1"/>
    <col min="3329" max="3575" width="7.7109375" style="348"/>
    <col min="3576" max="3576" width="12.85546875" style="348" customWidth="1"/>
    <col min="3577" max="3577" width="11.42578125" style="348" customWidth="1"/>
    <col min="3578" max="3579" width="7.42578125" style="348" customWidth="1"/>
    <col min="3580" max="3580" width="7.28515625" style="348" customWidth="1"/>
    <col min="3581" max="3582" width="7.7109375" style="348" customWidth="1"/>
    <col min="3583" max="3583" width="19.28515625" style="348" customWidth="1"/>
    <col min="3584" max="3584" width="10" style="348" customWidth="1"/>
    <col min="3585" max="3831" width="7.7109375" style="348"/>
    <col min="3832" max="3832" width="12.85546875" style="348" customWidth="1"/>
    <col min="3833" max="3833" width="11.42578125" style="348" customWidth="1"/>
    <col min="3834" max="3835" width="7.42578125" style="348" customWidth="1"/>
    <col min="3836" max="3836" width="7.28515625" style="348" customWidth="1"/>
    <col min="3837" max="3838" width="7.7109375" style="348" customWidth="1"/>
    <col min="3839" max="3839" width="19.28515625" style="348" customWidth="1"/>
    <col min="3840" max="3840" width="10" style="348" customWidth="1"/>
    <col min="3841" max="4087" width="7.7109375" style="348"/>
    <col min="4088" max="4088" width="12.85546875" style="348" customWidth="1"/>
    <col min="4089" max="4089" width="11.42578125" style="348" customWidth="1"/>
    <col min="4090" max="4091" width="7.42578125" style="348" customWidth="1"/>
    <col min="4092" max="4092" width="7.28515625" style="348" customWidth="1"/>
    <col min="4093" max="4094" width="7.7109375" style="348" customWidth="1"/>
    <col min="4095" max="4095" width="19.28515625" style="348" customWidth="1"/>
    <col min="4096" max="4096" width="10" style="348" customWidth="1"/>
    <col min="4097" max="4343" width="7.7109375" style="348"/>
    <col min="4344" max="4344" width="12.85546875" style="348" customWidth="1"/>
    <col min="4345" max="4345" width="11.42578125" style="348" customWidth="1"/>
    <col min="4346" max="4347" width="7.42578125" style="348" customWidth="1"/>
    <col min="4348" max="4348" width="7.28515625" style="348" customWidth="1"/>
    <col min="4349" max="4350" width="7.7109375" style="348" customWidth="1"/>
    <col min="4351" max="4351" width="19.28515625" style="348" customWidth="1"/>
    <col min="4352" max="4352" width="10" style="348" customWidth="1"/>
    <col min="4353" max="4599" width="7.7109375" style="348"/>
    <col min="4600" max="4600" width="12.85546875" style="348" customWidth="1"/>
    <col min="4601" max="4601" width="11.42578125" style="348" customWidth="1"/>
    <col min="4602" max="4603" width="7.42578125" style="348" customWidth="1"/>
    <col min="4604" max="4604" width="7.28515625" style="348" customWidth="1"/>
    <col min="4605" max="4606" width="7.7109375" style="348" customWidth="1"/>
    <col min="4607" max="4607" width="19.28515625" style="348" customWidth="1"/>
    <col min="4608" max="4608" width="10" style="348" customWidth="1"/>
    <col min="4609" max="4855" width="7.7109375" style="348"/>
    <col min="4856" max="4856" width="12.85546875" style="348" customWidth="1"/>
    <col min="4857" max="4857" width="11.42578125" style="348" customWidth="1"/>
    <col min="4858" max="4859" width="7.42578125" style="348" customWidth="1"/>
    <col min="4860" max="4860" width="7.28515625" style="348" customWidth="1"/>
    <col min="4861" max="4862" width="7.7109375" style="348" customWidth="1"/>
    <col min="4863" max="4863" width="19.28515625" style="348" customWidth="1"/>
    <col min="4864" max="4864" width="10" style="348" customWidth="1"/>
    <col min="4865" max="5111" width="7.7109375" style="348"/>
    <col min="5112" max="5112" width="12.85546875" style="348" customWidth="1"/>
    <col min="5113" max="5113" width="11.42578125" style="348" customWidth="1"/>
    <col min="5114" max="5115" width="7.42578125" style="348" customWidth="1"/>
    <col min="5116" max="5116" width="7.28515625" style="348" customWidth="1"/>
    <col min="5117" max="5118" width="7.7109375" style="348" customWidth="1"/>
    <col min="5119" max="5119" width="19.28515625" style="348" customWidth="1"/>
    <col min="5120" max="5120" width="10" style="348" customWidth="1"/>
    <col min="5121" max="5367" width="7.7109375" style="348"/>
    <col min="5368" max="5368" width="12.85546875" style="348" customWidth="1"/>
    <col min="5369" max="5369" width="11.42578125" style="348" customWidth="1"/>
    <col min="5370" max="5371" width="7.42578125" style="348" customWidth="1"/>
    <col min="5372" max="5372" width="7.28515625" style="348" customWidth="1"/>
    <col min="5373" max="5374" width="7.7109375" style="348" customWidth="1"/>
    <col min="5375" max="5375" width="19.28515625" style="348" customWidth="1"/>
    <col min="5376" max="5376" width="10" style="348" customWidth="1"/>
    <col min="5377" max="5623" width="7.7109375" style="348"/>
    <col min="5624" max="5624" width="12.85546875" style="348" customWidth="1"/>
    <col min="5625" max="5625" width="11.42578125" style="348" customWidth="1"/>
    <col min="5626" max="5627" width="7.42578125" style="348" customWidth="1"/>
    <col min="5628" max="5628" width="7.28515625" style="348" customWidth="1"/>
    <col min="5629" max="5630" width="7.7109375" style="348" customWidth="1"/>
    <col min="5631" max="5631" width="19.28515625" style="348" customWidth="1"/>
    <col min="5632" max="5632" width="10" style="348" customWidth="1"/>
    <col min="5633" max="5879" width="7.7109375" style="348"/>
    <col min="5880" max="5880" width="12.85546875" style="348" customWidth="1"/>
    <col min="5881" max="5881" width="11.42578125" style="348" customWidth="1"/>
    <col min="5882" max="5883" width="7.42578125" style="348" customWidth="1"/>
    <col min="5884" max="5884" width="7.28515625" style="348" customWidth="1"/>
    <col min="5885" max="5886" width="7.7109375" style="348" customWidth="1"/>
    <col min="5887" max="5887" width="19.28515625" style="348" customWidth="1"/>
    <col min="5888" max="5888" width="10" style="348" customWidth="1"/>
    <col min="5889" max="6135" width="7.7109375" style="348"/>
    <col min="6136" max="6136" width="12.85546875" style="348" customWidth="1"/>
    <col min="6137" max="6137" width="11.42578125" style="348" customWidth="1"/>
    <col min="6138" max="6139" width="7.42578125" style="348" customWidth="1"/>
    <col min="6140" max="6140" width="7.28515625" style="348" customWidth="1"/>
    <col min="6141" max="6142" width="7.7109375" style="348" customWidth="1"/>
    <col min="6143" max="6143" width="19.28515625" style="348" customWidth="1"/>
    <col min="6144" max="6144" width="10" style="348" customWidth="1"/>
    <col min="6145" max="6391" width="7.7109375" style="348"/>
    <col min="6392" max="6392" width="12.85546875" style="348" customWidth="1"/>
    <col min="6393" max="6393" width="11.42578125" style="348" customWidth="1"/>
    <col min="6394" max="6395" width="7.42578125" style="348" customWidth="1"/>
    <col min="6396" max="6396" width="7.28515625" style="348" customWidth="1"/>
    <col min="6397" max="6398" width="7.7109375" style="348" customWidth="1"/>
    <col min="6399" max="6399" width="19.28515625" style="348" customWidth="1"/>
    <col min="6400" max="6400" width="10" style="348" customWidth="1"/>
    <col min="6401" max="6647" width="7.7109375" style="348"/>
    <col min="6648" max="6648" width="12.85546875" style="348" customWidth="1"/>
    <col min="6649" max="6649" width="11.42578125" style="348" customWidth="1"/>
    <col min="6650" max="6651" width="7.42578125" style="348" customWidth="1"/>
    <col min="6652" max="6652" width="7.28515625" style="348" customWidth="1"/>
    <col min="6653" max="6654" width="7.7109375" style="348" customWidth="1"/>
    <col min="6655" max="6655" width="19.28515625" style="348" customWidth="1"/>
    <col min="6656" max="6656" width="10" style="348" customWidth="1"/>
    <col min="6657" max="6903" width="7.7109375" style="348"/>
    <col min="6904" max="6904" width="12.85546875" style="348" customWidth="1"/>
    <col min="6905" max="6905" width="11.42578125" style="348" customWidth="1"/>
    <col min="6906" max="6907" width="7.42578125" style="348" customWidth="1"/>
    <col min="6908" max="6908" width="7.28515625" style="348" customWidth="1"/>
    <col min="6909" max="6910" width="7.7109375" style="348" customWidth="1"/>
    <col min="6911" max="6911" width="19.28515625" style="348" customWidth="1"/>
    <col min="6912" max="6912" width="10" style="348" customWidth="1"/>
    <col min="6913" max="7159" width="7.7109375" style="348"/>
    <col min="7160" max="7160" width="12.85546875" style="348" customWidth="1"/>
    <col min="7161" max="7161" width="11.42578125" style="348" customWidth="1"/>
    <col min="7162" max="7163" width="7.42578125" style="348" customWidth="1"/>
    <col min="7164" max="7164" width="7.28515625" style="348" customWidth="1"/>
    <col min="7165" max="7166" width="7.7109375" style="348" customWidth="1"/>
    <col min="7167" max="7167" width="19.28515625" style="348" customWidth="1"/>
    <col min="7168" max="7168" width="10" style="348" customWidth="1"/>
    <col min="7169" max="7415" width="7.7109375" style="348"/>
    <col min="7416" max="7416" width="12.85546875" style="348" customWidth="1"/>
    <col min="7417" max="7417" width="11.42578125" style="348" customWidth="1"/>
    <col min="7418" max="7419" width="7.42578125" style="348" customWidth="1"/>
    <col min="7420" max="7420" width="7.28515625" style="348" customWidth="1"/>
    <col min="7421" max="7422" width="7.7109375" style="348" customWidth="1"/>
    <col min="7423" max="7423" width="19.28515625" style="348" customWidth="1"/>
    <col min="7424" max="7424" width="10" style="348" customWidth="1"/>
    <col min="7425" max="7671" width="7.7109375" style="348"/>
    <col min="7672" max="7672" width="12.85546875" style="348" customWidth="1"/>
    <col min="7673" max="7673" width="11.42578125" style="348" customWidth="1"/>
    <col min="7674" max="7675" width="7.42578125" style="348" customWidth="1"/>
    <col min="7676" max="7676" width="7.28515625" style="348" customWidth="1"/>
    <col min="7677" max="7678" width="7.7109375" style="348" customWidth="1"/>
    <col min="7679" max="7679" width="19.28515625" style="348" customWidth="1"/>
    <col min="7680" max="7680" width="10" style="348" customWidth="1"/>
    <col min="7681" max="7927" width="7.7109375" style="348"/>
    <col min="7928" max="7928" width="12.85546875" style="348" customWidth="1"/>
    <col min="7929" max="7929" width="11.42578125" style="348" customWidth="1"/>
    <col min="7930" max="7931" width="7.42578125" style="348" customWidth="1"/>
    <col min="7932" max="7932" width="7.28515625" style="348" customWidth="1"/>
    <col min="7933" max="7934" width="7.7109375" style="348" customWidth="1"/>
    <col min="7935" max="7935" width="19.28515625" style="348" customWidth="1"/>
    <col min="7936" max="7936" width="10" style="348" customWidth="1"/>
    <col min="7937" max="8183" width="7.7109375" style="348"/>
    <col min="8184" max="8184" width="12.85546875" style="348" customWidth="1"/>
    <col min="8185" max="8185" width="11.42578125" style="348" customWidth="1"/>
    <col min="8186" max="8187" width="7.42578125" style="348" customWidth="1"/>
    <col min="8188" max="8188" width="7.28515625" style="348" customWidth="1"/>
    <col min="8189" max="8190" width="7.7109375" style="348" customWidth="1"/>
    <col min="8191" max="8191" width="19.28515625" style="348" customWidth="1"/>
    <col min="8192" max="8192" width="10" style="348" customWidth="1"/>
    <col min="8193" max="8439" width="7.7109375" style="348"/>
    <col min="8440" max="8440" width="12.85546875" style="348" customWidth="1"/>
    <col min="8441" max="8441" width="11.42578125" style="348" customWidth="1"/>
    <col min="8442" max="8443" width="7.42578125" style="348" customWidth="1"/>
    <col min="8444" max="8444" width="7.28515625" style="348" customWidth="1"/>
    <col min="8445" max="8446" width="7.7109375" style="348" customWidth="1"/>
    <col min="8447" max="8447" width="19.28515625" style="348" customWidth="1"/>
    <col min="8448" max="8448" width="10" style="348" customWidth="1"/>
    <col min="8449" max="8695" width="7.7109375" style="348"/>
    <col min="8696" max="8696" width="12.85546875" style="348" customWidth="1"/>
    <col min="8697" max="8697" width="11.42578125" style="348" customWidth="1"/>
    <col min="8698" max="8699" width="7.42578125" style="348" customWidth="1"/>
    <col min="8700" max="8700" width="7.28515625" style="348" customWidth="1"/>
    <col min="8701" max="8702" width="7.7109375" style="348" customWidth="1"/>
    <col min="8703" max="8703" width="19.28515625" style="348" customWidth="1"/>
    <col min="8704" max="8704" width="10" style="348" customWidth="1"/>
    <col min="8705" max="8951" width="7.7109375" style="348"/>
    <col min="8952" max="8952" width="12.85546875" style="348" customWidth="1"/>
    <col min="8953" max="8953" width="11.42578125" style="348" customWidth="1"/>
    <col min="8954" max="8955" width="7.42578125" style="348" customWidth="1"/>
    <col min="8956" max="8956" width="7.28515625" style="348" customWidth="1"/>
    <col min="8957" max="8958" width="7.7109375" style="348" customWidth="1"/>
    <col min="8959" max="8959" width="19.28515625" style="348" customWidth="1"/>
    <col min="8960" max="8960" width="10" style="348" customWidth="1"/>
    <col min="8961" max="9207" width="7.7109375" style="348"/>
    <col min="9208" max="9208" width="12.85546875" style="348" customWidth="1"/>
    <col min="9209" max="9209" width="11.42578125" style="348" customWidth="1"/>
    <col min="9210" max="9211" width="7.42578125" style="348" customWidth="1"/>
    <col min="9212" max="9212" width="7.28515625" style="348" customWidth="1"/>
    <col min="9213" max="9214" width="7.7109375" style="348" customWidth="1"/>
    <col min="9215" max="9215" width="19.28515625" style="348" customWidth="1"/>
    <col min="9216" max="9216" width="10" style="348" customWidth="1"/>
    <col min="9217" max="9463" width="7.7109375" style="348"/>
    <col min="9464" max="9464" width="12.85546875" style="348" customWidth="1"/>
    <col min="9465" max="9465" width="11.42578125" style="348" customWidth="1"/>
    <col min="9466" max="9467" width="7.42578125" style="348" customWidth="1"/>
    <col min="9468" max="9468" width="7.28515625" style="348" customWidth="1"/>
    <col min="9469" max="9470" width="7.7109375" style="348" customWidth="1"/>
    <col min="9471" max="9471" width="19.28515625" style="348" customWidth="1"/>
    <col min="9472" max="9472" width="10" style="348" customWidth="1"/>
    <col min="9473" max="9719" width="7.7109375" style="348"/>
    <col min="9720" max="9720" width="12.85546875" style="348" customWidth="1"/>
    <col min="9721" max="9721" width="11.42578125" style="348" customWidth="1"/>
    <col min="9722" max="9723" width="7.42578125" style="348" customWidth="1"/>
    <col min="9724" max="9724" width="7.28515625" style="348" customWidth="1"/>
    <col min="9725" max="9726" width="7.7109375" style="348" customWidth="1"/>
    <col min="9727" max="9727" width="19.28515625" style="348" customWidth="1"/>
    <col min="9728" max="9728" width="10" style="348" customWidth="1"/>
    <col min="9729" max="9975" width="7.7109375" style="348"/>
    <col min="9976" max="9976" width="12.85546875" style="348" customWidth="1"/>
    <col min="9977" max="9977" width="11.42578125" style="348" customWidth="1"/>
    <col min="9978" max="9979" width="7.42578125" style="348" customWidth="1"/>
    <col min="9980" max="9980" width="7.28515625" style="348" customWidth="1"/>
    <col min="9981" max="9982" width="7.7109375" style="348" customWidth="1"/>
    <col min="9983" max="9983" width="19.28515625" style="348" customWidth="1"/>
    <col min="9984" max="9984" width="10" style="348" customWidth="1"/>
    <col min="9985" max="10231" width="7.7109375" style="348"/>
    <col min="10232" max="10232" width="12.85546875" style="348" customWidth="1"/>
    <col min="10233" max="10233" width="11.42578125" style="348" customWidth="1"/>
    <col min="10234" max="10235" width="7.42578125" style="348" customWidth="1"/>
    <col min="10236" max="10236" width="7.28515625" style="348" customWidth="1"/>
    <col min="10237" max="10238" width="7.7109375" style="348" customWidth="1"/>
    <col min="10239" max="10239" width="19.28515625" style="348" customWidth="1"/>
    <col min="10240" max="10240" width="10" style="348" customWidth="1"/>
    <col min="10241" max="10487" width="7.7109375" style="348"/>
    <col min="10488" max="10488" width="12.85546875" style="348" customWidth="1"/>
    <col min="10489" max="10489" width="11.42578125" style="348" customWidth="1"/>
    <col min="10490" max="10491" width="7.42578125" style="348" customWidth="1"/>
    <col min="10492" max="10492" width="7.28515625" style="348" customWidth="1"/>
    <col min="10493" max="10494" width="7.7109375" style="348" customWidth="1"/>
    <col min="10495" max="10495" width="19.28515625" style="348" customWidth="1"/>
    <col min="10496" max="10496" width="10" style="348" customWidth="1"/>
    <col min="10497" max="10743" width="7.7109375" style="348"/>
    <col min="10744" max="10744" width="12.85546875" style="348" customWidth="1"/>
    <col min="10745" max="10745" width="11.42578125" style="348" customWidth="1"/>
    <col min="10746" max="10747" width="7.42578125" style="348" customWidth="1"/>
    <col min="10748" max="10748" width="7.28515625" style="348" customWidth="1"/>
    <col min="10749" max="10750" width="7.7109375" style="348" customWidth="1"/>
    <col min="10751" max="10751" width="19.28515625" style="348" customWidth="1"/>
    <col min="10752" max="10752" width="10" style="348" customWidth="1"/>
    <col min="10753" max="10999" width="7.7109375" style="348"/>
    <col min="11000" max="11000" width="12.85546875" style="348" customWidth="1"/>
    <col min="11001" max="11001" width="11.42578125" style="348" customWidth="1"/>
    <col min="11002" max="11003" width="7.42578125" style="348" customWidth="1"/>
    <col min="11004" max="11004" width="7.28515625" style="348" customWidth="1"/>
    <col min="11005" max="11006" width="7.7109375" style="348" customWidth="1"/>
    <col min="11007" max="11007" width="19.28515625" style="348" customWidth="1"/>
    <col min="11008" max="11008" width="10" style="348" customWidth="1"/>
    <col min="11009" max="11255" width="7.7109375" style="348"/>
    <col min="11256" max="11256" width="12.85546875" style="348" customWidth="1"/>
    <col min="11257" max="11257" width="11.42578125" style="348" customWidth="1"/>
    <col min="11258" max="11259" width="7.42578125" style="348" customWidth="1"/>
    <col min="11260" max="11260" width="7.28515625" style="348" customWidth="1"/>
    <col min="11261" max="11262" width="7.7109375" style="348" customWidth="1"/>
    <col min="11263" max="11263" width="19.28515625" style="348" customWidth="1"/>
    <col min="11264" max="11264" width="10" style="348" customWidth="1"/>
    <col min="11265" max="11511" width="7.7109375" style="348"/>
    <col min="11512" max="11512" width="12.85546875" style="348" customWidth="1"/>
    <col min="11513" max="11513" width="11.42578125" style="348" customWidth="1"/>
    <col min="11514" max="11515" width="7.42578125" style="348" customWidth="1"/>
    <col min="11516" max="11516" width="7.28515625" style="348" customWidth="1"/>
    <col min="11517" max="11518" width="7.7109375" style="348" customWidth="1"/>
    <col min="11519" max="11519" width="19.28515625" style="348" customWidth="1"/>
    <col min="11520" max="11520" width="10" style="348" customWidth="1"/>
    <col min="11521" max="11767" width="7.7109375" style="348"/>
    <col min="11768" max="11768" width="12.85546875" style="348" customWidth="1"/>
    <col min="11769" max="11769" width="11.42578125" style="348" customWidth="1"/>
    <col min="11770" max="11771" width="7.42578125" style="348" customWidth="1"/>
    <col min="11772" max="11772" width="7.28515625" style="348" customWidth="1"/>
    <col min="11773" max="11774" width="7.7109375" style="348" customWidth="1"/>
    <col min="11775" max="11775" width="19.28515625" style="348" customWidth="1"/>
    <col min="11776" max="11776" width="10" style="348" customWidth="1"/>
    <col min="11777" max="12023" width="7.7109375" style="348"/>
    <col min="12024" max="12024" width="12.85546875" style="348" customWidth="1"/>
    <col min="12025" max="12025" width="11.42578125" style="348" customWidth="1"/>
    <col min="12026" max="12027" width="7.42578125" style="348" customWidth="1"/>
    <col min="12028" max="12028" width="7.28515625" style="348" customWidth="1"/>
    <col min="12029" max="12030" width="7.7109375" style="348" customWidth="1"/>
    <col min="12031" max="12031" width="19.28515625" style="348" customWidth="1"/>
    <col min="12032" max="12032" width="10" style="348" customWidth="1"/>
    <col min="12033" max="12279" width="7.7109375" style="348"/>
    <col min="12280" max="12280" width="12.85546875" style="348" customWidth="1"/>
    <col min="12281" max="12281" width="11.42578125" style="348" customWidth="1"/>
    <col min="12282" max="12283" width="7.42578125" style="348" customWidth="1"/>
    <col min="12284" max="12284" width="7.28515625" style="348" customWidth="1"/>
    <col min="12285" max="12286" width="7.7109375" style="348" customWidth="1"/>
    <col min="12287" max="12287" width="19.28515625" style="348" customWidth="1"/>
    <col min="12288" max="12288" width="10" style="348" customWidth="1"/>
    <col min="12289" max="12535" width="7.7109375" style="348"/>
    <col min="12536" max="12536" width="12.85546875" style="348" customWidth="1"/>
    <col min="12537" max="12537" width="11.42578125" style="348" customWidth="1"/>
    <col min="12538" max="12539" width="7.42578125" style="348" customWidth="1"/>
    <col min="12540" max="12540" width="7.28515625" style="348" customWidth="1"/>
    <col min="12541" max="12542" width="7.7109375" style="348" customWidth="1"/>
    <col min="12543" max="12543" width="19.28515625" style="348" customWidth="1"/>
    <col min="12544" max="12544" width="10" style="348" customWidth="1"/>
    <col min="12545" max="12791" width="7.7109375" style="348"/>
    <col min="12792" max="12792" width="12.85546875" style="348" customWidth="1"/>
    <col min="12793" max="12793" width="11.42578125" style="348" customWidth="1"/>
    <col min="12794" max="12795" width="7.42578125" style="348" customWidth="1"/>
    <col min="12796" max="12796" width="7.28515625" style="348" customWidth="1"/>
    <col min="12797" max="12798" width="7.7109375" style="348" customWidth="1"/>
    <col min="12799" max="12799" width="19.28515625" style="348" customWidth="1"/>
    <col min="12800" max="12800" width="10" style="348" customWidth="1"/>
    <col min="12801" max="13047" width="7.7109375" style="348"/>
    <col min="13048" max="13048" width="12.85546875" style="348" customWidth="1"/>
    <col min="13049" max="13049" width="11.42578125" style="348" customWidth="1"/>
    <col min="13050" max="13051" width="7.42578125" style="348" customWidth="1"/>
    <col min="13052" max="13052" width="7.28515625" style="348" customWidth="1"/>
    <col min="13053" max="13054" width="7.7109375" style="348" customWidth="1"/>
    <col min="13055" max="13055" width="19.28515625" style="348" customWidth="1"/>
    <col min="13056" max="13056" width="10" style="348" customWidth="1"/>
    <col min="13057" max="13303" width="7.7109375" style="348"/>
    <col min="13304" max="13304" width="12.85546875" style="348" customWidth="1"/>
    <col min="13305" max="13305" width="11.42578125" style="348" customWidth="1"/>
    <col min="13306" max="13307" width="7.42578125" style="348" customWidth="1"/>
    <col min="13308" max="13308" width="7.28515625" style="348" customWidth="1"/>
    <col min="13309" max="13310" width="7.7109375" style="348" customWidth="1"/>
    <col min="13311" max="13311" width="19.28515625" style="348" customWidth="1"/>
    <col min="13312" max="13312" width="10" style="348" customWidth="1"/>
    <col min="13313" max="13559" width="7.7109375" style="348"/>
    <col min="13560" max="13560" width="12.85546875" style="348" customWidth="1"/>
    <col min="13561" max="13561" width="11.42578125" style="348" customWidth="1"/>
    <col min="13562" max="13563" width="7.42578125" style="348" customWidth="1"/>
    <col min="13564" max="13564" width="7.28515625" style="348" customWidth="1"/>
    <col min="13565" max="13566" width="7.7109375" style="348" customWidth="1"/>
    <col min="13567" max="13567" width="19.28515625" style="348" customWidth="1"/>
    <col min="13568" max="13568" width="10" style="348" customWidth="1"/>
    <col min="13569" max="13815" width="7.7109375" style="348"/>
    <col min="13816" max="13816" width="12.85546875" style="348" customWidth="1"/>
    <col min="13817" max="13817" width="11.42578125" style="348" customWidth="1"/>
    <col min="13818" max="13819" width="7.42578125" style="348" customWidth="1"/>
    <col min="13820" max="13820" width="7.28515625" style="348" customWidth="1"/>
    <col min="13821" max="13822" width="7.7109375" style="348" customWidth="1"/>
    <col min="13823" max="13823" width="19.28515625" style="348" customWidth="1"/>
    <col min="13824" max="13824" width="10" style="348" customWidth="1"/>
    <col min="13825" max="14071" width="7.7109375" style="348"/>
    <col min="14072" max="14072" width="12.85546875" style="348" customWidth="1"/>
    <col min="14073" max="14073" width="11.42578125" style="348" customWidth="1"/>
    <col min="14074" max="14075" width="7.42578125" style="348" customWidth="1"/>
    <col min="14076" max="14076" width="7.28515625" style="348" customWidth="1"/>
    <col min="14077" max="14078" width="7.7109375" style="348" customWidth="1"/>
    <col min="14079" max="14079" width="19.28515625" style="348" customWidth="1"/>
    <col min="14080" max="14080" width="10" style="348" customWidth="1"/>
    <col min="14081" max="14327" width="7.7109375" style="348"/>
    <col min="14328" max="14328" width="12.85546875" style="348" customWidth="1"/>
    <col min="14329" max="14329" width="11.42578125" style="348" customWidth="1"/>
    <col min="14330" max="14331" width="7.42578125" style="348" customWidth="1"/>
    <col min="14332" max="14332" width="7.28515625" style="348" customWidth="1"/>
    <col min="14333" max="14334" width="7.7109375" style="348" customWidth="1"/>
    <col min="14335" max="14335" width="19.28515625" style="348" customWidth="1"/>
    <col min="14336" max="14336" width="10" style="348" customWidth="1"/>
    <col min="14337" max="14583" width="7.7109375" style="348"/>
    <col min="14584" max="14584" width="12.85546875" style="348" customWidth="1"/>
    <col min="14585" max="14585" width="11.42578125" style="348" customWidth="1"/>
    <col min="14586" max="14587" width="7.42578125" style="348" customWidth="1"/>
    <col min="14588" max="14588" width="7.28515625" style="348" customWidth="1"/>
    <col min="14589" max="14590" width="7.7109375" style="348" customWidth="1"/>
    <col min="14591" max="14591" width="19.28515625" style="348" customWidth="1"/>
    <col min="14592" max="14592" width="10" style="348" customWidth="1"/>
    <col min="14593" max="14839" width="7.7109375" style="348"/>
    <col min="14840" max="14840" width="12.85546875" style="348" customWidth="1"/>
    <col min="14841" max="14841" width="11.42578125" style="348" customWidth="1"/>
    <col min="14842" max="14843" width="7.42578125" style="348" customWidth="1"/>
    <col min="14844" max="14844" width="7.28515625" style="348" customWidth="1"/>
    <col min="14845" max="14846" width="7.7109375" style="348" customWidth="1"/>
    <col min="14847" max="14847" width="19.28515625" style="348" customWidth="1"/>
    <col min="14848" max="14848" width="10" style="348" customWidth="1"/>
    <col min="14849" max="15095" width="7.7109375" style="348"/>
    <col min="15096" max="15096" width="12.85546875" style="348" customWidth="1"/>
    <col min="15097" max="15097" width="11.42578125" style="348" customWidth="1"/>
    <col min="15098" max="15099" width="7.42578125" style="348" customWidth="1"/>
    <col min="15100" max="15100" width="7.28515625" style="348" customWidth="1"/>
    <col min="15101" max="15102" width="7.7109375" style="348" customWidth="1"/>
    <col min="15103" max="15103" width="19.28515625" style="348" customWidth="1"/>
    <col min="15104" max="15104" width="10" style="348" customWidth="1"/>
    <col min="15105" max="15351" width="7.7109375" style="348"/>
    <col min="15352" max="15352" width="12.85546875" style="348" customWidth="1"/>
    <col min="15353" max="15353" width="11.42578125" style="348" customWidth="1"/>
    <col min="15354" max="15355" width="7.42578125" style="348" customWidth="1"/>
    <col min="15356" max="15356" width="7.28515625" style="348" customWidth="1"/>
    <col min="15357" max="15358" width="7.7109375" style="348" customWidth="1"/>
    <col min="15359" max="15359" width="19.28515625" style="348" customWidth="1"/>
    <col min="15360" max="15360" width="10" style="348" customWidth="1"/>
    <col min="15361" max="15607" width="7.7109375" style="348"/>
    <col min="15608" max="15608" width="12.85546875" style="348" customWidth="1"/>
    <col min="15609" max="15609" width="11.42578125" style="348" customWidth="1"/>
    <col min="15610" max="15611" width="7.42578125" style="348" customWidth="1"/>
    <col min="15612" max="15612" width="7.28515625" style="348" customWidth="1"/>
    <col min="15613" max="15614" width="7.7109375" style="348" customWidth="1"/>
    <col min="15615" max="15615" width="19.28515625" style="348" customWidth="1"/>
    <col min="15616" max="15616" width="10" style="348" customWidth="1"/>
    <col min="15617" max="15863" width="7.7109375" style="348"/>
    <col min="15864" max="15864" width="12.85546875" style="348" customWidth="1"/>
    <col min="15865" max="15865" width="11.42578125" style="348" customWidth="1"/>
    <col min="15866" max="15867" width="7.42578125" style="348" customWidth="1"/>
    <col min="15868" max="15868" width="7.28515625" style="348" customWidth="1"/>
    <col min="15869" max="15870" width="7.7109375" style="348" customWidth="1"/>
    <col min="15871" max="15871" width="19.28515625" style="348" customWidth="1"/>
    <col min="15872" max="15872" width="10" style="348" customWidth="1"/>
    <col min="15873" max="16119" width="7.7109375" style="348"/>
    <col min="16120" max="16120" width="12.85546875" style="348" customWidth="1"/>
    <col min="16121" max="16121" width="11.42578125" style="348" customWidth="1"/>
    <col min="16122" max="16123" width="7.42578125" style="348" customWidth="1"/>
    <col min="16124" max="16124" width="7.28515625" style="348" customWidth="1"/>
    <col min="16125" max="16126" width="7.7109375" style="348" customWidth="1"/>
    <col min="16127" max="16127" width="19.28515625" style="348" customWidth="1"/>
    <col min="16128" max="16128" width="10" style="348" customWidth="1"/>
    <col min="16129" max="16384" width="7.7109375" style="348"/>
  </cols>
  <sheetData>
    <row r="1" spans="1:16" ht="33" customHeight="1">
      <c r="A1" s="2232" t="s">
        <v>428</v>
      </c>
      <c r="B1" s="2232"/>
      <c r="C1" s="2232"/>
      <c r="D1" s="2232"/>
      <c r="E1" s="2232"/>
      <c r="F1" s="2232"/>
      <c r="G1" s="2232"/>
      <c r="H1" s="2232"/>
      <c r="I1" s="2232"/>
    </row>
    <row r="2" spans="1:16" ht="33" customHeight="1">
      <c r="A2" s="1902" t="s">
        <v>429</v>
      </c>
      <c r="B2" s="1902"/>
      <c r="C2" s="1902"/>
      <c r="D2" s="1902"/>
      <c r="E2" s="1902"/>
      <c r="F2" s="1902"/>
      <c r="G2" s="1902"/>
      <c r="H2" s="1902"/>
      <c r="I2" s="1902"/>
    </row>
    <row r="3" spans="1:16" s="349" customFormat="1" ht="24" customHeight="1">
      <c r="A3" s="1903" t="s">
        <v>1011</v>
      </c>
      <c r="B3" s="1903"/>
      <c r="C3" s="1903"/>
      <c r="D3" s="1904"/>
      <c r="E3" s="1958" t="s">
        <v>1012</v>
      </c>
      <c r="F3" s="1958"/>
      <c r="G3" s="1958"/>
      <c r="H3" s="1958"/>
      <c r="I3" s="1905"/>
    </row>
    <row r="4" spans="1:16" ht="33" customHeight="1">
      <c r="A4" s="2077" t="s">
        <v>699</v>
      </c>
      <c r="B4" s="2078" t="s">
        <v>700</v>
      </c>
      <c r="C4" s="561"/>
      <c r="D4" s="2233" t="s">
        <v>160</v>
      </c>
      <c r="E4" s="2233"/>
      <c r="F4" s="2233"/>
      <c r="G4" s="2234"/>
      <c r="H4" s="2078" t="s">
        <v>701</v>
      </c>
      <c r="I4" s="2077" t="s">
        <v>520</v>
      </c>
    </row>
    <row r="5" spans="1:16" ht="33" customHeight="1">
      <c r="A5" s="2077"/>
      <c r="B5" s="2078"/>
      <c r="C5" s="351" t="s">
        <v>219</v>
      </c>
      <c r="D5" s="351" t="s">
        <v>220</v>
      </c>
      <c r="E5" s="351" t="s">
        <v>178</v>
      </c>
      <c r="F5" s="351" t="s">
        <v>179</v>
      </c>
      <c r="G5" s="351" t="s">
        <v>221</v>
      </c>
      <c r="H5" s="2078"/>
      <c r="I5" s="2077"/>
    </row>
    <row r="6" spans="1:16" ht="33" customHeight="1">
      <c r="A6" s="2070" t="s">
        <v>523</v>
      </c>
      <c r="B6" s="352" t="s">
        <v>624</v>
      </c>
      <c r="C6" s="242">
        <v>2165</v>
      </c>
      <c r="D6" s="242">
        <v>5382</v>
      </c>
      <c r="E6" s="242">
        <v>3876</v>
      </c>
      <c r="F6" s="242">
        <v>4856</v>
      </c>
      <c r="G6" s="242">
        <v>7019</v>
      </c>
      <c r="H6" s="352" t="s">
        <v>162</v>
      </c>
      <c r="I6" s="2070" t="s">
        <v>629</v>
      </c>
    </row>
    <row r="7" spans="1:16" ht="33" customHeight="1">
      <c r="A7" s="2070"/>
      <c r="B7" s="352" t="s">
        <v>625</v>
      </c>
      <c r="C7" s="242">
        <v>24567</v>
      </c>
      <c r="D7" s="242">
        <v>19655</v>
      </c>
      <c r="E7" s="242">
        <v>24291</v>
      </c>
      <c r="F7" s="242">
        <v>25345</v>
      </c>
      <c r="G7" s="242">
        <v>28218</v>
      </c>
      <c r="H7" s="352" t="s">
        <v>163</v>
      </c>
      <c r="I7" s="2070"/>
    </row>
    <row r="8" spans="1:16" ht="33" customHeight="1">
      <c r="A8" s="2070"/>
      <c r="B8" s="352" t="s">
        <v>128</v>
      </c>
      <c r="C8" s="239">
        <f>C6+C7</f>
        <v>26732</v>
      </c>
      <c r="D8" s="239">
        <f>D6+D7</f>
        <v>25037</v>
      </c>
      <c r="E8" s="239">
        <f>SUM(E6:E7)</f>
        <v>28167</v>
      </c>
      <c r="F8" s="239">
        <f>SUM(F6:F7)</f>
        <v>30201</v>
      </c>
      <c r="G8" s="239">
        <f>SUM(G6:G7)</f>
        <v>35237</v>
      </c>
      <c r="H8" s="352" t="s">
        <v>129</v>
      </c>
      <c r="I8" s="2070"/>
    </row>
    <row r="9" spans="1:16" ht="33" customHeight="1">
      <c r="A9" s="2070" t="s">
        <v>524</v>
      </c>
      <c r="B9" s="352" t="s">
        <v>624</v>
      </c>
      <c r="C9" s="242">
        <v>1904</v>
      </c>
      <c r="D9" s="242">
        <v>3051</v>
      </c>
      <c r="E9" s="242">
        <v>4221</v>
      </c>
      <c r="F9" s="242">
        <v>4646</v>
      </c>
      <c r="G9" s="242">
        <v>5554</v>
      </c>
      <c r="H9" s="352" t="s">
        <v>162</v>
      </c>
      <c r="I9" s="2070" t="s">
        <v>227</v>
      </c>
    </row>
    <row r="10" spans="1:16" ht="33" customHeight="1">
      <c r="A10" s="2070"/>
      <c r="B10" s="352" t="s">
        <v>625</v>
      </c>
      <c r="C10" s="242">
        <v>10381</v>
      </c>
      <c r="D10" s="242">
        <v>8988</v>
      </c>
      <c r="E10" s="242">
        <v>9710</v>
      </c>
      <c r="F10" s="242">
        <v>10245</v>
      </c>
      <c r="G10" s="242">
        <v>11122</v>
      </c>
      <c r="H10" s="352" t="s">
        <v>163</v>
      </c>
      <c r="I10" s="2070"/>
    </row>
    <row r="11" spans="1:16" ht="33" customHeight="1">
      <c r="A11" s="2070"/>
      <c r="B11" s="352" t="s">
        <v>128</v>
      </c>
      <c r="C11" s="239">
        <f>C9+C10</f>
        <v>12285</v>
      </c>
      <c r="D11" s="239">
        <f>D9+D10</f>
        <v>12039</v>
      </c>
      <c r="E11" s="239">
        <f>SUM(E9:E10)</f>
        <v>13931</v>
      </c>
      <c r="F11" s="239">
        <f>SUM(F9:F10)</f>
        <v>14891</v>
      </c>
      <c r="G11" s="239">
        <f>SUM(G9:G10)</f>
        <v>16676</v>
      </c>
      <c r="H11" s="352" t="s">
        <v>129</v>
      </c>
      <c r="I11" s="2070"/>
    </row>
    <row r="12" spans="1:16" ht="33" customHeight="1">
      <c r="A12" s="2070" t="s">
        <v>525</v>
      </c>
      <c r="B12" s="352" t="s">
        <v>624</v>
      </c>
      <c r="C12" s="242">
        <f t="shared" ref="C12:G13" si="0">C6+C9</f>
        <v>4069</v>
      </c>
      <c r="D12" s="242">
        <f t="shared" si="0"/>
        <v>8433</v>
      </c>
      <c r="E12" s="242">
        <f t="shared" si="0"/>
        <v>8097</v>
      </c>
      <c r="F12" s="242">
        <f t="shared" si="0"/>
        <v>9502</v>
      </c>
      <c r="G12" s="242">
        <f t="shared" si="0"/>
        <v>12573</v>
      </c>
      <c r="H12" s="352" t="s">
        <v>162</v>
      </c>
      <c r="I12" s="2070" t="s">
        <v>631</v>
      </c>
    </row>
    <row r="13" spans="1:16" ht="33" customHeight="1">
      <c r="A13" s="2070"/>
      <c r="B13" s="352" t="s">
        <v>625</v>
      </c>
      <c r="C13" s="242">
        <f t="shared" si="0"/>
        <v>34948</v>
      </c>
      <c r="D13" s="242">
        <f t="shared" si="0"/>
        <v>28643</v>
      </c>
      <c r="E13" s="242">
        <f t="shared" si="0"/>
        <v>34001</v>
      </c>
      <c r="F13" s="242">
        <f t="shared" si="0"/>
        <v>35590</v>
      </c>
      <c r="G13" s="242">
        <f t="shared" si="0"/>
        <v>39340</v>
      </c>
      <c r="H13" s="352" t="s">
        <v>163</v>
      </c>
      <c r="I13" s="2070"/>
    </row>
    <row r="14" spans="1:16" ht="33" customHeight="1">
      <c r="A14" s="2070"/>
      <c r="B14" s="352" t="s">
        <v>128</v>
      </c>
      <c r="C14" s="239">
        <f>C12+C13</f>
        <v>39017</v>
      </c>
      <c r="D14" s="239">
        <f>D12+D13</f>
        <v>37076</v>
      </c>
      <c r="E14" s="239">
        <f>SUM(E12:E13)</f>
        <v>42098</v>
      </c>
      <c r="F14" s="239">
        <f>SUM(F12:F13)</f>
        <v>45092</v>
      </c>
      <c r="G14" s="239">
        <f>SUM(G12:G13)</f>
        <v>51913</v>
      </c>
      <c r="H14" s="352" t="s">
        <v>129</v>
      </c>
      <c r="I14" s="2070"/>
    </row>
    <row r="15" spans="1:16" ht="33" customHeight="1">
      <c r="A15" s="2070" t="s">
        <v>527</v>
      </c>
      <c r="B15" s="352" t="s">
        <v>624</v>
      </c>
      <c r="C15" s="242">
        <v>2284</v>
      </c>
      <c r="D15" s="242">
        <v>3262</v>
      </c>
      <c r="E15" s="242">
        <v>3274</v>
      </c>
      <c r="F15" s="242">
        <v>3211</v>
      </c>
      <c r="G15" s="242">
        <v>4096</v>
      </c>
      <c r="H15" s="352" t="s">
        <v>162</v>
      </c>
      <c r="I15" s="2070" t="s">
        <v>233</v>
      </c>
    </row>
    <row r="16" spans="1:16" ht="33" customHeight="1">
      <c r="A16" s="2070"/>
      <c r="B16" s="352" t="s">
        <v>625</v>
      </c>
      <c r="C16" s="242">
        <v>43459</v>
      </c>
      <c r="D16" s="242">
        <v>38993</v>
      </c>
      <c r="E16" s="242">
        <v>44715</v>
      </c>
      <c r="F16" s="242">
        <v>48250</v>
      </c>
      <c r="G16" s="242">
        <v>56235</v>
      </c>
      <c r="H16" s="352" t="s">
        <v>163</v>
      </c>
      <c r="I16" s="2070"/>
      <c r="L16" s="283"/>
      <c r="M16" s="283"/>
      <c r="N16" s="283"/>
      <c r="O16" s="283"/>
      <c r="P16" s="283"/>
    </row>
    <row r="17" spans="1:9" ht="33" customHeight="1">
      <c r="A17" s="2070"/>
      <c r="B17" s="352" t="s">
        <v>128</v>
      </c>
      <c r="C17" s="239">
        <f>C15+C16</f>
        <v>45743</v>
      </c>
      <c r="D17" s="239">
        <f>D15+D16</f>
        <v>42255</v>
      </c>
      <c r="E17" s="239">
        <f>SUM(E15:E16)</f>
        <v>47989</v>
      </c>
      <c r="F17" s="239">
        <f>SUM(F15:F16)</f>
        <v>51461</v>
      </c>
      <c r="G17" s="239">
        <f>SUM(G15:G16)</f>
        <v>60331</v>
      </c>
      <c r="H17" s="352" t="s">
        <v>129</v>
      </c>
      <c r="I17" s="2070"/>
    </row>
    <row r="18" spans="1:9" ht="33" customHeight="1">
      <c r="A18" s="2070" t="s">
        <v>528</v>
      </c>
      <c r="B18" s="352" t="s">
        <v>624</v>
      </c>
      <c r="C18" s="242">
        <v>58</v>
      </c>
      <c r="D18" s="242">
        <v>65</v>
      </c>
      <c r="E18" s="242">
        <v>59</v>
      </c>
      <c r="F18" s="242">
        <v>36</v>
      </c>
      <c r="G18" s="242">
        <v>29</v>
      </c>
      <c r="H18" s="352" t="s">
        <v>162</v>
      </c>
      <c r="I18" s="2070" t="s">
        <v>235</v>
      </c>
    </row>
    <row r="19" spans="1:9" ht="33" customHeight="1">
      <c r="A19" s="2070"/>
      <c r="B19" s="352" t="s">
        <v>625</v>
      </c>
      <c r="C19" s="242">
        <v>1932</v>
      </c>
      <c r="D19" s="242">
        <v>2248</v>
      </c>
      <c r="E19" s="242">
        <v>2374</v>
      </c>
      <c r="F19" s="242">
        <v>2381</v>
      </c>
      <c r="G19" s="242">
        <v>2647</v>
      </c>
      <c r="H19" s="352" t="s">
        <v>163</v>
      </c>
      <c r="I19" s="2070"/>
    </row>
    <row r="20" spans="1:9" ht="33" customHeight="1">
      <c r="A20" s="2070"/>
      <c r="B20" s="352" t="s">
        <v>128</v>
      </c>
      <c r="C20" s="239">
        <f>C18+C19</f>
        <v>1990</v>
      </c>
      <c r="D20" s="239">
        <f>D18+D19</f>
        <v>2313</v>
      </c>
      <c r="E20" s="239">
        <f>SUM(E18:E19)</f>
        <v>2433</v>
      </c>
      <c r="F20" s="239">
        <f>SUM(F18:F19)</f>
        <v>2417</v>
      </c>
      <c r="G20" s="239">
        <f>SUM(G18:G19)</f>
        <v>2676</v>
      </c>
      <c r="H20" s="352" t="s">
        <v>129</v>
      </c>
      <c r="I20" s="2070"/>
    </row>
    <row r="21" spans="1:9" ht="33" customHeight="1">
      <c r="A21" s="2070" t="s">
        <v>529</v>
      </c>
      <c r="B21" s="352" t="s">
        <v>624</v>
      </c>
      <c r="C21" s="242">
        <f t="shared" ref="C21:G22" si="1">C15+C18</f>
        <v>2342</v>
      </c>
      <c r="D21" s="242">
        <f t="shared" si="1"/>
        <v>3327</v>
      </c>
      <c r="E21" s="242">
        <f t="shared" si="1"/>
        <v>3333</v>
      </c>
      <c r="F21" s="242">
        <f t="shared" si="1"/>
        <v>3247</v>
      </c>
      <c r="G21" s="242">
        <f t="shared" si="1"/>
        <v>4125</v>
      </c>
      <c r="H21" s="352" t="s">
        <v>162</v>
      </c>
      <c r="I21" s="2070" t="s">
        <v>530</v>
      </c>
    </row>
    <row r="22" spans="1:9" ht="33" customHeight="1">
      <c r="A22" s="2070"/>
      <c r="B22" s="352" t="s">
        <v>625</v>
      </c>
      <c r="C22" s="242">
        <f t="shared" si="1"/>
        <v>45391</v>
      </c>
      <c r="D22" s="242">
        <f t="shared" si="1"/>
        <v>41241</v>
      </c>
      <c r="E22" s="242">
        <f t="shared" si="1"/>
        <v>47089</v>
      </c>
      <c r="F22" s="242">
        <f t="shared" si="1"/>
        <v>50631</v>
      </c>
      <c r="G22" s="242">
        <f t="shared" si="1"/>
        <v>58882</v>
      </c>
      <c r="H22" s="352" t="s">
        <v>163</v>
      </c>
      <c r="I22" s="2070"/>
    </row>
    <row r="23" spans="1:9" ht="33" customHeight="1">
      <c r="A23" s="2070"/>
      <c r="B23" s="352" t="s">
        <v>128</v>
      </c>
      <c r="C23" s="239">
        <f>C21+C22</f>
        <v>47733</v>
      </c>
      <c r="D23" s="239">
        <f>D21+D22</f>
        <v>44568</v>
      </c>
      <c r="E23" s="239">
        <f>SUM(E21:E22)</f>
        <v>50422</v>
      </c>
      <c r="F23" s="239">
        <f>SUM(F21:F22)</f>
        <v>53878</v>
      </c>
      <c r="G23" s="239">
        <f>SUM(G21:G22)</f>
        <v>63007</v>
      </c>
      <c r="H23" s="352" t="s">
        <v>129</v>
      </c>
      <c r="I23" s="2070"/>
    </row>
    <row r="24" spans="1:9" ht="33" customHeight="1">
      <c r="A24" s="2070" t="s">
        <v>531</v>
      </c>
      <c r="B24" s="352" t="s">
        <v>624</v>
      </c>
      <c r="C24" s="242">
        <v>1582</v>
      </c>
      <c r="D24" s="242">
        <v>3286</v>
      </c>
      <c r="E24" s="242">
        <v>5417</v>
      </c>
      <c r="F24" s="242">
        <v>7394</v>
      </c>
      <c r="G24" s="242">
        <v>7671</v>
      </c>
      <c r="H24" s="352" t="s">
        <v>162</v>
      </c>
      <c r="I24" s="2070" t="s">
        <v>632</v>
      </c>
    </row>
    <row r="25" spans="1:9" ht="33" customHeight="1">
      <c r="A25" s="2070"/>
      <c r="B25" s="352" t="s">
        <v>625</v>
      </c>
      <c r="C25" s="242">
        <v>23129</v>
      </c>
      <c r="D25" s="242">
        <v>17125</v>
      </c>
      <c r="E25" s="242">
        <v>18112</v>
      </c>
      <c r="F25" s="242">
        <v>19538</v>
      </c>
      <c r="G25" s="242">
        <v>20980</v>
      </c>
      <c r="H25" s="352" t="s">
        <v>163</v>
      </c>
      <c r="I25" s="2070"/>
    </row>
    <row r="26" spans="1:9" ht="33" customHeight="1">
      <c r="A26" s="2070"/>
      <c r="B26" s="352" t="s">
        <v>128</v>
      </c>
      <c r="C26" s="239">
        <f>C24+C25</f>
        <v>24711</v>
      </c>
      <c r="D26" s="239">
        <f>D24+D25</f>
        <v>20411</v>
      </c>
      <c r="E26" s="239">
        <f>SUM(E24:E25)</f>
        <v>23529</v>
      </c>
      <c r="F26" s="239">
        <f>SUM(F24:F25)</f>
        <v>26932</v>
      </c>
      <c r="G26" s="239">
        <f>SUM(G24:G25)</f>
        <v>28651</v>
      </c>
      <c r="H26" s="352" t="s">
        <v>129</v>
      </c>
      <c r="I26" s="2070"/>
    </row>
    <row r="27" spans="1:9" ht="33" customHeight="1">
      <c r="A27" s="2070" t="s">
        <v>532</v>
      </c>
      <c r="B27" s="352" t="s">
        <v>624</v>
      </c>
      <c r="C27" s="242">
        <v>8575</v>
      </c>
      <c r="D27" s="242">
        <v>10364</v>
      </c>
      <c r="E27" s="242">
        <v>14838</v>
      </c>
      <c r="F27" s="242">
        <v>17875</v>
      </c>
      <c r="G27" s="242">
        <v>21072</v>
      </c>
      <c r="H27" s="352" t="s">
        <v>162</v>
      </c>
      <c r="I27" s="2070" t="s">
        <v>633</v>
      </c>
    </row>
    <row r="28" spans="1:9" ht="33" customHeight="1">
      <c r="A28" s="2070"/>
      <c r="B28" s="352" t="s">
        <v>625</v>
      </c>
      <c r="C28" s="242">
        <v>17728</v>
      </c>
      <c r="D28" s="242">
        <v>14730</v>
      </c>
      <c r="E28" s="242">
        <v>15861</v>
      </c>
      <c r="F28" s="242">
        <v>16338</v>
      </c>
      <c r="G28" s="242">
        <v>17042</v>
      </c>
      <c r="H28" s="352" t="s">
        <v>163</v>
      </c>
      <c r="I28" s="2070"/>
    </row>
    <row r="29" spans="1:9" ht="33" customHeight="1">
      <c r="A29" s="2070"/>
      <c r="B29" s="352" t="s">
        <v>128</v>
      </c>
      <c r="C29" s="239">
        <f>C27+C28</f>
        <v>26303</v>
      </c>
      <c r="D29" s="239">
        <f>D27+D28</f>
        <v>25094</v>
      </c>
      <c r="E29" s="239">
        <f>SUM(E27:E28)</f>
        <v>30699</v>
      </c>
      <c r="F29" s="239">
        <f>SUM(F27:F28)</f>
        <v>34213</v>
      </c>
      <c r="G29" s="239">
        <f>SUM(G27:G28)</f>
        <v>38114</v>
      </c>
      <c r="H29" s="352" t="s">
        <v>129</v>
      </c>
      <c r="I29" s="2070"/>
    </row>
    <row r="30" spans="1:9" ht="54.95" customHeight="1"/>
    <row r="31" spans="1:9" ht="54.95" customHeight="1"/>
    <row r="32" spans="1:9" ht="54.95" customHeight="1"/>
    <row r="33" ht="54.95" customHeight="1"/>
    <row r="34" ht="54.95" customHeight="1"/>
    <row r="35" ht="54.95" customHeight="1"/>
    <row r="36" ht="54.95" customHeight="1"/>
    <row r="37" ht="54.95" customHeight="1"/>
    <row r="38" ht="54.95" customHeight="1"/>
    <row r="39" ht="54.95" customHeight="1"/>
    <row r="40" ht="54.95" customHeight="1"/>
    <row r="41" ht="54.95" customHeight="1"/>
    <row r="42" ht="54.95" customHeight="1"/>
    <row r="43" ht="54.95" customHeight="1"/>
    <row r="44" ht="54.95" customHeight="1"/>
    <row r="45" ht="54.95" customHeight="1"/>
    <row r="46" ht="54.95" customHeight="1"/>
    <row r="47" ht="54.95" customHeight="1"/>
    <row r="48" ht="54.95" customHeight="1"/>
    <row r="49" ht="54.95" customHeight="1"/>
    <row r="50" ht="54.95" customHeight="1"/>
    <row r="51" ht="54.95" customHeight="1"/>
    <row r="52" ht="54.95" customHeight="1"/>
    <row r="53" ht="54.95" customHeight="1"/>
    <row r="54" ht="54.95" customHeight="1"/>
    <row r="55" ht="54.95" customHeight="1"/>
    <row r="56" ht="54.95" customHeight="1"/>
    <row r="57" ht="54.95" customHeight="1"/>
    <row r="58" ht="54.95" customHeight="1"/>
    <row r="59" ht="54.95" customHeight="1"/>
    <row r="60" ht="54.95" customHeight="1"/>
    <row r="61" ht="54.95" customHeight="1"/>
    <row r="62" ht="54.95" customHeight="1"/>
    <row r="63" ht="54.95" customHeight="1"/>
    <row r="64" ht="54.95" customHeight="1"/>
    <row r="65" ht="54.95" customHeight="1"/>
    <row r="66" ht="54.95" customHeight="1"/>
    <row r="67" ht="54.95" customHeight="1"/>
    <row r="68" ht="54.95" customHeight="1"/>
    <row r="69" ht="54.95" customHeight="1"/>
    <row r="70" ht="54.95" customHeight="1"/>
    <row r="71" ht="54.95" customHeight="1"/>
    <row r="72" ht="54.95" customHeight="1"/>
    <row r="73" ht="54.95" customHeight="1"/>
    <row r="74" ht="54.95" customHeight="1"/>
    <row r="75" ht="54.95" customHeight="1"/>
    <row r="76" ht="54.95" customHeight="1"/>
    <row r="77" ht="54.95" customHeight="1"/>
    <row r="78" ht="54.95" customHeight="1"/>
  </sheetData>
  <mergeCells count="25">
    <mergeCell ref="A1:I1"/>
    <mergeCell ref="A2:I2"/>
    <mergeCell ref="A3:D3"/>
    <mergeCell ref="E3:I3"/>
    <mergeCell ref="A4:A5"/>
    <mergeCell ref="B4:B5"/>
    <mergeCell ref="D4:G4"/>
    <mergeCell ref="H4:H5"/>
    <mergeCell ref="I4:I5"/>
    <mergeCell ref="A6:A8"/>
    <mergeCell ref="I6:I8"/>
    <mergeCell ref="A9:A11"/>
    <mergeCell ref="I9:I11"/>
    <mergeCell ref="A12:A14"/>
    <mergeCell ref="I12:I14"/>
    <mergeCell ref="A24:A26"/>
    <mergeCell ref="I24:I26"/>
    <mergeCell ref="A27:A29"/>
    <mergeCell ref="I27:I29"/>
    <mergeCell ref="A15:A17"/>
    <mergeCell ref="I15:I17"/>
    <mergeCell ref="A18:A20"/>
    <mergeCell ref="I18:I20"/>
    <mergeCell ref="A21:A23"/>
    <mergeCell ref="I21:I23"/>
  </mergeCells>
  <printOptions horizontalCentered="1" verticalCentered="1"/>
  <pageMargins left="0.5" right="0.5" top="0.6" bottom="0.6" header="0.5" footer="0.5"/>
  <pageSetup paperSize="9" scale="71"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X181"/>
  <sheetViews>
    <sheetView rightToLeft="1"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24" ht="50.25" customHeight="1">
      <c r="A1" s="1938" t="s">
        <v>431</v>
      </c>
      <c r="B1" s="2180"/>
      <c r="C1" s="2180"/>
      <c r="D1" s="2180"/>
      <c r="E1" s="2180"/>
      <c r="F1" s="2180"/>
      <c r="G1" s="2180"/>
      <c r="H1" s="2180"/>
      <c r="I1" s="2180"/>
      <c r="J1" s="2180"/>
      <c r="K1" s="2180"/>
      <c r="L1" s="2180"/>
      <c r="M1" s="2180"/>
      <c r="N1" s="2180"/>
      <c r="O1" s="2180"/>
      <c r="P1" s="2181"/>
    </row>
    <row r="2" spans="1:24" s="562" customFormat="1" ht="47.25" customHeight="1">
      <c r="A2" s="1940" t="s">
        <v>432</v>
      </c>
      <c r="B2" s="2043"/>
      <c r="C2" s="2043"/>
      <c r="D2" s="2043"/>
      <c r="E2" s="2043"/>
      <c r="F2" s="2043"/>
      <c r="G2" s="2043"/>
      <c r="H2" s="2043"/>
      <c r="I2" s="2043"/>
      <c r="J2" s="2043"/>
      <c r="K2" s="2043"/>
      <c r="L2" s="2043"/>
      <c r="M2" s="2043"/>
      <c r="N2" s="2043"/>
      <c r="O2" s="2043"/>
      <c r="P2" s="2044"/>
    </row>
    <row r="3" spans="1:24" ht="39" customHeight="1">
      <c r="A3" s="2150" t="s">
        <v>1013</v>
      </c>
      <c r="B3" s="2151"/>
      <c r="C3" s="2151"/>
      <c r="D3" s="2151"/>
      <c r="E3" s="2151"/>
      <c r="F3" s="2151"/>
      <c r="G3" s="2152"/>
      <c r="H3" s="2153" t="s">
        <v>1014</v>
      </c>
      <c r="I3" s="2153"/>
      <c r="J3" s="2153"/>
      <c r="K3" s="2153"/>
      <c r="L3" s="2153"/>
      <c r="M3" s="2153"/>
      <c r="N3" s="2153"/>
      <c r="O3" s="2153"/>
      <c r="P3" s="2154"/>
    </row>
    <row r="4" spans="1:24" ht="39" customHeight="1">
      <c r="A4" s="2173" t="s">
        <v>517</v>
      </c>
      <c r="B4" s="2173" t="s">
        <v>621</v>
      </c>
      <c r="C4" s="2179" t="s">
        <v>88</v>
      </c>
      <c r="D4" s="2179"/>
      <c r="E4" s="2179" t="s">
        <v>89</v>
      </c>
      <c r="F4" s="2179" t="s">
        <v>90</v>
      </c>
      <c r="G4" s="2179"/>
      <c r="H4" s="2179" t="s">
        <v>146</v>
      </c>
      <c r="I4" s="2179" t="s">
        <v>92</v>
      </c>
      <c r="J4" s="2179"/>
      <c r="K4" s="2179" t="s">
        <v>93</v>
      </c>
      <c r="L4" s="2179" t="s">
        <v>94</v>
      </c>
      <c r="M4" s="2179"/>
      <c r="N4" s="2179" t="s">
        <v>257</v>
      </c>
      <c r="O4" s="2179" t="s">
        <v>622</v>
      </c>
      <c r="P4" s="2179" t="s">
        <v>520</v>
      </c>
      <c r="Q4" s="346"/>
    </row>
    <row r="5" spans="1:24" ht="39" customHeight="1">
      <c r="A5" s="2174"/>
      <c r="B5" s="2174"/>
      <c r="C5" s="2179" t="s">
        <v>89</v>
      </c>
      <c r="D5" s="2179"/>
      <c r="E5" s="2179"/>
      <c r="F5" s="2179" t="s">
        <v>91</v>
      </c>
      <c r="G5" s="2179"/>
      <c r="H5" s="2179"/>
      <c r="I5" s="2179" t="s">
        <v>93</v>
      </c>
      <c r="J5" s="2179"/>
      <c r="K5" s="2179"/>
      <c r="L5" s="2179" t="s">
        <v>257</v>
      </c>
      <c r="M5" s="2179"/>
      <c r="N5" s="2179"/>
      <c r="O5" s="2179"/>
      <c r="P5" s="2179"/>
      <c r="Q5" s="346"/>
    </row>
    <row r="6" spans="1:24" ht="39" customHeight="1">
      <c r="A6" s="2174"/>
      <c r="B6" s="2174"/>
      <c r="C6" s="312" t="s">
        <v>624</v>
      </c>
      <c r="D6" s="312" t="s">
        <v>625</v>
      </c>
      <c r="E6" s="312" t="s">
        <v>128</v>
      </c>
      <c r="F6" s="312" t="s">
        <v>624</v>
      </c>
      <c r="G6" s="312" t="s">
        <v>625</v>
      </c>
      <c r="H6" s="312" t="s">
        <v>128</v>
      </c>
      <c r="I6" s="312" t="s">
        <v>624</v>
      </c>
      <c r="J6" s="312" t="s">
        <v>625</v>
      </c>
      <c r="K6" s="312" t="s">
        <v>128</v>
      </c>
      <c r="L6" s="312" t="s">
        <v>624</v>
      </c>
      <c r="M6" s="312" t="s">
        <v>625</v>
      </c>
      <c r="N6" s="312" t="s">
        <v>128</v>
      </c>
      <c r="O6" s="2179"/>
      <c r="P6" s="2179"/>
      <c r="Q6" s="346"/>
    </row>
    <row r="7" spans="1:24" ht="39" customHeight="1">
      <c r="A7" s="2175"/>
      <c r="B7" s="2175"/>
      <c r="C7" s="312" t="s">
        <v>626</v>
      </c>
      <c r="D7" s="312" t="s">
        <v>627</v>
      </c>
      <c r="E7" s="312" t="s">
        <v>129</v>
      </c>
      <c r="F7" s="312" t="s">
        <v>626</v>
      </c>
      <c r="G7" s="312" t="s">
        <v>627</v>
      </c>
      <c r="H7" s="312" t="s">
        <v>129</v>
      </c>
      <c r="I7" s="312" t="s">
        <v>626</v>
      </c>
      <c r="J7" s="312" t="s">
        <v>627</v>
      </c>
      <c r="K7" s="312" t="s">
        <v>129</v>
      </c>
      <c r="L7" s="312" t="s">
        <v>626</v>
      </c>
      <c r="M7" s="312" t="s">
        <v>627</v>
      </c>
      <c r="N7" s="312" t="s">
        <v>129</v>
      </c>
      <c r="O7" s="2179"/>
      <c r="P7" s="2179"/>
      <c r="Q7" s="346"/>
    </row>
    <row r="8" spans="1:24" s="46" customFormat="1" ht="39" customHeight="1">
      <c r="A8" s="2172" t="s">
        <v>523</v>
      </c>
      <c r="B8" s="312" t="s">
        <v>628</v>
      </c>
      <c r="C8" s="242">
        <v>2198</v>
      </c>
      <c r="D8" s="242">
        <v>5085</v>
      </c>
      <c r="E8" s="242">
        <f>C8+D8</f>
        <v>7283</v>
      </c>
      <c r="F8" s="242">
        <v>323</v>
      </c>
      <c r="G8" s="242">
        <v>899</v>
      </c>
      <c r="H8" s="242">
        <f>F8+G8</f>
        <v>1222</v>
      </c>
      <c r="I8" s="242">
        <v>1150</v>
      </c>
      <c r="J8" s="242">
        <v>3444</v>
      </c>
      <c r="K8" s="242">
        <f>I8+J8</f>
        <v>4594</v>
      </c>
      <c r="L8" s="242">
        <v>69</v>
      </c>
      <c r="M8" s="242">
        <v>368</v>
      </c>
      <c r="N8" s="242">
        <f>L8+M8</f>
        <v>437</v>
      </c>
      <c r="O8" s="312" t="s">
        <v>76</v>
      </c>
      <c r="P8" s="2172" t="s">
        <v>629</v>
      </c>
      <c r="S8" s="563"/>
      <c r="T8" s="563"/>
      <c r="U8" s="563"/>
      <c r="V8" s="563"/>
      <c r="W8" s="563"/>
      <c r="X8" s="563"/>
    </row>
    <row r="9" spans="1:24" s="46" customFormat="1" ht="39" customHeight="1">
      <c r="A9" s="2172"/>
      <c r="B9" s="312" t="s">
        <v>630</v>
      </c>
      <c r="C9" s="242">
        <v>596</v>
      </c>
      <c r="D9" s="242">
        <v>3780</v>
      </c>
      <c r="E9" s="242">
        <f>C9+D9</f>
        <v>4376</v>
      </c>
      <c r="F9" s="242">
        <v>72</v>
      </c>
      <c r="G9" s="242">
        <v>496</v>
      </c>
      <c r="H9" s="242">
        <f>F9+G9</f>
        <v>568</v>
      </c>
      <c r="I9" s="242">
        <v>540</v>
      </c>
      <c r="J9" s="242">
        <v>1942</v>
      </c>
      <c r="K9" s="242">
        <f>I9+J9</f>
        <v>2482</v>
      </c>
      <c r="L9" s="242">
        <v>9</v>
      </c>
      <c r="M9" s="242">
        <v>288</v>
      </c>
      <c r="N9" s="242">
        <f>L9+M9</f>
        <v>297</v>
      </c>
      <c r="O9" s="312" t="s">
        <v>78</v>
      </c>
      <c r="P9" s="2172"/>
      <c r="S9" s="563"/>
      <c r="T9" s="563"/>
      <c r="U9" s="563"/>
      <c r="V9" s="563"/>
      <c r="W9" s="563"/>
      <c r="X9" s="563"/>
    </row>
    <row r="10" spans="1:24" s="46" customFormat="1" ht="39" customHeight="1">
      <c r="A10" s="2172"/>
      <c r="B10" s="312" t="s">
        <v>128</v>
      </c>
      <c r="C10" s="239">
        <f>C8+C9</f>
        <v>2794</v>
      </c>
      <c r="D10" s="239">
        <f t="shared" ref="D10:N10" si="0">D8+D9</f>
        <v>8865</v>
      </c>
      <c r="E10" s="239">
        <f t="shared" si="0"/>
        <v>11659</v>
      </c>
      <c r="F10" s="239">
        <f t="shared" si="0"/>
        <v>395</v>
      </c>
      <c r="G10" s="239">
        <f t="shared" si="0"/>
        <v>1395</v>
      </c>
      <c r="H10" s="239">
        <f t="shared" si="0"/>
        <v>1790</v>
      </c>
      <c r="I10" s="239">
        <f t="shared" si="0"/>
        <v>1690</v>
      </c>
      <c r="J10" s="239">
        <f t="shared" si="0"/>
        <v>5386</v>
      </c>
      <c r="K10" s="239">
        <f t="shared" si="0"/>
        <v>7076</v>
      </c>
      <c r="L10" s="239">
        <f t="shared" si="0"/>
        <v>78</v>
      </c>
      <c r="M10" s="239">
        <f t="shared" si="0"/>
        <v>656</v>
      </c>
      <c r="N10" s="239">
        <f t="shared" si="0"/>
        <v>734</v>
      </c>
      <c r="O10" s="312" t="s">
        <v>129</v>
      </c>
      <c r="P10" s="2172"/>
      <c r="S10" s="563"/>
      <c r="T10" s="563"/>
      <c r="U10" s="563"/>
      <c r="V10" s="563"/>
      <c r="W10" s="563"/>
      <c r="X10" s="563"/>
    </row>
    <row r="11" spans="1:24" s="46" customFormat="1" ht="39" customHeight="1">
      <c r="A11" s="2172" t="s">
        <v>524</v>
      </c>
      <c r="B11" s="312" t="s">
        <v>628</v>
      </c>
      <c r="C11" s="242">
        <v>1046</v>
      </c>
      <c r="D11" s="242">
        <v>1805</v>
      </c>
      <c r="E11" s="242">
        <f>C11+D11</f>
        <v>2851</v>
      </c>
      <c r="F11" s="242">
        <v>142</v>
      </c>
      <c r="G11" s="242">
        <v>335</v>
      </c>
      <c r="H11" s="242">
        <f>F11+G11</f>
        <v>477</v>
      </c>
      <c r="I11" s="242">
        <v>420</v>
      </c>
      <c r="J11" s="242">
        <v>986</v>
      </c>
      <c r="K11" s="242">
        <f>I11+J11</f>
        <v>1406</v>
      </c>
      <c r="L11" s="242">
        <v>75</v>
      </c>
      <c r="M11" s="242">
        <v>241</v>
      </c>
      <c r="N11" s="242">
        <f>L11+M11</f>
        <v>316</v>
      </c>
      <c r="O11" s="312" t="s">
        <v>76</v>
      </c>
      <c r="P11" s="2172" t="s">
        <v>227</v>
      </c>
      <c r="S11" s="563"/>
      <c r="T11" s="563"/>
      <c r="U11" s="563"/>
      <c r="V11" s="563"/>
      <c r="W11" s="563"/>
      <c r="X11" s="563"/>
    </row>
    <row r="12" spans="1:24" s="46" customFormat="1" ht="39" customHeight="1">
      <c r="A12" s="2172"/>
      <c r="B12" s="312" t="s">
        <v>630</v>
      </c>
      <c r="C12" s="242">
        <v>869</v>
      </c>
      <c r="D12" s="242">
        <v>1416</v>
      </c>
      <c r="E12" s="242">
        <f>C12+D12</f>
        <v>2285</v>
      </c>
      <c r="F12" s="242">
        <v>118</v>
      </c>
      <c r="G12" s="242">
        <v>206</v>
      </c>
      <c r="H12" s="242">
        <f>F12+G12</f>
        <v>324</v>
      </c>
      <c r="I12" s="242">
        <v>650</v>
      </c>
      <c r="J12" s="242">
        <v>655</v>
      </c>
      <c r="K12" s="242">
        <f>I12+J12</f>
        <v>1305</v>
      </c>
      <c r="L12" s="242">
        <v>20</v>
      </c>
      <c r="M12" s="242">
        <v>194</v>
      </c>
      <c r="N12" s="242">
        <f>L12+M12</f>
        <v>214</v>
      </c>
      <c r="O12" s="312" t="s">
        <v>78</v>
      </c>
      <c r="P12" s="2172"/>
      <c r="S12" s="563"/>
      <c r="T12" s="563"/>
      <c r="U12" s="563"/>
      <c r="V12" s="563"/>
      <c r="W12" s="563"/>
      <c r="X12" s="563"/>
    </row>
    <row r="13" spans="1:24" s="46" customFormat="1" ht="39" customHeight="1">
      <c r="A13" s="2172"/>
      <c r="B13" s="312" t="s">
        <v>128</v>
      </c>
      <c r="C13" s="239">
        <f>C11+C12</f>
        <v>1915</v>
      </c>
      <c r="D13" s="239">
        <f t="shared" ref="D13:N13" si="1">D11+D12</f>
        <v>3221</v>
      </c>
      <c r="E13" s="239">
        <f t="shared" si="1"/>
        <v>5136</v>
      </c>
      <c r="F13" s="239">
        <f t="shared" si="1"/>
        <v>260</v>
      </c>
      <c r="G13" s="239">
        <f t="shared" si="1"/>
        <v>541</v>
      </c>
      <c r="H13" s="239">
        <f t="shared" si="1"/>
        <v>801</v>
      </c>
      <c r="I13" s="239">
        <f t="shared" si="1"/>
        <v>1070</v>
      </c>
      <c r="J13" s="239">
        <f t="shared" si="1"/>
        <v>1641</v>
      </c>
      <c r="K13" s="239">
        <f t="shared" si="1"/>
        <v>2711</v>
      </c>
      <c r="L13" s="239">
        <f t="shared" si="1"/>
        <v>95</v>
      </c>
      <c r="M13" s="239">
        <f t="shared" si="1"/>
        <v>435</v>
      </c>
      <c r="N13" s="239">
        <f t="shared" si="1"/>
        <v>530</v>
      </c>
      <c r="O13" s="312" t="s">
        <v>129</v>
      </c>
      <c r="P13" s="2172"/>
      <c r="S13" s="563"/>
      <c r="T13" s="563"/>
      <c r="U13" s="563"/>
      <c r="V13" s="563"/>
      <c r="W13" s="563"/>
      <c r="X13" s="563"/>
    </row>
    <row r="14" spans="1:24" s="46" customFormat="1" ht="39" customHeight="1">
      <c r="A14" s="2172" t="s">
        <v>525</v>
      </c>
      <c r="B14" s="312" t="s">
        <v>628</v>
      </c>
      <c r="C14" s="242">
        <f>C8+C11</f>
        <v>3244</v>
      </c>
      <c r="D14" s="242">
        <f t="shared" ref="D14:N15" si="2">D8+D11</f>
        <v>6890</v>
      </c>
      <c r="E14" s="242">
        <f t="shared" si="2"/>
        <v>10134</v>
      </c>
      <c r="F14" s="242">
        <f t="shared" si="2"/>
        <v>465</v>
      </c>
      <c r="G14" s="242">
        <f t="shared" si="2"/>
        <v>1234</v>
      </c>
      <c r="H14" s="242">
        <f t="shared" si="2"/>
        <v>1699</v>
      </c>
      <c r="I14" s="242">
        <f t="shared" si="2"/>
        <v>1570</v>
      </c>
      <c r="J14" s="242">
        <f t="shared" si="2"/>
        <v>4430</v>
      </c>
      <c r="K14" s="242">
        <f t="shared" si="2"/>
        <v>6000</v>
      </c>
      <c r="L14" s="242">
        <f t="shared" si="2"/>
        <v>144</v>
      </c>
      <c r="M14" s="242">
        <f t="shared" si="2"/>
        <v>609</v>
      </c>
      <c r="N14" s="242">
        <f t="shared" si="2"/>
        <v>753</v>
      </c>
      <c r="O14" s="312" t="s">
        <v>76</v>
      </c>
      <c r="P14" s="2172" t="s">
        <v>631</v>
      </c>
      <c r="S14" s="563"/>
      <c r="T14" s="563"/>
      <c r="U14" s="563"/>
      <c r="V14" s="563"/>
      <c r="W14" s="563"/>
      <c r="X14" s="563"/>
    </row>
    <row r="15" spans="1:24" s="46" customFormat="1" ht="39" customHeight="1">
      <c r="A15" s="2172"/>
      <c r="B15" s="312" t="s">
        <v>630</v>
      </c>
      <c r="C15" s="242">
        <f>C9+C12</f>
        <v>1465</v>
      </c>
      <c r="D15" s="242">
        <f t="shared" si="2"/>
        <v>5196</v>
      </c>
      <c r="E15" s="242">
        <f t="shared" si="2"/>
        <v>6661</v>
      </c>
      <c r="F15" s="242">
        <f t="shared" si="2"/>
        <v>190</v>
      </c>
      <c r="G15" s="242">
        <f t="shared" si="2"/>
        <v>702</v>
      </c>
      <c r="H15" s="242">
        <f t="shared" si="2"/>
        <v>892</v>
      </c>
      <c r="I15" s="242">
        <f t="shared" si="2"/>
        <v>1190</v>
      </c>
      <c r="J15" s="242">
        <f t="shared" si="2"/>
        <v>2597</v>
      </c>
      <c r="K15" s="242">
        <f t="shared" si="2"/>
        <v>3787</v>
      </c>
      <c r="L15" s="242">
        <f t="shared" si="2"/>
        <v>29</v>
      </c>
      <c r="M15" s="242">
        <f t="shared" si="2"/>
        <v>482</v>
      </c>
      <c r="N15" s="242">
        <f t="shared" si="2"/>
        <v>511</v>
      </c>
      <c r="O15" s="312" t="s">
        <v>78</v>
      </c>
      <c r="P15" s="2172"/>
      <c r="S15" s="563"/>
      <c r="T15" s="563"/>
      <c r="U15" s="563"/>
      <c r="V15" s="563"/>
      <c r="W15" s="563"/>
      <c r="X15" s="563"/>
    </row>
    <row r="16" spans="1:24" s="46" customFormat="1" ht="39" customHeight="1">
      <c r="A16" s="2172"/>
      <c r="B16" s="312" t="s">
        <v>128</v>
      </c>
      <c r="C16" s="239">
        <f>C14+C15</f>
        <v>4709</v>
      </c>
      <c r="D16" s="239">
        <f t="shared" ref="D16:N16" si="3">D14+D15</f>
        <v>12086</v>
      </c>
      <c r="E16" s="239">
        <f t="shared" si="3"/>
        <v>16795</v>
      </c>
      <c r="F16" s="239">
        <f t="shared" si="3"/>
        <v>655</v>
      </c>
      <c r="G16" s="239">
        <f t="shared" si="3"/>
        <v>1936</v>
      </c>
      <c r="H16" s="239">
        <f t="shared" si="3"/>
        <v>2591</v>
      </c>
      <c r="I16" s="239">
        <f t="shared" si="3"/>
        <v>2760</v>
      </c>
      <c r="J16" s="239">
        <f t="shared" si="3"/>
        <v>7027</v>
      </c>
      <c r="K16" s="239">
        <f t="shared" si="3"/>
        <v>9787</v>
      </c>
      <c r="L16" s="239">
        <f t="shared" si="3"/>
        <v>173</v>
      </c>
      <c r="M16" s="239">
        <f t="shared" si="3"/>
        <v>1091</v>
      </c>
      <c r="N16" s="239">
        <f t="shared" si="3"/>
        <v>1264</v>
      </c>
      <c r="O16" s="312" t="s">
        <v>129</v>
      </c>
      <c r="P16" s="2172"/>
      <c r="S16" s="563"/>
      <c r="T16" s="563"/>
      <c r="U16" s="563"/>
      <c r="V16" s="563"/>
      <c r="W16" s="563"/>
      <c r="X16" s="563"/>
    </row>
    <row r="17" spans="1:24" ht="39" customHeight="1">
      <c r="A17" s="2172" t="s">
        <v>527</v>
      </c>
      <c r="B17" s="312" t="s">
        <v>628</v>
      </c>
      <c r="C17" s="242">
        <v>513</v>
      </c>
      <c r="D17" s="242">
        <v>2055</v>
      </c>
      <c r="E17" s="242">
        <f>C17+D17</f>
        <v>2568</v>
      </c>
      <c r="F17" s="242">
        <v>71</v>
      </c>
      <c r="G17" s="242">
        <v>246</v>
      </c>
      <c r="H17" s="242">
        <f>F17+G17</f>
        <v>317</v>
      </c>
      <c r="I17" s="242">
        <v>321</v>
      </c>
      <c r="J17" s="242">
        <v>916</v>
      </c>
      <c r="K17" s="242">
        <f>I17+J17</f>
        <v>1237</v>
      </c>
      <c r="L17" s="242">
        <v>18</v>
      </c>
      <c r="M17" s="242">
        <v>51</v>
      </c>
      <c r="N17" s="242">
        <f>L17+M17</f>
        <v>69</v>
      </c>
      <c r="O17" s="312" t="s">
        <v>76</v>
      </c>
      <c r="P17" s="2172" t="s">
        <v>233</v>
      </c>
      <c r="S17" s="564"/>
      <c r="T17" s="564"/>
      <c r="U17" s="564"/>
      <c r="V17" s="564"/>
      <c r="W17" s="564"/>
      <c r="X17" s="564"/>
    </row>
    <row r="18" spans="1:24" ht="39" customHeight="1">
      <c r="A18" s="2172"/>
      <c r="B18" s="312" t="s">
        <v>630</v>
      </c>
      <c r="C18" s="242">
        <v>528</v>
      </c>
      <c r="D18" s="242">
        <v>17518</v>
      </c>
      <c r="E18" s="242">
        <f>C18+D18</f>
        <v>18046</v>
      </c>
      <c r="F18" s="242">
        <v>70</v>
      </c>
      <c r="G18" s="242">
        <v>1546</v>
      </c>
      <c r="H18" s="242">
        <f>F18+G18</f>
        <v>1616</v>
      </c>
      <c r="I18" s="242">
        <v>563</v>
      </c>
      <c r="J18" s="242">
        <v>7962</v>
      </c>
      <c r="K18" s="242">
        <f>I18+J18</f>
        <v>8525</v>
      </c>
      <c r="L18" s="242">
        <v>7</v>
      </c>
      <c r="M18" s="242">
        <v>879</v>
      </c>
      <c r="N18" s="242">
        <f>L18+M18</f>
        <v>886</v>
      </c>
      <c r="O18" s="312" t="s">
        <v>78</v>
      </c>
      <c r="P18" s="2172"/>
      <c r="S18" s="564"/>
      <c r="T18" s="564"/>
      <c r="U18" s="564"/>
      <c r="V18" s="564"/>
      <c r="W18" s="564"/>
      <c r="X18" s="564"/>
    </row>
    <row r="19" spans="1:24" ht="39" customHeight="1">
      <c r="A19" s="2172"/>
      <c r="B19" s="312" t="s">
        <v>128</v>
      </c>
      <c r="C19" s="239">
        <f>C17+C18</f>
        <v>1041</v>
      </c>
      <c r="D19" s="239">
        <f t="shared" ref="D19:N19" si="4">D17+D18</f>
        <v>19573</v>
      </c>
      <c r="E19" s="239">
        <f t="shared" si="4"/>
        <v>20614</v>
      </c>
      <c r="F19" s="239">
        <f t="shared" si="4"/>
        <v>141</v>
      </c>
      <c r="G19" s="239">
        <f t="shared" si="4"/>
        <v>1792</v>
      </c>
      <c r="H19" s="239">
        <f t="shared" si="4"/>
        <v>1933</v>
      </c>
      <c r="I19" s="239">
        <f t="shared" si="4"/>
        <v>884</v>
      </c>
      <c r="J19" s="239">
        <f t="shared" si="4"/>
        <v>8878</v>
      </c>
      <c r="K19" s="239">
        <f t="shared" si="4"/>
        <v>9762</v>
      </c>
      <c r="L19" s="239">
        <f t="shared" si="4"/>
        <v>25</v>
      </c>
      <c r="M19" s="239">
        <f t="shared" si="4"/>
        <v>930</v>
      </c>
      <c r="N19" s="239">
        <f t="shared" si="4"/>
        <v>955</v>
      </c>
      <c r="O19" s="312" t="s">
        <v>129</v>
      </c>
      <c r="P19" s="2172"/>
      <c r="S19" s="564"/>
      <c r="T19" s="564"/>
      <c r="U19" s="564"/>
      <c r="V19" s="564"/>
      <c r="W19" s="564"/>
      <c r="X19" s="564"/>
    </row>
    <row r="20" spans="1:24" ht="39" customHeight="1">
      <c r="A20" s="2172" t="s">
        <v>528</v>
      </c>
      <c r="B20" s="312" t="s">
        <v>628</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2" t="s">
        <v>235</v>
      </c>
      <c r="S20" s="564"/>
      <c r="T20" s="564"/>
      <c r="U20" s="564"/>
      <c r="V20" s="564"/>
      <c r="W20" s="564"/>
      <c r="X20" s="564"/>
    </row>
    <row r="21" spans="1:24" ht="39" customHeight="1">
      <c r="A21" s="2172"/>
      <c r="B21" s="312" t="s">
        <v>630</v>
      </c>
      <c r="C21" s="242">
        <v>7</v>
      </c>
      <c r="D21" s="242">
        <v>1238</v>
      </c>
      <c r="E21" s="242">
        <f>C21+D21</f>
        <v>1245</v>
      </c>
      <c r="F21" s="242">
        <v>0</v>
      </c>
      <c r="G21" s="242">
        <v>47</v>
      </c>
      <c r="H21" s="242">
        <f>F21+G21</f>
        <v>47</v>
      </c>
      <c r="I21" s="242">
        <v>2</v>
      </c>
      <c r="J21" s="242">
        <v>272</v>
      </c>
      <c r="K21" s="242">
        <f>I21+J21</f>
        <v>274</v>
      </c>
      <c r="L21" s="242">
        <v>0</v>
      </c>
      <c r="M21" s="242">
        <v>42</v>
      </c>
      <c r="N21" s="242">
        <f>L21+M21</f>
        <v>42</v>
      </c>
      <c r="O21" s="312" t="s">
        <v>78</v>
      </c>
      <c r="P21" s="2172"/>
      <c r="S21" s="564"/>
      <c r="T21" s="564"/>
      <c r="U21" s="564"/>
      <c r="V21" s="564"/>
      <c r="W21" s="564"/>
      <c r="X21" s="564"/>
    </row>
    <row r="22" spans="1:24" ht="39" customHeight="1">
      <c r="A22" s="2172"/>
      <c r="B22" s="312" t="s">
        <v>128</v>
      </c>
      <c r="C22" s="239">
        <f>C20+C21</f>
        <v>7</v>
      </c>
      <c r="D22" s="239">
        <f t="shared" ref="D22:N22" si="5">D20+D21</f>
        <v>1238</v>
      </c>
      <c r="E22" s="239">
        <f t="shared" si="5"/>
        <v>1245</v>
      </c>
      <c r="F22" s="239">
        <f t="shared" si="5"/>
        <v>0</v>
      </c>
      <c r="G22" s="239">
        <f t="shared" si="5"/>
        <v>47</v>
      </c>
      <c r="H22" s="239">
        <f t="shared" si="5"/>
        <v>47</v>
      </c>
      <c r="I22" s="239">
        <f t="shared" si="5"/>
        <v>2</v>
      </c>
      <c r="J22" s="239">
        <f t="shared" si="5"/>
        <v>272</v>
      </c>
      <c r="K22" s="239">
        <f t="shared" si="5"/>
        <v>274</v>
      </c>
      <c r="L22" s="239">
        <f t="shared" si="5"/>
        <v>0</v>
      </c>
      <c r="M22" s="239">
        <f t="shared" si="5"/>
        <v>42</v>
      </c>
      <c r="N22" s="239">
        <f t="shared" si="5"/>
        <v>42</v>
      </c>
      <c r="O22" s="312" t="s">
        <v>129</v>
      </c>
      <c r="P22" s="2172"/>
      <c r="S22" s="564"/>
      <c r="T22" s="564"/>
      <c r="U22" s="564"/>
      <c r="V22" s="564"/>
      <c r="W22" s="564"/>
      <c r="X22" s="564"/>
    </row>
    <row r="23" spans="1:24" ht="39" customHeight="1">
      <c r="A23" s="2172" t="s">
        <v>529</v>
      </c>
      <c r="B23" s="312" t="s">
        <v>628</v>
      </c>
      <c r="C23" s="242">
        <f>C17+C20</f>
        <v>513</v>
      </c>
      <c r="D23" s="242">
        <f t="shared" ref="D23:N24" si="6">D17+D20</f>
        <v>2055</v>
      </c>
      <c r="E23" s="242">
        <f t="shared" si="6"/>
        <v>2568</v>
      </c>
      <c r="F23" s="242">
        <f t="shared" si="6"/>
        <v>71</v>
      </c>
      <c r="G23" s="242">
        <f t="shared" si="6"/>
        <v>246</v>
      </c>
      <c r="H23" s="242">
        <f t="shared" si="6"/>
        <v>317</v>
      </c>
      <c r="I23" s="242">
        <f t="shared" si="6"/>
        <v>321</v>
      </c>
      <c r="J23" s="242">
        <f t="shared" si="6"/>
        <v>916</v>
      </c>
      <c r="K23" s="242">
        <f t="shared" si="6"/>
        <v>1237</v>
      </c>
      <c r="L23" s="242">
        <f t="shared" si="6"/>
        <v>18</v>
      </c>
      <c r="M23" s="242">
        <f t="shared" si="6"/>
        <v>51</v>
      </c>
      <c r="N23" s="242">
        <f t="shared" si="6"/>
        <v>69</v>
      </c>
      <c r="O23" s="312" t="s">
        <v>76</v>
      </c>
      <c r="P23" s="2172" t="s">
        <v>530</v>
      </c>
      <c r="S23" s="564"/>
      <c r="T23" s="564"/>
      <c r="U23" s="564"/>
      <c r="V23" s="564"/>
      <c r="W23" s="564"/>
      <c r="X23" s="564"/>
    </row>
    <row r="24" spans="1:24" ht="39" customHeight="1">
      <c r="A24" s="2172"/>
      <c r="B24" s="312" t="s">
        <v>630</v>
      </c>
      <c r="C24" s="242">
        <f>C18+C21</f>
        <v>535</v>
      </c>
      <c r="D24" s="242">
        <f t="shared" si="6"/>
        <v>18756</v>
      </c>
      <c r="E24" s="242">
        <f t="shared" si="6"/>
        <v>19291</v>
      </c>
      <c r="F24" s="242">
        <f t="shared" si="6"/>
        <v>70</v>
      </c>
      <c r="G24" s="242">
        <f t="shared" si="6"/>
        <v>1593</v>
      </c>
      <c r="H24" s="242">
        <f t="shared" si="6"/>
        <v>1663</v>
      </c>
      <c r="I24" s="242">
        <f t="shared" si="6"/>
        <v>565</v>
      </c>
      <c r="J24" s="242">
        <f t="shared" si="6"/>
        <v>8234</v>
      </c>
      <c r="K24" s="242">
        <f t="shared" si="6"/>
        <v>8799</v>
      </c>
      <c r="L24" s="242">
        <f t="shared" si="6"/>
        <v>7</v>
      </c>
      <c r="M24" s="242">
        <f t="shared" si="6"/>
        <v>921</v>
      </c>
      <c r="N24" s="242">
        <f t="shared" si="6"/>
        <v>928</v>
      </c>
      <c r="O24" s="312" t="s">
        <v>78</v>
      </c>
      <c r="P24" s="2172"/>
      <c r="S24" s="564"/>
      <c r="T24" s="564"/>
      <c r="U24" s="564"/>
      <c r="V24" s="564"/>
      <c r="W24" s="564"/>
      <c r="X24" s="564"/>
    </row>
    <row r="25" spans="1:24" ht="39" customHeight="1">
      <c r="A25" s="2172"/>
      <c r="B25" s="312" t="s">
        <v>128</v>
      </c>
      <c r="C25" s="239">
        <f>C23+C24</f>
        <v>1048</v>
      </c>
      <c r="D25" s="239">
        <f t="shared" ref="D25:N25" si="7">D23+D24</f>
        <v>20811</v>
      </c>
      <c r="E25" s="239">
        <f t="shared" si="7"/>
        <v>21859</v>
      </c>
      <c r="F25" s="239">
        <f t="shared" si="7"/>
        <v>141</v>
      </c>
      <c r="G25" s="239">
        <f t="shared" si="7"/>
        <v>1839</v>
      </c>
      <c r="H25" s="239">
        <f t="shared" si="7"/>
        <v>1980</v>
      </c>
      <c r="I25" s="239">
        <f t="shared" si="7"/>
        <v>886</v>
      </c>
      <c r="J25" s="239">
        <f t="shared" si="7"/>
        <v>9150</v>
      </c>
      <c r="K25" s="239">
        <f t="shared" si="7"/>
        <v>10036</v>
      </c>
      <c r="L25" s="239">
        <f t="shared" si="7"/>
        <v>25</v>
      </c>
      <c r="M25" s="239">
        <f t="shared" si="7"/>
        <v>972</v>
      </c>
      <c r="N25" s="239">
        <f t="shared" si="7"/>
        <v>997</v>
      </c>
      <c r="O25" s="312" t="s">
        <v>129</v>
      </c>
      <c r="P25" s="2172"/>
      <c r="S25" s="564"/>
      <c r="T25" s="564"/>
      <c r="U25" s="564"/>
      <c r="V25" s="564"/>
      <c r="W25" s="564"/>
      <c r="X25" s="564"/>
    </row>
    <row r="26" spans="1:24" ht="39" customHeight="1">
      <c r="A26" s="2172" t="s">
        <v>531</v>
      </c>
      <c r="B26" s="312" t="s">
        <v>628</v>
      </c>
      <c r="C26" s="242">
        <v>1631</v>
      </c>
      <c r="D26" s="242">
        <v>6822</v>
      </c>
      <c r="E26" s="242">
        <f>C26+D26</f>
        <v>8453</v>
      </c>
      <c r="F26" s="242">
        <v>130</v>
      </c>
      <c r="G26" s="242">
        <v>1131</v>
      </c>
      <c r="H26" s="242">
        <f>F26+G26</f>
        <v>1261</v>
      </c>
      <c r="I26" s="242">
        <v>514</v>
      </c>
      <c r="J26" s="242">
        <v>3126</v>
      </c>
      <c r="K26" s="242">
        <f>I26+J26</f>
        <v>3640</v>
      </c>
      <c r="L26" s="242">
        <v>106</v>
      </c>
      <c r="M26" s="242">
        <v>547</v>
      </c>
      <c r="N26" s="242">
        <f>L26+M26</f>
        <v>653</v>
      </c>
      <c r="O26" s="312" t="s">
        <v>76</v>
      </c>
      <c r="P26" s="2172" t="s">
        <v>632</v>
      </c>
      <c r="S26" s="564"/>
      <c r="T26" s="564"/>
      <c r="U26" s="564"/>
      <c r="V26" s="564"/>
      <c r="W26" s="564"/>
      <c r="X26" s="564"/>
    </row>
    <row r="27" spans="1:24" ht="39" customHeight="1">
      <c r="A27" s="2172"/>
      <c r="B27" s="312" t="s">
        <v>630</v>
      </c>
      <c r="C27" s="242">
        <v>1356</v>
      </c>
      <c r="D27" s="242">
        <v>430</v>
      </c>
      <c r="E27" s="242">
        <f>C27+D27</f>
        <v>1786</v>
      </c>
      <c r="F27" s="242">
        <v>182</v>
      </c>
      <c r="G27" s="242">
        <v>44</v>
      </c>
      <c r="H27" s="242">
        <f>F27+G27</f>
        <v>226</v>
      </c>
      <c r="I27" s="242">
        <v>588</v>
      </c>
      <c r="J27" s="242">
        <v>247</v>
      </c>
      <c r="K27" s="242">
        <f>I27+J27</f>
        <v>835</v>
      </c>
      <c r="L27" s="242">
        <v>149</v>
      </c>
      <c r="M27" s="242">
        <v>22</v>
      </c>
      <c r="N27" s="242">
        <f>L27+M27</f>
        <v>171</v>
      </c>
      <c r="O27" s="312" t="s">
        <v>78</v>
      </c>
      <c r="P27" s="2172"/>
      <c r="S27" s="564"/>
      <c r="T27" s="564"/>
      <c r="U27" s="564"/>
      <c r="V27" s="564"/>
      <c r="W27" s="564"/>
      <c r="X27" s="564"/>
    </row>
    <row r="28" spans="1:24" ht="39" customHeight="1">
      <c r="A28" s="2172"/>
      <c r="B28" s="312" t="s">
        <v>128</v>
      </c>
      <c r="C28" s="239">
        <f>C26+C27</f>
        <v>2987</v>
      </c>
      <c r="D28" s="239">
        <f t="shared" ref="D28:N28" si="8">D26+D27</f>
        <v>7252</v>
      </c>
      <c r="E28" s="239">
        <f t="shared" si="8"/>
        <v>10239</v>
      </c>
      <c r="F28" s="239">
        <f t="shared" si="8"/>
        <v>312</v>
      </c>
      <c r="G28" s="239">
        <f t="shared" si="8"/>
        <v>1175</v>
      </c>
      <c r="H28" s="239">
        <f t="shared" si="8"/>
        <v>1487</v>
      </c>
      <c r="I28" s="239">
        <f t="shared" si="8"/>
        <v>1102</v>
      </c>
      <c r="J28" s="239">
        <f t="shared" si="8"/>
        <v>3373</v>
      </c>
      <c r="K28" s="239">
        <f t="shared" si="8"/>
        <v>4475</v>
      </c>
      <c r="L28" s="239">
        <f t="shared" si="8"/>
        <v>255</v>
      </c>
      <c r="M28" s="239">
        <f t="shared" si="8"/>
        <v>569</v>
      </c>
      <c r="N28" s="239">
        <f t="shared" si="8"/>
        <v>824</v>
      </c>
      <c r="O28" s="312" t="s">
        <v>129</v>
      </c>
      <c r="P28" s="2172"/>
      <c r="S28" s="564"/>
      <c r="T28" s="564"/>
      <c r="U28" s="564"/>
      <c r="V28" s="564"/>
      <c r="W28" s="564"/>
      <c r="X28" s="564"/>
    </row>
    <row r="29" spans="1:24" ht="39" customHeight="1">
      <c r="A29" s="2172" t="s">
        <v>532</v>
      </c>
      <c r="B29" s="312" t="s">
        <v>628</v>
      </c>
      <c r="C29" s="242">
        <v>2432</v>
      </c>
      <c r="D29" s="242">
        <v>3130</v>
      </c>
      <c r="E29" s="242">
        <f>C29+D29</f>
        <v>5562</v>
      </c>
      <c r="F29" s="242">
        <v>339</v>
      </c>
      <c r="G29" s="242">
        <v>504</v>
      </c>
      <c r="H29" s="242">
        <f>F29+G29</f>
        <v>843</v>
      </c>
      <c r="I29" s="242">
        <v>1131</v>
      </c>
      <c r="J29" s="242">
        <v>1329</v>
      </c>
      <c r="K29" s="242">
        <f>I29+J29</f>
        <v>2460</v>
      </c>
      <c r="L29" s="242">
        <v>165</v>
      </c>
      <c r="M29" s="242">
        <v>283</v>
      </c>
      <c r="N29" s="242">
        <f>L29+M29</f>
        <v>448</v>
      </c>
      <c r="O29" s="312" t="s">
        <v>76</v>
      </c>
      <c r="P29" s="2172" t="s">
        <v>633</v>
      </c>
      <c r="S29" s="564"/>
      <c r="T29" s="564"/>
      <c r="U29" s="564"/>
      <c r="V29" s="564"/>
      <c r="W29" s="564"/>
      <c r="X29" s="564"/>
    </row>
    <row r="30" spans="1:24" ht="39" customHeight="1">
      <c r="A30" s="2172"/>
      <c r="B30" s="312" t="s">
        <v>630</v>
      </c>
      <c r="C30" s="242">
        <v>3502</v>
      </c>
      <c r="D30" s="242">
        <v>2853</v>
      </c>
      <c r="E30" s="242">
        <f>C30+D30</f>
        <v>6355</v>
      </c>
      <c r="F30" s="242">
        <v>1073</v>
      </c>
      <c r="G30" s="242">
        <v>239</v>
      </c>
      <c r="H30" s="242">
        <f>F30+G30</f>
        <v>1312</v>
      </c>
      <c r="I30" s="242">
        <v>2865</v>
      </c>
      <c r="J30" s="242">
        <v>1405</v>
      </c>
      <c r="K30" s="242">
        <f>I30+J30</f>
        <v>4270</v>
      </c>
      <c r="L30" s="242">
        <v>542</v>
      </c>
      <c r="M30" s="242">
        <v>157</v>
      </c>
      <c r="N30" s="242">
        <f>L30+M30</f>
        <v>699</v>
      </c>
      <c r="O30" s="312" t="s">
        <v>78</v>
      </c>
      <c r="P30" s="2172"/>
      <c r="S30" s="564"/>
      <c r="T30" s="564"/>
      <c r="U30" s="564"/>
      <c r="V30" s="564"/>
      <c r="W30" s="564"/>
      <c r="X30" s="564"/>
    </row>
    <row r="31" spans="1:24" ht="39" customHeight="1">
      <c r="A31" s="2172"/>
      <c r="B31" s="312" t="s">
        <v>128</v>
      </c>
      <c r="C31" s="239">
        <f>C29+C30</f>
        <v>5934</v>
      </c>
      <c r="D31" s="239">
        <f t="shared" ref="D31:N31" si="9">D29+D30</f>
        <v>5983</v>
      </c>
      <c r="E31" s="239">
        <f t="shared" si="9"/>
        <v>11917</v>
      </c>
      <c r="F31" s="239">
        <f t="shared" si="9"/>
        <v>1412</v>
      </c>
      <c r="G31" s="239">
        <f t="shared" si="9"/>
        <v>743</v>
      </c>
      <c r="H31" s="239">
        <f t="shared" si="9"/>
        <v>2155</v>
      </c>
      <c r="I31" s="239">
        <f t="shared" si="9"/>
        <v>3996</v>
      </c>
      <c r="J31" s="239">
        <f t="shared" si="9"/>
        <v>2734</v>
      </c>
      <c r="K31" s="239">
        <f t="shared" si="9"/>
        <v>6730</v>
      </c>
      <c r="L31" s="239">
        <f t="shared" si="9"/>
        <v>707</v>
      </c>
      <c r="M31" s="239">
        <f t="shared" si="9"/>
        <v>440</v>
      </c>
      <c r="N31" s="239">
        <f t="shared" si="9"/>
        <v>1147</v>
      </c>
      <c r="O31" s="312" t="s">
        <v>129</v>
      </c>
      <c r="P31" s="2172"/>
      <c r="S31" s="564"/>
      <c r="T31" s="564"/>
      <c r="U31" s="564"/>
      <c r="V31" s="564"/>
      <c r="W31" s="564"/>
      <c r="X31" s="564"/>
    </row>
    <row r="32" spans="1:24" ht="39" customHeight="1">
      <c r="A32" s="2150" t="s">
        <v>1013</v>
      </c>
      <c r="B32" s="2151"/>
      <c r="C32" s="2151"/>
      <c r="D32" s="2151"/>
      <c r="E32" s="2151"/>
      <c r="F32" s="2151"/>
      <c r="G32" s="2152"/>
      <c r="H32" s="2153" t="s">
        <v>1014</v>
      </c>
      <c r="I32" s="2153"/>
      <c r="J32" s="2153"/>
      <c r="K32" s="2153"/>
      <c r="L32" s="2153"/>
      <c r="M32" s="2153"/>
      <c r="N32" s="2153"/>
      <c r="O32" s="2153"/>
      <c r="P32" s="2154"/>
      <c r="S32" s="564"/>
      <c r="T32" s="564"/>
      <c r="U32" s="564"/>
      <c r="V32" s="564"/>
      <c r="W32" s="564"/>
      <c r="X32" s="564"/>
    </row>
    <row r="33" spans="1:24" ht="39" customHeight="1">
      <c r="A33" s="2173" t="s">
        <v>517</v>
      </c>
      <c r="B33" s="2173" t="s">
        <v>621</v>
      </c>
      <c r="C33" s="2179" t="s">
        <v>96</v>
      </c>
      <c r="D33" s="2179"/>
      <c r="E33" s="2179" t="s">
        <v>97</v>
      </c>
      <c r="F33" s="2179" t="s">
        <v>98</v>
      </c>
      <c r="G33" s="2179"/>
      <c r="H33" s="2179" t="s">
        <v>99</v>
      </c>
      <c r="I33" s="2179" t="s">
        <v>258</v>
      </c>
      <c r="J33" s="2179"/>
      <c r="K33" s="2179" t="s">
        <v>101</v>
      </c>
      <c r="L33" s="2179" t="s">
        <v>102</v>
      </c>
      <c r="M33" s="2179"/>
      <c r="N33" s="2179" t="s">
        <v>692</v>
      </c>
      <c r="O33" s="2179" t="s">
        <v>622</v>
      </c>
      <c r="P33" s="2179" t="s">
        <v>520</v>
      </c>
      <c r="Q33" s="346"/>
      <c r="S33" s="564"/>
      <c r="T33" s="564"/>
      <c r="U33" s="564"/>
      <c r="V33" s="564"/>
      <c r="W33" s="564"/>
      <c r="X33" s="564"/>
    </row>
    <row r="34" spans="1:24" ht="39" customHeight="1">
      <c r="A34" s="2174"/>
      <c r="B34" s="2174"/>
      <c r="C34" s="2179" t="s">
        <v>97</v>
      </c>
      <c r="D34" s="2179"/>
      <c r="E34" s="2179"/>
      <c r="F34" s="2179" t="s">
        <v>99</v>
      </c>
      <c r="G34" s="2179"/>
      <c r="H34" s="2179"/>
      <c r="I34" s="2179" t="s">
        <v>101</v>
      </c>
      <c r="J34" s="2179"/>
      <c r="K34" s="2179"/>
      <c r="L34" s="2179" t="s">
        <v>103</v>
      </c>
      <c r="M34" s="2179"/>
      <c r="N34" s="2179"/>
      <c r="O34" s="2179"/>
      <c r="P34" s="2179"/>
      <c r="Q34" s="346"/>
      <c r="S34" s="564"/>
      <c r="T34" s="564"/>
      <c r="U34" s="564"/>
      <c r="V34" s="564"/>
      <c r="W34" s="564"/>
      <c r="X34" s="564"/>
    </row>
    <row r="35" spans="1:24" ht="39" customHeight="1">
      <c r="A35" s="2174"/>
      <c r="B35" s="2174"/>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179"/>
      <c r="P35" s="2179"/>
      <c r="Q35" s="346"/>
      <c r="S35" s="564"/>
      <c r="T35" s="564"/>
      <c r="U35" s="564"/>
      <c r="V35" s="564"/>
      <c r="W35" s="564"/>
      <c r="X35" s="564"/>
    </row>
    <row r="36" spans="1:24" ht="39" customHeight="1">
      <c r="A36" s="2175"/>
      <c r="B36" s="2175"/>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179"/>
      <c r="P36" s="2179"/>
      <c r="Q36" s="346"/>
      <c r="S36" s="564"/>
      <c r="T36" s="564"/>
      <c r="U36" s="564"/>
      <c r="V36" s="564"/>
      <c r="W36" s="564"/>
      <c r="X36" s="564"/>
    </row>
    <row r="37" spans="1:24" s="46" customFormat="1" ht="39" customHeight="1">
      <c r="A37" s="2172" t="s">
        <v>523</v>
      </c>
      <c r="B37" s="312" t="s">
        <v>628</v>
      </c>
      <c r="C37" s="242">
        <v>221</v>
      </c>
      <c r="D37" s="242">
        <v>931</v>
      </c>
      <c r="E37" s="242">
        <f>C37+D37</f>
        <v>1152</v>
      </c>
      <c r="F37" s="242">
        <v>84</v>
      </c>
      <c r="G37" s="242">
        <v>578</v>
      </c>
      <c r="H37" s="242">
        <f>F37+G37</f>
        <v>662</v>
      </c>
      <c r="I37" s="242">
        <v>652</v>
      </c>
      <c r="J37" s="242">
        <v>2787</v>
      </c>
      <c r="K37" s="242">
        <f>I37+J37</f>
        <v>3439</v>
      </c>
      <c r="L37" s="242">
        <v>172</v>
      </c>
      <c r="M37" s="242">
        <v>610</v>
      </c>
      <c r="N37" s="242">
        <f>L37+M37</f>
        <v>782</v>
      </c>
      <c r="O37" s="312" t="s">
        <v>76</v>
      </c>
      <c r="P37" s="2172" t="s">
        <v>629</v>
      </c>
      <c r="S37" s="563"/>
      <c r="T37" s="563"/>
      <c r="U37" s="563"/>
      <c r="V37" s="563"/>
      <c r="W37" s="563"/>
      <c r="X37" s="563"/>
    </row>
    <row r="38" spans="1:24" s="46" customFormat="1" ht="39" customHeight="1">
      <c r="A38" s="2172"/>
      <c r="B38" s="312" t="s">
        <v>630</v>
      </c>
      <c r="C38" s="242">
        <v>42</v>
      </c>
      <c r="D38" s="242">
        <v>590</v>
      </c>
      <c r="E38" s="242">
        <f>C38+D38</f>
        <v>632</v>
      </c>
      <c r="F38" s="242">
        <v>8</v>
      </c>
      <c r="G38" s="242">
        <v>422</v>
      </c>
      <c r="H38" s="242">
        <f>F38+G38</f>
        <v>430</v>
      </c>
      <c r="I38" s="242">
        <v>352</v>
      </c>
      <c r="J38" s="242">
        <v>1657</v>
      </c>
      <c r="K38" s="242">
        <f>I38+J38</f>
        <v>2009</v>
      </c>
      <c r="L38" s="242">
        <v>40</v>
      </c>
      <c r="M38" s="242">
        <v>294</v>
      </c>
      <c r="N38" s="242">
        <f>L38+M38</f>
        <v>334</v>
      </c>
      <c r="O38" s="312" t="s">
        <v>78</v>
      </c>
      <c r="P38" s="2172"/>
      <c r="S38" s="563"/>
      <c r="T38" s="563"/>
      <c r="U38" s="563"/>
      <c r="V38" s="563"/>
      <c r="W38" s="563"/>
      <c r="X38" s="563"/>
    </row>
    <row r="39" spans="1:24" s="46" customFormat="1" ht="39" customHeight="1">
      <c r="A39" s="2172"/>
      <c r="B39" s="312" t="s">
        <v>128</v>
      </c>
      <c r="C39" s="239">
        <f>C37+C38</f>
        <v>263</v>
      </c>
      <c r="D39" s="239">
        <f t="shared" ref="D39:N39" si="10">D37+D38</f>
        <v>1521</v>
      </c>
      <c r="E39" s="239">
        <f t="shared" si="10"/>
        <v>1784</v>
      </c>
      <c r="F39" s="239">
        <f t="shared" si="10"/>
        <v>92</v>
      </c>
      <c r="G39" s="239">
        <f t="shared" si="10"/>
        <v>1000</v>
      </c>
      <c r="H39" s="239">
        <f t="shared" si="10"/>
        <v>1092</v>
      </c>
      <c r="I39" s="239">
        <f t="shared" si="10"/>
        <v>1004</v>
      </c>
      <c r="J39" s="239">
        <f t="shared" si="10"/>
        <v>4444</v>
      </c>
      <c r="K39" s="239">
        <f t="shared" si="10"/>
        <v>5448</v>
      </c>
      <c r="L39" s="239">
        <f t="shared" si="10"/>
        <v>212</v>
      </c>
      <c r="M39" s="239">
        <f t="shared" si="10"/>
        <v>904</v>
      </c>
      <c r="N39" s="239">
        <f t="shared" si="10"/>
        <v>1116</v>
      </c>
      <c r="O39" s="312" t="s">
        <v>129</v>
      </c>
      <c r="P39" s="2172"/>
      <c r="S39" s="563"/>
      <c r="T39" s="563"/>
      <c r="U39" s="563"/>
      <c r="V39" s="563"/>
      <c r="W39" s="563"/>
      <c r="X39" s="563"/>
    </row>
    <row r="40" spans="1:24" s="46" customFormat="1" ht="39" customHeight="1">
      <c r="A40" s="2172" t="s">
        <v>524</v>
      </c>
      <c r="B40" s="312" t="s">
        <v>628</v>
      </c>
      <c r="C40" s="242">
        <v>201</v>
      </c>
      <c r="D40" s="242">
        <v>488</v>
      </c>
      <c r="E40" s="242">
        <f>C40+D40</f>
        <v>689</v>
      </c>
      <c r="F40" s="242">
        <v>135</v>
      </c>
      <c r="G40" s="242">
        <v>319</v>
      </c>
      <c r="H40" s="242">
        <f>F40+G40</f>
        <v>454</v>
      </c>
      <c r="I40" s="242">
        <v>298</v>
      </c>
      <c r="J40" s="242">
        <v>752</v>
      </c>
      <c r="K40" s="242">
        <f>I40+J40</f>
        <v>1050</v>
      </c>
      <c r="L40" s="242">
        <v>102</v>
      </c>
      <c r="M40" s="242">
        <v>202</v>
      </c>
      <c r="N40" s="242">
        <f>L40+M40</f>
        <v>304</v>
      </c>
      <c r="O40" s="312" t="s">
        <v>76</v>
      </c>
      <c r="P40" s="2172" t="s">
        <v>227</v>
      </c>
      <c r="S40" s="563"/>
      <c r="T40" s="563"/>
      <c r="U40" s="563"/>
      <c r="V40" s="563"/>
      <c r="W40" s="563"/>
      <c r="X40" s="563"/>
    </row>
    <row r="41" spans="1:24" s="46" customFormat="1" ht="39" customHeight="1">
      <c r="A41" s="2172"/>
      <c r="B41" s="312" t="s">
        <v>630</v>
      </c>
      <c r="C41" s="242">
        <v>110</v>
      </c>
      <c r="D41" s="242">
        <v>247</v>
      </c>
      <c r="E41" s="242">
        <f>C41+D41</f>
        <v>357</v>
      </c>
      <c r="F41" s="242">
        <v>72</v>
      </c>
      <c r="G41" s="242">
        <v>204</v>
      </c>
      <c r="H41" s="242">
        <f>F41+G41</f>
        <v>276</v>
      </c>
      <c r="I41" s="242">
        <v>365</v>
      </c>
      <c r="J41" s="242">
        <v>493</v>
      </c>
      <c r="K41" s="242">
        <f>I41+J41</f>
        <v>858</v>
      </c>
      <c r="L41" s="242">
        <v>86</v>
      </c>
      <c r="M41" s="242">
        <v>118</v>
      </c>
      <c r="N41" s="242">
        <f>L41+M41</f>
        <v>204</v>
      </c>
      <c r="O41" s="312" t="s">
        <v>78</v>
      </c>
      <c r="P41" s="2172"/>
      <c r="S41" s="563"/>
      <c r="T41" s="563"/>
      <c r="U41" s="563"/>
      <c r="V41" s="563"/>
      <c r="W41" s="563"/>
      <c r="X41" s="563"/>
    </row>
    <row r="42" spans="1:24" s="46" customFormat="1" ht="39" customHeight="1">
      <c r="A42" s="2172"/>
      <c r="B42" s="312" t="s">
        <v>128</v>
      </c>
      <c r="C42" s="239">
        <f>C40+C41</f>
        <v>311</v>
      </c>
      <c r="D42" s="239">
        <f t="shared" ref="D42:N42" si="11">D40+D41</f>
        <v>735</v>
      </c>
      <c r="E42" s="239">
        <f t="shared" si="11"/>
        <v>1046</v>
      </c>
      <c r="F42" s="239">
        <f t="shared" si="11"/>
        <v>207</v>
      </c>
      <c r="G42" s="239">
        <f t="shared" si="11"/>
        <v>523</v>
      </c>
      <c r="H42" s="239">
        <f t="shared" si="11"/>
        <v>730</v>
      </c>
      <c r="I42" s="239">
        <f t="shared" si="11"/>
        <v>663</v>
      </c>
      <c r="J42" s="239">
        <f t="shared" si="11"/>
        <v>1245</v>
      </c>
      <c r="K42" s="239">
        <f t="shared" si="11"/>
        <v>1908</v>
      </c>
      <c r="L42" s="239">
        <f t="shared" si="11"/>
        <v>188</v>
      </c>
      <c r="M42" s="239">
        <f t="shared" si="11"/>
        <v>320</v>
      </c>
      <c r="N42" s="239">
        <f t="shared" si="11"/>
        <v>508</v>
      </c>
      <c r="O42" s="312" t="s">
        <v>129</v>
      </c>
      <c r="P42" s="2172"/>
      <c r="S42" s="563"/>
      <c r="T42" s="563"/>
      <c r="U42" s="563"/>
      <c r="V42" s="563"/>
      <c r="W42" s="563"/>
      <c r="X42" s="563"/>
    </row>
    <row r="43" spans="1:24" s="46" customFormat="1" ht="39" customHeight="1">
      <c r="A43" s="2172" t="s">
        <v>525</v>
      </c>
      <c r="B43" s="312" t="s">
        <v>628</v>
      </c>
      <c r="C43" s="242">
        <f>C37+C40</f>
        <v>422</v>
      </c>
      <c r="D43" s="242">
        <f t="shared" ref="D43:N44" si="12">D37+D40</f>
        <v>1419</v>
      </c>
      <c r="E43" s="242">
        <f t="shared" si="12"/>
        <v>1841</v>
      </c>
      <c r="F43" s="242">
        <f t="shared" si="12"/>
        <v>219</v>
      </c>
      <c r="G43" s="242">
        <f t="shared" si="12"/>
        <v>897</v>
      </c>
      <c r="H43" s="242">
        <f t="shared" si="12"/>
        <v>1116</v>
      </c>
      <c r="I43" s="242">
        <f t="shared" si="12"/>
        <v>950</v>
      </c>
      <c r="J43" s="242">
        <f t="shared" si="12"/>
        <v>3539</v>
      </c>
      <c r="K43" s="242">
        <f t="shared" si="12"/>
        <v>4489</v>
      </c>
      <c r="L43" s="242">
        <f t="shared" si="12"/>
        <v>274</v>
      </c>
      <c r="M43" s="242">
        <f t="shared" si="12"/>
        <v>812</v>
      </c>
      <c r="N43" s="242">
        <f t="shared" si="12"/>
        <v>1086</v>
      </c>
      <c r="O43" s="312" t="s">
        <v>76</v>
      </c>
      <c r="P43" s="2172" t="s">
        <v>631</v>
      </c>
      <c r="S43" s="563"/>
      <c r="T43" s="563"/>
      <c r="U43" s="563"/>
      <c r="V43" s="563"/>
      <c r="W43" s="563"/>
      <c r="X43" s="563"/>
    </row>
    <row r="44" spans="1:24" s="46" customFormat="1" ht="39" customHeight="1">
      <c r="A44" s="2172"/>
      <c r="B44" s="312" t="s">
        <v>630</v>
      </c>
      <c r="C44" s="242">
        <f>C38+C41</f>
        <v>152</v>
      </c>
      <c r="D44" s="242">
        <f t="shared" si="12"/>
        <v>837</v>
      </c>
      <c r="E44" s="242">
        <f t="shared" si="12"/>
        <v>989</v>
      </c>
      <c r="F44" s="242">
        <f t="shared" si="12"/>
        <v>80</v>
      </c>
      <c r="G44" s="242">
        <f t="shared" si="12"/>
        <v>626</v>
      </c>
      <c r="H44" s="242">
        <f t="shared" si="12"/>
        <v>706</v>
      </c>
      <c r="I44" s="242">
        <f t="shared" si="12"/>
        <v>717</v>
      </c>
      <c r="J44" s="242">
        <f t="shared" si="12"/>
        <v>2150</v>
      </c>
      <c r="K44" s="242">
        <f t="shared" si="12"/>
        <v>2867</v>
      </c>
      <c r="L44" s="242">
        <f t="shared" si="12"/>
        <v>126</v>
      </c>
      <c r="M44" s="242">
        <f t="shared" si="12"/>
        <v>412</v>
      </c>
      <c r="N44" s="242">
        <f t="shared" si="12"/>
        <v>538</v>
      </c>
      <c r="O44" s="312" t="s">
        <v>78</v>
      </c>
      <c r="P44" s="2172"/>
      <c r="S44" s="563"/>
      <c r="T44" s="563"/>
      <c r="U44" s="563"/>
      <c r="V44" s="563"/>
      <c r="W44" s="563"/>
      <c r="X44" s="563"/>
    </row>
    <row r="45" spans="1:24" s="46" customFormat="1" ht="39" customHeight="1">
      <c r="A45" s="2172"/>
      <c r="B45" s="312" t="s">
        <v>128</v>
      </c>
      <c r="C45" s="239">
        <f>C43+C44</f>
        <v>574</v>
      </c>
      <c r="D45" s="239">
        <f t="shared" ref="D45:N45" si="13">D43+D44</f>
        <v>2256</v>
      </c>
      <c r="E45" s="239">
        <f t="shared" si="13"/>
        <v>2830</v>
      </c>
      <c r="F45" s="239">
        <f t="shared" si="13"/>
        <v>299</v>
      </c>
      <c r="G45" s="239">
        <f t="shared" si="13"/>
        <v>1523</v>
      </c>
      <c r="H45" s="239">
        <f t="shared" si="13"/>
        <v>1822</v>
      </c>
      <c r="I45" s="239">
        <f t="shared" si="13"/>
        <v>1667</v>
      </c>
      <c r="J45" s="239">
        <f t="shared" si="13"/>
        <v>5689</v>
      </c>
      <c r="K45" s="239">
        <f t="shared" si="13"/>
        <v>7356</v>
      </c>
      <c r="L45" s="239">
        <f t="shared" si="13"/>
        <v>400</v>
      </c>
      <c r="M45" s="239">
        <f t="shared" si="13"/>
        <v>1224</v>
      </c>
      <c r="N45" s="239">
        <f t="shared" si="13"/>
        <v>1624</v>
      </c>
      <c r="O45" s="312" t="s">
        <v>129</v>
      </c>
      <c r="P45" s="2172"/>
      <c r="S45" s="563"/>
      <c r="T45" s="563"/>
      <c r="U45" s="563"/>
      <c r="V45" s="563"/>
      <c r="W45" s="563"/>
      <c r="X45" s="563"/>
    </row>
    <row r="46" spans="1:24" ht="39" customHeight="1">
      <c r="A46" s="2172" t="s">
        <v>527</v>
      </c>
      <c r="B46" s="312" t="s">
        <v>628</v>
      </c>
      <c r="C46" s="242">
        <v>106</v>
      </c>
      <c r="D46" s="242">
        <v>270</v>
      </c>
      <c r="E46" s="242">
        <f>C46+D46</f>
        <v>376</v>
      </c>
      <c r="F46" s="242">
        <v>49</v>
      </c>
      <c r="G46" s="242">
        <v>221</v>
      </c>
      <c r="H46" s="242">
        <f>F46+G46</f>
        <v>270</v>
      </c>
      <c r="I46" s="242">
        <v>328</v>
      </c>
      <c r="J46" s="242">
        <v>2993</v>
      </c>
      <c r="K46" s="242">
        <f>I46+J46</f>
        <v>3321</v>
      </c>
      <c r="L46" s="242">
        <v>97</v>
      </c>
      <c r="M46" s="242">
        <v>356</v>
      </c>
      <c r="N46" s="242">
        <f>L46+M46</f>
        <v>453</v>
      </c>
      <c r="O46" s="312" t="s">
        <v>76</v>
      </c>
      <c r="P46" s="2172" t="s">
        <v>233</v>
      </c>
      <c r="S46" s="564"/>
      <c r="T46" s="564"/>
      <c r="U46" s="564"/>
      <c r="V46" s="564"/>
      <c r="W46" s="564"/>
      <c r="X46" s="564"/>
    </row>
    <row r="47" spans="1:24" ht="39" customHeight="1">
      <c r="A47" s="2172"/>
      <c r="B47" s="312" t="s">
        <v>630</v>
      </c>
      <c r="C47" s="242">
        <v>138</v>
      </c>
      <c r="D47" s="242">
        <v>2426</v>
      </c>
      <c r="E47" s="242">
        <f>C47+D47</f>
        <v>2564</v>
      </c>
      <c r="F47" s="242">
        <v>18</v>
      </c>
      <c r="G47" s="242">
        <v>2030</v>
      </c>
      <c r="H47" s="242">
        <f>F47+G47</f>
        <v>2048</v>
      </c>
      <c r="I47" s="242">
        <v>691</v>
      </c>
      <c r="J47" s="242">
        <v>7520</v>
      </c>
      <c r="K47" s="242">
        <f>I47+J47</f>
        <v>8211</v>
      </c>
      <c r="L47" s="242">
        <v>129</v>
      </c>
      <c r="M47" s="242">
        <v>2008</v>
      </c>
      <c r="N47" s="242">
        <f>L47+M47</f>
        <v>2137</v>
      </c>
      <c r="O47" s="312" t="s">
        <v>78</v>
      </c>
      <c r="P47" s="2172"/>
      <c r="S47" s="564"/>
      <c r="T47" s="564"/>
      <c r="U47" s="564"/>
      <c r="V47" s="564"/>
      <c r="W47" s="564"/>
      <c r="X47" s="564"/>
    </row>
    <row r="48" spans="1:24" ht="39" customHeight="1">
      <c r="A48" s="2172"/>
      <c r="B48" s="312" t="s">
        <v>128</v>
      </c>
      <c r="C48" s="239">
        <f>C46+C47</f>
        <v>244</v>
      </c>
      <c r="D48" s="239">
        <f t="shared" ref="D48:N48" si="14">D46+D47</f>
        <v>2696</v>
      </c>
      <c r="E48" s="239">
        <f t="shared" si="14"/>
        <v>2940</v>
      </c>
      <c r="F48" s="239">
        <f t="shared" si="14"/>
        <v>67</v>
      </c>
      <c r="G48" s="239">
        <f t="shared" si="14"/>
        <v>2251</v>
      </c>
      <c r="H48" s="239">
        <f t="shared" si="14"/>
        <v>2318</v>
      </c>
      <c r="I48" s="239">
        <f t="shared" si="14"/>
        <v>1019</v>
      </c>
      <c r="J48" s="239">
        <f t="shared" si="14"/>
        <v>10513</v>
      </c>
      <c r="K48" s="239">
        <f t="shared" si="14"/>
        <v>11532</v>
      </c>
      <c r="L48" s="239">
        <f t="shared" si="14"/>
        <v>226</v>
      </c>
      <c r="M48" s="239">
        <f t="shared" si="14"/>
        <v>2364</v>
      </c>
      <c r="N48" s="239">
        <f t="shared" si="14"/>
        <v>2590</v>
      </c>
      <c r="O48" s="312" t="s">
        <v>129</v>
      </c>
      <c r="P48" s="2172"/>
      <c r="S48" s="564"/>
      <c r="T48" s="564"/>
      <c r="U48" s="564"/>
      <c r="V48" s="564"/>
      <c r="W48" s="564"/>
      <c r="X48" s="564"/>
    </row>
    <row r="49" spans="1:24" ht="39" customHeight="1">
      <c r="A49" s="2172" t="s">
        <v>528</v>
      </c>
      <c r="B49" s="312" t="s">
        <v>628</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2" t="s">
        <v>235</v>
      </c>
      <c r="S49" s="564"/>
      <c r="T49" s="564"/>
      <c r="U49" s="564"/>
      <c r="V49" s="564"/>
      <c r="W49" s="564"/>
      <c r="X49" s="564"/>
    </row>
    <row r="50" spans="1:24" ht="39" customHeight="1">
      <c r="A50" s="2172"/>
      <c r="B50" s="312" t="s">
        <v>630</v>
      </c>
      <c r="C50" s="242">
        <v>1</v>
      </c>
      <c r="D50" s="242">
        <v>139</v>
      </c>
      <c r="E50" s="242">
        <f>C50+D50</f>
        <v>140</v>
      </c>
      <c r="F50" s="242">
        <v>0</v>
      </c>
      <c r="G50" s="242">
        <v>143</v>
      </c>
      <c r="H50" s="242">
        <f>F50+G50</f>
        <v>143</v>
      </c>
      <c r="I50" s="242">
        <v>9</v>
      </c>
      <c r="J50" s="242">
        <v>428</v>
      </c>
      <c r="K50" s="242">
        <f>I50+J50</f>
        <v>437</v>
      </c>
      <c r="L50" s="242">
        <v>0</v>
      </c>
      <c r="M50" s="242">
        <v>89</v>
      </c>
      <c r="N50" s="242">
        <f>L50+M50</f>
        <v>89</v>
      </c>
      <c r="O50" s="312" t="s">
        <v>78</v>
      </c>
      <c r="P50" s="2172"/>
      <c r="S50" s="564"/>
      <c r="T50" s="564"/>
      <c r="U50" s="564"/>
      <c r="V50" s="564"/>
      <c r="W50" s="564"/>
      <c r="X50" s="564"/>
    </row>
    <row r="51" spans="1:24" ht="39" customHeight="1">
      <c r="A51" s="2172"/>
      <c r="B51" s="312" t="s">
        <v>128</v>
      </c>
      <c r="C51" s="239">
        <f>C49+C50</f>
        <v>1</v>
      </c>
      <c r="D51" s="239">
        <f t="shared" ref="D51:N51" si="15">D49+D50</f>
        <v>139</v>
      </c>
      <c r="E51" s="239">
        <f t="shared" si="15"/>
        <v>140</v>
      </c>
      <c r="F51" s="239">
        <f t="shared" si="15"/>
        <v>0</v>
      </c>
      <c r="G51" s="239">
        <f t="shared" si="15"/>
        <v>143</v>
      </c>
      <c r="H51" s="239">
        <f t="shared" si="15"/>
        <v>143</v>
      </c>
      <c r="I51" s="239">
        <f t="shared" si="15"/>
        <v>9</v>
      </c>
      <c r="J51" s="239">
        <f t="shared" si="15"/>
        <v>428</v>
      </c>
      <c r="K51" s="239">
        <f t="shared" si="15"/>
        <v>437</v>
      </c>
      <c r="L51" s="239">
        <f t="shared" si="15"/>
        <v>0</v>
      </c>
      <c r="M51" s="239">
        <f t="shared" si="15"/>
        <v>89</v>
      </c>
      <c r="N51" s="239">
        <f t="shared" si="15"/>
        <v>89</v>
      </c>
      <c r="O51" s="312" t="s">
        <v>129</v>
      </c>
      <c r="P51" s="2172"/>
      <c r="S51" s="564"/>
      <c r="T51" s="564"/>
      <c r="U51" s="564"/>
      <c r="V51" s="564"/>
      <c r="W51" s="564"/>
      <c r="X51" s="564"/>
    </row>
    <row r="52" spans="1:24" ht="39" customHeight="1">
      <c r="A52" s="2172" t="s">
        <v>529</v>
      </c>
      <c r="B52" s="312" t="s">
        <v>628</v>
      </c>
      <c r="C52" s="242">
        <f>C46+C49</f>
        <v>106</v>
      </c>
      <c r="D52" s="242">
        <f t="shared" ref="D52:N53" si="16">D46+D49</f>
        <v>270</v>
      </c>
      <c r="E52" s="242">
        <f t="shared" si="16"/>
        <v>376</v>
      </c>
      <c r="F52" s="242">
        <f t="shared" si="16"/>
        <v>49</v>
      </c>
      <c r="G52" s="242">
        <f t="shared" si="16"/>
        <v>221</v>
      </c>
      <c r="H52" s="242">
        <f t="shared" si="16"/>
        <v>270</v>
      </c>
      <c r="I52" s="242">
        <f t="shared" si="16"/>
        <v>328</v>
      </c>
      <c r="J52" s="242">
        <f t="shared" si="16"/>
        <v>2993</v>
      </c>
      <c r="K52" s="242">
        <f t="shared" si="16"/>
        <v>3321</v>
      </c>
      <c r="L52" s="242">
        <f t="shared" si="16"/>
        <v>97</v>
      </c>
      <c r="M52" s="242">
        <f t="shared" si="16"/>
        <v>356</v>
      </c>
      <c r="N52" s="242">
        <f t="shared" si="16"/>
        <v>453</v>
      </c>
      <c r="O52" s="312" t="s">
        <v>76</v>
      </c>
      <c r="P52" s="2172" t="s">
        <v>530</v>
      </c>
      <c r="S52" s="564"/>
      <c r="T52" s="564"/>
      <c r="U52" s="564"/>
      <c r="V52" s="564"/>
      <c r="W52" s="564"/>
      <c r="X52" s="564"/>
    </row>
    <row r="53" spans="1:24" ht="39" customHeight="1">
      <c r="A53" s="2172"/>
      <c r="B53" s="312" t="s">
        <v>630</v>
      </c>
      <c r="C53" s="242">
        <f>C47+C50</f>
        <v>139</v>
      </c>
      <c r="D53" s="242">
        <f t="shared" si="16"/>
        <v>2565</v>
      </c>
      <c r="E53" s="242">
        <f t="shared" si="16"/>
        <v>2704</v>
      </c>
      <c r="F53" s="242">
        <f t="shared" si="16"/>
        <v>18</v>
      </c>
      <c r="G53" s="242">
        <f t="shared" si="16"/>
        <v>2173</v>
      </c>
      <c r="H53" s="242">
        <f t="shared" si="16"/>
        <v>2191</v>
      </c>
      <c r="I53" s="242">
        <f t="shared" si="16"/>
        <v>700</v>
      </c>
      <c r="J53" s="242">
        <f t="shared" si="16"/>
        <v>7948</v>
      </c>
      <c r="K53" s="242">
        <f t="shared" si="16"/>
        <v>8648</v>
      </c>
      <c r="L53" s="242">
        <f t="shared" si="16"/>
        <v>129</v>
      </c>
      <c r="M53" s="242">
        <f t="shared" si="16"/>
        <v>2097</v>
      </c>
      <c r="N53" s="242">
        <f t="shared" si="16"/>
        <v>2226</v>
      </c>
      <c r="O53" s="312" t="s">
        <v>78</v>
      </c>
      <c r="P53" s="2172"/>
      <c r="S53" s="564"/>
      <c r="T53" s="564"/>
      <c r="U53" s="564"/>
      <c r="V53" s="564"/>
      <c r="W53" s="564"/>
      <c r="X53" s="564"/>
    </row>
    <row r="54" spans="1:24" ht="39" customHeight="1">
      <c r="A54" s="2172"/>
      <c r="B54" s="312" t="s">
        <v>128</v>
      </c>
      <c r="C54" s="239">
        <f>C52+C53</f>
        <v>245</v>
      </c>
      <c r="D54" s="239">
        <f t="shared" ref="D54:N54" si="17">D52+D53</f>
        <v>2835</v>
      </c>
      <c r="E54" s="239">
        <f t="shared" si="17"/>
        <v>3080</v>
      </c>
      <c r="F54" s="239">
        <f t="shared" si="17"/>
        <v>67</v>
      </c>
      <c r="G54" s="239">
        <f t="shared" si="17"/>
        <v>2394</v>
      </c>
      <c r="H54" s="239">
        <f t="shared" si="17"/>
        <v>2461</v>
      </c>
      <c r="I54" s="239">
        <f t="shared" si="17"/>
        <v>1028</v>
      </c>
      <c r="J54" s="239">
        <f t="shared" si="17"/>
        <v>10941</v>
      </c>
      <c r="K54" s="239">
        <f t="shared" si="17"/>
        <v>11969</v>
      </c>
      <c r="L54" s="239">
        <f t="shared" si="17"/>
        <v>226</v>
      </c>
      <c r="M54" s="239">
        <f t="shared" si="17"/>
        <v>2453</v>
      </c>
      <c r="N54" s="239">
        <f t="shared" si="17"/>
        <v>2679</v>
      </c>
      <c r="O54" s="312" t="s">
        <v>129</v>
      </c>
      <c r="P54" s="2172"/>
      <c r="S54" s="564"/>
      <c r="T54" s="564"/>
      <c r="U54" s="564"/>
      <c r="V54" s="564"/>
      <c r="W54" s="564"/>
      <c r="X54" s="564"/>
    </row>
    <row r="55" spans="1:24" ht="39" customHeight="1">
      <c r="A55" s="2172" t="s">
        <v>531</v>
      </c>
      <c r="B55" s="312" t="s">
        <v>628</v>
      </c>
      <c r="C55" s="242">
        <v>142</v>
      </c>
      <c r="D55" s="242">
        <v>1170</v>
      </c>
      <c r="E55" s="242">
        <f>C55+D55</f>
        <v>1312</v>
      </c>
      <c r="F55" s="242">
        <v>136</v>
      </c>
      <c r="G55" s="242">
        <v>928</v>
      </c>
      <c r="H55" s="242">
        <f>F55+G55</f>
        <v>1064</v>
      </c>
      <c r="I55" s="242">
        <v>260</v>
      </c>
      <c r="J55" s="242">
        <v>1905</v>
      </c>
      <c r="K55" s="242">
        <f>I55+J55</f>
        <v>2165</v>
      </c>
      <c r="L55" s="242">
        <v>96</v>
      </c>
      <c r="M55" s="242">
        <v>338</v>
      </c>
      <c r="N55" s="242">
        <f>L55+M55</f>
        <v>434</v>
      </c>
      <c r="O55" s="312" t="s">
        <v>76</v>
      </c>
      <c r="P55" s="2172" t="s">
        <v>632</v>
      </c>
      <c r="S55" s="564"/>
      <c r="T55" s="564"/>
      <c r="U55" s="564"/>
      <c r="V55" s="564"/>
      <c r="W55" s="564"/>
      <c r="X55" s="564"/>
    </row>
    <row r="56" spans="1:24" ht="39" customHeight="1">
      <c r="A56" s="2172"/>
      <c r="B56" s="312" t="s">
        <v>630</v>
      </c>
      <c r="C56" s="242">
        <v>127</v>
      </c>
      <c r="D56" s="242">
        <v>53</v>
      </c>
      <c r="E56" s="242">
        <f>C56+D56</f>
        <v>180</v>
      </c>
      <c r="F56" s="242">
        <v>153</v>
      </c>
      <c r="G56" s="242">
        <v>39</v>
      </c>
      <c r="H56" s="242">
        <f>F56+G56</f>
        <v>192</v>
      </c>
      <c r="I56" s="242">
        <v>476</v>
      </c>
      <c r="J56" s="242">
        <v>118</v>
      </c>
      <c r="K56" s="242">
        <f>I56+J56</f>
        <v>594</v>
      </c>
      <c r="L56" s="242">
        <v>190</v>
      </c>
      <c r="M56" s="242">
        <v>36</v>
      </c>
      <c r="N56" s="242">
        <f>L56+M56</f>
        <v>226</v>
      </c>
      <c r="O56" s="312" t="s">
        <v>78</v>
      </c>
      <c r="P56" s="2172"/>
      <c r="S56" s="564"/>
      <c r="T56" s="564"/>
      <c r="U56" s="564"/>
      <c r="V56" s="564"/>
      <c r="W56" s="564"/>
      <c r="X56" s="564"/>
    </row>
    <row r="57" spans="1:24" ht="39" customHeight="1">
      <c r="A57" s="2172"/>
      <c r="B57" s="312" t="s">
        <v>128</v>
      </c>
      <c r="C57" s="239">
        <f>C55+C56</f>
        <v>269</v>
      </c>
      <c r="D57" s="239">
        <f t="shared" ref="D57:N57" si="18">D55+D56</f>
        <v>1223</v>
      </c>
      <c r="E57" s="239">
        <f t="shared" si="18"/>
        <v>1492</v>
      </c>
      <c r="F57" s="239">
        <f t="shared" si="18"/>
        <v>289</v>
      </c>
      <c r="G57" s="239">
        <f t="shared" si="18"/>
        <v>967</v>
      </c>
      <c r="H57" s="239">
        <f t="shared" si="18"/>
        <v>1256</v>
      </c>
      <c r="I57" s="239">
        <f t="shared" si="18"/>
        <v>736</v>
      </c>
      <c r="J57" s="239">
        <f t="shared" si="18"/>
        <v>2023</v>
      </c>
      <c r="K57" s="239">
        <f t="shared" si="18"/>
        <v>2759</v>
      </c>
      <c r="L57" s="239">
        <f t="shared" si="18"/>
        <v>286</v>
      </c>
      <c r="M57" s="239">
        <f t="shared" si="18"/>
        <v>374</v>
      </c>
      <c r="N57" s="239">
        <f t="shared" si="18"/>
        <v>660</v>
      </c>
      <c r="O57" s="312" t="s">
        <v>129</v>
      </c>
      <c r="P57" s="2172"/>
      <c r="S57" s="564"/>
      <c r="T57" s="564"/>
      <c r="U57" s="564"/>
      <c r="V57" s="564"/>
      <c r="W57" s="564"/>
      <c r="X57" s="564"/>
    </row>
    <row r="58" spans="1:24" ht="39" customHeight="1">
      <c r="A58" s="2172" t="s">
        <v>532</v>
      </c>
      <c r="B58" s="312" t="s">
        <v>628</v>
      </c>
      <c r="C58" s="242">
        <v>366</v>
      </c>
      <c r="D58" s="242">
        <v>609</v>
      </c>
      <c r="E58" s="242">
        <f>C58+D58</f>
        <v>975</v>
      </c>
      <c r="F58" s="242">
        <v>338</v>
      </c>
      <c r="G58" s="242">
        <v>386</v>
      </c>
      <c r="H58" s="242">
        <f>F58+G58</f>
        <v>724</v>
      </c>
      <c r="I58" s="242">
        <v>949</v>
      </c>
      <c r="J58" s="242">
        <v>1120</v>
      </c>
      <c r="K58" s="242">
        <f>I58+J58</f>
        <v>2069</v>
      </c>
      <c r="L58" s="242">
        <v>269</v>
      </c>
      <c r="M58" s="242">
        <v>334</v>
      </c>
      <c r="N58" s="242">
        <f>L58+M58</f>
        <v>603</v>
      </c>
      <c r="O58" s="312" t="s">
        <v>76</v>
      </c>
      <c r="P58" s="2172" t="s">
        <v>633</v>
      </c>
      <c r="S58" s="564"/>
      <c r="T58" s="564"/>
      <c r="U58" s="564"/>
      <c r="V58" s="564"/>
      <c r="W58" s="564"/>
      <c r="X58" s="564"/>
    </row>
    <row r="59" spans="1:24" ht="39" customHeight="1">
      <c r="A59" s="2172"/>
      <c r="B59" s="312" t="s">
        <v>630</v>
      </c>
      <c r="C59" s="242">
        <v>684</v>
      </c>
      <c r="D59" s="242">
        <v>324</v>
      </c>
      <c r="E59" s="242">
        <f>C59+D59</f>
        <v>1008</v>
      </c>
      <c r="F59" s="242">
        <v>356</v>
      </c>
      <c r="G59" s="242">
        <v>308</v>
      </c>
      <c r="H59" s="242">
        <f>F59+G59</f>
        <v>664</v>
      </c>
      <c r="I59" s="242">
        <v>2284</v>
      </c>
      <c r="J59" s="242">
        <v>1079</v>
      </c>
      <c r="K59" s="242">
        <f>I59+J59</f>
        <v>3363</v>
      </c>
      <c r="L59" s="242">
        <v>515</v>
      </c>
      <c r="M59" s="242">
        <v>234</v>
      </c>
      <c r="N59" s="242">
        <f>L59+M59</f>
        <v>749</v>
      </c>
      <c r="O59" s="312" t="s">
        <v>78</v>
      </c>
      <c r="P59" s="2172"/>
      <c r="S59" s="564"/>
      <c r="T59" s="564"/>
      <c r="U59" s="564"/>
      <c r="V59" s="564"/>
      <c r="W59" s="564"/>
      <c r="X59" s="564"/>
    </row>
    <row r="60" spans="1:24" ht="39" customHeight="1">
      <c r="A60" s="2172"/>
      <c r="B60" s="312" t="s">
        <v>128</v>
      </c>
      <c r="C60" s="239">
        <f>C58+C59</f>
        <v>1050</v>
      </c>
      <c r="D60" s="239">
        <f t="shared" ref="D60:N60" si="19">D58+D59</f>
        <v>933</v>
      </c>
      <c r="E60" s="239">
        <f t="shared" si="19"/>
        <v>1983</v>
      </c>
      <c r="F60" s="239">
        <f t="shared" si="19"/>
        <v>694</v>
      </c>
      <c r="G60" s="239">
        <f t="shared" si="19"/>
        <v>694</v>
      </c>
      <c r="H60" s="239">
        <f t="shared" si="19"/>
        <v>1388</v>
      </c>
      <c r="I60" s="239">
        <f t="shared" si="19"/>
        <v>3233</v>
      </c>
      <c r="J60" s="239">
        <f t="shared" si="19"/>
        <v>2199</v>
      </c>
      <c r="K60" s="239">
        <f t="shared" si="19"/>
        <v>5432</v>
      </c>
      <c r="L60" s="239">
        <f t="shared" si="19"/>
        <v>784</v>
      </c>
      <c r="M60" s="239">
        <f t="shared" si="19"/>
        <v>568</v>
      </c>
      <c r="N60" s="239">
        <f t="shared" si="19"/>
        <v>1352</v>
      </c>
      <c r="O60" s="312" t="s">
        <v>129</v>
      </c>
      <c r="P60" s="2172"/>
      <c r="S60" s="564"/>
      <c r="T60" s="564"/>
      <c r="U60" s="564"/>
      <c r="V60" s="564"/>
      <c r="W60" s="564"/>
      <c r="X60" s="564"/>
    </row>
    <row r="61" spans="1:24" ht="39" customHeight="1">
      <c r="A61" s="2150" t="s">
        <v>1013</v>
      </c>
      <c r="B61" s="2151"/>
      <c r="C61" s="2151"/>
      <c r="D61" s="2151"/>
      <c r="E61" s="2151"/>
      <c r="F61" s="2151"/>
      <c r="G61" s="2152"/>
      <c r="H61" s="2153" t="s">
        <v>1014</v>
      </c>
      <c r="I61" s="2153"/>
      <c r="J61" s="2153"/>
      <c r="K61" s="2153"/>
      <c r="L61" s="2153"/>
      <c r="M61" s="2153"/>
      <c r="N61" s="2153"/>
      <c r="O61" s="2153"/>
      <c r="P61" s="2154"/>
      <c r="S61" s="564"/>
      <c r="T61" s="564"/>
      <c r="U61" s="564"/>
      <c r="V61" s="564"/>
      <c r="W61" s="564"/>
      <c r="X61" s="564"/>
    </row>
    <row r="62" spans="1:24" ht="39" customHeight="1">
      <c r="A62" s="2173" t="s">
        <v>517</v>
      </c>
      <c r="B62" s="2173" t="s">
        <v>621</v>
      </c>
      <c r="C62" s="2179" t="s">
        <v>104</v>
      </c>
      <c r="D62" s="2179"/>
      <c r="E62" s="2179" t="s">
        <v>105</v>
      </c>
      <c r="F62" s="2179" t="s">
        <v>106</v>
      </c>
      <c r="G62" s="2179"/>
      <c r="H62" s="2179" t="s">
        <v>107</v>
      </c>
      <c r="I62" s="2179" t="s">
        <v>259</v>
      </c>
      <c r="J62" s="2179"/>
      <c r="K62" s="2179" t="s">
        <v>109</v>
      </c>
      <c r="L62" s="2179" t="s">
        <v>110</v>
      </c>
      <c r="M62" s="2179"/>
      <c r="N62" s="2179" t="s">
        <v>111</v>
      </c>
      <c r="O62" s="2179" t="s">
        <v>622</v>
      </c>
      <c r="P62" s="2179" t="s">
        <v>520</v>
      </c>
      <c r="Q62" s="346"/>
      <c r="S62" s="564"/>
      <c r="T62" s="564"/>
      <c r="U62" s="564"/>
      <c r="V62" s="564"/>
      <c r="W62" s="564"/>
      <c r="X62" s="564"/>
    </row>
    <row r="63" spans="1:24" ht="39" customHeight="1">
      <c r="A63" s="2174"/>
      <c r="B63" s="2174"/>
      <c r="C63" s="2179" t="s">
        <v>105</v>
      </c>
      <c r="D63" s="2179"/>
      <c r="E63" s="2179"/>
      <c r="F63" s="2179" t="s">
        <v>107</v>
      </c>
      <c r="G63" s="2179"/>
      <c r="H63" s="2179"/>
      <c r="I63" s="2179" t="s">
        <v>109</v>
      </c>
      <c r="J63" s="2179"/>
      <c r="K63" s="2179"/>
      <c r="L63" s="2179" t="s">
        <v>111</v>
      </c>
      <c r="M63" s="2179"/>
      <c r="N63" s="2179"/>
      <c r="O63" s="2179"/>
      <c r="P63" s="2179"/>
      <c r="Q63" s="346"/>
      <c r="S63" s="564"/>
      <c r="T63" s="564"/>
      <c r="U63" s="564"/>
      <c r="V63" s="564"/>
      <c r="W63" s="564"/>
      <c r="X63" s="564"/>
    </row>
    <row r="64" spans="1:24" ht="39" customHeight="1">
      <c r="A64" s="2174"/>
      <c r="B64" s="2174"/>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179"/>
      <c r="P64" s="2179"/>
      <c r="Q64" s="346"/>
      <c r="S64" s="564"/>
      <c r="T64" s="564"/>
      <c r="U64" s="564"/>
      <c r="V64" s="564"/>
      <c r="W64" s="564"/>
      <c r="X64" s="564"/>
    </row>
    <row r="65" spans="1:24" ht="39" customHeight="1">
      <c r="A65" s="2175"/>
      <c r="B65" s="2175"/>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179"/>
      <c r="P65" s="2179"/>
      <c r="Q65" s="346"/>
      <c r="S65" s="564"/>
      <c r="T65" s="564"/>
      <c r="U65" s="564"/>
      <c r="V65" s="564"/>
      <c r="W65" s="564"/>
      <c r="X65" s="564"/>
    </row>
    <row r="66" spans="1:24" s="46" customFormat="1" ht="39" customHeight="1">
      <c r="A66" s="2172" t="s">
        <v>523</v>
      </c>
      <c r="B66" s="312" t="s">
        <v>628</v>
      </c>
      <c r="C66" s="242">
        <v>17</v>
      </c>
      <c r="D66" s="242">
        <v>163</v>
      </c>
      <c r="E66" s="242">
        <f>C66+D66</f>
        <v>180</v>
      </c>
      <c r="F66" s="242">
        <v>245</v>
      </c>
      <c r="G66" s="242">
        <v>764</v>
      </c>
      <c r="H66" s="242">
        <f>F66+G66</f>
        <v>1009</v>
      </c>
      <c r="I66" s="242">
        <v>6</v>
      </c>
      <c r="J66" s="242">
        <v>66</v>
      </c>
      <c r="K66" s="242">
        <f>I66+J66</f>
        <v>72</v>
      </c>
      <c r="L66" s="242">
        <v>18</v>
      </c>
      <c r="M66" s="242">
        <v>245</v>
      </c>
      <c r="N66" s="242">
        <f>L66+M66</f>
        <v>263</v>
      </c>
      <c r="O66" s="312" t="s">
        <v>76</v>
      </c>
      <c r="P66" s="2172" t="s">
        <v>629</v>
      </c>
      <c r="S66" s="563"/>
      <c r="T66" s="563"/>
      <c r="U66" s="563"/>
      <c r="V66" s="563"/>
      <c r="W66" s="563"/>
      <c r="X66" s="563"/>
    </row>
    <row r="67" spans="1:24" s="46" customFormat="1" ht="39" customHeight="1">
      <c r="A67" s="2172"/>
      <c r="B67" s="312" t="s">
        <v>630</v>
      </c>
      <c r="C67" s="242">
        <v>0</v>
      </c>
      <c r="D67" s="242">
        <v>100</v>
      </c>
      <c r="E67" s="242">
        <f>C67+D67</f>
        <v>100</v>
      </c>
      <c r="F67" s="242">
        <v>28</v>
      </c>
      <c r="G67" s="242">
        <v>546</v>
      </c>
      <c r="H67" s="242">
        <f>F67+G67</f>
        <v>574</v>
      </c>
      <c r="I67" s="242">
        <v>1</v>
      </c>
      <c r="J67" s="242">
        <v>53</v>
      </c>
      <c r="K67" s="242">
        <f>I67+J67</f>
        <v>54</v>
      </c>
      <c r="L67" s="242">
        <v>5</v>
      </c>
      <c r="M67" s="242">
        <v>153</v>
      </c>
      <c r="N67" s="242">
        <f>L67+M67</f>
        <v>158</v>
      </c>
      <c r="O67" s="312" t="s">
        <v>78</v>
      </c>
      <c r="P67" s="2172"/>
      <c r="S67" s="563"/>
      <c r="T67" s="563"/>
      <c r="U67" s="563"/>
      <c r="V67" s="563"/>
      <c r="W67" s="563"/>
      <c r="X67" s="563"/>
    </row>
    <row r="68" spans="1:24" s="46" customFormat="1" ht="39" customHeight="1">
      <c r="A68" s="2172"/>
      <c r="B68" s="312" t="s">
        <v>128</v>
      </c>
      <c r="C68" s="239">
        <f>C66+C67</f>
        <v>17</v>
      </c>
      <c r="D68" s="239">
        <f t="shared" ref="D68:N68" si="20">D66+D67</f>
        <v>263</v>
      </c>
      <c r="E68" s="239">
        <f t="shared" si="20"/>
        <v>280</v>
      </c>
      <c r="F68" s="239">
        <f t="shared" si="20"/>
        <v>273</v>
      </c>
      <c r="G68" s="239">
        <f t="shared" si="20"/>
        <v>1310</v>
      </c>
      <c r="H68" s="239">
        <f t="shared" si="20"/>
        <v>1583</v>
      </c>
      <c r="I68" s="239">
        <f t="shared" si="20"/>
        <v>7</v>
      </c>
      <c r="J68" s="239">
        <f t="shared" si="20"/>
        <v>119</v>
      </c>
      <c r="K68" s="239">
        <f t="shared" si="20"/>
        <v>126</v>
      </c>
      <c r="L68" s="239">
        <f t="shared" si="20"/>
        <v>23</v>
      </c>
      <c r="M68" s="239">
        <f t="shared" si="20"/>
        <v>398</v>
      </c>
      <c r="N68" s="239">
        <f t="shared" si="20"/>
        <v>421</v>
      </c>
      <c r="O68" s="312" t="s">
        <v>129</v>
      </c>
      <c r="P68" s="2172"/>
      <c r="S68" s="563"/>
      <c r="T68" s="563"/>
      <c r="U68" s="563"/>
      <c r="V68" s="563"/>
      <c r="W68" s="563"/>
      <c r="X68" s="563"/>
    </row>
    <row r="69" spans="1:24" s="46" customFormat="1" ht="39" customHeight="1">
      <c r="A69" s="2172" t="s">
        <v>524</v>
      </c>
      <c r="B69" s="312" t="s">
        <v>628</v>
      </c>
      <c r="C69" s="242">
        <v>18</v>
      </c>
      <c r="D69" s="242">
        <v>107</v>
      </c>
      <c r="E69" s="242">
        <f>C69+D69</f>
        <v>125</v>
      </c>
      <c r="F69" s="242">
        <v>220</v>
      </c>
      <c r="G69" s="242">
        <v>401</v>
      </c>
      <c r="H69" s="242">
        <f>F69+G69</f>
        <v>621</v>
      </c>
      <c r="I69" s="242">
        <v>10</v>
      </c>
      <c r="J69" s="242">
        <v>78</v>
      </c>
      <c r="K69" s="242">
        <f>I69+J69</f>
        <v>88</v>
      </c>
      <c r="L69" s="242">
        <v>37</v>
      </c>
      <c r="M69" s="242">
        <v>218</v>
      </c>
      <c r="N69" s="242">
        <f>L69+M69</f>
        <v>255</v>
      </c>
      <c r="O69" s="312" t="s">
        <v>76</v>
      </c>
      <c r="P69" s="2172" t="s">
        <v>227</v>
      </c>
      <c r="S69" s="563"/>
      <c r="T69" s="563"/>
      <c r="U69" s="563"/>
      <c r="V69" s="563"/>
      <c r="W69" s="563"/>
      <c r="X69" s="563"/>
    </row>
    <row r="70" spans="1:24" s="46" customFormat="1" ht="39" customHeight="1">
      <c r="A70" s="2172"/>
      <c r="B70" s="312" t="s">
        <v>630</v>
      </c>
      <c r="C70" s="242">
        <v>6</v>
      </c>
      <c r="D70" s="242">
        <v>57</v>
      </c>
      <c r="E70" s="242">
        <f>C70+D70</f>
        <v>63</v>
      </c>
      <c r="F70" s="242">
        <v>106</v>
      </c>
      <c r="G70" s="242">
        <v>282</v>
      </c>
      <c r="H70" s="242">
        <f>F70+G70</f>
        <v>388</v>
      </c>
      <c r="I70" s="242">
        <v>7</v>
      </c>
      <c r="J70" s="242">
        <v>40</v>
      </c>
      <c r="K70" s="242">
        <f>I70+J70</f>
        <v>47</v>
      </c>
      <c r="L70" s="242">
        <v>35</v>
      </c>
      <c r="M70" s="242">
        <v>86</v>
      </c>
      <c r="N70" s="242">
        <f>L70+M70</f>
        <v>121</v>
      </c>
      <c r="O70" s="312" t="s">
        <v>78</v>
      </c>
      <c r="P70" s="2172"/>
      <c r="S70" s="563"/>
      <c r="T70" s="563"/>
      <c r="U70" s="563"/>
      <c r="V70" s="563"/>
      <c r="W70" s="563"/>
      <c r="X70" s="563"/>
    </row>
    <row r="71" spans="1:24" s="46" customFormat="1" ht="39" customHeight="1">
      <c r="A71" s="2172"/>
      <c r="B71" s="312" t="s">
        <v>128</v>
      </c>
      <c r="C71" s="239">
        <f>C69+C70</f>
        <v>24</v>
      </c>
      <c r="D71" s="239">
        <f t="shared" ref="D71:N71" si="21">D69+D70</f>
        <v>164</v>
      </c>
      <c r="E71" s="239">
        <f t="shared" si="21"/>
        <v>188</v>
      </c>
      <c r="F71" s="239">
        <f t="shared" si="21"/>
        <v>326</v>
      </c>
      <c r="G71" s="239">
        <f t="shared" si="21"/>
        <v>683</v>
      </c>
      <c r="H71" s="239">
        <f t="shared" si="21"/>
        <v>1009</v>
      </c>
      <c r="I71" s="239">
        <f t="shared" si="21"/>
        <v>17</v>
      </c>
      <c r="J71" s="239">
        <f t="shared" si="21"/>
        <v>118</v>
      </c>
      <c r="K71" s="239">
        <f t="shared" si="21"/>
        <v>135</v>
      </c>
      <c r="L71" s="239">
        <f t="shared" si="21"/>
        <v>72</v>
      </c>
      <c r="M71" s="239">
        <f t="shared" si="21"/>
        <v>304</v>
      </c>
      <c r="N71" s="239">
        <f t="shared" si="21"/>
        <v>376</v>
      </c>
      <c r="O71" s="312" t="s">
        <v>129</v>
      </c>
      <c r="P71" s="2172"/>
      <c r="S71" s="563"/>
      <c r="T71" s="563"/>
      <c r="U71" s="563"/>
      <c r="V71" s="563"/>
      <c r="W71" s="563"/>
      <c r="X71" s="563"/>
    </row>
    <row r="72" spans="1:24" s="46" customFormat="1" ht="39" customHeight="1">
      <c r="A72" s="2172" t="s">
        <v>525</v>
      </c>
      <c r="B72" s="312" t="s">
        <v>628</v>
      </c>
      <c r="C72" s="242">
        <f>C66+C69</f>
        <v>35</v>
      </c>
      <c r="D72" s="242">
        <f t="shared" ref="D72:N73" si="22">D66+D69</f>
        <v>270</v>
      </c>
      <c r="E72" s="242">
        <f t="shared" si="22"/>
        <v>305</v>
      </c>
      <c r="F72" s="242">
        <f t="shared" si="22"/>
        <v>465</v>
      </c>
      <c r="G72" s="242">
        <f t="shared" si="22"/>
        <v>1165</v>
      </c>
      <c r="H72" s="242">
        <f t="shared" si="22"/>
        <v>1630</v>
      </c>
      <c r="I72" s="242">
        <f t="shared" si="22"/>
        <v>16</v>
      </c>
      <c r="J72" s="242">
        <f t="shared" si="22"/>
        <v>144</v>
      </c>
      <c r="K72" s="242">
        <f t="shared" si="22"/>
        <v>160</v>
      </c>
      <c r="L72" s="242">
        <f t="shared" si="22"/>
        <v>55</v>
      </c>
      <c r="M72" s="242">
        <f t="shared" si="22"/>
        <v>463</v>
      </c>
      <c r="N72" s="242">
        <f t="shared" si="22"/>
        <v>518</v>
      </c>
      <c r="O72" s="312" t="s">
        <v>76</v>
      </c>
      <c r="P72" s="2172" t="s">
        <v>631</v>
      </c>
      <c r="S72" s="563"/>
      <c r="T72" s="563"/>
      <c r="U72" s="563"/>
      <c r="V72" s="563"/>
      <c r="W72" s="563"/>
      <c r="X72" s="563"/>
    </row>
    <row r="73" spans="1:24" s="46" customFormat="1" ht="39" customHeight="1">
      <c r="A73" s="2172"/>
      <c r="B73" s="312" t="s">
        <v>630</v>
      </c>
      <c r="C73" s="242">
        <f>C67+C70</f>
        <v>6</v>
      </c>
      <c r="D73" s="242">
        <f t="shared" si="22"/>
        <v>157</v>
      </c>
      <c r="E73" s="242">
        <f t="shared" si="22"/>
        <v>163</v>
      </c>
      <c r="F73" s="242">
        <f t="shared" si="22"/>
        <v>134</v>
      </c>
      <c r="G73" s="242">
        <f t="shared" si="22"/>
        <v>828</v>
      </c>
      <c r="H73" s="242">
        <f t="shared" si="22"/>
        <v>962</v>
      </c>
      <c r="I73" s="242">
        <f t="shared" si="22"/>
        <v>8</v>
      </c>
      <c r="J73" s="242">
        <f t="shared" si="22"/>
        <v>93</v>
      </c>
      <c r="K73" s="242">
        <f t="shared" si="22"/>
        <v>101</v>
      </c>
      <c r="L73" s="242">
        <f t="shared" si="22"/>
        <v>40</v>
      </c>
      <c r="M73" s="242">
        <f t="shared" si="22"/>
        <v>239</v>
      </c>
      <c r="N73" s="242">
        <f t="shared" si="22"/>
        <v>279</v>
      </c>
      <c r="O73" s="312" t="s">
        <v>78</v>
      </c>
      <c r="P73" s="2172"/>
      <c r="S73" s="563"/>
      <c r="T73" s="563"/>
      <c r="U73" s="563"/>
      <c r="V73" s="563"/>
      <c r="W73" s="563"/>
      <c r="X73" s="563"/>
    </row>
    <row r="74" spans="1:24" s="46" customFormat="1" ht="39" customHeight="1">
      <c r="A74" s="2172"/>
      <c r="B74" s="312" t="s">
        <v>128</v>
      </c>
      <c r="C74" s="239">
        <f>C72+C73</f>
        <v>41</v>
      </c>
      <c r="D74" s="239">
        <f t="shared" ref="D74:N74" si="23">D72+D73</f>
        <v>427</v>
      </c>
      <c r="E74" s="239">
        <f t="shared" si="23"/>
        <v>468</v>
      </c>
      <c r="F74" s="239">
        <f t="shared" si="23"/>
        <v>599</v>
      </c>
      <c r="G74" s="239">
        <f t="shared" si="23"/>
        <v>1993</v>
      </c>
      <c r="H74" s="239">
        <f t="shared" si="23"/>
        <v>2592</v>
      </c>
      <c r="I74" s="239">
        <f t="shared" si="23"/>
        <v>24</v>
      </c>
      <c r="J74" s="239">
        <f t="shared" si="23"/>
        <v>237</v>
      </c>
      <c r="K74" s="239">
        <f t="shared" si="23"/>
        <v>261</v>
      </c>
      <c r="L74" s="239">
        <f t="shared" si="23"/>
        <v>95</v>
      </c>
      <c r="M74" s="239">
        <f t="shared" si="23"/>
        <v>702</v>
      </c>
      <c r="N74" s="239">
        <f t="shared" si="23"/>
        <v>797</v>
      </c>
      <c r="O74" s="312" t="s">
        <v>129</v>
      </c>
      <c r="P74" s="2172"/>
      <c r="S74" s="563"/>
      <c r="T74" s="563"/>
      <c r="U74" s="563"/>
      <c r="V74" s="563"/>
      <c r="W74" s="563"/>
      <c r="X74" s="563"/>
    </row>
    <row r="75" spans="1:24" ht="39" customHeight="1">
      <c r="A75" s="2172" t="s">
        <v>527</v>
      </c>
      <c r="B75" s="312" t="s">
        <v>628</v>
      </c>
      <c r="C75" s="242">
        <v>16</v>
      </c>
      <c r="D75" s="242">
        <v>43</v>
      </c>
      <c r="E75" s="242">
        <f>C75+D75</f>
        <v>59</v>
      </c>
      <c r="F75" s="242">
        <v>77</v>
      </c>
      <c r="G75" s="242">
        <v>225</v>
      </c>
      <c r="H75" s="242">
        <f>F75+G75</f>
        <v>302</v>
      </c>
      <c r="I75" s="242">
        <v>3</v>
      </c>
      <c r="J75" s="242">
        <v>3</v>
      </c>
      <c r="K75" s="242">
        <f>I75+J75</f>
        <v>6</v>
      </c>
      <c r="L75" s="242">
        <v>14</v>
      </c>
      <c r="M75" s="242">
        <v>83</v>
      </c>
      <c r="N75" s="242">
        <f>L75+M75</f>
        <v>97</v>
      </c>
      <c r="O75" s="312" t="s">
        <v>76</v>
      </c>
      <c r="P75" s="2172" t="s">
        <v>233</v>
      </c>
      <c r="S75" s="564"/>
      <c r="T75" s="564"/>
      <c r="U75" s="564"/>
      <c r="V75" s="564"/>
      <c r="W75" s="564"/>
      <c r="X75" s="564"/>
    </row>
    <row r="76" spans="1:24" ht="39" customHeight="1">
      <c r="A76" s="2172"/>
      <c r="B76" s="312" t="s">
        <v>630</v>
      </c>
      <c r="C76" s="242">
        <v>13</v>
      </c>
      <c r="D76" s="242">
        <v>413</v>
      </c>
      <c r="E76" s="242">
        <f>C76+D76</f>
        <v>426</v>
      </c>
      <c r="F76" s="242">
        <v>68</v>
      </c>
      <c r="G76" s="242">
        <v>2416</v>
      </c>
      <c r="H76" s="242">
        <f>F76+G76</f>
        <v>2484</v>
      </c>
      <c r="I76" s="242">
        <v>16</v>
      </c>
      <c r="J76" s="242">
        <v>214</v>
      </c>
      <c r="K76" s="242">
        <f>I76+J76</f>
        <v>230</v>
      </c>
      <c r="L76" s="242">
        <v>20</v>
      </c>
      <c r="M76" s="242">
        <v>597</v>
      </c>
      <c r="N76" s="242">
        <f>L76+M76</f>
        <v>617</v>
      </c>
      <c r="O76" s="312" t="s">
        <v>78</v>
      </c>
      <c r="P76" s="2172"/>
      <c r="S76" s="564"/>
      <c r="T76" s="564"/>
      <c r="U76" s="564"/>
      <c r="V76" s="564"/>
      <c r="W76" s="564"/>
      <c r="X76" s="564"/>
    </row>
    <row r="77" spans="1:24" ht="39" customHeight="1">
      <c r="A77" s="2172"/>
      <c r="B77" s="312" t="s">
        <v>128</v>
      </c>
      <c r="C77" s="239">
        <f>C75+C76</f>
        <v>29</v>
      </c>
      <c r="D77" s="239">
        <f t="shared" ref="D77:N77" si="24">D75+D76</f>
        <v>456</v>
      </c>
      <c r="E77" s="239">
        <f t="shared" si="24"/>
        <v>485</v>
      </c>
      <c r="F77" s="239">
        <f t="shared" si="24"/>
        <v>145</v>
      </c>
      <c r="G77" s="239">
        <f t="shared" si="24"/>
        <v>2641</v>
      </c>
      <c r="H77" s="239">
        <f t="shared" si="24"/>
        <v>2786</v>
      </c>
      <c r="I77" s="239">
        <f t="shared" si="24"/>
        <v>19</v>
      </c>
      <c r="J77" s="239">
        <f t="shared" si="24"/>
        <v>217</v>
      </c>
      <c r="K77" s="239">
        <f t="shared" si="24"/>
        <v>236</v>
      </c>
      <c r="L77" s="239">
        <f t="shared" si="24"/>
        <v>34</v>
      </c>
      <c r="M77" s="239">
        <f t="shared" si="24"/>
        <v>680</v>
      </c>
      <c r="N77" s="239">
        <f t="shared" si="24"/>
        <v>714</v>
      </c>
      <c r="O77" s="312" t="s">
        <v>129</v>
      </c>
      <c r="P77" s="2172"/>
      <c r="S77" s="564"/>
      <c r="T77" s="564"/>
      <c r="U77" s="564"/>
      <c r="V77" s="564"/>
      <c r="W77" s="564"/>
      <c r="X77" s="564"/>
    </row>
    <row r="78" spans="1:24" ht="39" customHeight="1">
      <c r="A78" s="2172" t="s">
        <v>528</v>
      </c>
      <c r="B78" s="312" t="s">
        <v>628</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2" t="s">
        <v>235</v>
      </c>
      <c r="S78" s="564"/>
      <c r="T78" s="564"/>
      <c r="U78" s="564"/>
      <c r="V78" s="564"/>
      <c r="W78" s="564"/>
      <c r="X78" s="564"/>
    </row>
    <row r="79" spans="1:24" ht="39" customHeight="1">
      <c r="A79" s="2172"/>
      <c r="B79" s="312" t="s">
        <v>630</v>
      </c>
      <c r="C79" s="242">
        <v>1</v>
      </c>
      <c r="D79" s="242">
        <v>8</v>
      </c>
      <c r="E79" s="242">
        <f>C79+D79</f>
        <v>9</v>
      </c>
      <c r="F79" s="242">
        <v>1</v>
      </c>
      <c r="G79" s="242">
        <v>61</v>
      </c>
      <c r="H79" s="242">
        <f>F79+G79</f>
        <v>62</v>
      </c>
      <c r="I79" s="242">
        <v>1</v>
      </c>
      <c r="J79" s="242">
        <v>2</v>
      </c>
      <c r="K79" s="242">
        <f>I79+J79</f>
        <v>3</v>
      </c>
      <c r="L79" s="242">
        <v>1</v>
      </c>
      <c r="M79" s="242">
        <v>14</v>
      </c>
      <c r="N79" s="242">
        <f>L79+M79</f>
        <v>15</v>
      </c>
      <c r="O79" s="312" t="s">
        <v>78</v>
      </c>
      <c r="P79" s="2172"/>
      <c r="S79" s="564"/>
      <c r="T79" s="564"/>
      <c r="U79" s="564"/>
      <c r="V79" s="564"/>
      <c r="W79" s="564"/>
      <c r="X79" s="564"/>
    </row>
    <row r="80" spans="1:24" ht="39" customHeight="1">
      <c r="A80" s="2172"/>
      <c r="B80" s="312" t="s">
        <v>128</v>
      </c>
      <c r="C80" s="239">
        <f>C78+C79</f>
        <v>1</v>
      </c>
      <c r="D80" s="239">
        <f t="shared" ref="D80:N80" si="25">D78+D79</f>
        <v>8</v>
      </c>
      <c r="E80" s="239">
        <f t="shared" si="25"/>
        <v>9</v>
      </c>
      <c r="F80" s="239">
        <f t="shared" si="25"/>
        <v>1</v>
      </c>
      <c r="G80" s="239">
        <f t="shared" si="25"/>
        <v>61</v>
      </c>
      <c r="H80" s="239">
        <f t="shared" si="25"/>
        <v>62</v>
      </c>
      <c r="I80" s="239">
        <f t="shared" si="25"/>
        <v>1</v>
      </c>
      <c r="J80" s="239">
        <f t="shared" si="25"/>
        <v>2</v>
      </c>
      <c r="K80" s="239">
        <f t="shared" si="25"/>
        <v>3</v>
      </c>
      <c r="L80" s="239">
        <f t="shared" si="25"/>
        <v>1</v>
      </c>
      <c r="M80" s="239">
        <f t="shared" si="25"/>
        <v>14</v>
      </c>
      <c r="N80" s="239">
        <f t="shared" si="25"/>
        <v>15</v>
      </c>
      <c r="O80" s="312" t="s">
        <v>129</v>
      </c>
      <c r="P80" s="2172"/>
      <c r="S80" s="564"/>
      <c r="T80" s="564"/>
      <c r="U80" s="564"/>
      <c r="V80" s="564"/>
      <c r="W80" s="564"/>
      <c r="X80" s="564"/>
    </row>
    <row r="81" spans="1:24" ht="39" customHeight="1">
      <c r="A81" s="2172" t="s">
        <v>529</v>
      </c>
      <c r="B81" s="312" t="s">
        <v>628</v>
      </c>
      <c r="C81" s="242">
        <f>C75+C78</f>
        <v>16</v>
      </c>
      <c r="D81" s="242">
        <f t="shared" ref="D81:N82" si="26">D75+D78</f>
        <v>43</v>
      </c>
      <c r="E81" s="242">
        <f t="shared" si="26"/>
        <v>59</v>
      </c>
      <c r="F81" s="242">
        <f t="shared" si="26"/>
        <v>77</v>
      </c>
      <c r="G81" s="242">
        <f t="shared" si="26"/>
        <v>225</v>
      </c>
      <c r="H81" s="242">
        <f t="shared" si="26"/>
        <v>302</v>
      </c>
      <c r="I81" s="242">
        <f t="shared" si="26"/>
        <v>3</v>
      </c>
      <c r="J81" s="242">
        <f t="shared" si="26"/>
        <v>3</v>
      </c>
      <c r="K81" s="242">
        <f t="shared" si="26"/>
        <v>6</v>
      </c>
      <c r="L81" s="242">
        <f t="shared" si="26"/>
        <v>14</v>
      </c>
      <c r="M81" s="242">
        <f t="shared" si="26"/>
        <v>83</v>
      </c>
      <c r="N81" s="242">
        <f t="shared" si="26"/>
        <v>97</v>
      </c>
      <c r="O81" s="312" t="s">
        <v>76</v>
      </c>
      <c r="P81" s="2172" t="s">
        <v>530</v>
      </c>
      <c r="S81" s="564"/>
      <c r="T81" s="564"/>
      <c r="U81" s="564"/>
      <c r="V81" s="564"/>
      <c r="W81" s="564"/>
      <c r="X81" s="564"/>
    </row>
    <row r="82" spans="1:24" ht="39" customHeight="1">
      <c r="A82" s="2172"/>
      <c r="B82" s="312" t="s">
        <v>630</v>
      </c>
      <c r="C82" s="242">
        <f>C76+C79</f>
        <v>14</v>
      </c>
      <c r="D82" s="242">
        <f t="shared" si="26"/>
        <v>421</v>
      </c>
      <c r="E82" s="242">
        <f t="shared" si="26"/>
        <v>435</v>
      </c>
      <c r="F82" s="242">
        <f t="shared" si="26"/>
        <v>69</v>
      </c>
      <c r="G82" s="242">
        <f t="shared" si="26"/>
        <v>2477</v>
      </c>
      <c r="H82" s="242">
        <f t="shared" si="26"/>
        <v>2546</v>
      </c>
      <c r="I82" s="242">
        <f t="shared" si="26"/>
        <v>17</v>
      </c>
      <c r="J82" s="242">
        <f t="shared" si="26"/>
        <v>216</v>
      </c>
      <c r="K82" s="242">
        <f t="shared" si="26"/>
        <v>233</v>
      </c>
      <c r="L82" s="242">
        <f t="shared" si="26"/>
        <v>21</v>
      </c>
      <c r="M82" s="242">
        <f t="shared" si="26"/>
        <v>611</v>
      </c>
      <c r="N82" s="242">
        <f t="shared" si="26"/>
        <v>632</v>
      </c>
      <c r="O82" s="312" t="s">
        <v>78</v>
      </c>
      <c r="P82" s="2172"/>
      <c r="S82" s="564"/>
      <c r="T82" s="564"/>
      <c r="U82" s="564"/>
      <c r="V82" s="564"/>
      <c r="W82" s="564"/>
      <c r="X82" s="564"/>
    </row>
    <row r="83" spans="1:24" ht="39" customHeight="1">
      <c r="A83" s="2172"/>
      <c r="B83" s="312" t="s">
        <v>128</v>
      </c>
      <c r="C83" s="239">
        <f>C81+C82</f>
        <v>30</v>
      </c>
      <c r="D83" s="239">
        <f t="shared" ref="D83:N83" si="27">D81+D82</f>
        <v>464</v>
      </c>
      <c r="E83" s="239">
        <f t="shared" si="27"/>
        <v>494</v>
      </c>
      <c r="F83" s="239">
        <f t="shared" si="27"/>
        <v>146</v>
      </c>
      <c r="G83" s="239">
        <f t="shared" si="27"/>
        <v>2702</v>
      </c>
      <c r="H83" s="239">
        <f t="shared" si="27"/>
        <v>2848</v>
      </c>
      <c r="I83" s="239">
        <f t="shared" si="27"/>
        <v>20</v>
      </c>
      <c r="J83" s="239">
        <f t="shared" si="27"/>
        <v>219</v>
      </c>
      <c r="K83" s="239">
        <f t="shared" si="27"/>
        <v>239</v>
      </c>
      <c r="L83" s="239">
        <f t="shared" si="27"/>
        <v>35</v>
      </c>
      <c r="M83" s="239">
        <f t="shared" si="27"/>
        <v>694</v>
      </c>
      <c r="N83" s="239">
        <f t="shared" si="27"/>
        <v>729</v>
      </c>
      <c r="O83" s="312" t="s">
        <v>129</v>
      </c>
      <c r="P83" s="2172"/>
      <c r="S83" s="564"/>
      <c r="T83" s="564"/>
      <c r="U83" s="564"/>
      <c r="V83" s="564"/>
      <c r="W83" s="564"/>
      <c r="X83" s="564"/>
    </row>
    <row r="84" spans="1:24" ht="39" customHeight="1">
      <c r="A84" s="2172" t="s">
        <v>531</v>
      </c>
      <c r="B84" s="312" t="s">
        <v>628</v>
      </c>
      <c r="C84" s="242">
        <v>27</v>
      </c>
      <c r="D84" s="242">
        <v>190</v>
      </c>
      <c r="E84" s="242">
        <f>C84+D84</f>
        <v>217</v>
      </c>
      <c r="F84" s="242">
        <v>204</v>
      </c>
      <c r="G84" s="242">
        <v>1076</v>
      </c>
      <c r="H84" s="242">
        <f>F84+G84</f>
        <v>1280</v>
      </c>
      <c r="I84" s="242">
        <v>9</v>
      </c>
      <c r="J84" s="242">
        <v>143</v>
      </c>
      <c r="K84" s="242">
        <f>I84+J84</f>
        <v>152</v>
      </c>
      <c r="L84" s="242">
        <v>117</v>
      </c>
      <c r="M84" s="242">
        <v>419</v>
      </c>
      <c r="N84" s="242">
        <f>L84+M84</f>
        <v>536</v>
      </c>
      <c r="O84" s="312" t="s">
        <v>76</v>
      </c>
      <c r="P84" s="2172" t="s">
        <v>632</v>
      </c>
      <c r="S84" s="564"/>
      <c r="T84" s="564"/>
      <c r="U84" s="564"/>
      <c r="V84" s="564"/>
      <c r="W84" s="564"/>
      <c r="X84" s="564"/>
    </row>
    <row r="85" spans="1:24" ht="39" customHeight="1">
      <c r="A85" s="2172"/>
      <c r="B85" s="312" t="s">
        <v>630</v>
      </c>
      <c r="C85" s="242">
        <v>14</v>
      </c>
      <c r="D85" s="242">
        <v>4</v>
      </c>
      <c r="E85" s="242">
        <f>C85+D85</f>
        <v>18</v>
      </c>
      <c r="F85" s="242">
        <v>250</v>
      </c>
      <c r="G85" s="242">
        <v>61</v>
      </c>
      <c r="H85" s="242">
        <f>F85+G85</f>
        <v>311</v>
      </c>
      <c r="I85" s="242">
        <v>4</v>
      </c>
      <c r="J85" s="242">
        <v>0</v>
      </c>
      <c r="K85" s="242">
        <f>I85+J85</f>
        <v>4</v>
      </c>
      <c r="L85" s="242">
        <v>106</v>
      </c>
      <c r="M85" s="242">
        <v>13</v>
      </c>
      <c r="N85" s="242">
        <f>L85+M85</f>
        <v>119</v>
      </c>
      <c r="O85" s="312" t="s">
        <v>78</v>
      </c>
      <c r="P85" s="2172"/>
      <c r="S85" s="564"/>
      <c r="T85" s="564"/>
      <c r="U85" s="564"/>
      <c r="V85" s="564"/>
      <c r="W85" s="564"/>
      <c r="X85" s="564"/>
    </row>
    <row r="86" spans="1:24" ht="39" customHeight="1">
      <c r="A86" s="2172"/>
      <c r="B86" s="312" t="s">
        <v>128</v>
      </c>
      <c r="C86" s="239">
        <f>C84+C85</f>
        <v>41</v>
      </c>
      <c r="D86" s="239">
        <f t="shared" ref="D86:N86" si="28">D84+D85</f>
        <v>194</v>
      </c>
      <c r="E86" s="239">
        <f t="shared" si="28"/>
        <v>235</v>
      </c>
      <c r="F86" s="239">
        <f t="shared" si="28"/>
        <v>454</v>
      </c>
      <c r="G86" s="239">
        <f t="shared" si="28"/>
        <v>1137</v>
      </c>
      <c r="H86" s="239">
        <f t="shared" si="28"/>
        <v>1591</v>
      </c>
      <c r="I86" s="239">
        <f t="shared" si="28"/>
        <v>13</v>
      </c>
      <c r="J86" s="239">
        <f t="shared" si="28"/>
        <v>143</v>
      </c>
      <c r="K86" s="239">
        <f t="shared" si="28"/>
        <v>156</v>
      </c>
      <c r="L86" s="239">
        <f t="shared" si="28"/>
        <v>223</v>
      </c>
      <c r="M86" s="239">
        <f t="shared" si="28"/>
        <v>432</v>
      </c>
      <c r="N86" s="239">
        <f t="shared" si="28"/>
        <v>655</v>
      </c>
      <c r="O86" s="312" t="s">
        <v>129</v>
      </c>
      <c r="P86" s="2172"/>
      <c r="S86" s="564"/>
      <c r="T86" s="564"/>
      <c r="U86" s="564"/>
      <c r="V86" s="564"/>
      <c r="W86" s="564"/>
      <c r="X86" s="564"/>
    </row>
    <row r="87" spans="1:24" ht="39" customHeight="1">
      <c r="A87" s="2172" t="s">
        <v>532</v>
      </c>
      <c r="B87" s="312" t="s">
        <v>628</v>
      </c>
      <c r="C87" s="242">
        <v>37</v>
      </c>
      <c r="D87" s="242">
        <v>115</v>
      </c>
      <c r="E87" s="242">
        <f>C87+D87</f>
        <v>152</v>
      </c>
      <c r="F87" s="242">
        <v>409</v>
      </c>
      <c r="G87" s="242">
        <v>482</v>
      </c>
      <c r="H87" s="242">
        <f>F87+G87</f>
        <v>891</v>
      </c>
      <c r="I87" s="242">
        <v>18</v>
      </c>
      <c r="J87" s="242">
        <v>50</v>
      </c>
      <c r="K87" s="242">
        <f>I87+J87</f>
        <v>68</v>
      </c>
      <c r="L87" s="242">
        <v>73</v>
      </c>
      <c r="M87" s="242">
        <v>205</v>
      </c>
      <c r="N87" s="242">
        <f>L87+M87</f>
        <v>278</v>
      </c>
      <c r="O87" s="312" t="s">
        <v>76</v>
      </c>
      <c r="P87" s="2172" t="s">
        <v>633</v>
      </c>
      <c r="S87" s="564"/>
      <c r="T87" s="564"/>
      <c r="U87" s="564"/>
      <c r="V87" s="564"/>
      <c r="W87" s="564"/>
      <c r="X87" s="564"/>
    </row>
    <row r="88" spans="1:24" ht="39" customHeight="1">
      <c r="A88" s="2172"/>
      <c r="B88" s="312" t="s">
        <v>630</v>
      </c>
      <c r="C88" s="242">
        <v>69</v>
      </c>
      <c r="D88" s="242">
        <v>63</v>
      </c>
      <c r="E88" s="242">
        <f>C88+D88</f>
        <v>132</v>
      </c>
      <c r="F88" s="242">
        <v>635</v>
      </c>
      <c r="G88" s="242">
        <v>370</v>
      </c>
      <c r="H88" s="242">
        <f>F88+G88</f>
        <v>1005</v>
      </c>
      <c r="I88" s="242">
        <v>15</v>
      </c>
      <c r="J88" s="242">
        <v>34</v>
      </c>
      <c r="K88" s="242">
        <f>I88+J88</f>
        <v>49</v>
      </c>
      <c r="L88" s="242">
        <v>287</v>
      </c>
      <c r="M88" s="242">
        <v>78</v>
      </c>
      <c r="N88" s="242">
        <f>L88+M88</f>
        <v>365</v>
      </c>
      <c r="O88" s="312" t="s">
        <v>78</v>
      </c>
      <c r="P88" s="2172"/>
      <c r="S88" s="564"/>
      <c r="T88" s="564"/>
      <c r="U88" s="564"/>
      <c r="V88" s="564"/>
      <c r="W88" s="564"/>
      <c r="X88" s="564"/>
    </row>
    <row r="89" spans="1:24" ht="39" customHeight="1">
      <c r="A89" s="2172"/>
      <c r="B89" s="312" t="s">
        <v>128</v>
      </c>
      <c r="C89" s="239">
        <f>C87+C88</f>
        <v>106</v>
      </c>
      <c r="D89" s="239">
        <f t="shared" ref="D89:N89" si="29">D87+D88</f>
        <v>178</v>
      </c>
      <c r="E89" s="239">
        <f t="shared" si="29"/>
        <v>284</v>
      </c>
      <c r="F89" s="239">
        <f t="shared" si="29"/>
        <v>1044</v>
      </c>
      <c r="G89" s="239">
        <f t="shared" si="29"/>
        <v>852</v>
      </c>
      <c r="H89" s="239">
        <f t="shared" si="29"/>
        <v>1896</v>
      </c>
      <c r="I89" s="239">
        <f t="shared" si="29"/>
        <v>33</v>
      </c>
      <c r="J89" s="239">
        <f t="shared" si="29"/>
        <v>84</v>
      </c>
      <c r="K89" s="239">
        <f t="shared" si="29"/>
        <v>117</v>
      </c>
      <c r="L89" s="239">
        <f t="shared" si="29"/>
        <v>360</v>
      </c>
      <c r="M89" s="239">
        <f t="shared" si="29"/>
        <v>283</v>
      </c>
      <c r="N89" s="239">
        <f t="shared" si="29"/>
        <v>643</v>
      </c>
      <c r="O89" s="312" t="s">
        <v>129</v>
      </c>
      <c r="P89" s="2172"/>
      <c r="S89" s="564"/>
      <c r="T89" s="564"/>
      <c r="U89" s="564"/>
      <c r="V89" s="564"/>
      <c r="W89" s="564"/>
      <c r="X89" s="564"/>
    </row>
    <row r="90" spans="1:24" ht="39" customHeight="1">
      <c r="A90" s="2150" t="s">
        <v>1013</v>
      </c>
      <c r="B90" s="2151"/>
      <c r="C90" s="2151"/>
      <c r="D90" s="2151"/>
      <c r="E90" s="2151"/>
      <c r="F90" s="2151"/>
      <c r="G90" s="2152"/>
      <c r="H90" s="2153" t="s">
        <v>1014</v>
      </c>
      <c r="I90" s="2153"/>
      <c r="J90" s="2153"/>
      <c r="K90" s="2153"/>
      <c r="L90" s="2153"/>
      <c r="M90" s="2153"/>
      <c r="N90" s="2153"/>
      <c r="O90" s="2153"/>
      <c r="P90" s="2154"/>
      <c r="S90" s="564"/>
      <c r="T90" s="564"/>
      <c r="U90" s="564"/>
      <c r="V90" s="564"/>
      <c r="W90" s="564"/>
      <c r="X90" s="564"/>
    </row>
    <row r="91" spans="1:24" ht="39" customHeight="1">
      <c r="A91" s="2173" t="s">
        <v>517</v>
      </c>
      <c r="B91" s="2173" t="s">
        <v>621</v>
      </c>
      <c r="C91" s="2179" t="s">
        <v>112</v>
      </c>
      <c r="D91" s="2179"/>
      <c r="E91" s="2179" t="s">
        <v>260</v>
      </c>
      <c r="F91" s="2179" t="s">
        <v>148</v>
      </c>
      <c r="G91" s="2179"/>
      <c r="H91" s="2179" t="s">
        <v>115</v>
      </c>
      <c r="I91" s="2179" t="s">
        <v>116</v>
      </c>
      <c r="J91" s="2179"/>
      <c r="K91" s="2179" t="s">
        <v>117</v>
      </c>
      <c r="L91" s="2179" t="s">
        <v>118</v>
      </c>
      <c r="M91" s="2179"/>
      <c r="N91" s="2179" t="s">
        <v>119</v>
      </c>
      <c r="O91" s="2179" t="s">
        <v>622</v>
      </c>
      <c r="P91" s="2179" t="s">
        <v>520</v>
      </c>
      <c r="Q91" s="346"/>
      <c r="S91" s="564"/>
      <c r="T91" s="564"/>
      <c r="U91" s="564"/>
      <c r="V91" s="564"/>
      <c r="W91" s="564"/>
      <c r="X91" s="564"/>
    </row>
    <row r="92" spans="1:24" ht="39" customHeight="1">
      <c r="A92" s="2174"/>
      <c r="B92" s="2174"/>
      <c r="C92" s="2179" t="s">
        <v>260</v>
      </c>
      <c r="D92" s="2179"/>
      <c r="E92" s="2179"/>
      <c r="F92" s="2179" t="s">
        <v>261</v>
      </c>
      <c r="G92" s="2179"/>
      <c r="H92" s="2179"/>
      <c r="I92" s="2179" t="s">
        <v>117</v>
      </c>
      <c r="J92" s="2179"/>
      <c r="K92" s="2179"/>
      <c r="L92" s="2179" t="s">
        <v>119</v>
      </c>
      <c r="M92" s="2179"/>
      <c r="N92" s="2179"/>
      <c r="O92" s="2179"/>
      <c r="P92" s="2179"/>
      <c r="Q92" s="346"/>
      <c r="S92" s="564"/>
      <c r="T92" s="564"/>
      <c r="U92" s="564"/>
      <c r="V92" s="564"/>
      <c r="W92" s="564"/>
      <c r="X92" s="564"/>
    </row>
    <row r="93" spans="1:24" ht="39" customHeight="1">
      <c r="A93" s="2174"/>
      <c r="B93" s="2174"/>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179"/>
      <c r="P93" s="2179"/>
      <c r="Q93" s="346"/>
      <c r="S93" s="564"/>
      <c r="T93" s="564"/>
      <c r="U93" s="564"/>
      <c r="V93" s="564"/>
      <c r="W93" s="564"/>
      <c r="X93" s="564"/>
    </row>
    <row r="94" spans="1:24" ht="39" customHeight="1">
      <c r="A94" s="2175"/>
      <c r="B94" s="2175"/>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179"/>
      <c r="P94" s="2179"/>
      <c r="Q94" s="346"/>
      <c r="S94" s="564"/>
      <c r="T94" s="564"/>
      <c r="U94" s="564"/>
      <c r="V94" s="564"/>
      <c r="W94" s="564"/>
      <c r="X94" s="564"/>
    </row>
    <row r="95" spans="1:24" s="46" customFormat="1" ht="39" customHeight="1">
      <c r="A95" s="2172" t="s">
        <v>523</v>
      </c>
      <c r="B95" s="312" t="s">
        <v>628</v>
      </c>
      <c r="C95" s="242">
        <v>20</v>
      </c>
      <c r="D95" s="242">
        <v>297</v>
      </c>
      <c r="E95" s="242">
        <f>C95+D95</f>
        <v>317</v>
      </c>
      <c r="F95" s="242">
        <v>6</v>
      </c>
      <c r="G95" s="242">
        <v>102</v>
      </c>
      <c r="H95" s="242">
        <f>F95+G95</f>
        <v>108</v>
      </c>
      <c r="I95" s="242">
        <v>73</v>
      </c>
      <c r="J95" s="242">
        <v>363</v>
      </c>
      <c r="K95" s="242">
        <f>I95+J95</f>
        <v>436</v>
      </c>
      <c r="L95" s="242">
        <v>18</v>
      </c>
      <c r="M95" s="242">
        <v>137</v>
      </c>
      <c r="N95" s="242">
        <f>L95+M95</f>
        <v>155</v>
      </c>
      <c r="O95" s="312" t="s">
        <v>76</v>
      </c>
      <c r="P95" s="2172" t="s">
        <v>629</v>
      </c>
      <c r="S95" s="563"/>
      <c r="T95" s="563"/>
      <c r="U95" s="563"/>
      <c r="V95" s="563"/>
      <c r="W95" s="563"/>
      <c r="X95" s="563"/>
    </row>
    <row r="96" spans="1:24" s="46" customFormat="1" ht="39" customHeight="1">
      <c r="A96" s="2172"/>
      <c r="B96" s="312" t="s">
        <v>630</v>
      </c>
      <c r="C96" s="242">
        <v>2</v>
      </c>
      <c r="D96" s="242">
        <v>209</v>
      </c>
      <c r="E96" s="242">
        <f>C96+D96</f>
        <v>211</v>
      </c>
      <c r="F96" s="242">
        <v>1</v>
      </c>
      <c r="G96" s="242">
        <v>58</v>
      </c>
      <c r="H96" s="242">
        <f>F96+G96</f>
        <v>59</v>
      </c>
      <c r="I96" s="242">
        <v>3</v>
      </c>
      <c r="J96" s="242">
        <v>280</v>
      </c>
      <c r="K96" s="242">
        <f>I96+J96</f>
        <v>283</v>
      </c>
      <c r="L96" s="242">
        <v>0</v>
      </c>
      <c r="M96" s="242">
        <v>130</v>
      </c>
      <c r="N96" s="242">
        <f>L96+M96</f>
        <v>130</v>
      </c>
      <c r="O96" s="312" t="s">
        <v>78</v>
      </c>
      <c r="P96" s="2172"/>
      <c r="S96" s="563"/>
      <c r="T96" s="563"/>
      <c r="U96" s="563"/>
      <c r="V96" s="563"/>
      <c r="W96" s="563"/>
      <c r="X96" s="563"/>
    </row>
    <row r="97" spans="1:24" s="46" customFormat="1" ht="39" customHeight="1">
      <c r="A97" s="2172"/>
      <c r="B97" s="312" t="s">
        <v>128</v>
      </c>
      <c r="C97" s="239">
        <f>C95+C96</f>
        <v>22</v>
      </c>
      <c r="D97" s="239">
        <f t="shared" ref="D97:N97" si="30">D95+D96</f>
        <v>506</v>
      </c>
      <c r="E97" s="239">
        <f t="shared" si="30"/>
        <v>528</v>
      </c>
      <c r="F97" s="239">
        <f t="shared" si="30"/>
        <v>7</v>
      </c>
      <c r="G97" s="239">
        <f t="shared" si="30"/>
        <v>160</v>
      </c>
      <c r="H97" s="239">
        <f t="shared" si="30"/>
        <v>167</v>
      </c>
      <c r="I97" s="239">
        <f t="shared" si="30"/>
        <v>76</v>
      </c>
      <c r="J97" s="239">
        <f t="shared" si="30"/>
        <v>643</v>
      </c>
      <c r="K97" s="239">
        <f t="shared" si="30"/>
        <v>719</v>
      </c>
      <c r="L97" s="239">
        <f t="shared" si="30"/>
        <v>18</v>
      </c>
      <c r="M97" s="239">
        <f t="shared" si="30"/>
        <v>267</v>
      </c>
      <c r="N97" s="239">
        <f t="shared" si="30"/>
        <v>285</v>
      </c>
      <c r="O97" s="312" t="s">
        <v>129</v>
      </c>
      <c r="P97" s="2172"/>
      <c r="S97" s="563"/>
      <c r="T97" s="563"/>
      <c r="U97" s="563"/>
      <c r="V97" s="563"/>
      <c r="W97" s="563"/>
      <c r="X97" s="563"/>
    </row>
    <row r="98" spans="1:24" s="46" customFormat="1" ht="39" customHeight="1">
      <c r="A98" s="2172" t="s">
        <v>524</v>
      </c>
      <c r="B98" s="312" t="s">
        <v>628</v>
      </c>
      <c r="C98" s="242">
        <v>46</v>
      </c>
      <c r="D98" s="242">
        <v>160</v>
      </c>
      <c r="E98" s="242">
        <f>C98+D98</f>
        <v>206</v>
      </c>
      <c r="F98" s="242">
        <v>10</v>
      </c>
      <c r="G98" s="242">
        <v>76</v>
      </c>
      <c r="H98" s="242">
        <f>F98+G98</f>
        <v>86</v>
      </c>
      <c r="I98" s="242">
        <v>73</v>
      </c>
      <c r="J98" s="242">
        <v>121</v>
      </c>
      <c r="K98" s="242">
        <f>I98+J98</f>
        <v>194</v>
      </c>
      <c r="L98" s="242">
        <v>50</v>
      </c>
      <c r="M98" s="242">
        <v>144</v>
      </c>
      <c r="N98" s="242">
        <f>L98+M98</f>
        <v>194</v>
      </c>
      <c r="O98" s="312" t="s">
        <v>76</v>
      </c>
      <c r="P98" s="2172" t="s">
        <v>227</v>
      </c>
      <c r="S98" s="563"/>
      <c r="T98" s="563"/>
      <c r="U98" s="563"/>
      <c r="V98" s="563"/>
      <c r="W98" s="563"/>
      <c r="X98" s="563"/>
    </row>
    <row r="99" spans="1:24" s="46" customFormat="1" ht="39" customHeight="1">
      <c r="A99" s="2172"/>
      <c r="B99" s="312" t="s">
        <v>630</v>
      </c>
      <c r="C99" s="242">
        <v>42</v>
      </c>
      <c r="D99" s="242">
        <v>109</v>
      </c>
      <c r="E99" s="242">
        <f>C99+D99</f>
        <v>151</v>
      </c>
      <c r="F99" s="242">
        <v>3</v>
      </c>
      <c r="G99" s="242">
        <v>23</v>
      </c>
      <c r="H99" s="242">
        <f>F99+G99</f>
        <v>26</v>
      </c>
      <c r="I99" s="242">
        <v>80</v>
      </c>
      <c r="J99" s="242">
        <v>135</v>
      </c>
      <c r="K99" s="242">
        <f>I99+J99</f>
        <v>215</v>
      </c>
      <c r="L99" s="242">
        <v>4</v>
      </c>
      <c r="M99" s="242">
        <v>74</v>
      </c>
      <c r="N99" s="242">
        <f>L99+M99</f>
        <v>78</v>
      </c>
      <c r="O99" s="312" t="s">
        <v>78</v>
      </c>
      <c r="P99" s="2172"/>
      <c r="S99" s="563"/>
      <c r="T99" s="563"/>
      <c r="U99" s="563"/>
      <c r="V99" s="563"/>
      <c r="W99" s="563"/>
      <c r="X99" s="563"/>
    </row>
    <row r="100" spans="1:24" s="46" customFormat="1" ht="39" customHeight="1">
      <c r="A100" s="2172"/>
      <c r="B100" s="312" t="s">
        <v>128</v>
      </c>
      <c r="C100" s="239">
        <f>C98+C99</f>
        <v>88</v>
      </c>
      <c r="D100" s="239">
        <f t="shared" ref="D100:N100" si="31">D98+D99</f>
        <v>269</v>
      </c>
      <c r="E100" s="239">
        <f t="shared" si="31"/>
        <v>357</v>
      </c>
      <c r="F100" s="239">
        <f t="shared" si="31"/>
        <v>13</v>
      </c>
      <c r="G100" s="239">
        <f t="shared" si="31"/>
        <v>99</v>
      </c>
      <c r="H100" s="239">
        <f t="shared" si="31"/>
        <v>112</v>
      </c>
      <c r="I100" s="239">
        <f t="shared" si="31"/>
        <v>153</v>
      </c>
      <c r="J100" s="239">
        <f t="shared" si="31"/>
        <v>256</v>
      </c>
      <c r="K100" s="239">
        <f t="shared" si="31"/>
        <v>409</v>
      </c>
      <c r="L100" s="239">
        <f t="shared" si="31"/>
        <v>54</v>
      </c>
      <c r="M100" s="239">
        <f t="shared" si="31"/>
        <v>218</v>
      </c>
      <c r="N100" s="239">
        <f t="shared" si="31"/>
        <v>272</v>
      </c>
      <c r="O100" s="312" t="s">
        <v>129</v>
      </c>
      <c r="P100" s="2172"/>
      <c r="S100" s="563"/>
      <c r="T100" s="563"/>
      <c r="U100" s="563"/>
      <c r="V100" s="563"/>
      <c r="W100" s="563"/>
      <c r="X100" s="563"/>
    </row>
    <row r="101" spans="1:24" s="46" customFormat="1" ht="39" customHeight="1">
      <c r="A101" s="2172" t="s">
        <v>525</v>
      </c>
      <c r="B101" s="312" t="s">
        <v>628</v>
      </c>
      <c r="C101" s="242">
        <f>C95+C98</f>
        <v>66</v>
      </c>
      <c r="D101" s="242">
        <f t="shared" ref="D101:N102" si="32">D95+D98</f>
        <v>457</v>
      </c>
      <c r="E101" s="242">
        <f t="shared" si="32"/>
        <v>523</v>
      </c>
      <c r="F101" s="242">
        <f t="shared" si="32"/>
        <v>16</v>
      </c>
      <c r="G101" s="242">
        <f t="shared" si="32"/>
        <v>178</v>
      </c>
      <c r="H101" s="242">
        <f t="shared" si="32"/>
        <v>194</v>
      </c>
      <c r="I101" s="242">
        <f t="shared" si="32"/>
        <v>146</v>
      </c>
      <c r="J101" s="242">
        <f t="shared" si="32"/>
        <v>484</v>
      </c>
      <c r="K101" s="242">
        <f t="shared" si="32"/>
        <v>630</v>
      </c>
      <c r="L101" s="242">
        <f t="shared" si="32"/>
        <v>68</v>
      </c>
      <c r="M101" s="242">
        <f t="shared" si="32"/>
        <v>281</v>
      </c>
      <c r="N101" s="242">
        <f t="shared" si="32"/>
        <v>349</v>
      </c>
      <c r="O101" s="312" t="s">
        <v>76</v>
      </c>
      <c r="P101" s="2172" t="s">
        <v>631</v>
      </c>
      <c r="S101" s="563"/>
      <c r="T101" s="563"/>
      <c r="U101" s="563"/>
      <c r="V101" s="563"/>
      <c r="W101" s="563"/>
      <c r="X101" s="563"/>
    </row>
    <row r="102" spans="1:24" s="46" customFormat="1" ht="39" customHeight="1">
      <c r="A102" s="2172"/>
      <c r="B102" s="312" t="s">
        <v>630</v>
      </c>
      <c r="C102" s="242">
        <f>C96+C99</f>
        <v>44</v>
      </c>
      <c r="D102" s="242">
        <f t="shared" si="32"/>
        <v>318</v>
      </c>
      <c r="E102" s="242">
        <f t="shared" si="32"/>
        <v>362</v>
      </c>
      <c r="F102" s="242">
        <f t="shared" si="32"/>
        <v>4</v>
      </c>
      <c r="G102" s="242">
        <f t="shared" si="32"/>
        <v>81</v>
      </c>
      <c r="H102" s="242">
        <f t="shared" si="32"/>
        <v>85</v>
      </c>
      <c r="I102" s="242">
        <f t="shared" si="32"/>
        <v>83</v>
      </c>
      <c r="J102" s="242">
        <f t="shared" si="32"/>
        <v>415</v>
      </c>
      <c r="K102" s="242">
        <f t="shared" si="32"/>
        <v>498</v>
      </c>
      <c r="L102" s="242">
        <f t="shared" si="32"/>
        <v>4</v>
      </c>
      <c r="M102" s="242">
        <f t="shared" si="32"/>
        <v>204</v>
      </c>
      <c r="N102" s="242">
        <f t="shared" si="32"/>
        <v>208</v>
      </c>
      <c r="O102" s="312" t="s">
        <v>78</v>
      </c>
      <c r="P102" s="2172"/>
      <c r="S102" s="563"/>
      <c r="T102" s="563"/>
      <c r="U102" s="563"/>
      <c r="V102" s="563"/>
      <c r="W102" s="563"/>
      <c r="X102" s="563"/>
    </row>
    <row r="103" spans="1:24" s="46" customFormat="1" ht="39" customHeight="1">
      <c r="A103" s="2172"/>
      <c r="B103" s="312" t="s">
        <v>128</v>
      </c>
      <c r="C103" s="239">
        <f>C101+C102</f>
        <v>110</v>
      </c>
      <c r="D103" s="239">
        <f t="shared" ref="D103:N103" si="33">D101+D102</f>
        <v>775</v>
      </c>
      <c r="E103" s="239">
        <f t="shared" si="33"/>
        <v>885</v>
      </c>
      <c r="F103" s="239">
        <f t="shared" si="33"/>
        <v>20</v>
      </c>
      <c r="G103" s="239">
        <f t="shared" si="33"/>
        <v>259</v>
      </c>
      <c r="H103" s="239">
        <f t="shared" si="33"/>
        <v>279</v>
      </c>
      <c r="I103" s="239">
        <f t="shared" si="33"/>
        <v>229</v>
      </c>
      <c r="J103" s="239">
        <f t="shared" si="33"/>
        <v>899</v>
      </c>
      <c r="K103" s="239">
        <f t="shared" si="33"/>
        <v>1128</v>
      </c>
      <c r="L103" s="239">
        <f t="shared" si="33"/>
        <v>72</v>
      </c>
      <c r="M103" s="239">
        <f t="shared" si="33"/>
        <v>485</v>
      </c>
      <c r="N103" s="239">
        <f t="shared" si="33"/>
        <v>557</v>
      </c>
      <c r="O103" s="312" t="s">
        <v>129</v>
      </c>
      <c r="P103" s="2172"/>
      <c r="S103" s="563"/>
      <c r="T103" s="563"/>
      <c r="U103" s="563"/>
      <c r="V103" s="563"/>
      <c r="W103" s="563"/>
      <c r="X103" s="563"/>
    </row>
    <row r="104" spans="1:24" ht="39" customHeight="1">
      <c r="A104" s="2172" t="s">
        <v>527</v>
      </c>
      <c r="B104" s="312" t="s">
        <v>628</v>
      </c>
      <c r="C104" s="242">
        <v>13</v>
      </c>
      <c r="D104" s="242">
        <v>81</v>
      </c>
      <c r="E104" s="242">
        <f>C104+D104</f>
        <v>94</v>
      </c>
      <c r="F104" s="242">
        <v>2</v>
      </c>
      <c r="G104" s="242">
        <v>25</v>
      </c>
      <c r="H104" s="242">
        <f>F104+G104</f>
        <v>27</v>
      </c>
      <c r="I104" s="242">
        <v>38</v>
      </c>
      <c r="J104" s="242">
        <v>234</v>
      </c>
      <c r="K104" s="242">
        <f>I104+J104</f>
        <v>272</v>
      </c>
      <c r="L104" s="242">
        <v>66</v>
      </c>
      <c r="M104" s="242">
        <v>28</v>
      </c>
      <c r="N104" s="242">
        <f>L104+M104</f>
        <v>94</v>
      </c>
      <c r="O104" s="312" t="s">
        <v>76</v>
      </c>
      <c r="P104" s="2172" t="s">
        <v>233</v>
      </c>
      <c r="S104" s="564"/>
      <c r="T104" s="564"/>
      <c r="U104" s="564"/>
      <c r="V104" s="564"/>
      <c r="W104" s="564"/>
      <c r="X104" s="564"/>
    </row>
    <row r="105" spans="1:24" ht="39" customHeight="1">
      <c r="A105" s="2172"/>
      <c r="B105" s="312" t="s">
        <v>630</v>
      </c>
      <c r="C105" s="242">
        <v>13</v>
      </c>
      <c r="D105" s="242">
        <v>820</v>
      </c>
      <c r="E105" s="242">
        <f>C105+D105</f>
        <v>833</v>
      </c>
      <c r="F105" s="242">
        <v>6</v>
      </c>
      <c r="G105" s="242">
        <v>214</v>
      </c>
      <c r="H105" s="242">
        <f>F105+G105</f>
        <v>220</v>
      </c>
      <c r="I105" s="242">
        <v>52</v>
      </c>
      <c r="J105" s="242">
        <v>817</v>
      </c>
      <c r="K105" s="242">
        <f>I105+J105</f>
        <v>869</v>
      </c>
      <c r="L105" s="242">
        <v>11</v>
      </c>
      <c r="M105" s="242">
        <v>401</v>
      </c>
      <c r="N105" s="242">
        <f>L105+M105</f>
        <v>412</v>
      </c>
      <c r="O105" s="312" t="s">
        <v>78</v>
      </c>
      <c r="P105" s="2172"/>
      <c r="S105" s="564"/>
      <c r="T105" s="564"/>
      <c r="U105" s="564"/>
      <c r="V105" s="564"/>
      <c r="W105" s="564"/>
      <c r="X105" s="564"/>
    </row>
    <row r="106" spans="1:24" ht="39" customHeight="1">
      <c r="A106" s="2172"/>
      <c r="B106" s="312" t="s">
        <v>128</v>
      </c>
      <c r="C106" s="239">
        <f>C104+C105</f>
        <v>26</v>
      </c>
      <c r="D106" s="239">
        <f t="shared" ref="D106:N106" si="34">D104+D105</f>
        <v>901</v>
      </c>
      <c r="E106" s="239">
        <f t="shared" si="34"/>
        <v>927</v>
      </c>
      <c r="F106" s="239">
        <f t="shared" si="34"/>
        <v>8</v>
      </c>
      <c r="G106" s="239">
        <f t="shared" si="34"/>
        <v>239</v>
      </c>
      <c r="H106" s="239">
        <f t="shared" si="34"/>
        <v>247</v>
      </c>
      <c r="I106" s="239">
        <f t="shared" si="34"/>
        <v>90</v>
      </c>
      <c r="J106" s="239">
        <f t="shared" si="34"/>
        <v>1051</v>
      </c>
      <c r="K106" s="239">
        <f t="shared" si="34"/>
        <v>1141</v>
      </c>
      <c r="L106" s="239">
        <f t="shared" si="34"/>
        <v>77</v>
      </c>
      <c r="M106" s="239">
        <f t="shared" si="34"/>
        <v>429</v>
      </c>
      <c r="N106" s="239">
        <f t="shared" si="34"/>
        <v>506</v>
      </c>
      <c r="O106" s="312" t="s">
        <v>129</v>
      </c>
      <c r="P106" s="2172"/>
      <c r="S106" s="564"/>
      <c r="T106" s="564"/>
      <c r="U106" s="564"/>
      <c r="V106" s="564"/>
      <c r="W106" s="564"/>
      <c r="X106" s="564"/>
    </row>
    <row r="107" spans="1:24" ht="39" customHeight="1">
      <c r="A107" s="2172" t="s">
        <v>528</v>
      </c>
      <c r="B107" s="312" t="s">
        <v>628</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2" t="s">
        <v>235</v>
      </c>
      <c r="S107" s="564"/>
      <c r="T107" s="564"/>
      <c r="U107" s="564"/>
      <c r="V107" s="564"/>
      <c r="W107" s="564"/>
      <c r="X107" s="564"/>
    </row>
    <row r="108" spans="1:24" ht="39" customHeight="1">
      <c r="A108" s="2172"/>
      <c r="B108" s="312" t="s">
        <v>630</v>
      </c>
      <c r="C108" s="242">
        <v>0</v>
      </c>
      <c r="D108" s="242">
        <v>56</v>
      </c>
      <c r="E108" s="242">
        <f>C108+D108</f>
        <v>56</v>
      </c>
      <c r="F108" s="242">
        <v>1</v>
      </c>
      <c r="G108" s="242">
        <v>22</v>
      </c>
      <c r="H108" s="242">
        <f>F108+G108</f>
        <v>23</v>
      </c>
      <c r="I108" s="242">
        <v>3</v>
      </c>
      <c r="J108" s="242">
        <v>43</v>
      </c>
      <c r="K108" s="242">
        <f>I108+J108</f>
        <v>46</v>
      </c>
      <c r="L108" s="242">
        <v>0</v>
      </c>
      <c r="M108" s="242">
        <v>19</v>
      </c>
      <c r="N108" s="242">
        <f>L108+M108</f>
        <v>19</v>
      </c>
      <c r="O108" s="312" t="s">
        <v>78</v>
      </c>
      <c r="P108" s="2172"/>
      <c r="S108" s="564"/>
      <c r="T108" s="564"/>
      <c r="U108" s="564"/>
      <c r="V108" s="564"/>
      <c r="W108" s="564"/>
      <c r="X108" s="564"/>
    </row>
    <row r="109" spans="1:24" ht="39" customHeight="1">
      <c r="A109" s="2172"/>
      <c r="B109" s="312" t="s">
        <v>128</v>
      </c>
      <c r="C109" s="239">
        <f>C107+C108</f>
        <v>0</v>
      </c>
      <c r="D109" s="239">
        <f t="shared" ref="D109:N109" si="35">D107+D108</f>
        <v>56</v>
      </c>
      <c r="E109" s="239">
        <f t="shared" si="35"/>
        <v>56</v>
      </c>
      <c r="F109" s="239">
        <f t="shared" si="35"/>
        <v>1</v>
      </c>
      <c r="G109" s="239">
        <f t="shared" si="35"/>
        <v>22</v>
      </c>
      <c r="H109" s="239">
        <f t="shared" si="35"/>
        <v>23</v>
      </c>
      <c r="I109" s="239">
        <f t="shared" si="35"/>
        <v>3</v>
      </c>
      <c r="J109" s="239">
        <f t="shared" si="35"/>
        <v>43</v>
      </c>
      <c r="K109" s="239">
        <f t="shared" si="35"/>
        <v>46</v>
      </c>
      <c r="L109" s="239">
        <f t="shared" si="35"/>
        <v>0</v>
      </c>
      <c r="M109" s="239">
        <f t="shared" si="35"/>
        <v>19</v>
      </c>
      <c r="N109" s="239">
        <f t="shared" si="35"/>
        <v>19</v>
      </c>
      <c r="O109" s="312" t="s">
        <v>129</v>
      </c>
      <c r="P109" s="2172"/>
      <c r="S109" s="564"/>
      <c r="T109" s="564"/>
      <c r="U109" s="564"/>
      <c r="V109" s="564"/>
      <c r="W109" s="564"/>
      <c r="X109" s="564"/>
    </row>
    <row r="110" spans="1:24" ht="39" customHeight="1">
      <c r="A110" s="2172" t="s">
        <v>529</v>
      </c>
      <c r="B110" s="312" t="s">
        <v>628</v>
      </c>
      <c r="C110" s="242">
        <f>C104+C107</f>
        <v>13</v>
      </c>
      <c r="D110" s="242">
        <f t="shared" ref="D110:N111" si="36">D104+D107</f>
        <v>81</v>
      </c>
      <c r="E110" s="242">
        <f t="shared" si="36"/>
        <v>94</v>
      </c>
      <c r="F110" s="242">
        <f t="shared" si="36"/>
        <v>2</v>
      </c>
      <c r="G110" s="242">
        <f t="shared" si="36"/>
        <v>25</v>
      </c>
      <c r="H110" s="242">
        <f t="shared" si="36"/>
        <v>27</v>
      </c>
      <c r="I110" s="242">
        <f t="shared" si="36"/>
        <v>38</v>
      </c>
      <c r="J110" s="242">
        <f t="shared" si="36"/>
        <v>234</v>
      </c>
      <c r="K110" s="242">
        <f t="shared" si="36"/>
        <v>272</v>
      </c>
      <c r="L110" s="242">
        <f t="shared" si="36"/>
        <v>66</v>
      </c>
      <c r="M110" s="242">
        <f t="shared" si="36"/>
        <v>28</v>
      </c>
      <c r="N110" s="242">
        <f t="shared" si="36"/>
        <v>94</v>
      </c>
      <c r="O110" s="312" t="s">
        <v>76</v>
      </c>
      <c r="P110" s="2172" t="s">
        <v>530</v>
      </c>
      <c r="S110" s="564"/>
      <c r="T110" s="564"/>
      <c r="U110" s="564"/>
      <c r="V110" s="564"/>
      <c r="W110" s="564"/>
      <c r="X110" s="564"/>
    </row>
    <row r="111" spans="1:24" ht="39" customHeight="1">
      <c r="A111" s="2172"/>
      <c r="B111" s="312" t="s">
        <v>630</v>
      </c>
      <c r="C111" s="242">
        <f>C105+C108</f>
        <v>13</v>
      </c>
      <c r="D111" s="242">
        <f t="shared" si="36"/>
        <v>876</v>
      </c>
      <c r="E111" s="242">
        <f t="shared" si="36"/>
        <v>889</v>
      </c>
      <c r="F111" s="242">
        <f t="shared" si="36"/>
        <v>7</v>
      </c>
      <c r="G111" s="242">
        <f t="shared" si="36"/>
        <v>236</v>
      </c>
      <c r="H111" s="242">
        <f t="shared" si="36"/>
        <v>243</v>
      </c>
      <c r="I111" s="242">
        <f t="shared" si="36"/>
        <v>55</v>
      </c>
      <c r="J111" s="242">
        <f t="shared" si="36"/>
        <v>860</v>
      </c>
      <c r="K111" s="242">
        <f t="shared" si="36"/>
        <v>915</v>
      </c>
      <c r="L111" s="242">
        <f t="shared" si="36"/>
        <v>11</v>
      </c>
      <c r="M111" s="242">
        <f t="shared" si="36"/>
        <v>420</v>
      </c>
      <c r="N111" s="242">
        <f t="shared" si="36"/>
        <v>431</v>
      </c>
      <c r="O111" s="312" t="s">
        <v>78</v>
      </c>
      <c r="P111" s="2172"/>
      <c r="S111" s="564"/>
      <c r="T111" s="564"/>
      <c r="U111" s="564"/>
      <c r="V111" s="564"/>
      <c r="W111" s="564"/>
      <c r="X111" s="564"/>
    </row>
    <row r="112" spans="1:24" ht="39" customHeight="1">
      <c r="A112" s="2172"/>
      <c r="B112" s="312" t="s">
        <v>128</v>
      </c>
      <c r="C112" s="239">
        <f>C110+C111</f>
        <v>26</v>
      </c>
      <c r="D112" s="239">
        <f t="shared" ref="D112:N112" si="37">D110+D111</f>
        <v>957</v>
      </c>
      <c r="E112" s="239">
        <f t="shared" si="37"/>
        <v>983</v>
      </c>
      <c r="F112" s="239">
        <f t="shared" si="37"/>
        <v>9</v>
      </c>
      <c r="G112" s="239">
        <f t="shared" si="37"/>
        <v>261</v>
      </c>
      <c r="H112" s="239">
        <f t="shared" si="37"/>
        <v>270</v>
      </c>
      <c r="I112" s="239">
        <f t="shared" si="37"/>
        <v>93</v>
      </c>
      <c r="J112" s="239">
        <f t="shared" si="37"/>
        <v>1094</v>
      </c>
      <c r="K112" s="239">
        <f t="shared" si="37"/>
        <v>1187</v>
      </c>
      <c r="L112" s="239">
        <f t="shared" si="37"/>
        <v>77</v>
      </c>
      <c r="M112" s="239">
        <f t="shared" si="37"/>
        <v>448</v>
      </c>
      <c r="N112" s="239">
        <f t="shared" si="37"/>
        <v>525</v>
      </c>
      <c r="O112" s="312" t="s">
        <v>129</v>
      </c>
      <c r="P112" s="2172"/>
      <c r="S112" s="564"/>
      <c r="T112" s="564"/>
      <c r="U112" s="564"/>
      <c r="V112" s="564"/>
      <c r="W112" s="564"/>
      <c r="X112" s="564"/>
    </row>
    <row r="113" spans="1:24" ht="39" customHeight="1">
      <c r="A113" s="2172" t="s">
        <v>531</v>
      </c>
      <c r="B113" s="312" t="s">
        <v>628</v>
      </c>
      <c r="C113" s="242">
        <v>70</v>
      </c>
      <c r="D113" s="242">
        <v>488</v>
      </c>
      <c r="E113" s="242">
        <f>C113+D113</f>
        <v>558</v>
      </c>
      <c r="F113" s="242">
        <v>17</v>
      </c>
      <c r="G113" s="242">
        <v>177</v>
      </c>
      <c r="H113" s="242">
        <f>F113+G113</f>
        <v>194</v>
      </c>
      <c r="I113" s="242">
        <v>120</v>
      </c>
      <c r="J113" s="242">
        <v>685</v>
      </c>
      <c r="K113" s="242">
        <f>I113+J113</f>
        <v>805</v>
      </c>
      <c r="L113" s="242">
        <v>56</v>
      </c>
      <c r="M113" s="242">
        <v>217</v>
      </c>
      <c r="N113" s="242">
        <f>L113+M113</f>
        <v>273</v>
      </c>
      <c r="O113" s="312" t="s">
        <v>76</v>
      </c>
      <c r="P113" s="2172" t="s">
        <v>632</v>
      </c>
      <c r="S113" s="564"/>
      <c r="T113" s="564"/>
      <c r="U113" s="564"/>
      <c r="V113" s="564"/>
      <c r="W113" s="564"/>
      <c r="X113" s="564"/>
    </row>
    <row r="114" spans="1:24" ht="39" customHeight="1">
      <c r="A114" s="2172"/>
      <c r="B114" s="312" t="s">
        <v>630</v>
      </c>
      <c r="C114" s="242">
        <v>82</v>
      </c>
      <c r="D114" s="242">
        <v>18</v>
      </c>
      <c r="E114" s="242">
        <f>C114+D114</f>
        <v>100</v>
      </c>
      <c r="F114" s="242">
        <v>45</v>
      </c>
      <c r="G114" s="242">
        <v>4</v>
      </c>
      <c r="H114" s="242">
        <f>F114+G114</f>
        <v>49</v>
      </c>
      <c r="I114" s="242">
        <v>177</v>
      </c>
      <c r="J114" s="242">
        <v>17</v>
      </c>
      <c r="K114" s="242">
        <f>I114+J114</f>
        <v>194</v>
      </c>
      <c r="L114" s="242">
        <v>1</v>
      </c>
      <c r="M114" s="242">
        <v>7</v>
      </c>
      <c r="N114" s="242">
        <f>L114+M114</f>
        <v>8</v>
      </c>
      <c r="O114" s="312" t="s">
        <v>78</v>
      </c>
      <c r="P114" s="2172"/>
      <c r="S114" s="564"/>
      <c r="T114" s="564"/>
      <c r="U114" s="564"/>
      <c r="V114" s="564"/>
      <c r="W114" s="564"/>
      <c r="X114" s="564"/>
    </row>
    <row r="115" spans="1:24" ht="39" customHeight="1">
      <c r="A115" s="2172"/>
      <c r="B115" s="312" t="s">
        <v>128</v>
      </c>
      <c r="C115" s="239">
        <f>C113+C114</f>
        <v>152</v>
      </c>
      <c r="D115" s="239">
        <f t="shared" ref="D115:N115" si="38">D113+D114</f>
        <v>506</v>
      </c>
      <c r="E115" s="239">
        <f t="shared" si="38"/>
        <v>658</v>
      </c>
      <c r="F115" s="239">
        <f t="shared" si="38"/>
        <v>62</v>
      </c>
      <c r="G115" s="239">
        <f t="shared" si="38"/>
        <v>181</v>
      </c>
      <c r="H115" s="239">
        <f t="shared" si="38"/>
        <v>243</v>
      </c>
      <c r="I115" s="239">
        <f t="shared" si="38"/>
        <v>297</v>
      </c>
      <c r="J115" s="239">
        <f t="shared" si="38"/>
        <v>702</v>
      </c>
      <c r="K115" s="239">
        <f t="shared" si="38"/>
        <v>999</v>
      </c>
      <c r="L115" s="239">
        <f t="shared" si="38"/>
        <v>57</v>
      </c>
      <c r="M115" s="239">
        <f t="shared" si="38"/>
        <v>224</v>
      </c>
      <c r="N115" s="239">
        <f t="shared" si="38"/>
        <v>281</v>
      </c>
      <c r="O115" s="312" t="s">
        <v>129</v>
      </c>
      <c r="P115" s="2172"/>
      <c r="S115" s="564"/>
      <c r="T115" s="564"/>
      <c r="U115" s="564"/>
      <c r="V115" s="564"/>
      <c r="W115" s="564"/>
      <c r="X115" s="564"/>
    </row>
    <row r="116" spans="1:24" ht="39" customHeight="1">
      <c r="A116" s="2172" t="s">
        <v>532</v>
      </c>
      <c r="B116" s="312" t="s">
        <v>628</v>
      </c>
      <c r="C116" s="242">
        <v>127</v>
      </c>
      <c r="D116" s="242">
        <v>212</v>
      </c>
      <c r="E116" s="242">
        <f>C116+D116</f>
        <v>339</v>
      </c>
      <c r="F116" s="242">
        <v>85</v>
      </c>
      <c r="G116" s="242">
        <v>112</v>
      </c>
      <c r="H116" s="242">
        <f>F116+G116</f>
        <v>197</v>
      </c>
      <c r="I116" s="242">
        <v>184</v>
      </c>
      <c r="J116" s="242">
        <v>188</v>
      </c>
      <c r="K116" s="242">
        <f>I116+J116</f>
        <v>372</v>
      </c>
      <c r="L116" s="242">
        <v>102</v>
      </c>
      <c r="M116" s="242">
        <v>108</v>
      </c>
      <c r="N116" s="242">
        <f>L116+M116</f>
        <v>210</v>
      </c>
      <c r="O116" s="312" t="s">
        <v>76</v>
      </c>
      <c r="P116" s="2172" t="s">
        <v>633</v>
      </c>
      <c r="S116" s="564"/>
      <c r="T116" s="564"/>
      <c r="U116" s="564"/>
      <c r="V116" s="564"/>
      <c r="W116" s="564"/>
      <c r="X116" s="564"/>
    </row>
    <row r="117" spans="1:24" ht="39" customHeight="1">
      <c r="A117" s="2172"/>
      <c r="B117" s="312" t="s">
        <v>630</v>
      </c>
      <c r="C117" s="242">
        <v>285</v>
      </c>
      <c r="D117" s="242">
        <v>107</v>
      </c>
      <c r="E117" s="242">
        <f>C117+D117</f>
        <v>392</v>
      </c>
      <c r="F117" s="242">
        <v>77</v>
      </c>
      <c r="G117" s="242">
        <v>40</v>
      </c>
      <c r="H117" s="242">
        <f>F117+G117</f>
        <v>117</v>
      </c>
      <c r="I117" s="242">
        <v>484</v>
      </c>
      <c r="J117" s="242">
        <v>143</v>
      </c>
      <c r="K117" s="242">
        <f>I117+J117</f>
        <v>627</v>
      </c>
      <c r="L117" s="242">
        <v>48</v>
      </c>
      <c r="M117" s="242">
        <v>87</v>
      </c>
      <c r="N117" s="242">
        <f>L117+M117</f>
        <v>135</v>
      </c>
      <c r="O117" s="312" t="s">
        <v>78</v>
      </c>
      <c r="P117" s="2172"/>
      <c r="S117" s="564"/>
      <c r="T117" s="564"/>
      <c r="U117" s="564"/>
      <c r="V117" s="564"/>
      <c r="W117" s="564"/>
      <c r="X117" s="564"/>
    </row>
    <row r="118" spans="1:24" ht="39" customHeight="1">
      <c r="A118" s="2172"/>
      <c r="B118" s="312" t="s">
        <v>128</v>
      </c>
      <c r="C118" s="239">
        <f>C116+C117</f>
        <v>412</v>
      </c>
      <c r="D118" s="239">
        <f t="shared" ref="D118:N118" si="39">D116+D117</f>
        <v>319</v>
      </c>
      <c r="E118" s="239">
        <f t="shared" si="39"/>
        <v>731</v>
      </c>
      <c r="F118" s="239">
        <f t="shared" si="39"/>
        <v>162</v>
      </c>
      <c r="G118" s="239">
        <f t="shared" si="39"/>
        <v>152</v>
      </c>
      <c r="H118" s="239">
        <f t="shared" si="39"/>
        <v>314</v>
      </c>
      <c r="I118" s="239">
        <f t="shared" si="39"/>
        <v>668</v>
      </c>
      <c r="J118" s="239">
        <f t="shared" si="39"/>
        <v>331</v>
      </c>
      <c r="K118" s="239">
        <f t="shared" si="39"/>
        <v>999</v>
      </c>
      <c r="L118" s="239">
        <f t="shared" si="39"/>
        <v>150</v>
      </c>
      <c r="M118" s="239">
        <f t="shared" si="39"/>
        <v>195</v>
      </c>
      <c r="N118" s="239">
        <f t="shared" si="39"/>
        <v>345</v>
      </c>
      <c r="O118" s="312" t="s">
        <v>129</v>
      </c>
      <c r="P118" s="2172"/>
      <c r="S118" s="564"/>
      <c r="T118" s="564"/>
      <c r="U118" s="564"/>
      <c r="V118" s="564"/>
      <c r="W118" s="564"/>
      <c r="X118" s="564"/>
    </row>
    <row r="119" spans="1:24" ht="39" customHeight="1">
      <c r="A119" s="2150" t="s">
        <v>1013</v>
      </c>
      <c r="B119" s="2151"/>
      <c r="C119" s="2151"/>
      <c r="D119" s="2151"/>
      <c r="E119" s="2151"/>
      <c r="F119" s="2151"/>
      <c r="G119" s="2152"/>
      <c r="H119" s="2153" t="s">
        <v>1014</v>
      </c>
      <c r="I119" s="2153"/>
      <c r="J119" s="2153"/>
      <c r="K119" s="2153"/>
      <c r="L119" s="2153"/>
      <c r="M119" s="2153"/>
      <c r="N119" s="2153"/>
      <c r="O119" s="2153"/>
      <c r="P119" s="2154"/>
      <c r="S119" s="564"/>
      <c r="T119" s="564"/>
      <c r="U119" s="564"/>
      <c r="V119" s="564"/>
      <c r="W119" s="564"/>
      <c r="X119" s="564"/>
    </row>
    <row r="120" spans="1:24" ht="39" customHeight="1">
      <c r="A120" s="2173" t="s">
        <v>517</v>
      </c>
      <c r="B120" s="2173" t="s">
        <v>621</v>
      </c>
      <c r="C120" s="2179" t="s">
        <v>149</v>
      </c>
      <c r="D120" s="2179"/>
      <c r="E120" s="2179" t="s">
        <v>693</v>
      </c>
      <c r="F120" s="2179" t="s">
        <v>122</v>
      </c>
      <c r="G120" s="2179"/>
      <c r="H120" s="2179" t="s">
        <v>263</v>
      </c>
      <c r="I120" s="2179" t="s">
        <v>124</v>
      </c>
      <c r="J120" s="2179"/>
      <c r="K120" s="2179" t="s">
        <v>125</v>
      </c>
      <c r="L120" s="2179" t="s">
        <v>126</v>
      </c>
      <c r="M120" s="2179"/>
      <c r="N120" s="2179" t="s">
        <v>127</v>
      </c>
      <c r="O120" s="2179" t="s">
        <v>622</v>
      </c>
      <c r="P120" s="2179" t="s">
        <v>520</v>
      </c>
      <c r="Q120" s="346"/>
      <c r="S120" s="564"/>
      <c r="T120" s="564"/>
      <c r="U120" s="564"/>
      <c r="V120" s="564"/>
      <c r="W120" s="564"/>
      <c r="X120" s="564"/>
    </row>
    <row r="121" spans="1:24" ht="39" customHeight="1">
      <c r="A121" s="2174"/>
      <c r="B121" s="2174"/>
      <c r="C121" s="2179" t="s">
        <v>121</v>
      </c>
      <c r="D121" s="2179"/>
      <c r="E121" s="2179"/>
      <c r="F121" s="2179" t="s">
        <v>123</v>
      </c>
      <c r="G121" s="2179"/>
      <c r="H121" s="2179"/>
      <c r="I121" s="2179" t="s">
        <v>125</v>
      </c>
      <c r="J121" s="2179"/>
      <c r="K121" s="2179"/>
      <c r="L121" s="2179" t="s">
        <v>127</v>
      </c>
      <c r="M121" s="2179"/>
      <c r="N121" s="2179"/>
      <c r="O121" s="2179"/>
      <c r="P121" s="2179"/>
      <c r="Q121" s="346"/>
      <c r="S121" s="564"/>
      <c r="T121" s="564"/>
      <c r="U121" s="564"/>
      <c r="V121" s="564"/>
      <c r="W121" s="564"/>
      <c r="X121" s="564"/>
    </row>
    <row r="122" spans="1:24" ht="39" customHeight="1">
      <c r="A122" s="2174"/>
      <c r="B122" s="2174"/>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179"/>
      <c r="P122" s="2179"/>
      <c r="Q122" s="346"/>
      <c r="S122" s="564"/>
      <c r="T122" s="564"/>
      <c r="U122" s="564"/>
      <c r="V122" s="564"/>
      <c r="W122" s="564"/>
      <c r="X122" s="564"/>
    </row>
    <row r="123" spans="1:24" ht="39" customHeight="1">
      <c r="A123" s="2175"/>
      <c r="B123" s="2175"/>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179"/>
      <c r="P123" s="2179"/>
      <c r="Q123" s="346"/>
      <c r="S123" s="564"/>
      <c r="T123" s="564"/>
      <c r="U123" s="564"/>
      <c r="V123" s="564"/>
      <c r="W123" s="564"/>
      <c r="X123" s="564"/>
    </row>
    <row r="124" spans="1:24" s="46" customFormat="1" ht="39" customHeight="1">
      <c r="A124" s="2172" t="s">
        <v>523</v>
      </c>
      <c r="B124" s="312" t="s">
        <v>628</v>
      </c>
      <c r="C124" s="242">
        <v>7</v>
      </c>
      <c r="D124" s="242">
        <v>48</v>
      </c>
      <c r="E124" s="242">
        <f>C124+D124</f>
        <v>55</v>
      </c>
      <c r="F124" s="242">
        <v>32</v>
      </c>
      <c r="G124" s="242">
        <v>73</v>
      </c>
      <c r="H124" s="242">
        <f>F124+G124</f>
        <v>105</v>
      </c>
      <c r="I124" s="242">
        <v>4</v>
      </c>
      <c r="J124" s="242">
        <v>37</v>
      </c>
      <c r="K124" s="242">
        <f>I124+J124</f>
        <v>41</v>
      </c>
      <c r="L124" s="242">
        <v>2</v>
      </c>
      <c r="M124" s="242">
        <v>57</v>
      </c>
      <c r="N124" s="242">
        <f>L124+M124</f>
        <v>59</v>
      </c>
      <c r="O124" s="312" t="s">
        <v>76</v>
      </c>
      <c r="P124" s="2172" t="s">
        <v>629</v>
      </c>
      <c r="S124" s="563"/>
      <c r="T124" s="563"/>
      <c r="U124" s="563"/>
      <c r="V124" s="563"/>
      <c r="W124" s="563"/>
      <c r="X124" s="563"/>
    </row>
    <row r="125" spans="1:24" s="46" customFormat="1" ht="39" customHeight="1">
      <c r="A125" s="2172"/>
      <c r="B125" s="312" t="s">
        <v>630</v>
      </c>
      <c r="C125" s="242">
        <v>1</v>
      </c>
      <c r="D125" s="242">
        <v>54</v>
      </c>
      <c r="E125" s="242">
        <f>C125+D125</f>
        <v>55</v>
      </c>
      <c r="F125" s="242">
        <v>2</v>
      </c>
      <c r="G125" s="242">
        <v>52</v>
      </c>
      <c r="H125" s="242">
        <f>F125+G125</f>
        <v>54</v>
      </c>
      <c r="I125" s="242">
        <v>0</v>
      </c>
      <c r="J125" s="242">
        <v>30</v>
      </c>
      <c r="K125" s="242">
        <f>I125+J125</f>
        <v>30</v>
      </c>
      <c r="L125" s="242">
        <v>0</v>
      </c>
      <c r="M125" s="242">
        <v>30</v>
      </c>
      <c r="N125" s="242">
        <f>L125+M125</f>
        <v>30</v>
      </c>
      <c r="O125" s="312" t="s">
        <v>78</v>
      </c>
      <c r="P125" s="2172"/>
      <c r="S125" s="563"/>
      <c r="T125" s="563"/>
      <c r="U125" s="563"/>
      <c r="V125" s="563"/>
      <c r="W125" s="563"/>
      <c r="X125" s="563"/>
    </row>
    <row r="126" spans="1:24" s="46" customFormat="1" ht="39" customHeight="1">
      <c r="A126" s="2172"/>
      <c r="B126" s="312" t="s">
        <v>128</v>
      </c>
      <c r="C126" s="239">
        <f>C124+C125</f>
        <v>8</v>
      </c>
      <c r="D126" s="239">
        <f t="shared" ref="D126:N126" si="40">D124+D125</f>
        <v>102</v>
      </c>
      <c r="E126" s="239">
        <f t="shared" si="40"/>
        <v>110</v>
      </c>
      <c r="F126" s="239">
        <f t="shared" si="40"/>
        <v>34</v>
      </c>
      <c r="G126" s="239">
        <f t="shared" si="40"/>
        <v>125</v>
      </c>
      <c r="H126" s="239">
        <f t="shared" si="40"/>
        <v>159</v>
      </c>
      <c r="I126" s="239">
        <f t="shared" si="40"/>
        <v>4</v>
      </c>
      <c r="J126" s="239">
        <f t="shared" si="40"/>
        <v>67</v>
      </c>
      <c r="K126" s="239">
        <f t="shared" si="40"/>
        <v>71</v>
      </c>
      <c r="L126" s="239">
        <f t="shared" si="40"/>
        <v>2</v>
      </c>
      <c r="M126" s="239">
        <f t="shared" si="40"/>
        <v>87</v>
      </c>
      <c r="N126" s="239">
        <f t="shared" si="40"/>
        <v>89</v>
      </c>
      <c r="O126" s="312" t="s">
        <v>129</v>
      </c>
      <c r="P126" s="2172"/>
      <c r="S126" s="563"/>
      <c r="T126" s="563"/>
      <c r="U126" s="563"/>
      <c r="V126" s="563"/>
      <c r="W126" s="563"/>
      <c r="X126" s="563"/>
    </row>
    <row r="127" spans="1:24" s="46" customFormat="1" ht="39" customHeight="1">
      <c r="A127" s="2172" t="s">
        <v>524</v>
      </c>
      <c r="B127" s="312" t="s">
        <v>628</v>
      </c>
      <c r="C127" s="242">
        <v>21</v>
      </c>
      <c r="D127" s="242">
        <v>57</v>
      </c>
      <c r="E127" s="242">
        <f>C127+D127</f>
        <v>78</v>
      </c>
      <c r="F127" s="242">
        <v>26</v>
      </c>
      <c r="G127" s="242">
        <v>75</v>
      </c>
      <c r="H127" s="242">
        <f>F127+G127</f>
        <v>101</v>
      </c>
      <c r="I127" s="242">
        <v>19</v>
      </c>
      <c r="J127" s="242">
        <v>49</v>
      </c>
      <c r="K127" s="242">
        <f>I127+J127</f>
        <v>68</v>
      </c>
      <c r="L127" s="242">
        <v>11</v>
      </c>
      <c r="M127" s="242">
        <v>37</v>
      </c>
      <c r="N127" s="242">
        <f>L127+M127</f>
        <v>48</v>
      </c>
      <c r="O127" s="312" t="s">
        <v>76</v>
      </c>
      <c r="P127" s="2172" t="s">
        <v>227</v>
      </c>
      <c r="S127" s="563"/>
      <c r="T127" s="563"/>
      <c r="U127" s="563"/>
      <c r="V127" s="563"/>
      <c r="W127" s="563"/>
      <c r="X127" s="563"/>
    </row>
    <row r="128" spans="1:24" s="46" customFormat="1" ht="39" customHeight="1">
      <c r="A128" s="2172"/>
      <c r="B128" s="312" t="s">
        <v>630</v>
      </c>
      <c r="C128" s="242">
        <v>8</v>
      </c>
      <c r="D128" s="242">
        <v>74</v>
      </c>
      <c r="E128" s="242">
        <f>C128+D128</f>
        <v>82</v>
      </c>
      <c r="F128" s="242">
        <v>7</v>
      </c>
      <c r="G128" s="242">
        <v>27</v>
      </c>
      <c r="H128" s="242">
        <f>F128+G128</f>
        <v>34</v>
      </c>
      <c r="I128" s="242">
        <v>4</v>
      </c>
      <c r="J128" s="242">
        <v>5</v>
      </c>
      <c r="K128" s="242">
        <f>I128+J128</f>
        <v>9</v>
      </c>
      <c r="L128" s="242">
        <v>2</v>
      </c>
      <c r="M128" s="242">
        <v>26</v>
      </c>
      <c r="N128" s="242">
        <f>L128+M128</f>
        <v>28</v>
      </c>
      <c r="O128" s="312" t="s">
        <v>78</v>
      </c>
      <c r="P128" s="2172"/>
      <c r="S128" s="563"/>
      <c r="T128" s="563"/>
      <c r="U128" s="563"/>
      <c r="V128" s="563"/>
      <c r="W128" s="563"/>
      <c r="X128" s="563"/>
    </row>
    <row r="129" spans="1:24" s="46" customFormat="1" ht="39" customHeight="1">
      <c r="A129" s="2172"/>
      <c r="B129" s="312" t="s">
        <v>128</v>
      </c>
      <c r="C129" s="239">
        <f>C127+C128</f>
        <v>29</v>
      </c>
      <c r="D129" s="239">
        <f t="shared" ref="D129:N129" si="41">D127+D128</f>
        <v>131</v>
      </c>
      <c r="E129" s="239">
        <f t="shared" si="41"/>
        <v>160</v>
      </c>
      <c r="F129" s="239">
        <f t="shared" si="41"/>
        <v>33</v>
      </c>
      <c r="G129" s="239">
        <f t="shared" si="41"/>
        <v>102</v>
      </c>
      <c r="H129" s="239">
        <f t="shared" si="41"/>
        <v>135</v>
      </c>
      <c r="I129" s="239">
        <f t="shared" si="41"/>
        <v>23</v>
      </c>
      <c r="J129" s="239">
        <f t="shared" si="41"/>
        <v>54</v>
      </c>
      <c r="K129" s="239">
        <f t="shared" si="41"/>
        <v>77</v>
      </c>
      <c r="L129" s="239">
        <f t="shared" si="41"/>
        <v>13</v>
      </c>
      <c r="M129" s="239">
        <f t="shared" si="41"/>
        <v>63</v>
      </c>
      <c r="N129" s="239">
        <f t="shared" si="41"/>
        <v>76</v>
      </c>
      <c r="O129" s="312" t="s">
        <v>129</v>
      </c>
      <c r="P129" s="2172"/>
      <c r="S129" s="563"/>
      <c r="T129" s="563"/>
      <c r="U129" s="563"/>
      <c r="V129" s="563"/>
      <c r="W129" s="563"/>
      <c r="X129" s="563"/>
    </row>
    <row r="130" spans="1:24" s="46" customFormat="1" ht="39" customHeight="1">
      <c r="A130" s="2172" t="s">
        <v>525</v>
      </c>
      <c r="B130" s="312" t="s">
        <v>628</v>
      </c>
      <c r="C130" s="242">
        <f>C124+C127</f>
        <v>28</v>
      </c>
      <c r="D130" s="242">
        <f t="shared" ref="D130:N131" si="42">D124+D127</f>
        <v>105</v>
      </c>
      <c r="E130" s="242">
        <f t="shared" si="42"/>
        <v>133</v>
      </c>
      <c r="F130" s="242">
        <f t="shared" si="42"/>
        <v>58</v>
      </c>
      <c r="G130" s="242">
        <f t="shared" si="42"/>
        <v>148</v>
      </c>
      <c r="H130" s="242">
        <f t="shared" si="42"/>
        <v>206</v>
      </c>
      <c r="I130" s="242">
        <f t="shared" si="42"/>
        <v>23</v>
      </c>
      <c r="J130" s="242">
        <f t="shared" si="42"/>
        <v>86</v>
      </c>
      <c r="K130" s="242">
        <f t="shared" si="42"/>
        <v>109</v>
      </c>
      <c r="L130" s="242">
        <f t="shared" si="42"/>
        <v>13</v>
      </c>
      <c r="M130" s="242">
        <f t="shared" si="42"/>
        <v>94</v>
      </c>
      <c r="N130" s="242">
        <f t="shared" si="42"/>
        <v>107</v>
      </c>
      <c r="O130" s="312" t="s">
        <v>76</v>
      </c>
      <c r="P130" s="2172" t="s">
        <v>631</v>
      </c>
      <c r="S130" s="563"/>
      <c r="T130" s="563"/>
      <c r="U130" s="563"/>
      <c r="V130" s="563"/>
      <c r="W130" s="563"/>
      <c r="X130" s="563"/>
    </row>
    <row r="131" spans="1:24" s="46" customFormat="1" ht="39" customHeight="1">
      <c r="A131" s="2172"/>
      <c r="B131" s="312" t="s">
        <v>630</v>
      </c>
      <c r="C131" s="242">
        <f>C125+C128</f>
        <v>9</v>
      </c>
      <c r="D131" s="242">
        <f t="shared" si="42"/>
        <v>128</v>
      </c>
      <c r="E131" s="242">
        <f t="shared" si="42"/>
        <v>137</v>
      </c>
      <c r="F131" s="242">
        <f t="shared" si="42"/>
        <v>9</v>
      </c>
      <c r="G131" s="242">
        <f t="shared" si="42"/>
        <v>79</v>
      </c>
      <c r="H131" s="242">
        <f t="shared" si="42"/>
        <v>88</v>
      </c>
      <c r="I131" s="242">
        <f t="shared" si="42"/>
        <v>4</v>
      </c>
      <c r="J131" s="242">
        <f t="shared" si="42"/>
        <v>35</v>
      </c>
      <c r="K131" s="242">
        <f t="shared" si="42"/>
        <v>39</v>
      </c>
      <c r="L131" s="242">
        <f t="shared" si="42"/>
        <v>2</v>
      </c>
      <c r="M131" s="242">
        <f t="shared" si="42"/>
        <v>56</v>
      </c>
      <c r="N131" s="242">
        <f t="shared" si="42"/>
        <v>58</v>
      </c>
      <c r="O131" s="312" t="s">
        <v>78</v>
      </c>
      <c r="P131" s="2172"/>
      <c r="S131" s="563"/>
      <c r="T131" s="563"/>
      <c r="U131" s="563"/>
      <c r="V131" s="563"/>
      <c r="W131" s="563"/>
      <c r="X131" s="563"/>
    </row>
    <row r="132" spans="1:24" s="46" customFormat="1" ht="39" customHeight="1">
      <c r="A132" s="2172"/>
      <c r="B132" s="312" t="s">
        <v>128</v>
      </c>
      <c r="C132" s="239">
        <f>C130+C131</f>
        <v>37</v>
      </c>
      <c r="D132" s="239">
        <f t="shared" ref="D132:N132" si="43">D130+D131</f>
        <v>233</v>
      </c>
      <c r="E132" s="239">
        <f t="shared" si="43"/>
        <v>270</v>
      </c>
      <c r="F132" s="239">
        <f t="shared" si="43"/>
        <v>67</v>
      </c>
      <c r="G132" s="239">
        <f t="shared" si="43"/>
        <v>227</v>
      </c>
      <c r="H132" s="239">
        <f t="shared" si="43"/>
        <v>294</v>
      </c>
      <c r="I132" s="239">
        <f t="shared" si="43"/>
        <v>27</v>
      </c>
      <c r="J132" s="239">
        <f t="shared" si="43"/>
        <v>121</v>
      </c>
      <c r="K132" s="239">
        <f t="shared" si="43"/>
        <v>148</v>
      </c>
      <c r="L132" s="239">
        <f t="shared" si="43"/>
        <v>15</v>
      </c>
      <c r="M132" s="239">
        <f t="shared" si="43"/>
        <v>150</v>
      </c>
      <c r="N132" s="239">
        <f t="shared" si="43"/>
        <v>165</v>
      </c>
      <c r="O132" s="312" t="s">
        <v>129</v>
      </c>
      <c r="P132" s="2172"/>
      <c r="S132" s="563"/>
      <c r="T132" s="563"/>
      <c r="U132" s="563"/>
      <c r="V132" s="563"/>
      <c r="W132" s="563"/>
      <c r="X132" s="563"/>
    </row>
    <row r="133" spans="1:24" ht="39" customHeight="1">
      <c r="A133" s="2172" t="s">
        <v>527</v>
      </c>
      <c r="B133" s="312" t="s">
        <v>628</v>
      </c>
      <c r="C133" s="242">
        <v>2</v>
      </c>
      <c r="D133" s="242">
        <v>3</v>
      </c>
      <c r="E133" s="242">
        <f>C133+D133</f>
        <v>5</v>
      </c>
      <c r="F133" s="242">
        <v>0</v>
      </c>
      <c r="G133" s="242">
        <v>4</v>
      </c>
      <c r="H133" s="242">
        <f>F133+G133</f>
        <v>4</v>
      </c>
      <c r="I133" s="242">
        <v>2</v>
      </c>
      <c r="J133" s="242">
        <v>4</v>
      </c>
      <c r="K133" s="242">
        <f>I133+J133</f>
        <v>6</v>
      </c>
      <c r="L133" s="242">
        <v>3</v>
      </c>
      <c r="M133" s="242">
        <v>15</v>
      </c>
      <c r="N133" s="242">
        <f>L133+M133</f>
        <v>18</v>
      </c>
      <c r="O133" s="312" t="s">
        <v>76</v>
      </c>
      <c r="P133" s="2172" t="s">
        <v>233</v>
      </c>
      <c r="S133" s="564"/>
      <c r="T133" s="564"/>
      <c r="U133" s="564"/>
      <c r="V133" s="564"/>
      <c r="W133" s="564"/>
      <c r="X133" s="564"/>
    </row>
    <row r="134" spans="1:24" ht="39" customHeight="1">
      <c r="A134" s="2172"/>
      <c r="B134" s="312" t="s">
        <v>630</v>
      </c>
      <c r="C134" s="242">
        <v>3</v>
      </c>
      <c r="D134" s="242">
        <v>146</v>
      </c>
      <c r="E134" s="242">
        <f>C134+D134</f>
        <v>149</v>
      </c>
      <c r="F134" s="242">
        <v>3</v>
      </c>
      <c r="G134" s="242">
        <v>231</v>
      </c>
      <c r="H134" s="242">
        <f>F134+G134</f>
        <v>234</v>
      </c>
      <c r="I134" s="242">
        <v>8</v>
      </c>
      <c r="J134" s="242">
        <v>76</v>
      </c>
      <c r="K134" s="242">
        <f>I134+J134</f>
        <v>84</v>
      </c>
      <c r="L134" s="242">
        <v>0</v>
      </c>
      <c r="M134" s="242">
        <v>145</v>
      </c>
      <c r="N134" s="242">
        <f>L134+M134</f>
        <v>145</v>
      </c>
      <c r="O134" s="312" t="s">
        <v>78</v>
      </c>
      <c r="P134" s="2172"/>
      <c r="S134" s="564"/>
      <c r="T134" s="564"/>
      <c r="U134" s="564"/>
      <c r="V134" s="564"/>
      <c r="W134" s="564"/>
      <c r="X134" s="564"/>
    </row>
    <row r="135" spans="1:24" ht="39" customHeight="1">
      <c r="A135" s="2172"/>
      <c r="B135" s="312" t="s">
        <v>128</v>
      </c>
      <c r="C135" s="239">
        <f>C133+C134</f>
        <v>5</v>
      </c>
      <c r="D135" s="239">
        <f t="shared" ref="D135:N135" si="44">D133+D134</f>
        <v>149</v>
      </c>
      <c r="E135" s="239">
        <f t="shared" si="44"/>
        <v>154</v>
      </c>
      <c r="F135" s="239">
        <f t="shared" si="44"/>
        <v>3</v>
      </c>
      <c r="G135" s="239">
        <f t="shared" si="44"/>
        <v>235</v>
      </c>
      <c r="H135" s="239">
        <f t="shared" si="44"/>
        <v>238</v>
      </c>
      <c r="I135" s="239">
        <f t="shared" si="44"/>
        <v>10</v>
      </c>
      <c r="J135" s="239">
        <f t="shared" si="44"/>
        <v>80</v>
      </c>
      <c r="K135" s="239">
        <f t="shared" si="44"/>
        <v>90</v>
      </c>
      <c r="L135" s="239">
        <f t="shared" si="44"/>
        <v>3</v>
      </c>
      <c r="M135" s="239">
        <f t="shared" si="44"/>
        <v>160</v>
      </c>
      <c r="N135" s="239">
        <f t="shared" si="44"/>
        <v>163</v>
      </c>
      <c r="O135" s="312" t="s">
        <v>129</v>
      </c>
      <c r="P135" s="2172"/>
      <c r="S135" s="564"/>
      <c r="T135" s="564"/>
      <c r="U135" s="564"/>
      <c r="V135" s="564"/>
      <c r="W135" s="564"/>
      <c r="X135" s="564"/>
    </row>
    <row r="136" spans="1:24" ht="39" customHeight="1">
      <c r="A136" s="2172" t="s">
        <v>528</v>
      </c>
      <c r="B136" s="312" t="s">
        <v>628</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2" t="s">
        <v>235</v>
      </c>
      <c r="S136" s="564"/>
      <c r="T136" s="564"/>
      <c r="U136" s="564"/>
      <c r="V136" s="564"/>
      <c r="W136" s="564"/>
      <c r="X136" s="564"/>
    </row>
    <row r="137" spans="1:24" ht="39" customHeight="1">
      <c r="A137" s="2172"/>
      <c r="B137" s="312" t="s">
        <v>630</v>
      </c>
      <c r="C137" s="242">
        <v>1</v>
      </c>
      <c r="D137" s="242">
        <v>7</v>
      </c>
      <c r="E137" s="242">
        <f>C137+D137</f>
        <v>8</v>
      </c>
      <c r="F137" s="242">
        <v>1</v>
      </c>
      <c r="G137" s="242">
        <v>8</v>
      </c>
      <c r="H137" s="242">
        <f>F137+G137</f>
        <v>9</v>
      </c>
      <c r="I137" s="242">
        <v>0</v>
      </c>
      <c r="J137" s="242">
        <v>6</v>
      </c>
      <c r="K137" s="242">
        <f>I137+J137</f>
        <v>6</v>
      </c>
      <c r="L137" s="242">
        <v>0</v>
      </c>
      <c r="M137" s="242">
        <v>3</v>
      </c>
      <c r="N137" s="242">
        <f>L137+M137</f>
        <v>3</v>
      </c>
      <c r="O137" s="312" t="s">
        <v>78</v>
      </c>
      <c r="P137" s="2172"/>
      <c r="S137" s="564"/>
      <c r="T137" s="564"/>
      <c r="U137" s="564"/>
      <c r="V137" s="564"/>
      <c r="W137" s="564"/>
      <c r="X137" s="564"/>
    </row>
    <row r="138" spans="1:24" ht="39" customHeight="1">
      <c r="A138" s="2172"/>
      <c r="B138" s="312" t="s">
        <v>128</v>
      </c>
      <c r="C138" s="239">
        <f>C136+C137</f>
        <v>1</v>
      </c>
      <c r="D138" s="239">
        <f t="shared" ref="D138:N138" si="45">D136+D137</f>
        <v>7</v>
      </c>
      <c r="E138" s="239">
        <f t="shared" si="45"/>
        <v>8</v>
      </c>
      <c r="F138" s="239">
        <f t="shared" si="45"/>
        <v>1</v>
      </c>
      <c r="G138" s="239">
        <f t="shared" si="45"/>
        <v>8</v>
      </c>
      <c r="H138" s="239">
        <f t="shared" si="45"/>
        <v>9</v>
      </c>
      <c r="I138" s="239">
        <f t="shared" si="45"/>
        <v>0</v>
      </c>
      <c r="J138" s="239">
        <f t="shared" si="45"/>
        <v>6</v>
      </c>
      <c r="K138" s="239">
        <f t="shared" si="45"/>
        <v>6</v>
      </c>
      <c r="L138" s="239">
        <f t="shared" si="45"/>
        <v>0</v>
      </c>
      <c r="M138" s="239">
        <f t="shared" si="45"/>
        <v>3</v>
      </c>
      <c r="N138" s="239">
        <f t="shared" si="45"/>
        <v>3</v>
      </c>
      <c r="O138" s="312" t="s">
        <v>129</v>
      </c>
      <c r="P138" s="2172"/>
      <c r="S138" s="564"/>
      <c r="T138" s="564"/>
      <c r="U138" s="564"/>
      <c r="V138" s="564"/>
      <c r="W138" s="564"/>
      <c r="X138" s="564"/>
    </row>
    <row r="139" spans="1:24" ht="39" customHeight="1">
      <c r="A139" s="2172" t="s">
        <v>529</v>
      </c>
      <c r="B139" s="312" t="s">
        <v>628</v>
      </c>
      <c r="C139" s="242">
        <f>C133+C136</f>
        <v>2</v>
      </c>
      <c r="D139" s="242">
        <f t="shared" ref="D139:N140" si="46">D133+D136</f>
        <v>3</v>
      </c>
      <c r="E139" s="242">
        <f t="shared" si="46"/>
        <v>5</v>
      </c>
      <c r="F139" s="242">
        <f t="shared" si="46"/>
        <v>0</v>
      </c>
      <c r="G139" s="242">
        <f t="shared" si="46"/>
        <v>4</v>
      </c>
      <c r="H139" s="242">
        <f t="shared" si="46"/>
        <v>4</v>
      </c>
      <c r="I139" s="242">
        <f t="shared" si="46"/>
        <v>2</v>
      </c>
      <c r="J139" s="242">
        <f t="shared" si="46"/>
        <v>4</v>
      </c>
      <c r="K139" s="242">
        <f t="shared" si="46"/>
        <v>6</v>
      </c>
      <c r="L139" s="242">
        <f t="shared" si="46"/>
        <v>3</v>
      </c>
      <c r="M139" s="242">
        <f t="shared" si="46"/>
        <v>15</v>
      </c>
      <c r="N139" s="242">
        <f t="shared" si="46"/>
        <v>18</v>
      </c>
      <c r="O139" s="312" t="s">
        <v>76</v>
      </c>
      <c r="P139" s="2172" t="s">
        <v>530</v>
      </c>
      <c r="S139" s="564"/>
      <c r="T139" s="564"/>
      <c r="U139" s="564"/>
      <c r="V139" s="564"/>
      <c r="W139" s="564"/>
      <c r="X139" s="564"/>
    </row>
    <row r="140" spans="1:24" ht="39" customHeight="1">
      <c r="A140" s="2172"/>
      <c r="B140" s="312" t="s">
        <v>630</v>
      </c>
      <c r="C140" s="242">
        <f>C134+C137</f>
        <v>4</v>
      </c>
      <c r="D140" s="242">
        <f t="shared" si="46"/>
        <v>153</v>
      </c>
      <c r="E140" s="242">
        <f t="shared" si="46"/>
        <v>157</v>
      </c>
      <c r="F140" s="242">
        <f t="shared" si="46"/>
        <v>4</v>
      </c>
      <c r="G140" s="242">
        <f t="shared" si="46"/>
        <v>239</v>
      </c>
      <c r="H140" s="242">
        <f t="shared" si="46"/>
        <v>243</v>
      </c>
      <c r="I140" s="242">
        <f t="shared" si="46"/>
        <v>8</v>
      </c>
      <c r="J140" s="242">
        <f t="shared" si="46"/>
        <v>82</v>
      </c>
      <c r="K140" s="242">
        <f t="shared" si="46"/>
        <v>90</v>
      </c>
      <c r="L140" s="242">
        <f t="shared" si="46"/>
        <v>0</v>
      </c>
      <c r="M140" s="242">
        <f t="shared" si="46"/>
        <v>148</v>
      </c>
      <c r="N140" s="242">
        <f t="shared" si="46"/>
        <v>148</v>
      </c>
      <c r="O140" s="312" t="s">
        <v>78</v>
      </c>
      <c r="P140" s="2172"/>
      <c r="S140" s="564"/>
      <c r="T140" s="564"/>
      <c r="U140" s="564"/>
      <c r="V140" s="564"/>
      <c r="W140" s="564"/>
      <c r="X140" s="564"/>
    </row>
    <row r="141" spans="1:24" ht="39" customHeight="1">
      <c r="A141" s="2172"/>
      <c r="B141" s="312" t="s">
        <v>128</v>
      </c>
      <c r="C141" s="239">
        <f>C139+C140</f>
        <v>6</v>
      </c>
      <c r="D141" s="239">
        <f t="shared" ref="D141:N141" si="47">D139+D140</f>
        <v>156</v>
      </c>
      <c r="E141" s="239">
        <f t="shared" si="47"/>
        <v>162</v>
      </c>
      <c r="F141" s="239">
        <f t="shared" si="47"/>
        <v>4</v>
      </c>
      <c r="G141" s="239">
        <f t="shared" si="47"/>
        <v>243</v>
      </c>
      <c r="H141" s="239">
        <f t="shared" si="47"/>
        <v>247</v>
      </c>
      <c r="I141" s="239">
        <f t="shared" si="47"/>
        <v>10</v>
      </c>
      <c r="J141" s="239">
        <f t="shared" si="47"/>
        <v>86</v>
      </c>
      <c r="K141" s="239">
        <f t="shared" si="47"/>
        <v>96</v>
      </c>
      <c r="L141" s="239">
        <f t="shared" si="47"/>
        <v>3</v>
      </c>
      <c r="M141" s="239">
        <f t="shared" si="47"/>
        <v>163</v>
      </c>
      <c r="N141" s="239">
        <f t="shared" si="47"/>
        <v>166</v>
      </c>
      <c r="O141" s="312" t="s">
        <v>129</v>
      </c>
      <c r="P141" s="2172"/>
      <c r="S141" s="564"/>
      <c r="T141" s="564"/>
      <c r="U141" s="564"/>
      <c r="V141" s="564"/>
      <c r="W141" s="564"/>
      <c r="X141" s="564"/>
    </row>
    <row r="142" spans="1:24" ht="39" customHeight="1">
      <c r="A142" s="2172" t="s">
        <v>531</v>
      </c>
      <c r="B142" s="312" t="s">
        <v>628</v>
      </c>
      <c r="C142" s="242">
        <v>26</v>
      </c>
      <c r="D142" s="242">
        <v>167</v>
      </c>
      <c r="E142" s="242">
        <f>C142+D142</f>
        <v>193</v>
      </c>
      <c r="F142" s="242">
        <v>17</v>
      </c>
      <c r="G142" s="242">
        <v>161</v>
      </c>
      <c r="H142" s="242">
        <f>F142+G142</f>
        <v>178</v>
      </c>
      <c r="I142" s="242">
        <v>14</v>
      </c>
      <c r="J142" s="242">
        <v>66</v>
      </c>
      <c r="K142" s="242">
        <f>I142+J142</f>
        <v>80</v>
      </c>
      <c r="L142" s="242">
        <v>10</v>
      </c>
      <c r="M142" s="242">
        <v>99</v>
      </c>
      <c r="N142" s="242">
        <f>L142+M142</f>
        <v>109</v>
      </c>
      <c r="O142" s="312" t="s">
        <v>76</v>
      </c>
      <c r="P142" s="2172" t="s">
        <v>632</v>
      </c>
      <c r="S142" s="564"/>
      <c r="T142" s="564"/>
      <c r="U142" s="564"/>
      <c r="V142" s="564"/>
      <c r="W142" s="564"/>
      <c r="X142" s="564"/>
    </row>
    <row r="143" spans="1:24" ht="39" customHeight="1">
      <c r="A143" s="2172"/>
      <c r="B143" s="312" t="s">
        <v>630</v>
      </c>
      <c r="C143" s="242">
        <v>1</v>
      </c>
      <c r="D143" s="242">
        <v>2</v>
      </c>
      <c r="E143" s="242">
        <f>C143+D143</f>
        <v>3</v>
      </c>
      <c r="F143" s="242">
        <v>51</v>
      </c>
      <c r="G143" s="242">
        <v>0</v>
      </c>
      <c r="H143" s="242">
        <f>F143+G143</f>
        <v>51</v>
      </c>
      <c r="I143" s="242">
        <v>13</v>
      </c>
      <c r="J143" s="242">
        <v>3</v>
      </c>
      <c r="K143" s="242">
        <f>I143+J143</f>
        <v>16</v>
      </c>
      <c r="L143" s="242">
        <v>4</v>
      </c>
      <c r="M143" s="242">
        <v>7</v>
      </c>
      <c r="N143" s="242">
        <f>L143+M143</f>
        <v>11</v>
      </c>
      <c r="O143" s="312" t="s">
        <v>78</v>
      </c>
      <c r="P143" s="2172"/>
      <c r="S143" s="564"/>
      <c r="T143" s="564"/>
      <c r="U143" s="564"/>
      <c r="V143" s="564"/>
      <c r="W143" s="564"/>
      <c r="X143" s="564"/>
    </row>
    <row r="144" spans="1:24" ht="39" customHeight="1">
      <c r="A144" s="2172"/>
      <c r="B144" s="312" t="s">
        <v>128</v>
      </c>
      <c r="C144" s="239">
        <f>C142+C143</f>
        <v>27</v>
      </c>
      <c r="D144" s="239">
        <f t="shared" ref="D144:N144" si="48">D142+D143</f>
        <v>169</v>
      </c>
      <c r="E144" s="239">
        <f t="shared" si="48"/>
        <v>196</v>
      </c>
      <c r="F144" s="239">
        <f t="shared" si="48"/>
        <v>68</v>
      </c>
      <c r="G144" s="239">
        <f t="shared" si="48"/>
        <v>161</v>
      </c>
      <c r="H144" s="239">
        <f t="shared" si="48"/>
        <v>229</v>
      </c>
      <c r="I144" s="239">
        <f t="shared" si="48"/>
        <v>27</v>
      </c>
      <c r="J144" s="239">
        <f t="shared" si="48"/>
        <v>69</v>
      </c>
      <c r="K144" s="239">
        <f t="shared" si="48"/>
        <v>96</v>
      </c>
      <c r="L144" s="239">
        <f t="shared" si="48"/>
        <v>14</v>
      </c>
      <c r="M144" s="239">
        <f t="shared" si="48"/>
        <v>106</v>
      </c>
      <c r="N144" s="239">
        <f t="shared" si="48"/>
        <v>120</v>
      </c>
      <c r="O144" s="312" t="s">
        <v>129</v>
      </c>
      <c r="P144" s="2172"/>
      <c r="S144" s="564"/>
      <c r="T144" s="564"/>
      <c r="U144" s="564"/>
      <c r="V144" s="564"/>
      <c r="W144" s="564"/>
      <c r="X144" s="564"/>
    </row>
    <row r="145" spans="1:24" ht="39" customHeight="1">
      <c r="A145" s="2172" t="s">
        <v>532</v>
      </c>
      <c r="B145" s="312" t="s">
        <v>628</v>
      </c>
      <c r="C145" s="242">
        <v>33</v>
      </c>
      <c r="D145" s="242">
        <v>74</v>
      </c>
      <c r="E145" s="242">
        <f>C145+D145</f>
        <v>107</v>
      </c>
      <c r="F145" s="242">
        <v>25</v>
      </c>
      <c r="G145" s="242">
        <v>66</v>
      </c>
      <c r="H145" s="242">
        <f>F145+G145</f>
        <v>91</v>
      </c>
      <c r="I145" s="242">
        <v>17</v>
      </c>
      <c r="J145" s="242">
        <v>36</v>
      </c>
      <c r="K145" s="242">
        <f>I145+J145</f>
        <v>53</v>
      </c>
      <c r="L145" s="242">
        <v>20</v>
      </c>
      <c r="M145" s="242">
        <v>54</v>
      </c>
      <c r="N145" s="242">
        <f>L145+M145</f>
        <v>74</v>
      </c>
      <c r="O145" s="312" t="s">
        <v>76</v>
      </c>
      <c r="P145" s="2172" t="s">
        <v>633</v>
      </c>
      <c r="S145" s="564"/>
      <c r="T145" s="564"/>
      <c r="U145" s="564"/>
      <c r="V145" s="564"/>
      <c r="W145" s="564"/>
      <c r="X145" s="564"/>
    </row>
    <row r="146" spans="1:24" ht="39" customHeight="1">
      <c r="A146" s="2172"/>
      <c r="B146" s="312" t="s">
        <v>630</v>
      </c>
      <c r="C146" s="242">
        <v>82</v>
      </c>
      <c r="D146" s="242">
        <v>43</v>
      </c>
      <c r="E146" s="242">
        <f>C146+D146</f>
        <v>125</v>
      </c>
      <c r="F146" s="242">
        <v>81</v>
      </c>
      <c r="G146" s="242">
        <v>51</v>
      </c>
      <c r="H146" s="242">
        <f>F146+G146</f>
        <v>132</v>
      </c>
      <c r="I146" s="242">
        <v>48</v>
      </c>
      <c r="J146" s="242">
        <v>9</v>
      </c>
      <c r="K146" s="242">
        <f>I146+J146</f>
        <v>57</v>
      </c>
      <c r="L146" s="242">
        <v>21</v>
      </c>
      <c r="M146" s="242">
        <v>21</v>
      </c>
      <c r="N146" s="242">
        <f>L146+M146</f>
        <v>42</v>
      </c>
      <c r="O146" s="312" t="s">
        <v>78</v>
      </c>
      <c r="P146" s="2172"/>
      <c r="S146" s="564"/>
      <c r="T146" s="564"/>
      <c r="U146" s="564"/>
      <c r="V146" s="564"/>
      <c r="W146" s="564"/>
      <c r="X146" s="564"/>
    </row>
    <row r="147" spans="1:24" ht="39" customHeight="1">
      <c r="A147" s="2172"/>
      <c r="B147" s="312" t="s">
        <v>128</v>
      </c>
      <c r="C147" s="239">
        <f>C145+C146</f>
        <v>115</v>
      </c>
      <c r="D147" s="239">
        <f t="shared" ref="D147:N147" si="49">D145+D146</f>
        <v>117</v>
      </c>
      <c r="E147" s="239">
        <f t="shared" si="49"/>
        <v>232</v>
      </c>
      <c r="F147" s="239">
        <f t="shared" si="49"/>
        <v>106</v>
      </c>
      <c r="G147" s="239">
        <f t="shared" si="49"/>
        <v>117</v>
      </c>
      <c r="H147" s="239">
        <f t="shared" si="49"/>
        <v>223</v>
      </c>
      <c r="I147" s="239">
        <f t="shared" si="49"/>
        <v>65</v>
      </c>
      <c r="J147" s="239">
        <f t="shared" si="49"/>
        <v>45</v>
      </c>
      <c r="K147" s="239">
        <f t="shared" si="49"/>
        <v>110</v>
      </c>
      <c r="L147" s="239">
        <f t="shared" si="49"/>
        <v>41</v>
      </c>
      <c r="M147" s="239">
        <f t="shared" si="49"/>
        <v>75</v>
      </c>
      <c r="N147" s="239">
        <f t="shared" si="49"/>
        <v>116</v>
      </c>
      <c r="O147" s="312" t="s">
        <v>129</v>
      </c>
      <c r="P147" s="2172"/>
      <c r="S147" s="564"/>
      <c r="T147" s="564"/>
      <c r="U147" s="564"/>
      <c r="V147" s="564"/>
      <c r="W147" s="564"/>
      <c r="X147" s="564"/>
    </row>
    <row r="148" spans="1:24" ht="39" customHeight="1">
      <c r="A148" s="2150" t="s">
        <v>1013</v>
      </c>
      <c r="B148" s="2151"/>
      <c r="C148" s="2151"/>
      <c r="D148" s="2151"/>
      <c r="E148" s="2151"/>
      <c r="F148" s="2151"/>
      <c r="G148" s="2152"/>
      <c r="H148" s="2153" t="s">
        <v>1014</v>
      </c>
      <c r="I148" s="2153"/>
      <c r="J148" s="2153"/>
      <c r="K148" s="2153"/>
      <c r="L148" s="2153"/>
      <c r="M148" s="2153"/>
      <c r="N148" s="2153"/>
      <c r="O148" s="2153"/>
      <c r="P148" s="2154"/>
    </row>
    <row r="149" spans="1:24" ht="39" customHeight="1">
      <c r="A149" s="2173" t="s">
        <v>517</v>
      </c>
      <c r="B149" s="2173" t="s">
        <v>621</v>
      </c>
      <c r="C149" s="2176" t="s">
        <v>150</v>
      </c>
      <c r="D149" s="2177"/>
      <c r="E149" s="2177"/>
      <c r="F149" s="2177"/>
      <c r="G149" s="2177"/>
      <c r="H149" s="2177"/>
      <c r="I149" s="2177"/>
      <c r="J149" s="2177"/>
      <c r="K149" s="2177"/>
      <c r="L149" s="2177"/>
      <c r="M149" s="2177"/>
      <c r="N149" s="2178"/>
      <c r="O149" s="2179" t="s">
        <v>622</v>
      </c>
      <c r="P149" s="2179" t="s">
        <v>520</v>
      </c>
      <c r="Q149" s="346"/>
    </row>
    <row r="150" spans="1:24" ht="39" customHeight="1">
      <c r="A150" s="2174"/>
      <c r="B150" s="2174"/>
      <c r="C150" s="2176" t="s">
        <v>129</v>
      </c>
      <c r="D150" s="2177"/>
      <c r="E150" s="2177"/>
      <c r="F150" s="2177"/>
      <c r="G150" s="2177"/>
      <c r="H150" s="2177"/>
      <c r="I150" s="2177"/>
      <c r="J150" s="2177"/>
      <c r="K150" s="2177"/>
      <c r="L150" s="2177"/>
      <c r="M150" s="2177"/>
      <c r="N150" s="2178"/>
      <c r="O150" s="2179"/>
      <c r="P150" s="2179"/>
      <c r="Q150" s="346"/>
    </row>
    <row r="151" spans="1:24" ht="39" customHeight="1">
      <c r="A151" s="2174"/>
      <c r="B151" s="2174"/>
      <c r="C151" s="2147" t="s">
        <v>624</v>
      </c>
      <c r="D151" s="2148"/>
      <c r="E151" s="2148"/>
      <c r="F151" s="2149"/>
      <c r="G151" s="2147" t="s">
        <v>625</v>
      </c>
      <c r="H151" s="2148"/>
      <c r="I151" s="2148"/>
      <c r="J151" s="2149"/>
      <c r="K151" s="2147" t="s">
        <v>128</v>
      </c>
      <c r="L151" s="2148"/>
      <c r="M151" s="2148"/>
      <c r="N151" s="2149"/>
      <c r="O151" s="2179"/>
      <c r="P151" s="2179"/>
      <c r="Q151" s="346"/>
    </row>
    <row r="152" spans="1:24" ht="39" customHeight="1">
      <c r="A152" s="2175"/>
      <c r="B152" s="2175"/>
      <c r="C152" s="2147" t="s">
        <v>162</v>
      </c>
      <c r="D152" s="2148"/>
      <c r="E152" s="2148"/>
      <c r="F152" s="2149"/>
      <c r="G152" s="2147" t="s">
        <v>163</v>
      </c>
      <c r="H152" s="2148"/>
      <c r="I152" s="2148"/>
      <c r="J152" s="2149"/>
      <c r="K152" s="2147" t="s">
        <v>129</v>
      </c>
      <c r="L152" s="2148"/>
      <c r="M152" s="2148"/>
      <c r="N152" s="2149"/>
      <c r="O152" s="2179"/>
      <c r="P152" s="2179"/>
      <c r="Q152" s="346"/>
    </row>
    <row r="153" spans="1:24" s="46" customFormat="1" ht="39" customHeight="1">
      <c r="A153" s="2172" t="s">
        <v>523</v>
      </c>
      <c r="B153" s="312" t="s">
        <v>628</v>
      </c>
      <c r="C153" s="2002">
        <f>C8+F8+I8+L8+C37+F37+I37+L37+C66+F66+I66+L66+C95+F95+I95+L95+C124+F124+I124+L124</f>
        <v>5317</v>
      </c>
      <c r="D153" s="2142"/>
      <c r="E153" s="2142"/>
      <c r="F153" s="2003"/>
      <c r="G153" s="2002">
        <f>D8+G8+J8+M8+D37+G37+J37+M37+D66+G66+J66+M66+D95+G95+J95+M95+D124+G124+J124+M124</f>
        <v>17054</v>
      </c>
      <c r="H153" s="2142"/>
      <c r="I153" s="2142"/>
      <c r="J153" s="2003"/>
      <c r="K153" s="2002">
        <f>E8+H8+K8+N8+E37+H37+K37+N37+E66+H66+K66+N66+E95+H95+K95+N95+E124+H124+K124+N124</f>
        <v>22371</v>
      </c>
      <c r="L153" s="2142"/>
      <c r="M153" s="2142"/>
      <c r="N153" s="2003"/>
      <c r="O153" s="312" t="s">
        <v>76</v>
      </c>
      <c r="P153" s="2172" t="s">
        <v>629</v>
      </c>
      <c r="R153" s="311"/>
      <c r="S153" s="311"/>
      <c r="T153" s="311"/>
      <c r="U153" s="311"/>
    </row>
    <row r="154" spans="1:24" s="46" customFormat="1" ht="39" customHeight="1">
      <c r="A154" s="2172"/>
      <c r="B154" s="312" t="s">
        <v>630</v>
      </c>
      <c r="C154" s="2002">
        <f t="shared" ref="C154:C176" si="50">C9+F9+I9+L9+C38+F38+I38+L38+C67+F67+I67+L67+C96+F96+I96+L96+C125+F125+I125+L125</f>
        <v>1702</v>
      </c>
      <c r="D154" s="2142"/>
      <c r="E154" s="2142"/>
      <c r="F154" s="2003"/>
      <c r="G154" s="2002">
        <f t="shared" ref="G154:G176" si="51">D9+G9+J9+M9+D38+G38+J38+M38+D67+G67+J67+M67+D96+G96+J96+M96+D125+G125+J125+M125</f>
        <v>11164</v>
      </c>
      <c r="H154" s="2142"/>
      <c r="I154" s="2142"/>
      <c r="J154" s="2003"/>
      <c r="K154" s="2002">
        <f t="shared" ref="K154:K176" si="52">E9+H9+K9+N9+E38+H38+K38+N38+E67+H67+K67+N67+E96+H96+K96+N96+E125+H125+K125+N125</f>
        <v>12866</v>
      </c>
      <c r="L154" s="2142"/>
      <c r="M154" s="2142"/>
      <c r="N154" s="2003"/>
      <c r="O154" s="312" t="s">
        <v>78</v>
      </c>
      <c r="P154" s="2172"/>
      <c r="R154" s="311"/>
      <c r="S154" s="311"/>
      <c r="T154" s="311"/>
      <c r="U154" s="311"/>
    </row>
    <row r="155" spans="1:24" s="46" customFormat="1" ht="39" customHeight="1">
      <c r="A155" s="2172"/>
      <c r="B155" s="312" t="s">
        <v>128</v>
      </c>
      <c r="C155" s="2136">
        <f t="shared" si="50"/>
        <v>7019</v>
      </c>
      <c r="D155" s="2137"/>
      <c r="E155" s="2137"/>
      <c r="F155" s="2138"/>
      <c r="G155" s="2136">
        <f t="shared" si="51"/>
        <v>28218</v>
      </c>
      <c r="H155" s="2137"/>
      <c r="I155" s="2137"/>
      <c r="J155" s="2138"/>
      <c r="K155" s="2136">
        <f t="shared" si="52"/>
        <v>35237</v>
      </c>
      <c r="L155" s="2137"/>
      <c r="M155" s="2137"/>
      <c r="N155" s="2138"/>
      <c r="O155" s="312" t="s">
        <v>129</v>
      </c>
      <c r="P155" s="2172"/>
    </row>
    <row r="156" spans="1:24" s="46" customFormat="1" ht="39" customHeight="1">
      <c r="A156" s="2172" t="s">
        <v>524</v>
      </c>
      <c r="B156" s="312" t="s">
        <v>628</v>
      </c>
      <c r="C156" s="2002">
        <f t="shared" si="50"/>
        <v>2960</v>
      </c>
      <c r="D156" s="2142"/>
      <c r="E156" s="2142"/>
      <c r="F156" s="2003"/>
      <c r="G156" s="2002">
        <f t="shared" si="51"/>
        <v>6651</v>
      </c>
      <c r="H156" s="2142"/>
      <c r="I156" s="2142"/>
      <c r="J156" s="2003"/>
      <c r="K156" s="2002">
        <f t="shared" si="52"/>
        <v>9611</v>
      </c>
      <c r="L156" s="2142"/>
      <c r="M156" s="2142"/>
      <c r="N156" s="2003"/>
      <c r="O156" s="312" t="s">
        <v>76</v>
      </c>
      <c r="P156" s="2172" t="s">
        <v>227</v>
      </c>
    </row>
    <row r="157" spans="1:24" s="46" customFormat="1" ht="39" customHeight="1">
      <c r="A157" s="2172"/>
      <c r="B157" s="312" t="s">
        <v>630</v>
      </c>
      <c r="C157" s="2002">
        <f t="shared" si="50"/>
        <v>2594</v>
      </c>
      <c r="D157" s="2142"/>
      <c r="E157" s="2142"/>
      <c r="F157" s="2003"/>
      <c r="G157" s="2002">
        <f t="shared" si="51"/>
        <v>4471</v>
      </c>
      <c r="H157" s="2142"/>
      <c r="I157" s="2142"/>
      <c r="J157" s="2003"/>
      <c r="K157" s="2002">
        <f t="shared" si="52"/>
        <v>7065</v>
      </c>
      <c r="L157" s="2142"/>
      <c r="M157" s="2142"/>
      <c r="N157" s="2003"/>
      <c r="O157" s="312" t="s">
        <v>78</v>
      </c>
      <c r="P157" s="2172"/>
    </row>
    <row r="158" spans="1:24" s="46" customFormat="1" ht="39" customHeight="1">
      <c r="A158" s="2172"/>
      <c r="B158" s="312" t="s">
        <v>128</v>
      </c>
      <c r="C158" s="2136">
        <f t="shared" si="50"/>
        <v>5554</v>
      </c>
      <c r="D158" s="2137"/>
      <c r="E158" s="2137"/>
      <c r="F158" s="2138"/>
      <c r="G158" s="2136">
        <f t="shared" si="51"/>
        <v>11122</v>
      </c>
      <c r="H158" s="2137"/>
      <c r="I158" s="2137"/>
      <c r="J158" s="2138"/>
      <c r="K158" s="2136">
        <f t="shared" si="52"/>
        <v>16676</v>
      </c>
      <c r="L158" s="2137"/>
      <c r="M158" s="2137"/>
      <c r="N158" s="2138"/>
      <c r="O158" s="312" t="s">
        <v>129</v>
      </c>
      <c r="P158" s="2172"/>
    </row>
    <row r="159" spans="1:24" s="46" customFormat="1" ht="39" customHeight="1">
      <c r="A159" s="2172" t="s">
        <v>525</v>
      </c>
      <c r="B159" s="312" t="s">
        <v>628</v>
      </c>
      <c r="C159" s="2002">
        <f t="shared" si="50"/>
        <v>8277</v>
      </c>
      <c r="D159" s="2142"/>
      <c r="E159" s="2142"/>
      <c r="F159" s="2003"/>
      <c r="G159" s="2002">
        <f t="shared" si="51"/>
        <v>23705</v>
      </c>
      <c r="H159" s="2142"/>
      <c r="I159" s="2142"/>
      <c r="J159" s="2003"/>
      <c r="K159" s="2002">
        <f t="shared" si="52"/>
        <v>31982</v>
      </c>
      <c r="L159" s="2142"/>
      <c r="M159" s="2142"/>
      <c r="N159" s="2003"/>
      <c r="O159" s="312" t="s">
        <v>76</v>
      </c>
      <c r="P159" s="2172" t="s">
        <v>631</v>
      </c>
    </row>
    <row r="160" spans="1:24" s="46" customFormat="1" ht="39" customHeight="1">
      <c r="A160" s="2172"/>
      <c r="B160" s="312" t="s">
        <v>630</v>
      </c>
      <c r="C160" s="2002">
        <f t="shared" si="50"/>
        <v>4296</v>
      </c>
      <c r="D160" s="2142"/>
      <c r="E160" s="2142"/>
      <c r="F160" s="2003"/>
      <c r="G160" s="2002">
        <f t="shared" si="51"/>
        <v>15635</v>
      </c>
      <c r="H160" s="2142"/>
      <c r="I160" s="2142"/>
      <c r="J160" s="2003"/>
      <c r="K160" s="2002">
        <f t="shared" si="52"/>
        <v>19931</v>
      </c>
      <c r="L160" s="2142"/>
      <c r="M160" s="2142"/>
      <c r="N160" s="2003"/>
      <c r="O160" s="312" t="s">
        <v>78</v>
      </c>
      <c r="P160" s="2172"/>
    </row>
    <row r="161" spans="1:16" s="46" customFormat="1" ht="39" customHeight="1">
      <c r="A161" s="2172"/>
      <c r="B161" s="312" t="s">
        <v>128</v>
      </c>
      <c r="C161" s="2136">
        <f t="shared" si="50"/>
        <v>12573</v>
      </c>
      <c r="D161" s="2137"/>
      <c r="E161" s="2137"/>
      <c r="F161" s="2138"/>
      <c r="G161" s="2136">
        <f t="shared" si="51"/>
        <v>39340</v>
      </c>
      <c r="H161" s="2137"/>
      <c r="I161" s="2137"/>
      <c r="J161" s="2138"/>
      <c r="K161" s="2136">
        <f t="shared" si="52"/>
        <v>51913</v>
      </c>
      <c r="L161" s="2137"/>
      <c r="M161" s="2137"/>
      <c r="N161" s="2138"/>
      <c r="O161" s="312" t="s">
        <v>129</v>
      </c>
      <c r="P161" s="2172"/>
    </row>
    <row r="162" spans="1:16" ht="39" customHeight="1">
      <c r="A162" s="2172" t="s">
        <v>527</v>
      </c>
      <c r="B162" s="312" t="s">
        <v>628</v>
      </c>
      <c r="C162" s="2002">
        <f t="shared" si="50"/>
        <v>1739</v>
      </c>
      <c r="D162" s="2142"/>
      <c r="E162" s="2142"/>
      <c r="F162" s="2003"/>
      <c r="G162" s="2002">
        <f t="shared" si="51"/>
        <v>7856</v>
      </c>
      <c r="H162" s="2142"/>
      <c r="I162" s="2142"/>
      <c r="J162" s="2003"/>
      <c r="K162" s="2002">
        <f t="shared" si="52"/>
        <v>9595</v>
      </c>
      <c r="L162" s="2142"/>
      <c r="M162" s="2142"/>
      <c r="N162" s="2003"/>
      <c r="O162" s="312" t="s">
        <v>76</v>
      </c>
      <c r="P162" s="2172" t="s">
        <v>233</v>
      </c>
    </row>
    <row r="163" spans="1:16" ht="39" customHeight="1">
      <c r="A163" s="2172"/>
      <c r="B163" s="312" t="s">
        <v>630</v>
      </c>
      <c r="C163" s="2002">
        <f t="shared" si="50"/>
        <v>2357</v>
      </c>
      <c r="D163" s="2142"/>
      <c r="E163" s="2142"/>
      <c r="F163" s="2003"/>
      <c r="G163" s="2002">
        <f t="shared" si="51"/>
        <v>48379</v>
      </c>
      <c r="H163" s="2142"/>
      <c r="I163" s="2142"/>
      <c r="J163" s="2003"/>
      <c r="K163" s="2002">
        <f t="shared" si="52"/>
        <v>50736</v>
      </c>
      <c r="L163" s="2142"/>
      <c r="M163" s="2142"/>
      <c r="N163" s="2003"/>
      <c r="O163" s="312" t="s">
        <v>78</v>
      </c>
      <c r="P163" s="2172"/>
    </row>
    <row r="164" spans="1:16" ht="39" customHeight="1">
      <c r="A164" s="2172"/>
      <c r="B164" s="312" t="s">
        <v>128</v>
      </c>
      <c r="C164" s="2136">
        <f t="shared" si="50"/>
        <v>4096</v>
      </c>
      <c r="D164" s="2137"/>
      <c r="E164" s="2137"/>
      <c r="F164" s="2138"/>
      <c r="G164" s="2136">
        <f t="shared" si="51"/>
        <v>56235</v>
      </c>
      <c r="H164" s="2137"/>
      <c r="I164" s="2137"/>
      <c r="J164" s="2138"/>
      <c r="K164" s="2136">
        <f t="shared" si="52"/>
        <v>60331</v>
      </c>
      <c r="L164" s="2137"/>
      <c r="M164" s="2137"/>
      <c r="N164" s="2138"/>
      <c r="O164" s="312" t="s">
        <v>129</v>
      </c>
      <c r="P164" s="2172"/>
    </row>
    <row r="165" spans="1:16" ht="39" customHeight="1">
      <c r="A165" s="2172" t="s">
        <v>528</v>
      </c>
      <c r="B165" s="312" t="s">
        <v>628</v>
      </c>
      <c r="C165" s="2002">
        <f t="shared" si="50"/>
        <v>0</v>
      </c>
      <c r="D165" s="2142"/>
      <c r="E165" s="2142"/>
      <c r="F165" s="2003"/>
      <c r="G165" s="2002">
        <f t="shared" si="51"/>
        <v>0</v>
      </c>
      <c r="H165" s="2142"/>
      <c r="I165" s="2142"/>
      <c r="J165" s="2003"/>
      <c r="K165" s="2002">
        <f t="shared" si="52"/>
        <v>0</v>
      </c>
      <c r="L165" s="2142"/>
      <c r="M165" s="2142"/>
      <c r="N165" s="2003"/>
      <c r="O165" s="312" t="s">
        <v>76</v>
      </c>
      <c r="P165" s="2172" t="s">
        <v>235</v>
      </c>
    </row>
    <row r="166" spans="1:16" ht="39" customHeight="1">
      <c r="A166" s="2172"/>
      <c r="B166" s="312" t="s">
        <v>630</v>
      </c>
      <c r="C166" s="2002">
        <f t="shared" si="50"/>
        <v>29</v>
      </c>
      <c r="D166" s="2142"/>
      <c r="E166" s="2142"/>
      <c r="F166" s="2003"/>
      <c r="G166" s="2002">
        <f t="shared" si="51"/>
        <v>2647</v>
      </c>
      <c r="H166" s="2142"/>
      <c r="I166" s="2142"/>
      <c r="J166" s="2003"/>
      <c r="K166" s="2002">
        <f t="shared" si="52"/>
        <v>2676</v>
      </c>
      <c r="L166" s="2142"/>
      <c r="M166" s="2142"/>
      <c r="N166" s="2003"/>
      <c r="O166" s="312" t="s">
        <v>78</v>
      </c>
      <c r="P166" s="2172"/>
    </row>
    <row r="167" spans="1:16" ht="39" customHeight="1">
      <c r="A167" s="2172"/>
      <c r="B167" s="312" t="s">
        <v>128</v>
      </c>
      <c r="C167" s="2136">
        <f t="shared" si="50"/>
        <v>29</v>
      </c>
      <c r="D167" s="2137"/>
      <c r="E167" s="2137"/>
      <c r="F167" s="2138"/>
      <c r="G167" s="2136">
        <f t="shared" si="51"/>
        <v>2647</v>
      </c>
      <c r="H167" s="2137"/>
      <c r="I167" s="2137"/>
      <c r="J167" s="2138"/>
      <c r="K167" s="2136">
        <f t="shared" si="52"/>
        <v>2676</v>
      </c>
      <c r="L167" s="2137"/>
      <c r="M167" s="2137"/>
      <c r="N167" s="2138"/>
      <c r="O167" s="312" t="s">
        <v>129</v>
      </c>
      <c r="P167" s="2172"/>
    </row>
    <row r="168" spans="1:16" ht="39" customHeight="1">
      <c r="A168" s="2172" t="s">
        <v>529</v>
      </c>
      <c r="B168" s="312" t="s">
        <v>628</v>
      </c>
      <c r="C168" s="2002">
        <f t="shared" si="50"/>
        <v>1739</v>
      </c>
      <c r="D168" s="2142"/>
      <c r="E168" s="2142"/>
      <c r="F168" s="2003"/>
      <c r="G168" s="2002">
        <f t="shared" si="51"/>
        <v>7856</v>
      </c>
      <c r="H168" s="2142"/>
      <c r="I168" s="2142"/>
      <c r="J168" s="2003"/>
      <c r="K168" s="2002">
        <f t="shared" si="52"/>
        <v>9595</v>
      </c>
      <c r="L168" s="2142"/>
      <c r="M168" s="2142"/>
      <c r="N168" s="2003"/>
      <c r="O168" s="312" t="s">
        <v>76</v>
      </c>
      <c r="P168" s="2172" t="s">
        <v>530</v>
      </c>
    </row>
    <row r="169" spans="1:16" ht="39" customHeight="1">
      <c r="A169" s="2172"/>
      <c r="B169" s="312" t="s">
        <v>630</v>
      </c>
      <c r="C169" s="2002">
        <f t="shared" si="50"/>
        <v>2386</v>
      </c>
      <c r="D169" s="2142"/>
      <c r="E169" s="2142"/>
      <c r="F169" s="2003"/>
      <c r="G169" s="2002">
        <f t="shared" si="51"/>
        <v>51026</v>
      </c>
      <c r="H169" s="2142"/>
      <c r="I169" s="2142"/>
      <c r="J169" s="2003"/>
      <c r="K169" s="2002">
        <f t="shared" si="52"/>
        <v>53412</v>
      </c>
      <c r="L169" s="2142"/>
      <c r="M169" s="2142"/>
      <c r="N169" s="2003"/>
      <c r="O169" s="312" t="s">
        <v>78</v>
      </c>
      <c r="P169" s="2172"/>
    </row>
    <row r="170" spans="1:16" ht="39" customHeight="1">
      <c r="A170" s="2172"/>
      <c r="B170" s="312" t="s">
        <v>128</v>
      </c>
      <c r="C170" s="2136">
        <f t="shared" si="50"/>
        <v>4125</v>
      </c>
      <c r="D170" s="2137"/>
      <c r="E170" s="2137"/>
      <c r="F170" s="2138"/>
      <c r="G170" s="2136">
        <f t="shared" si="51"/>
        <v>58882</v>
      </c>
      <c r="H170" s="2137"/>
      <c r="I170" s="2137"/>
      <c r="J170" s="2138"/>
      <c r="K170" s="2136">
        <f t="shared" si="52"/>
        <v>63007</v>
      </c>
      <c r="L170" s="2137"/>
      <c r="M170" s="2137"/>
      <c r="N170" s="2138"/>
      <c r="O170" s="312" t="s">
        <v>129</v>
      </c>
      <c r="P170" s="2172"/>
    </row>
    <row r="171" spans="1:16" ht="39" customHeight="1">
      <c r="A171" s="2172" t="s">
        <v>531</v>
      </c>
      <c r="B171" s="312" t="s">
        <v>628</v>
      </c>
      <c r="C171" s="2002">
        <f t="shared" si="50"/>
        <v>3702</v>
      </c>
      <c r="D171" s="2142"/>
      <c r="E171" s="2142"/>
      <c r="F171" s="2003"/>
      <c r="G171" s="2002">
        <f t="shared" si="51"/>
        <v>19855</v>
      </c>
      <c r="H171" s="2142"/>
      <c r="I171" s="2142"/>
      <c r="J171" s="2003"/>
      <c r="K171" s="2002">
        <f t="shared" si="52"/>
        <v>23557</v>
      </c>
      <c r="L171" s="2142"/>
      <c r="M171" s="2142"/>
      <c r="N171" s="2003"/>
      <c r="O171" s="312" t="s">
        <v>76</v>
      </c>
      <c r="P171" s="2172" t="s">
        <v>632</v>
      </c>
    </row>
    <row r="172" spans="1:16" ht="39" customHeight="1">
      <c r="A172" s="2172"/>
      <c r="B172" s="312" t="s">
        <v>630</v>
      </c>
      <c r="C172" s="2002">
        <f t="shared" si="50"/>
        <v>3969</v>
      </c>
      <c r="D172" s="2142"/>
      <c r="E172" s="2142"/>
      <c r="F172" s="2003"/>
      <c r="G172" s="2002">
        <f t="shared" si="51"/>
        <v>1125</v>
      </c>
      <c r="H172" s="2142"/>
      <c r="I172" s="2142"/>
      <c r="J172" s="2003"/>
      <c r="K172" s="2002">
        <f t="shared" si="52"/>
        <v>5094</v>
      </c>
      <c r="L172" s="2142"/>
      <c r="M172" s="2142"/>
      <c r="N172" s="2003"/>
      <c r="O172" s="312" t="s">
        <v>78</v>
      </c>
      <c r="P172" s="2172"/>
    </row>
    <row r="173" spans="1:16" ht="39" customHeight="1">
      <c r="A173" s="2172"/>
      <c r="B173" s="312" t="s">
        <v>128</v>
      </c>
      <c r="C173" s="2136">
        <f t="shared" si="50"/>
        <v>7671</v>
      </c>
      <c r="D173" s="2137"/>
      <c r="E173" s="2137"/>
      <c r="F173" s="2138"/>
      <c r="G173" s="2136">
        <f t="shared" si="51"/>
        <v>20980</v>
      </c>
      <c r="H173" s="2137"/>
      <c r="I173" s="2137"/>
      <c r="J173" s="2138"/>
      <c r="K173" s="2136">
        <f t="shared" si="52"/>
        <v>28651</v>
      </c>
      <c r="L173" s="2137"/>
      <c r="M173" s="2137"/>
      <c r="N173" s="2138"/>
      <c r="O173" s="312" t="s">
        <v>129</v>
      </c>
      <c r="P173" s="2172"/>
    </row>
    <row r="174" spans="1:16" ht="39" customHeight="1">
      <c r="A174" s="2172" t="s">
        <v>532</v>
      </c>
      <c r="B174" s="312" t="s">
        <v>628</v>
      </c>
      <c r="C174" s="2002">
        <f t="shared" si="50"/>
        <v>7119</v>
      </c>
      <c r="D174" s="2142"/>
      <c r="E174" s="2142"/>
      <c r="F174" s="2003"/>
      <c r="G174" s="2002">
        <f t="shared" si="51"/>
        <v>9397</v>
      </c>
      <c r="H174" s="2142"/>
      <c r="I174" s="2142"/>
      <c r="J174" s="2003"/>
      <c r="K174" s="2002">
        <f t="shared" si="52"/>
        <v>16516</v>
      </c>
      <c r="L174" s="2142"/>
      <c r="M174" s="2142"/>
      <c r="N174" s="2003"/>
      <c r="O174" s="312" t="s">
        <v>76</v>
      </c>
      <c r="P174" s="2172" t="s">
        <v>633</v>
      </c>
    </row>
    <row r="175" spans="1:16" ht="39" customHeight="1">
      <c r="A175" s="2172"/>
      <c r="B175" s="312" t="s">
        <v>630</v>
      </c>
      <c r="C175" s="2002">
        <f t="shared" si="50"/>
        <v>13953</v>
      </c>
      <c r="D175" s="2142"/>
      <c r="E175" s="2142"/>
      <c r="F175" s="2003"/>
      <c r="G175" s="2002">
        <f t="shared" si="51"/>
        <v>7645</v>
      </c>
      <c r="H175" s="2142"/>
      <c r="I175" s="2142"/>
      <c r="J175" s="2003"/>
      <c r="K175" s="2002">
        <f t="shared" si="52"/>
        <v>21598</v>
      </c>
      <c r="L175" s="2142"/>
      <c r="M175" s="2142"/>
      <c r="N175" s="2003"/>
      <c r="O175" s="312" t="s">
        <v>78</v>
      </c>
      <c r="P175" s="2172"/>
    </row>
    <row r="176" spans="1:16" ht="39" customHeight="1">
      <c r="A176" s="2172"/>
      <c r="B176" s="312" t="s">
        <v>128</v>
      </c>
      <c r="C176" s="2136">
        <f t="shared" si="50"/>
        <v>21072</v>
      </c>
      <c r="D176" s="2137"/>
      <c r="E176" s="2137"/>
      <c r="F176" s="2138"/>
      <c r="G176" s="2136">
        <f t="shared" si="51"/>
        <v>17042</v>
      </c>
      <c r="H176" s="2137"/>
      <c r="I176" s="2137"/>
      <c r="J176" s="2138"/>
      <c r="K176" s="2136">
        <f t="shared" si="52"/>
        <v>38114</v>
      </c>
      <c r="L176" s="2137"/>
      <c r="M176" s="2137"/>
      <c r="N176" s="2138"/>
      <c r="O176" s="312" t="s">
        <v>129</v>
      </c>
      <c r="P176" s="2172"/>
    </row>
    <row r="181" spans="23:23">
      <c r="W181" s="347"/>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colBreaks count="1" manualBreakCount="1">
    <brk id="1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178"/>
  <sheetViews>
    <sheetView rightToLeft="1" topLeftCell="A172"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7" ht="50.25" customHeight="1">
      <c r="A1" s="1938" t="s">
        <v>434</v>
      </c>
      <c r="B1" s="2180"/>
      <c r="C1" s="2180"/>
      <c r="D1" s="2180"/>
      <c r="E1" s="2180"/>
      <c r="F1" s="2180"/>
      <c r="G1" s="2180"/>
      <c r="H1" s="2180"/>
      <c r="I1" s="2180"/>
      <c r="J1" s="2180"/>
      <c r="K1" s="2180"/>
      <c r="L1" s="2180"/>
      <c r="M1" s="2180"/>
      <c r="N1" s="2180"/>
      <c r="O1" s="2180"/>
      <c r="P1" s="2181"/>
    </row>
    <row r="2" spans="1:17" ht="47.25" customHeight="1">
      <c r="A2" s="1940" t="s">
        <v>435</v>
      </c>
      <c r="B2" s="2043"/>
      <c r="C2" s="2043"/>
      <c r="D2" s="2043"/>
      <c r="E2" s="2043"/>
      <c r="F2" s="2043"/>
      <c r="G2" s="2043"/>
      <c r="H2" s="2043"/>
      <c r="I2" s="2043"/>
      <c r="J2" s="2043"/>
      <c r="K2" s="2043"/>
      <c r="L2" s="2043"/>
      <c r="M2" s="2043"/>
      <c r="N2" s="2043"/>
      <c r="O2" s="2043"/>
      <c r="P2" s="2044"/>
    </row>
    <row r="3" spans="1:17" ht="39" customHeight="1">
      <c r="A3" s="2182" t="s">
        <v>1015</v>
      </c>
      <c r="B3" s="1903"/>
      <c r="C3" s="1903"/>
      <c r="D3" s="1903"/>
      <c r="E3" s="1903"/>
      <c r="F3" s="1903"/>
      <c r="G3" s="1904"/>
      <c r="H3" s="2045" t="s">
        <v>1016</v>
      </c>
      <c r="I3" s="2045"/>
      <c r="J3" s="2045"/>
      <c r="K3" s="2045"/>
      <c r="L3" s="2045"/>
      <c r="M3" s="2045"/>
      <c r="N3" s="2045"/>
      <c r="O3" s="2045"/>
      <c r="P3" s="2045"/>
      <c r="Q3" s="346"/>
    </row>
    <row r="4" spans="1:17" ht="39" customHeight="1">
      <c r="A4" s="2173" t="s">
        <v>517</v>
      </c>
      <c r="B4" s="2173" t="s">
        <v>621</v>
      </c>
      <c r="C4" s="2179" t="s">
        <v>88</v>
      </c>
      <c r="D4" s="2179"/>
      <c r="E4" s="2179" t="s">
        <v>89</v>
      </c>
      <c r="F4" s="2179" t="s">
        <v>90</v>
      </c>
      <c r="G4" s="2179"/>
      <c r="H4" s="2179" t="s">
        <v>146</v>
      </c>
      <c r="I4" s="2179" t="s">
        <v>92</v>
      </c>
      <c r="J4" s="2179"/>
      <c r="K4" s="2179" t="s">
        <v>93</v>
      </c>
      <c r="L4" s="2179" t="s">
        <v>94</v>
      </c>
      <c r="M4" s="2179"/>
      <c r="N4" s="2179" t="s">
        <v>257</v>
      </c>
      <c r="O4" s="2179" t="s">
        <v>622</v>
      </c>
      <c r="P4" s="2179" t="s">
        <v>520</v>
      </c>
    </row>
    <row r="5" spans="1:17" ht="39" customHeight="1">
      <c r="A5" s="2174"/>
      <c r="B5" s="2174"/>
      <c r="C5" s="2179" t="s">
        <v>89</v>
      </c>
      <c r="D5" s="2179"/>
      <c r="E5" s="2179"/>
      <c r="F5" s="2179" t="s">
        <v>91</v>
      </c>
      <c r="G5" s="2179"/>
      <c r="H5" s="2179"/>
      <c r="I5" s="2179" t="s">
        <v>93</v>
      </c>
      <c r="J5" s="2179"/>
      <c r="K5" s="2179"/>
      <c r="L5" s="2179" t="s">
        <v>257</v>
      </c>
      <c r="M5" s="2179"/>
      <c r="N5" s="2179"/>
      <c r="O5" s="2179"/>
      <c r="P5" s="2179"/>
    </row>
    <row r="6" spans="1:17" ht="39" customHeight="1">
      <c r="A6" s="2174"/>
      <c r="B6" s="2174"/>
      <c r="C6" s="312" t="s">
        <v>624</v>
      </c>
      <c r="D6" s="312" t="s">
        <v>625</v>
      </c>
      <c r="E6" s="312" t="s">
        <v>128</v>
      </c>
      <c r="F6" s="312" t="s">
        <v>624</v>
      </c>
      <c r="G6" s="312" t="s">
        <v>625</v>
      </c>
      <c r="H6" s="312" t="s">
        <v>128</v>
      </c>
      <c r="I6" s="312" t="s">
        <v>624</v>
      </c>
      <c r="J6" s="312" t="s">
        <v>625</v>
      </c>
      <c r="K6" s="312" t="s">
        <v>128</v>
      </c>
      <c r="L6" s="312" t="s">
        <v>624</v>
      </c>
      <c r="M6" s="312" t="s">
        <v>625</v>
      </c>
      <c r="N6" s="312" t="s">
        <v>128</v>
      </c>
      <c r="O6" s="2179"/>
      <c r="P6" s="2179"/>
    </row>
    <row r="7" spans="1:17" ht="39" customHeight="1">
      <c r="A7" s="2175"/>
      <c r="B7" s="2175"/>
      <c r="C7" s="312" t="s">
        <v>626</v>
      </c>
      <c r="D7" s="312" t="s">
        <v>627</v>
      </c>
      <c r="E7" s="312" t="s">
        <v>129</v>
      </c>
      <c r="F7" s="312" t="s">
        <v>626</v>
      </c>
      <c r="G7" s="312" t="s">
        <v>627</v>
      </c>
      <c r="H7" s="312" t="s">
        <v>129</v>
      </c>
      <c r="I7" s="312" t="s">
        <v>626</v>
      </c>
      <c r="J7" s="312" t="s">
        <v>627</v>
      </c>
      <c r="K7" s="312" t="s">
        <v>129</v>
      </c>
      <c r="L7" s="312" t="s">
        <v>626</v>
      </c>
      <c r="M7" s="312" t="s">
        <v>627</v>
      </c>
      <c r="N7" s="312" t="s">
        <v>129</v>
      </c>
      <c r="O7" s="2179"/>
      <c r="P7" s="2179"/>
    </row>
    <row r="8" spans="1:17" s="46" customFormat="1" ht="39" customHeight="1">
      <c r="A8" s="2172" t="s">
        <v>523</v>
      </c>
      <c r="B8" s="312" t="s">
        <v>628</v>
      </c>
      <c r="C8" s="242">
        <v>1189</v>
      </c>
      <c r="D8" s="242">
        <v>2673</v>
      </c>
      <c r="E8" s="242">
        <f>C8+D8</f>
        <v>3862</v>
      </c>
      <c r="F8" s="242">
        <v>162</v>
      </c>
      <c r="G8" s="242">
        <v>304</v>
      </c>
      <c r="H8" s="242">
        <f>F8+G8</f>
        <v>466</v>
      </c>
      <c r="I8" s="242">
        <v>443</v>
      </c>
      <c r="J8" s="242">
        <v>1866</v>
      </c>
      <c r="K8" s="242">
        <f>I8+J8</f>
        <v>2309</v>
      </c>
      <c r="L8" s="242">
        <v>23</v>
      </c>
      <c r="M8" s="242">
        <v>161</v>
      </c>
      <c r="N8" s="242">
        <f>L8+M8</f>
        <v>184</v>
      </c>
      <c r="O8" s="312" t="s">
        <v>76</v>
      </c>
      <c r="P8" s="2172" t="s">
        <v>629</v>
      </c>
    </row>
    <row r="9" spans="1:17" s="46" customFormat="1" ht="39" customHeight="1">
      <c r="A9" s="2172"/>
      <c r="B9" s="312" t="s">
        <v>630</v>
      </c>
      <c r="C9" s="242">
        <v>262</v>
      </c>
      <c r="D9" s="242">
        <v>1682</v>
      </c>
      <c r="E9" s="242">
        <f>C9+D9</f>
        <v>1944</v>
      </c>
      <c r="F9" s="242">
        <v>20</v>
      </c>
      <c r="G9" s="242">
        <v>131</v>
      </c>
      <c r="H9" s="242">
        <f>F9+G9</f>
        <v>151</v>
      </c>
      <c r="I9" s="242">
        <v>194</v>
      </c>
      <c r="J9" s="242">
        <v>828</v>
      </c>
      <c r="K9" s="242">
        <f>I9+J9</f>
        <v>1022</v>
      </c>
      <c r="L9" s="242">
        <v>2</v>
      </c>
      <c r="M9" s="242">
        <v>80</v>
      </c>
      <c r="N9" s="242">
        <f>L9+M9</f>
        <v>82</v>
      </c>
      <c r="O9" s="312" t="s">
        <v>78</v>
      </c>
      <c r="P9" s="2172"/>
    </row>
    <row r="10" spans="1:17" s="46" customFormat="1" ht="39" customHeight="1">
      <c r="A10" s="2172"/>
      <c r="B10" s="312" t="s">
        <v>128</v>
      </c>
      <c r="C10" s="239">
        <f>C8+C9</f>
        <v>1451</v>
      </c>
      <c r="D10" s="239">
        <f t="shared" ref="D10:N10" si="0">D8+D9</f>
        <v>4355</v>
      </c>
      <c r="E10" s="239">
        <f t="shared" si="0"/>
        <v>5806</v>
      </c>
      <c r="F10" s="239">
        <f t="shared" si="0"/>
        <v>182</v>
      </c>
      <c r="G10" s="239">
        <f t="shared" si="0"/>
        <v>435</v>
      </c>
      <c r="H10" s="239">
        <f t="shared" si="0"/>
        <v>617</v>
      </c>
      <c r="I10" s="239">
        <f t="shared" si="0"/>
        <v>637</v>
      </c>
      <c r="J10" s="239">
        <f t="shared" si="0"/>
        <v>2694</v>
      </c>
      <c r="K10" s="239">
        <f t="shared" si="0"/>
        <v>3331</v>
      </c>
      <c r="L10" s="239">
        <f t="shared" si="0"/>
        <v>25</v>
      </c>
      <c r="M10" s="239">
        <f t="shared" si="0"/>
        <v>241</v>
      </c>
      <c r="N10" s="239">
        <f t="shared" si="0"/>
        <v>266</v>
      </c>
      <c r="O10" s="312" t="s">
        <v>129</v>
      </c>
      <c r="P10" s="2172"/>
    </row>
    <row r="11" spans="1:17" s="46" customFormat="1" ht="39" customHeight="1">
      <c r="A11" s="2172" t="s">
        <v>524</v>
      </c>
      <c r="B11" s="312" t="s">
        <v>628</v>
      </c>
      <c r="C11" s="242">
        <v>67</v>
      </c>
      <c r="D11" s="242">
        <v>86</v>
      </c>
      <c r="E11" s="242">
        <f>C11+D11</f>
        <v>153</v>
      </c>
      <c r="F11" s="242">
        <v>13</v>
      </c>
      <c r="G11" s="242">
        <v>6</v>
      </c>
      <c r="H11" s="242">
        <f>F11+G11</f>
        <v>19</v>
      </c>
      <c r="I11" s="242">
        <v>24</v>
      </c>
      <c r="J11" s="242">
        <v>76</v>
      </c>
      <c r="K11" s="242">
        <f>I11+J11</f>
        <v>100</v>
      </c>
      <c r="L11" s="242">
        <v>2</v>
      </c>
      <c r="M11" s="242">
        <v>9</v>
      </c>
      <c r="N11" s="242">
        <f>L11+M11</f>
        <v>11</v>
      </c>
      <c r="O11" s="312" t="s">
        <v>76</v>
      </c>
      <c r="P11" s="2172" t="s">
        <v>227</v>
      </c>
    </row>
    <row r="12" spans="1:17" s="46" customFormat="1" ht="39" customHeight="1">
      <c r="A12" s="2172"/>
      <c r="B12" s="312" t="s">
        <v>630</v>
      </c>
      <c r="C12" s="242">
        <v>58</v>
      </c>
      <c r="D12" s="242">
        <v>50</v>
      </c>
      <c r="E12" s="242">
        <f>C12+D12</f>
        <v>108</v>
      </c>
      <c r="F12" s="242">
        <v>8</v>
      </c>
      <c r="G12" s="242">
        <v>7</v>
      </c>
      <c r="H12" s="242">
        <f>F12+G12</f>
        <v>15</v>
      </c>
      <c r="I12" s="242">
        <v>41</v>
      </c>
      <c r="J12" s="242">
        <v>39</v>
      </c>
      <c r="K12" s="242">
        <f>I12+J12</f>
        <v>80</v>
      </c>
      <c r="L12" s="242">
        <v>0</v>
      </c>
      <c r="M12" s="242">
        <v>6</v>
      </c>
      <c r="N12" s="242">
        <f>L12+M12</f>
        <v>6</v>
      </c>
      <c r="O12" s="312" t="s">
        <v>78</v>
      </c>
      <c r="P12" s="2172"/>
    </row>
    <row r="13" spans="1:17" s="46" customFormat="1" ht="39" customHeight="1">
      <c r="A13" s="2172"/>
      <c r="B13" s="312" t="s">
        <v>128</v>
      </c>
      <c r="C13" s="239">
        <f>C11+C12</f>
        <v>125</v>
      </c>
      <c r="D13" s="239">
        <f t="shared" ref="D13:N13" si="1">D11+D12</f>
        <v>136</v>
      </c>
      <c r="E13" s="239">
        <f t="shared" si="1"/>
        <v>261</v>
      </c>
      <c r="F13" s="239">
        <f t="shared" si="1"/>
        <v>21</v>
      </c>
      <c r="G13" s="239">
        <f t="shared" si="1"/>
        <v>13</v>
      </c>
      <c r="H13" s="239">
        <f t="shared" si="1"/>
        <v>34</v>
      </c>
      <c r="I13" s="239">
        <f t="shared" si="1"/>
        <v>65</v>
      </c>
      <c r="J13" s="239">
        <f t="shared" si="1"/>
        <v>115</v>
      </c>
      <c r="K13" s="239">
        <f t="shared" si="1"/>
        <v>180</v>
      </c>
      <c r="L13" s="239">
        <f t="shared" si="1"/>
        <v>2</v>
      </c>
      <c r="M13" s="239">
        <f t="shared" si="1"/>
        <v>15</v>
      </c>
      <c r="N13" s="239">
        <f t="shared" si="1"/>
        <v>17</v>
      </c>
      <c r="O13" s="312" t="s">
        <v>129</v>
      </c>
      <c r="P13" s="2172"/>
    </row>
    <row r="14" spans="1:17" s="46" customFormat="1" ht="39" customHeight="1">
      <c r="A14" s="2172" t="s">
        <v>525</v>
      </c>
      <c r="B14" s="312" t="s">
        <v>628</v>
      </c>
      <c r="C14" s="242">
        <f>C8+C11</f>
        <v>1256</v>
      </c>
      <c r="D14" s="242">
        <f t="shared" ref="D14:N15" si="2">D8+D11</f>
        <v>2759</v>
      </c>
      <c r="E14" s="242">
        <f t="shared" si="2"/>
        <v>4015</v>
      </c>
      <c r="F14" s="242">
        <f t="shared" si="2"/>
        <v>175</v>
      </c>
      <c r="G14" s="242">
        <f t="shared" si="2"/>
        <v>310</v>
      </c>
      <c r="H14" s="242">
        <f t="shared" si="2"/>
        <v>485</v>
      </c>
      <c r="I14" s="242">
        <f t="shared" si="2"/>
        <v>467</v>
      </c>
      <c r="J14" s="242">
        <f t="shared" si="2"/>
        <v>1942</v>
      </c>
      <c r="K14" s="242">
        <f t="shared" si="2"/>
        <v>2409</v>
      </c>
      <c r="L14" s="242">
        <f t="shared" si="2"/>
        <v>25</v>
      </c>
      <c r="M14" s="242">
        <f t="shared" si="2"/>
        <v>170</v>
      </c>
      <c r="N14" s="242">
        <f t="shared" si="2"/>
        <v>195</v>
      </c>
      <c r="O14" s="312" t="s">
        <v>76</v>
      </c>
      <c r="P14" s="2172" t="s">
        <v>631</v>
      </c>
    </row>
    <row r="15" spans="1:17" s="46" customFormat="1" ht="39" customHeight="1">
      <c r="A15" s="2172"/>
      <c r="B15" s="312" t="s">
        <v>630</v>
      </c>
      <c r="C15" s="242">
        <f>C9+C12</f>
        <v>320</v>
      </c>
      <c r="D15" s="242">
        <f t="shared" si="2"/>
        <v>1732</v>
      </c>
      <c r="E15" s="242">
        <f t="shared" si="2"/>
        <v>2052</v>
      </c>
      <c r="F15" s="242">
        <f t="shared" si="2"/>
        <v>28</v>
      </c>
      <c r="G15" s="242">
        <f t="shared" si="2"/>
        <v>138</v>
      </c>
      <c r="H15" s="242">
        <f t="shared" si="2"/>
        <v>166</v>
      </c>
      <c r="I15" s="242">
        <f t="shared" si="2"/>
        <v>235</v>
      </c>
      <c r="J15" s="242">
        <f t="shared" si="2"/>
        <v>867</v>
      </c>
      <c r="K15" s="242">
        <f t="shared" si="2"/>
        <v>1102</v>
      </c>
      <c r="L15" s="242">
        <f t="shared" si="2"/>
        <v>2</v>
      </c>
      <c r="M15" s="242">
        <f t="shared" si="2"/>
        <v>86</v>
      </c>
      <c r="N15" s="242">
        <f t="shared" si="2"/>
        <v>88</v>
      </c>
      <c r="O15" s="312" t="s">
        <v>78</v>
      </c>
      <c r="P15" s="2172"/>
    </row>
    <row r="16" spans="1:17" s="46" customFormat="1" ht="39" customHeight="1">
      <c r="A16" s="2172"/>
      <c r="B16" s="312" t="s">
        <v>128</v>
      </c>
      <c r="C16" s="239">
        <f>C14+C15</f>
        <v>1576</v>
      </c>
      <c r="D16" s="239">
        <f t="shared" ref="D16:N16" si="3">D14+D15</f>
        <v>4491</v>
      </c>
      <c r="E16" s="239">
        <f t="shared" si="3"/>
        <v>6067</v>
      </c>
      <c r="F16" s="239">
        <f t="shared" si="3"/>
        <v>203</v>
      </c>
      <c r="G16" s="239">
        <f t="shared" si="3"/>
        <v>448</v>
      </c>
      <c r="H16" s="239">
        <f t="shared" si="3"/>
        <v>651</v>
      </c>
      <c r="I16" s="239">
        <f t="shared" si="3"/>
        <v>702</v>
      </c>
      <c r="J16" s="239">
        <f t="shared" si="3"/>
        <v>2809</v>
      </c>
      <c r="K16" s="239">
        <f t="shared" si="3"/>
        <v>3511</v>
      </c>
      <c r="L16" s="239">
        <f t="shared" si="3"/>
        <v>27</v>
      </c>
      <c r="M16" s="239">
        <f t="shared" si="3"/>
        <v>256</v>
      </c>
      <c r="N16" s="239">
        <f t="shared" si="3"/>
        <v>283</v>
      </c>
      <c r="O16" s="312" t="s">
        <v>129</v>
      </c>
      <c r="P16" s="2172"/>
    </row>
    <row r="17" spans="1:16" ht="39" customHeight="1">
      <c r="A17" s="2172" t="s">
        <v>527</v>
      </c>
      <c r="B17" s="312" t="s">
        <v>628</v>
      </c>
      <c r="C17" s="242">
        <v>219</v>
      </c>
      <c r="D17" s="242">
        <v>1322</v>
      </c>
      <c r="E17" s="242">
        <f>C17+D17</f>
        <v>1541</v>
      </c>
      <c r="F17" s="242">
        <v>26</v>
      </c>
      <c r="G17" s="242">
        <v>87</v>
      </c>
      <c r="H17" s="242">
        <f>F17+G17</f>
        <v>113</v>
      </c>
      <c r="I17" s="242">
        <v>191</v>
      </c>
      <c r="J17" s="242">
        <v>574</v>
      </c>
      <c r="K17" s="242">
        <f>I17+J17</f>
        <v>765</v>
      </c>
      <c r="L17" s="242">
        <v>13</v>
      </c>
      <c r="M17" s="242">
        <v>25</v>
      </c>
      <c r="N17" s="242">
        <f>L17+M17</f>
        <v>38</v>
      </c>
      <c r="O17" s="312" t="s">
        <v>76</v>
      </c>
      <c r="P17" s="2172" t="s">
        <v>233</v>
      </c>
    </row>
    <row r="18" spans="1:16" ht="39" customHeight="1">
      <c r="A18" s="2172"/>
      <c r="B18" s="312" t="s">
        <v>630</v>
      </c>
      <c r="C18" s="242">
        <v>188</v>
      </c>
      <c r="D18" s="242">
        <v>8623</v>
      </c>
      <c r="E18" s="242">
        <f>C18+D18</f>
        <v>8811</v>
      </c>
      <c r="F18" s="242">
        <v>23</v>
      </c>
      <c r="G18" s="242">
        <v>497</v>
      </c>
      <c r="H18" s="242">
        <f>F18+G18</f>
        <v>520</v>
      </c>
      <c r="I18" s="242">
        <v>333</v>
      </c>
      <c r="J18" s="242">
        <v>4032</v>
      </c>
      <c r="K18" s="242">
        <f>I18+J18</f>
        <v>4365</v>
      </c>
      <c r="L18" s="242">
        <v>2</v>
      </c>
      <c r="M18" s="242">
        <v>264</v>
      </c>
      <c r="N18" s="242">
        <f>L18+M18</f>
        <v>266</v>
      </c>
      <c r="O18" s="312" t="s">
        <v>78</v>
      </c>
      <c r="P18" s="2172"/>
    </row>
    <row r="19" spans="1:16" ht="39" customHeight="1">
      <c r="A19" s="2172"/>
      <c r="B19" s="312" t="s">
        <v>128</v>
      </c>
      <c r="C19" s="239">
        <f>C17+C18</f>
        <v>407</v>
      </c>
      <c r="D19" s="239">
        <f t="shared" ref="D19:N19" si="4">D17+D18</f>
        <v>9945</v>
      </c>
      <c r="E19" s="239">
        <f t="shared" si="4"/>
        <v>10352</v>
      </c>
      <c r="F19" s="239">
        <f t="shared" si="4"/>
        <v>49</v>
      </c>
      <c r="G19" s="239">
        <f t="shared" si="4"/>
        <v>584</v>
      </c>
      <c r="H19" s="239">
        <f t="shared" si="4"/>
        <v>633</v>
      </c>
      <c r="I19" s="239">
        <f t="shared" si="4"/>
        <v>524</v>
      </c>
      <c r="J19" s="239">
        <f t="shared" si="4"/>
        <v>4606</v>
      </c>
      <c r="K19" s="239">
        <f t="shared" si="4"/>
        <v>5130</v>
      </c>
      <c r="L19" s="239">
        <f t="shared" si="4"/>
        <v>15</v>
      </c>
      <c r="M19" s="239">
        <f t="shared" si="4"/>
        <v>289</v>
      </c>
      <c r="N19" s="239">
        <f t="shared" si="4"/>
        <v>304</v>
      </c>
      <c r="O19" s="312" t="s">
        <v>129</v>
      </c>
      <c r="P19" s="2172"/>
    </row>
    <row r="20" spans="1:16" ht="39" customHeight="1">
      <c r="A20" s="2172" t="s">
        <v>528</v>
      </c>
      <c r="B20" s="312" t="s">
        <v>628</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2" t="s">
        <v>235</v>
      </c>
    </row>
    <row r="21" spans="1:16" ht="39" customHeight="1">
      <c r="A21" s="2172"/>
      <c r="B21" s="312" t="s">
        <v>630</v>
      </c>
      <c r="C21" s="242">
        <v>1</v>
      </c>
      <c r="D21" s="242">
        <v>736</v>
      </c>
      <c r="E21" s="242">
        <f>C21+D21</f>
        <v>737</v>
      </c>
      <c r="F21" s="242">
        <v>0</v>
      </c>
      <c r="G21" s="242">
        <v>11</v>
      </c>
      <c r="H21" s="242">
        <f>F21+G21</f>
        <v>11</v>
      </c>
      <c r="I21" s="242">
        <v>1</v>
      </c>
      <c r="J21" s="242">
        <v>182</v>
      </c>
      <c r="K21" s="242">
        <f>I21+J21</f>
        <v>183</v>
      </c>
      <c r="L21" s="242">
        <v>0</v>
      </c>
      <c r="M21" s="242">
        <v>33</v>
      </c>
      <c r="N21" s="242">
        <f>L21+M21</f>
        <v>33</v>
      </c>
      <c r="O21" s="312" t="s">
        <v>78</v>
      </c>
      <c r="P21" s="2172"/>
    </row>
    <row r="22" spans="1:16" ht="39" customHeight="1">
      <c r="A22" s="2172"/>
      <c r="B22" s="312" t="s">
        <v>128</v>
      </c>
      <c r="C22" s="239">
        <f>C20+C21</f>
        <v>1</v>
      </c>
      <c r="D22" s="239">
        <f t="shared" ref="D22:N22" si="5">D20+D21</f>
        <v>736</v>
      </c>
      <c r="E22" s="239">
        <f t="shared" si="5"/>
        <v>737</v>
      </c>
      <c r="F22" s="239">
        <f t="shared" si="5"/>
        <v>0</v>
      </c>
      <c r="G22" s="239">
        <f t="shared" si="5"/>
        <v>11</v>
      </c>
      <c r="H22" s="239">
        <f t="shared" si="5"/>
        <v>11</v>
      </c>
      <c r="I22" s="239">
        <f t="shared" si="5"/>
        <v>1</v>
      </c>
      <c r="J22" s="239">
        <f t="shared" si="5"/>
        <v>182</v>
      </c>
      <c r="K22" s="239">
        <f t="shared" si="5"/>
        <v>183</v>
      </c>
      <c r="L22" s="239">
        <f t="shared" si="5"/>
        <v>0</v>
      </c>
      <c r="M22" s="239">
        <f t="shared" si="5"/>
        <v>33</v>
      </c>
      <c r="N22" s="239">
        <f t="shared" si="5"/>
        <v>33</v>
      </c>
      <c r="O22" s="312" t="s">
        <v>129</v>
      </c>
      <c r="P22" s="2172"/>
    </row>
    <row r="23" spans="1:16" ht="39" customHeight="1">
      <c r="A23" s="2172" t="s">
        <v>529</v>
      </c>
      <c r="B23" s="312" t="s">
        <v>628</v>
      </c>
      <c r="C23" s="242">
        <f>C17+C20</f>
        <v>219</v>
      </c>
      <c r="D23" s="242">
        <f t="shared" ref="D23:N24" si="6">D17+D20</f>
        <v>1322</v>
      </c>
      <c r="E23" s="242">
        <f t="shared" si="6"/>
        <v>1541</v>
      </c>
      <c r="F23" s="242">
        <f t="shared" si="6"/>
        <v>26</v>
      </c>
      <c r="G23" s="242">
        <f t="shared" si="6"/>
        <v>87</v>
      </c>
      <c r="H23" s="242">
        <f t="shared" si="6"/>
        <v>113</v>
      </c>
      <c r="I23" s="242">
        <f t="shared" si="6"/>
        <v>191</v>
      </c>
      <c r="J23" s="242">
        <f t="shared" si="6"/>
        <v>574</v>
      </c>
      <c r="K23" s="242">
        <f t="shared" si="6"/>
        <v>765</v>
      </c>
      <c r="L23" s="242">
        <f t="shared" si="6"/>
        <v>13</v>
      </c>
      <c r="M23" s="242">
        <f t="shared" si="6"/>
        <v>25</v>
      </c>
      <c r="N23" s="242">
        <f t="shared" si="6"/>
        <v>38</v>
      </c>
      <c r="O23" s="312" t="s">
        <v>76</v>
      </c>
      <c r="P23" s="2172" t="s">
        <v>530</v>
      </c>
    </row>
    <row r="24" spans="1:16" ht="39" customHeight="1">
      <c r="A24" s="2172"/>
      <c r="B24" s="312" t="s">
        <v>630</v>
      </c>
      <c r="C24" s="242">
        <f>C18+C21</f>
        <v>189</v>
      </c>
      <c r="D24" s="242">
        <f t="shared" si="6"/>
        <v>9359</v>
      </c>
      <c r="E24" s="242">
        <f t="shared" si="6"/>
        <v>9548</v>
      </c>
      <c r="F24" s="242">
        <f t="shared" si="6"/>
        <v>23</v>
      </c>
      <c r="G24" s="242">
        <f t="shared" si="6"/>
        <v>508</v>
      </c>
      <c r="H24" s="242">
        <f t="shared" si="6"/>
        <v>531</v>
      </c>
      <c r="I24" s="242">
        <f t="shared" si="6"/>
        <v>334</v>
      </c>
      <c r="J24" s="242">
        <f t="shared" si="6"/>
        <v>4214</v>
      </c>
      <c r="K24" s="242">
        <f t="shared" si="6"/>
        <v>4548</v>
      </c>
      <c r="L24" s="242">
        <f t="shared" si="6"/>
        <v>2</v>
      </c>
      <c r="M24" s="242">
        <f t="shared" si="6"/>
        <v>297</v>
      </c>
      <c r="N24" s="242">
        <f t="shared" si="6"/>
        <v>299</v>
      </c>
      <c r="O24" s="312" t="s">
        <v>78</v>
      </c>
      <c r="P24" s="2172"/>
    </row>
    <row r="25" spans="1:16" ht="39" customHeight="1">
      <c r="A25" s="2172"/>
      <c r="B25" s="312" t="s">
        <v>128</v>
      </c>
      <c r="C25" s="239">
        <f>C23+C24</f>
        <v>408</v>
      </c>
      <c r="D25" s="239">
        <f t="shared" ref="D25:N25" si="7">D23+D24</f>
        <v>10681</v>
      </c>
      <c r="E25" s="239">
        <f t="shared" si="7"/>
        <v>11089</v>
      </c>
      <c r="F25" s="239">
        <f t="shared" si="7"/>
        <v>49</v>
      </c>
      <c r="G25" s="239">
        <f t="shared" si="7"/>
        <v>595</v>
      </c>
      <c r="H25" s="239">
        <f t="shared" si="7"/>
        <v>644</v>
      </c>
      <c r="I25" s="239">
        <f t="shared" si="7"/>
        <v>525</v>
      </c>
      <c r="J25" s="239">
        <f t="shared" si="7"/>
        <v>4788</v>
      </c>
      <c r="K25" s="239">
        <f t="shared" si="7"/>
        <v>5313</v>
      </c>
      <c r="L25" s="239">
        <f t="shared" si="7"/>
        <v>15</v>
      </c>
      <c r="M25" s="239">
        <f t="shared" si="7"/>
        <v>322</v>
      </c>
      <c r="N25" s="239">
        <f t="shared" si="7"/>
        <v>337</v>
      </c>
      <c r="O25" s="312" t="s">
        <v>129</v>
      </c>
      <c r="P25" s="2172"/>
    </row>
    <row r="26" spans="1:16" ht="39" customHeight="1">
      <c r="A26" s="2172" t="s">
        <v>531</v>
      </c>
      <c r="B26" s="312" t="s">
        <v>628</v>
      </c>
      <c r="C26" s="242">
        <v>154</v>
      </c>
      <c r="D26" s="242">
        <v>160</v>
      </c>
      <c r="E26" s="242">
        <f>C26+D26</f>
        <v>314</v>
      </c>
      <c r="F26" s="242">
        <v>11</v>
      </c>
      <c r="G26" s="242">
        <v>16</v>
      </c>
      <c r="H26" s="242">
        <f>F26+G26</f>
        <v>27</v>
      </c>
      <c r="I26" s="242">
        <v>74</v>
      </c>
      <c r="J26" s="242">
        <v>106</v>
      </c>
      <c r="K26" s="242">
        <f>I26+J26</f>
        <v>180</v>
      </c>
      <c r="L26" s="242">
        <v>2</v>
      </c>
      <c r="M26" s="242">
        <v>5</v>
      </c>
      <c r="N26" s="242">
        <f>L26+M26</f>
        <v>7</v>
      </c>
      <c r="O26" s="312" t="s">
        <v>76</v>
      </c>
      <c r="P26" s="2172" t="s">
        <v>632</v>
      </c>
    </row>
    <row r="27" spans="1:16" ht="39" customHeight="1">
      <c r="A27" s="2172"/>
      <c r="B27" s="312" t="s">
        <v>630</v>
      </c>
      <c r="C27" s="242">
        <v>229</v>
      </c>
      <c r="D27" s="242">
        <v>260</v>
      </c>
      <c r="E27" s="242">
        <f>C27+D27</f>
        <v>489</v>
      </c>
      <c r="F27" s="242">
        <v>34</v>
      </c>
      <c r="G27" s="242">
        <v>27</v>
      </c>
      <c r="H27" s="242">
        <f>F27+G27</f>
        <v>61</v>
      </c>
      <c r="I27" s="242">
        <v>189</v>
      </c>
      <c r="J27" s="242">
        <v>180</v>
      </c>
      <c r="K27" s="242">
        <f>I27+J27</f>
        <v>369</v>
      </c>
      <c r="L27" s="242">
        <v>7</v>
      </c>
      <c r="M27" s="242">
        <v>5</v>
      </c>
      <c r="N27" s="242">
        <f>L27+M27</f>
        <v>12</v>
      </c>
      <c r="O27" s="312" t="s">
        <v>78</v>
      </c>
      <c r="P27" s="2172"/>
    </row>
    <row r="28" spans="1:16" ht="39" customHeight="1">
      <c r="A28" s="2172"/>
      <c r="B28" s="312" t="s">
        <v>128</v>
      </c>
      <c r="C28" s="239">
        <f>C26+C27</f>
        <v>383</v>
      </c>
      <c r="D28" s="239">
        <f t="shared" ref="D28:N28" si="8">D26+D27</f>
        <v>420</v>
      </c>
      <c r="E28" s="239">
        <f t="shared" si="8"/>
        <v>803</v>
      </c>
      <c r="F28" s="239">
        <f t="shared" si="8"/>
        <v>45</v>
      </c>
      <c r="G28" s="239">
        <f t="shared" si="8"/>
        <v>43</v>
      </c>
      <c r="H28" s="239">
        <f t="shared" si="8"/>
        <v>88</v>
      </c>
      <c r="I28" s="239">
        <f t="shared" si="8"/>
        <v>263</v>
      </c>
      <c r="J28" s="239">
        <f t="shared" si="8"/>
        <v>286</v>
      </c>
      <c r="K28" s="239">
        <f t="shared" si="8"/>
        <v>549</v>
      </c>
      <c r="L28" s="239">
        <f t="shared" si="8"/>
        <v>9</v>
      </c>
      <c r="M28" s="239">
        <f t="shared" si="8"/>
        <v>10</v>
      </c>
      <c r="N28" s="239">
        <f t="shared" si="8"/>
        <v>19</v>
      </c>
      <c r="O28" s="312" t="s">
        <v>129</v>
      </c>
      <c r="P28" s="2172"/>
    </row>
    <row r="29" spans="1:16" ht="39" customHeight="1">
      <c r="A29" s="2172" t="s">
        <v>532</v>
      </c>
      <c r="B29" s="312" t="s">
        <v>628</v>
      </c>
      <c r="C29" s="242">
        <v>1189</v>
      </c>
      <c r="D29" s="242">
        <v>730</v>
      </c>
      <c r="E29" s="242">
        <f>C29+D29</f>
        <v>1919</v>
      </c>
      <c r="F29" s="242">
        <v>122</v>
      </c>
      <c r="G29" s="242">
        <v>69</v>
      </c>
      <c r="H29" s="242">
        <f>F29+G29</f>
        <v>191</v>
      </c>
      <c r="I29" s="242">
        <v>530</v>
      </c>
      <c r="J29" s="242">
        <v>445</v>
      </c>
      <c r="K29" s="242">
        <f>I29+J29</f>
        <v>975</v>
      </c>
      <c r="L29" s="242">
        <v>62</v>
      </c>
      <c r="M29" s="242">
        <v>34</v>
      </c>
      <c r="N29" s="242">
        <f>L29+M29</f>
        <v>96</v>
      </c>
      <c r="O29" s="312" t="s">
        <v>76</v>
      </c>
      <c r="P29" s="2172" t="s">
        <v>633</v>
      </c>
    </row>
    <row r="30" spans="1:16" ht="39" customHeight="1">
      <c r="A30" s="2172"/>
      <c r="B30" s="312" t="s">
        <v>630</v>
      </c>
      <c r="C30" s="242">
        <v>1688</v>
      </c>
      <c r="D30" s="242">
        <v>1065</v>
      </c>
      <c r="E30" s="242">
        <f>C30+D30</f>
        <v>2753</v>
      </c>
      <c r="F30" s="242">
        <v>231</v>
      </c>
      <c r="G30" s="242">
        <v>42</v>
      </c>
      <c r="H30" s="242">
        <f>F30+G30</f>
        <v>273</v>
      </c>
      <c r="I30" s="242">
        <v>1070</v>
      </c>
      <c r="J30" s="242">
        <v>558</v>
      </c>
      <c r="K30" s="242">
        <f>I30+J30</f>
        <v>1628</v>
      </c>
      <c r="L30" s="242">
        <v>126</v>
      </c>
      <c r="M30" s="242">
        <v>41</v>
      </c>
      <c r="N30" s="242">
        <f>L30+M30</f>
        <v>167</v>
      </c>
      <c r="O30" s="312" t="s">
        <v>78</v>
      </c>
      <c r="P30" s="2172"/>
    </row>
    <row r="31" spans="1:16" ht="39" customHeight="1">
      <c r="A31" s="2172"/>
      <c r="B31" s="312" t="s">
        <v>128</v>
      </c>
      <c r="C31" s="239">
        <f>C29+C30</f>
        <v>2877</v>
      </c>
      <c r="D31" s="239">
        <f t="shared" ref="D31:N31" si="9">D29+D30</f>
        <v>1795</v>
      </c>
      <c r="E31" s="239">
        <f t="shared" si="9"/>
        <v>4672</v>
      </c>
      <c r="F31" s="239">
        <f t="shared" si="9"/>
        <v>353</v>
      </c>
      <c r="G31" s="239">
        <f t="shared" si="9"/>
        <v>111</v>
      </c>
      <c r="H31" s="239">
        <f t="shared" si="9"/>
        <v>464</v>
      </c>
      <c r="I31" s="239">
        <f t="shared" si="9"/>
        <v>1600</v>
      </c>
      <c r="J31" s="239">
        <f t="shared" si="9"/>
        <v>1003</v>
      </c>
      <c r="K31" s="239">
        <f t="shared" si="9"/>
        <v>2603</v>
      </c>
      <c r="L31" s="239">
        <f t="shared" si="9"/>
        <v>188</v>
      </c>
      <c r="M31" s="239">
        <f t="shared" si="9"/>
        <v>75</v>
      </c>
      <c r="N31" s="239">
        <f t="shared" si="9"/>
        <v>263</v>
      </c>
      <c r="O31" s="312" t="s">
        <v>129</v>
      </c>
      <c r="P31" s="2172"/>
    </row>
    <row r="32" spans="1:16" ht="39" customHeight="1">
      <c r="A32" s="2182" t="s">
        <v>1015</v>
      </c>
      <c r="B32" s="1903"/>
      <c r="C32" s="1903"/>
      <c r="D32" s="1903"/>
      <c r="E32" s="1903"/>
      <c r="F32" s="1903"/>
      <c r="G32" s="1904"/>
      <c r="H32" s="2045" t="s">
        <v>1016</v>
      </c>
      <c r="I32" s="2045"/>
      <c r="J32" s="2045"/>
      <c r="K32" s="2045"/>
      <c r="L32" s="2045"/>
      <c r="M32" s="2045"/>
      <c r="N32" s="2045"/>
      <c r="O32" s="2045"/>
      <c r="P32" s="2045"/>
    </row>
    <row r="33" spans="1:16" ht="39" customHeight="1">
      <c r="A33" s="2173" t="s">
        <v>517</v>
      </c>
      <c r="B33" s="2173" t="s">
        <v>621</v>
      </c>
      <c r="C33" s="2179" t="s">
        <v>96</v>
      </c>
      <c r="D33" s="2179"/>
      <c r="E33" s="2179" t="s">
        <v>97</v>
      </c>
      <c r="F33" s="2179" t="s">
        <v>98</v>
      </c>
      <c r="G33" s="2179"/>
      <c r="H33" s="2179" t="s">
        <v>99</v>
      </c>
      <c r="I33" s="2179" t="s">
        <v>258</v>
      </c>
      <c r="J33" s="2179"/>
      <c r="K33" s="2179" t="s">
        <v>101</v>
      </c>
      <c r="L33" s="2179" t="s">
        <v>102</v>
      </c>
      <c r="M33" s="2179"/>
      <c r="N33" s="2179" t="s">
        <v>692</v>
      </c>
      <c r="O33" s="2179" t="s">
        <v>622</v>
      </c>
      <c r="P33" s="2179" t="s">
        <v>520</v>
      </c>
    </row>
    <row r="34" spans="1:16" ht="39" customHeight="1">
      <c r="A34" s="2174"/>
      <c r="B34" s="2174"/>
      <c r="C34" s="2179" t="s">
        <v>97</v>
      </c>
      <c r="D34" s="2179"/>
      <c r="E34" s="2179"/>
      <c r="F34" s="2179" t="s">
        <v>99</v>
      </c>
      <c r="G34" s="2179"/>
      <c r="H34" s="2179"/>
      <c r="I34" s="2179" t="s">
        <v>101</v>
      </c>
      <c r="J34" s="2179"/>
      <c r="K34" s="2179"/>
      <c r="L34" s="2179" t="s">
        <v>103</v>
      </c>
      <c r="M34" s="2179"/>
      <c r="N34" s="2179"/>
      <c r="O34" s="2179"/>
      <c r="P34" s="2179"/>
    </row>
    <row r="35" spans="1:16" ht="39" customHeight="1">
      <c r="A35" s="2174"/>
      <c r="B35" s="2174"/>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179"/>
      <c r="P35" s="2179"/>
    </row>
    <row r="36" spans="1:16" ht="39" customHeight="1">
      <c r="A36" s="2175"/>
      <c r="B36" s="2175"/>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179"/>
      <c r="P36" s="2179"/>
    </row>
    <row r="37" spans="1:16" s="46" customFormat="1" ht="39" customHeight="1">
      <c r="A37" s="2172" t="s">
        <v>523</v>
      </c>
      <c r="B37" s="312" t="s">
        <v>628</v>
      </c>
      <c r="C37" s="242">
        <v>116</v>
      </c>
      <c r="D37" s="242">
        <v>526</v>
      </c>
      <c r="E37" s="242">
        <f>C37+D37</f>
        <v>642</v>
      </c>
      <c r="F37" s="242">
        <v>55</v>
      </c>
      <c r="G37" s="242">
        <v>283</v>
      </c>
      <c r="H37" s="242">
        <f>F37+G37</f>
        <v>338</v>
      </c>
      <c r="I37" s="242">
        <v>456</v>
      </c>
      <c r="J37" s="242">
        <v>1634</v>
      </c>
      <c r="K37" s="242">
        <f>I37+J37</f>
        <v>2090</v>
      </c>
      <c r="L37" s="242">
        <v>147</v>
      </c>
      <c r="M37" s="242">
        <v>419</v>
      </c>
      <c r="N37" s="242">
        <f>L37+M37</f>
        <v>566</v>
      </c>
      <c r="O37" s="312" t="s">
        <v>76</v>
      </c>
      <c r="P37" s="2172" t="s">
        <v>629</v>
      </c>
    </row>
    <row r="38" spans="1:16" s="46" customFormat="1" ht="39" customHeight="1">
      <c r="A38" s="2172"/>
      <c r="B38" s="312" t="s">
        <v>630</v>
      </c>
      <c r="C38" s="242">
        <v>21</v>
      </c>
      <c r="D38" s="242">
        <v>252</v>
      </c>
      <c r="E38" s="242">
        <f>C38+D38</f>
        <v>273</v>
      </c>
      <c r="F38" s="242">
        <v>4</v>
      </c>
      <c r="G38" s="242">
        <v>156</v>
      </c>
      <c r="H38" s="242">
        <f>F38+G38</f>
        <v>160</v>
      </c>
      <c r="I38" s="242">
        <v>212</v>
      </c>
      <c r="J38" s="242">
        <v>887</v>
      </c>
      <c r="K38" s="242">
        <f>I38+J38</f>
        <v>1099</v>
      </c>
      <c r="L38" s="242">
        <v>31</v>
      </c>
      <c r="M38" s="242">
        <v>161</v>
      </c>
      <c r="N38" s="242">
        <f>L38+M38</f>
        <v>192</v>
      </c>
      <c r="O38" s="312" t="s">
        <v>78</v>
      </c>
      <c r="P38" s="2172"/>
    </row>
    <row r="39" spans="1:16" s="46" customFormat="1" ht="39" customHeight="1">
      <c r="A39" s="2172"/>
      <c r="B39" s="312" t="s">
        <v>128</v>
      </c>
      <c r="C39" s="239">
        <f>C37+C38</f>
        <v>137</v>
      </c>
      <c r="D39" s="239">
        <f t="shared" ref="D39:N39" si="10">D37+D38</f>
        <v>778</v>
      </c>
      <c r="E39" s="239">
        <f t="shared" si="10"/>
        <v>915</v>
      </c>
      <c r="F39" s="239">
        <f t="shared" si="10"/>
        <v>59</v>
      </c>
      <c r="G39" s="239">
        <f t="shared" si="10"/>
        <v>439</v>
      </c>
      <c r="H39" s="239">
        <f t="shared" si="10"/>
        <v>498</v>
      </c>
      <c r="I39" s="239">
        <f t="shared" si="10"/>
        <v>668</v>
      </c>
      <c r="J39" s="239">
        <f t="shared" si="10"/>
        <v>2521</v>
      </c>
      <c r="K39" s="239">
        <f t="shared" si="10"/>
        <v>3189</v>
      </c>
      <c r="L39" s="239">
        <f t="shared" si="10"/>
        <v>178</v>
      </c>
      <c r="M39" s="239">
        <f t="shared" si="10"/>
        <v>580</v>
      </c>
      <c r="N39" s="239">
        <f t="shared" si="10"/>
        <v>758</v>
      </c>
      <c r="O39" s="312" t="s">
        <v>129</v>
      </c>
      <c r="P39" s="2172"/>
    </row>
    <row r="40" spans="1:16" s="46" customFormat="1" ht="39" customHeight="1">
      <c r="A40" s="2172" t="s">
        <v>524</v>
      </c>
      <c r="B40" s="312" t="s">
        <v>628</v>
      </c>
      <c r="C40" s="242">
        <v>11</v>
      </c>
      <c r="D40" s="242">
        <v>16</v>
      </c>
      <c r="E40" s="242">
        <f>C40+D40</f>
        <v>27</v>
      </c>
      <c r="F40" s="242">
        <v>1</v>
      </c>
      <c r="G40" s="242">
        <v>3</v>
      </c>
      <c r="H40" s="242">
        <f>F40+G40</f>
        <v>4</v>
      </c>
      <c r="I40" s="242">
        <v>30</v>
      </c>
      <c r="J40" s="242">
        <v>58</v>
      </c>
      <c r="K40" s="242">
        <f>I40+J40</f>
        <v>88</v>
      </c>
      <c r="L40" s="242">
        <v>9</v>
      </c>
      <c r="M40" s="242">
        <v>14</v>
      </c>
      <c r="N40" s="242">
        <f>L40+M40</f>
        <v>23</v>
      </c>
      <c r="O40" s="312" t="s">
        <v>76</v>
      </c>
      <c r="P40" s="2172" t="s">
        <v>227</v>
      </c>
    </row>
    <row r="41" spans="1:16" s="46" customFormat="1" ht="39" customHeight="1">
      <c r="A41" s="2172"/>
      <c r="B41" s="312" t="s">
        <v>630</v>
      </c>
      <c r="C41" s="242">
        <v>6</v>
      </c>
      <c r="D41" s="242">
        <v>17</v>
      </c>
      <c r="E41" s="242">
        <f>C41+D41</f>
        <v>23</v>
      </c>
      <c r="F41" s="242">
        <v>0</v>
      </c>
      <c r="G41" s="242">
        <v>4</v>
      </c>
      <c r="H41" s="242">
        <f>F41+G41</f>
        <v>4</v>
      </c>
      <c r="I41" s="242">
        <v>45</v>
      </c>
      <c r="J41" s="242">
        <v>35</v>
      </c>
      <c r="K41" s="242">
        <f>I41+J41</f>
        <v>80</v>
      </c>
      <c r="L41" s="242">
        <v>6</v>
      </c>
      <c r="M41" s="242">
        <v>8</v>
      </c>
      <c r="N41" s="242">
        <f>L41+M41</f>
        <v>14</v>
      </c>
      <c r="O41" s="312" t="s">
        <v>78</v>
      </c>
      <c r="P41" s="2172"/>
    </row>
    <row r="42" spans="1:16" s="46" customFormat="1" ht="39" customHeight="1">
      <c r="A42" s="2172"/>
      <c r="B42" s="312" t="s">
        <v>128</v>
      </c>
      <c r="C42" s="239">
        <f>C40+C41</f>
        <v>17</v>
      </c>
      <c r="D42" s="239">
        <f t="shared" ref="D42:N42" si="11">D40+D41</f>
        <v>33</v>
      </c>
      <c r="E42" s="239">
        <f t="shared" si="11"/>
        <v>50</v>
      </c>
      <c r="F42" s="239">
        <f t="shared" si="11"/>
        <v>1</v>
      </c>
      <c r="G42" s="239">
        <f t="shared" si="11"/>
        <v>7</v>
      </c>
      <c r="H42" s="239">
        <f t="shared" si="11"/>
        <v>8</v>
      </c>
      <c r="I42" s="239">
        <f t="shared" si="11"/>
        <v>75</v>
      </c>
      <c r="J42" s="239">
        <f t="shared" si="11"/>
        <v>93</v>
      </c>
      <c r="K42" s="239">
        <f t="shared" si="11"/>
        <v>168</v>
      </c>
      <c r="L42" s="239">
        <f t="shared" si="11"/>
        <v>15</v>
      </c>
      <c r="M42" s="239">
        <f t="shared" si="11"/>
        <v>22</v>
      </c>
      <c r="N42" s="239">
        <f t="shared" si="11"/>
        <v>37</v>
      </c>
      <c r="O42" s="312" t="s">
        <v>129</v>
      </c>
      <c r="P42" s="2172"/>
    </row>
    <row r="43" spans="1:16" s="46" customFormat="1" ht="39" customHeight="1">
      <c r="A43" s="2172" t="s">
        <v>525</v>
      </c>
      <c r="B43" s="312" t="s">
        <v>628</v>
      </c>
      <c r="C43" s="242">
        <f>C37+C40</f>
        <v>127</v>
      </c>
      <c r="D43" s="242">
        <f t="shared" ref="D43:N44" si="12">D37+D40</f>
        <v>542</v>
      </c>
      <c r="E43" s="242">
        <f t="shared" si="12"/>
        <v>669</v>
      </c>
      <c r="F43" s="242">
        <f t="shared" si="12"/>
        <v>56</v>
      </c>
      <c r="G43" s="242">
        <f t="shared" si="12"/>
        <v>286</v>
      </c>
      <c r="H43" s="242">
        <f t="shared" si="12"/>
        <v>342</v>
      </c>
      <c r="I43" s="242">
        <f t="shared" si="12"/>
        <v>486</v>
      </c>
      <c r="J43" s="242">
        <f t="shared" si="12"/>
        <v>1692</v>
      </c>
      <c r="K43" s="242">
        <f t="shared" si="12"/>
        <v>2178</v>
      </c>
      <c r="L43" s="242">
        <f t="shared" si="12"/>
        <v>156</v>
      </c>
      <c r="M43" s="242">
        <f t="shared" si="12"/>
        <v>433</v>
      </c>
      <c r="N43" s="242">
        <f t="shared" si="12"/>
        <v>589</v>
      </c>
      <c r="O43" s="312" t="s">
        <v>76</v>
      </c>
      <c r="P43" s="2172" t="s">
        <v>631</v>
      </c>
    </row>
    <row r="44" spans="1:16" s="46" customFormat="1" ht="39" customHeight="1">
      <c r="A44" s="2172"/>
      <c r="B44" s="312" t="s">
        <v>630</v>
      </c>
      <c r="C44" s="242">
        <f>C38+C41</f>
        <v>27</v>
      </c>
      <c r="D44" s="242">
        <f t="shared" si="12"/>
        <v>269</v>
      </c>
      <c r="E44" s="242">
        <f t="shared" si="12"/>
        <v>296</v>
      </c>
      <c r="F44" s="242">
        <f t="shared" si="12"/>
        <v>4</v>
      </c>
      <c r="G44" s="242">
        <f t="shared" si="12"/>
        <v>160</v>
      </c>
      <c r="H44" s="242">
        <f t="shared" si="12"/>
        <v>164</v>
      </c>
      <c r="I44" s="242">
        <f t="shared" si="12"/>
        <v>257</v>
      </c>
      <c r="J44" s="242">
        <f t="shared" si="12"/>
        <v>922</v>
      </c>
      <c r="K44" s="242">
        <f t="shared" si="12"/>
        <v>1179</v>
      </c>
      <c r="L44" s="242">
        <f t="shared" si="12"/>
        <v>37</v>
      </c>
      <c r="M44" s="242">
        <f t="shared" si="12"/>
        <v>169</v>
      </c>
      <c r="N44" s="242">
        <f t="shared" si="12"/>
        <v>206</v>
      </c>
      <c r="O44" s="312" t="s">
        <v>78</v>
      </c>
      <c r="P44" s="2172"/>
    </row>
    <row r="45" spans="1:16" s="46" customFormat="1" ht="39" customHeight="1">
      <c r="A45" s="2172"/>
      <c r="B45" s="312" t="s">
        <v>128</v>
      </c>
      <c r="C45" s="239">
        <f>C43+C44</f>
        <v>154</v>
      </c>
      <c r="D45" s="239">
        <f t="shared" ref="D45:N45" si="13">D43+D44</f>
        <v>811</v>
      </c>
      <c r="E45" s="239">
        <f t="shared" si="13"/>
        <v>965</v>
      </c>
      <c r="F45" s="239">
        <f t="shared" si="13"/>
        <v>60</v>
      </c>
      <c r="G45" s="239">
        <f t="shared" si="13"/>
        <v>446</v>
      </c>
      <c r="H45" s="239">
        <f t="shared" si="13"/>
        <v>506</v>
      </c>
      <c r="I45" s="239">
        <f t="shared" si="13"/>
        <v>743</v>
      </c>
      <c r="J45" s="239">
        <f t="shared" si="13"/>
        <v>2614</v>
      </c>
      <c r="K45" s="239">
        <f t="shared" si="13"/>
        <v>3357</v>
      </c>
      <c r="L45" s="239">
        <f t="shared" si="13"/>
        <v>193</v>
      </c>
      <c r="M45" s="239">
        <f t="shared" si="13"/>
        <v>602</v>
      </c>
      <c r="N45" s="239">
        <f t="shared" si="13"/>
        <v>795</v>
      </c>
      <c r="O45" s="312" t="s">
        <v>129</v>
      </c>
      <c r="P45" s="2172"/>
    </row>
    <row r="46" spans="1:16" ht="39" customHeight="1">
      <c r="A46" s="2172" t="s">
        <v>527</v>
      </c>
      <c r="B46" s="312" t="s">
        <v>628</v>
      </c>
      <c r="C46" s="242">
        <v>66</v>
      </c>
      <c r="D46" s="242">
        <v>189</v>
      </c>
      <c r="E46" s="242">
        <f>C46+D46</f>
        <v>255</v>
      </c>
      <c r="F46" s="242">
        <v>39</v>
      </c>
      <c r="G46" s="242">
        <v>120</v>
      </c>
      <c r="H46" s="242">
        <f>F46+G46</f>
        <v>159</v>
      </c>
      <c r="I46" s="242">
        <v>188</v>
      </c>
      <c r="J46" s="242">
        <v>922</v>
      </c>
      <c r="K46" s="242">
        <f>I46+J46</f>
        <v>1110</v>
      </c>
      <c r="L46" s="242">
        <v>89</v>
      </c>
      <c r="M46" s="242">
        <v>301</v>
      </c>
      <c r="N46" s="242">
        <f>L46+M46</f>
        <v>390</v>
      </c>
      <c r="O46" s="312" t="s">
        <v>76</v>
      </c>
      <c r="P46" s="2172" t="s">
        <v>233</v>
      </c>
    </row>
    <row r="47" spans="1:16" ht="39" customHeight="1">
      <c r="A47" s="2172"/>
      <c r="B47" s="312" t="s">
        <v>630</v>
      </c>
      <c r="C47" s="242">
        <v>75</v>
      </c>
      <c r="D47" s="242">
        <v>1014</v>
      </c>
      <c r="E47" s="242">
        <f>C47+D47</f>
        <v>1089</v>
      </c>
      <c r="F47" s="242">
        <v>8</v>
      </c>
      <c r="G47" s="242">
        <v>750</v>
      </c>
      <c r="H47" s="242">
        <f>F47+G47</f>
        <v>758</v>
      </c>
      <c r="I47" s="242">
        <v>493</v>
      </c>
      <c r="J47" s="242">
        <v>4332</v>
      </c>
      <c r="K47" s="242">
        <f>I47+J47</f>
        <v>4825</v>
      </c>
      <c r="L47" s="242">
        <v>104</v>
      </c>
      <c r="M47" s="242">
        <v>1292</v>
      </c>
      <c r="N47" s="242">
        <f>L47+M47</f>
        <v>1396</v>
      </c>
      <c r="O47" s="312" t="s">
        <v>78</v>
      </c>
      <c r="P47" s="2172"/>
    </row>
    <row r="48" spans="1:16" ht="39" customHeight="1">
      <c r="A48" s="2172"/>
      <c r="B48" s="312" t="s">
        <v>128</v>
      </c>
      <c r="C48" s="239">
        <f>C46+C47</f>
        <v>141</v>
      </c>
      <c r="D48" s="239">
        <f t="shared" ref="D48:N48" si="14">D46+D47</f>
        <v>1203</v>
      </c>
      <c r="E48" s="239">
        <f t="shared" si="14"/>
        <v>1344</v>
      </c>
      <c r="F48" s="239">
        <f t="shared" si="14"/>
        <v>47</v>
      </c>
      <c r="G48" s="239">
        <f t="shared" si="14"/>
        <v>870</v>
      </c>
      <c r="H48" s="239">
        <f t="shared" si="14"/>
        <v>917</v>
      </c>
      <c r="I48" s="239">
        <f t="shared" si="14"/>
        <v>681</v>
      </c>
      <c r="J48" s="239">
        <f t="shared" si="14"/>
        <v>5254</v>
      </c>
      <c r="K48" s="239">
        <f t="shared" si="14"/>
        <v>5935</v>
      </c>
      <c r="L48" s="239">
        <f t="shared" si="14"/>
        <v>193</v>
      </c>
      <c r="M48" s="239">
        <f t="shared" si="14"/>
        <v>1593</v>
      </c>
      <c r="N48" s="239">
        <f t="shared" si="14"/>
        <v>1786</v>
      </c>
      <c r="O48" s="312" t="s">
        <v>129</v>
      </c>
      <c r="P48" s="2172"/>
    </row>
    <row r="49" spans="1:16" ht="39" customHeight="1">
      <c r="A49" s="2172" t="s">
        <v>528</v>
      </c>
      <c r="B49" s="312" t="s">
        <v>628</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2" t="s">
        <v>235</v>
      </c>
    </row>
    <row r="50" spans="1:16" ht="39" customHeight="1">
      <c r="A50" s="2172"/>
      <c r="B50" s="312" t="s">
        <v>630</v>
      </c>
      <c r="C50" s="242">
        <v>0</v>
      </c>
      <c r="D50" s="242">
        <v>97</v>
      </c>
      <c r="E50" s="242">
        <f>C50+D50</f>
        <v>97</v>
      </c>
      <c r="F50" s="242">
        <v>0</v>
      </c>
      <c r="G50" s="242">
        <v>54</v>
      </c>
      <c r="H50" s="242">
        <f>F50+G50</f>
        <v>54</v>
      </c>
      <c r="I50" s="242">
        <v>9</v>
      </c>
      <c r="J50" s="242">
        <v>394</v>
      </c>
      <c r="K50" s="242">
        <f>I50+J50</f>
        <v>403</v>
      </c>
      <c r="L50" s="242">
        <v>0</v>
      </c>
      <c r="M50" s="242">
        <v>34</v>
      </c>
      <c r="N50" s="242">
        <f>L50+M50</f>
        <v>34</v>
      </c>
      <c r="O50" s="312" t="s">
        <v>78</v>
      </c>
      <c r="P50" s="2172"/>
    </row>
    <row r="51" spans="1:16" ht="39" customHeight="1">
      <c r="A51" s="2172"/>
      <c r="B51" s="312" t="s">
        <v>128</v>
      </c>
      <c r="C51" s="239">
        <f>C49+C50</f>
        <v>0</v>
      </c>
      <c r="D51" s="239">
        <f t="shared" ref="D51:N51" si="15">D49+D50</f>
        <v>97</v>
      </c>
      <c r="E51" s="239">
        <f t="shared" si="15"/>
        <v>97</v>
      </c>
      <c r="F51" s="239">
        <f t="shared" si="15"/>
        <v>0</v>
      </c>
      <c r="G51" s="239">
        <f t="shared" si="15"/>
        <v>54</v>
      </c>
      <c r="H51" s="239">
        <f t="shared" si="15"/>
        <v>54</v>
      </c>
      <c r="I51" s="239">
        <f t="shared" si="15"/>
        <v>9</v>
      </c>
      <c r="J51" s="239">
        <f t="shared" si="15"/>
        <v>394</v>
      </c>
      <c r="K51" s="239">
        <f t="shared" si="15"/>
        <v>403</v>
      </c>
      <c r="L51" s="239">
        <f t="shared" si="15"/>
        <v>0</v>
      </c>
      <c r="M51" s="239">
        <f t="shared" si="15"/>
        <v>34</v>
      </c>
      <c r="N51" s="239">
        <f t="shared" si="15"/>
        <v>34</v>
      </c>
      <c r="O51" s="312" t="s">
        <v>129</v>
      </c>
      <c r="P51" s="2172"/>
    </row>
    <row r="52" spans="1:16" ht="39" customHeight="1">
      <c r="A52" s="2172" t="s">
        <v>529</v>
      </c>
      <c r="B52" s="312" t="s">
        <v>628</v>
      </c>
      <c r="C52" s="242">
        <f>C46+C49</f>
        <v>66</v>
      </c>
      <c r="D52" s="242">
        <f t="shared" ref="D52:N53" si="16">D46+D49</f>
        <v>189</v>
      </c>
      <c r="E52" s="242">
        <f t="shared" si="16"/>
        <v>255</v>
      </c>
      <c r="F52" s="242">
        <f t="shared" si="16"/>
        <v>39</v>
      </c>
      <c r="G52" s="242">
        <f t="shared" si="16"/>
        <v>120</v>
      </c>
      <c r="H52" s="242">
        <f t="shared" si="16"/>
        <v>159</v>
      </c>
      <c r="I52" s="242">
        <f t="shared" si="16"/>
        <v>188</v>
      </c>
      <c r="J52" s="242">
        <f t="shared" si="16"/>
        <v>922</v>
      </c>
      <c r="K52" s="242">
        <f t="shared" si="16"/>
        <v>1110</v>
      </c>
      <c r="L52" s="242">
        <f t="shared" si="16"/>
        <v>89</v>
      </c>
      <c r="M52" s="242">
        <f t="shared" si="16"/>
        <v>301</v>
      </c>
      <c r="N52" s="242">
        <f t="shared" si="16"/>
        <v>390</v>
      </c>
      <c r="O52" s="312" t="s">
        <v>76</v>
      </c>
      <c r="P52" s="2172" t="s">
        <v>530</v>
      </c>
    </row>
    <row r="53" spans="1:16" ht="39" customHeight="1">
      <c r="A53" s="2172"/>
      <c r="B53" s="312" t="s">
        <v>630</v>
      </c>
      <c r="C53" s="242">
        <f>C47+C50</f>
        <v>75</v>
      </c>
      <c r="D53" s="242">
        <f t="shared" si="16"/>
        <v>1111</v>
      </c>
      <c r="E53" s="242">
        <f t="shared" si="16"/>
        <v>1186</v>
      </c>
      <c r="F53" s="242">
        <f t="shared" si="16"/>
        <v>8</v>
      </c>
      <c r="G53" s="242">
        <f t="shared" si="16"/>
        <v>804</v>
      </c>
      <c r="H53" s="242">
        <f t="shared" si="16"/>
        <v>812</v>
      </c>
      <c r="I53" s="242">
        <f t="shared" si="16"/>
        <v>502</v>
      </c>
      <c r="J53" s="242">
        <f t="shared" si="16"/>
        <v>4726</v>
      </c>
      <c r="K53" s="242">
        <f t="shared" si="16"/>
        <v>5228</v>
      </c>
      <c r="L53" s="242">
        <f t="shared" si="16"/>
        <v>104</v>
      </c>
      <c r="M53" s="242">
        <f t="shared" si="16"/>
        <v>1326</v>
      </c>
      <c r="N53" s="242">
        <f t="shared" si="16"/>
        <v>1430</v>
      </c>
      <c r="O53" s="312" t="s">
        <v>78</v>
      </c>
      <c r="P53" s="2172"/>
    </row>
    <row r="54" spans="1:16" ht="39" customHeight="1">
      <c r="A54" s="2172"/>
      <c r="B54" s="312" t="s">
        <v>128</v>
      </c>
      <c r="C54" s="239">
        <f>C52+C53</f>
        <v>141</v>
      </c>
      <c r="D54" s="239">
        <f t="shared" ref="D54:N54" si="17">D52+D53</f>
        <v>1300</v>
      </c>
      <c r="E54" s="239">
        <f t="shared" si="17"/>
        <v>1441</v>
      </c>
      <c r="F54" s="239">
        <f t="shared" si="17"/>
        <v>47</v>
      </c>
      <c r="G54" s="239">
        <f t="shared" si="17"/>
        <v>924</v>
      </c>
      <c r="H54" s="239">
        <f t="shared" si="17"/>
        <v>971</v>
      </c>
      <c r="I54" s="239">
        <f t="shared" si="17"/>
        <v>690</v>
      </c>
      <c r="J54" s="239">
        <f t="shared" si="17"/>
        <v>5648</v>
      </c>
      <c r="K54" s="239">
        <f t="shared" si="17"/>
        <v>6338</v>
      </c>
      <c r="L54" s="239">
        <f t="shared" si="17"/>
        <v>193</v>
      </c>
      <c r="M54" s="239">
        <f t="shared" si="17"/>
        <v>1627</v>
      </c>
      <c r="N54" s="239">
        <f t="shared" si="17"/>
        <v>1820</v>
      </c>
      <c r="O54" s="312" t="s">
        <v>129</v>
      </c>
      <c r="P54" s="2172"/>
    </row>
    <row r="55" spans="1:16" ht="39" customHeight="1">
      <c r="A55" s="2172" t="s">
        <v>531</v>
      </c>
      <c r="B55" s="312" t="s">
        <v>628</v>
      </c>
      <c r="C55" s="242">
        <v>22</v>
      </c>
      <c r="D55" s="242">
        <v>47</v>
      </c>
      <c r="E55" s="242">
        <f>C55+D55</f>
        <v>69</v>
      </c>
      <c r="F55" s="242">
        <v>6</v>
      </c>
      <c r="G55" s="242">
        <v>14</v>
      </c>
      <c r="H55" s="242">
        <f>F55+G55</f>
        <v>20</v>
      </c>
      <c r="I55" s="242">
        <v>92</v>
      </c>
      <c r="J55" s="242">
        <v>132</v>
      </c>
      <c r="K55" s="242">
        <f>I55+J55</f>
        <v>224</v>
      </c>
      <c r="L55" s="242">
        <v>44</v>
      </c>
      <c r="M55" s="242">
        <v>27</v>
      </c>
      <c r="N55" s="242">
        <f>L55+M55</f>
        <v>71</v>
      </c>
      <c r="O55" s="312" t="s">
        <v>76</v>
      </c>
      <c r="P55" s="2172" t="s">
        <v>632</v>
      </c>
    </row>
    <row r="56" spans="1:16" ht="39" customHeight="1">
      <c r="A56" s="2172"/>
      <c r="B56" s="312" t="s">
        <v>630</v>
      </c>
      <c r="C56" s="242">
        <v>39</v>
      </c>
      <c r="D56" s="242">
        <v>34</v>
      </c>
      <c r="E56" s="242">
        <f>C56+D56</f>
        <v>73</v>
      </c>
      <c r="F56" s="242">
        <v>30</v>
      </c>
      <c r="G56" s="242">
        <v>8</v>
      </c>
      <c r="H56" s="242">
        <f>F56+G56</f>
        <v>38</v>
      </c>
      <c r="I56" s="242">
        <v>236</v>
      </c>
      <c r="J56" s="242">
        <v>89</v>
      </c>
      <c r="K56" s="242">
        <f>I56+J56</f>
        <v>325</v>
      </c>
      <c r="L56" s="242">
        <v>101</v>
      </c>
      <c r="M56" s="242">
        <v>28</v>
      </c>
      <c r="N56" s="242">
        <f>L56+M56</f>
        <v>129</v>
      </c>
      <c r="O56" s="312" t="s">
        <v>78</v>
      </c>
      <c r="P56" s="2172"/>
    </row>
    <row r="57" spans="1:16" ht="39" customHeight="1">
      <c r="A57" s="2172"/>
      <c r="B57" s="312" t="s">
        <v>128</v>
      </c>
      <c r="C57" s="239">
        <f>C55+C56</f>
        <v>61</v>
      </c>
      <c r="D57" s="239">
        <f t="shared" ref="D57:N57" si="18">D55+D56</f>
        <v>81</v>
      </c>
      <c r="E57" s="239">
        <f t="shared" si="18"/>
        <v>142</v>
      </c>
      <c r="F57" s="239">
        <f t="shared" si="18"/>
        <v>36</v>
      </c>
      <c r="G57" s="239">
        <f t="shared" si="18"/>
        <v>22</v>
      </c>
      <c r="H57" s="239">
        <f t="shared" si="18"/>
        <v>58</v>
      </c>
      <c r="I57" s="239">
        <f t="shared" si="18"/>
        <v>328</v>
      </c>
      <c r="J57" s="239">
        <f t="shared" si="18"/>
        <v>221</v>
      </c>
      <c r="K57" s="239">
        <f t="shared" si="18"/>
        <v>549</v>
      </c>
      <c r="L57" s="239">
        <f t="shared" si="18"/>
        <v>145</v>
      </c>
      <c r="M57" s="239">
        <f t="shared" si="18"/>
        <v>55</v>
      </c>
      <c r="N57" s="239">
        <f t="shared" si="18"/>
        <v>200</v>
      </c>
      <c r="O57" s="312" t="s">
        <v>129</v>
      </c>
      <c r="P57" s="2172"/>
    </row>
    <row r="58" spans="1:16" ht="39" customHeight="1">
      <c r="A58" s="2172" t="s">
        <v>532</v>
      </c>
      <c r="B58" s="312" t="s">
        <v>628</v>
      </c>
      <c r="C58" s="242">
        <v>191</v>
      </c>
      <c r="D58" s="242">
        <v>121</v>
      </c>
      <c r="E58" s="242">
        <f>C58+D58</f>
        <v>312</v>
      </c>
      <c r="F58" s="242">
        <v>92</v>
      </c>
      <c r="G58" s="242">
        <v>54</v>
      </c>
      <c r="H58" s="242">
        <f>F58+G58</f>
        <v>146</v>
      </c>
      <c r="I58" s="242">
        <v>616</v>
      </c>
      <c r="J58" s="242">
        <v>354</v>
      </c>
      <c r="K58" s="242">
        <f>I58+J58</f>
        <v>970</v>
      </c>
      <c r="L58" s="242">
        <v>205</v>
      </c>
      <c r="M58" s="242">
        <v>124</v>
      </c>
      <c r="N58" s="242">
        <f>L58+M58</f>
        <v>329</v>
      </c>
      <c r="O58" s="312" t="s">
        <v>76</v>
      </c>
      <c r="P58" s="2172" t="s">
        <v>633</v>
      </c>
    </row>
    <row r="59" spans="1:16" ht="39" customHeight="1">
      <c r="A59" s="2172"/>
      <c r="B59" s="312" t="s">
        <v>630</v>
      </c>
      <c r="C59" s="242">
        <v>271</v>
      </c>
      <c r="D59" s="242">
        <v>102</v>
      </c>
      <c r="E59" s="242">
        <f>C59+D59</f>
        <v>373</v>
      </c>
      <c r="F59" s="242">
        <v>84</v>
      </c>
      <c r="G59" s="242">
        <v>96</v>
      </c>
      <c r="H59" s="242">
        <f>F59+G59</f>
        <v>180</v>
      </c>
      <c r="I59" s="242">
        <v>1435</v>
      </c>
      <c r="J59" s="242">
        <v>534</v>
      </c>
      <c r="K59" s="242">
        <f>I59+J59</f>
        <v>1969</v>
      </c>
      <c r="L59" s="242">
        <v>345</v>
      </c>
      <c r="M59" s="242">
        <v>124</v>
      </c>
      <c r="N59" s="242">
        <f>L59+M59</f>
        <v>469</v>
      </c>
      <c r="O59" s="312" t="s">
        <v>78</v>
      </c>
      <c r="P59" s="2172"/>
    </row>
    <row r="60" spans="1:16" ht="39" customHeight="1">
      <c r="A60" s="2172"/>
      <c r="B60" s="312" t="s">
        <v>128</v>
      </c>
      <c r="C60" s="239">
        <f>C58+C59</f>
        <v>462</v>
      </c>
      <c r="D60" s="239">
        <f t="shared" ref="D60:N60" si="19">D58+D59</f>
        <v>223</v>
      </c>
      <c r="E60" s="239">
        <f t="shared" si="19"/>
        <v>685</v>
      </c>
      <c r="F60" s="239">
        <f t="shared" si="19"/>
        <v>176</v>
      </c>
      <c r="G60" s="239">
        <f t="shared" si="19"/>
        <v>150</v>
      </c>
      <c r="H60" s="239">
        <f t="shared" si="19"/>
        <v>326</v>
      </c>
      <c r="I60" s="239">
        <f t="shared" si="19"/>
        <v>2051</v>
      </c>
      <c r="J60" s="239">
        <f t="shared" si="19"/>
        <v>888</v>
      </c>
      <c r="K60" s="239">
        <f t="shared" si="19"/>
        <v>2939</v>
      </c>
      <c r="L60" s="239">
        <f t="shared" si="19"/>
        <v>550</v>
      </c>
      <c r="M60" s="239">
        <f t="shared" si="19"/>
        <v>248</v>
      </c>
      <c r="N60" s="239">
        <f t="shared" si="19"/>
        <v>798</v>
      </c>
      <c r="O60" s="312" t="s">
        <v>129</v>
      </c>
      <c r="P60" s="2172"/>
    </row>
    <row r="61" spans="1:16" ht="39" customHeight="1">
      <c r="A61" s="2182" t="s">
        <v>1015</v>
      </c>
      <c r="B61" s="1903"/>
      <c r="C61" s="1903"/>
      <c r="D61" s="1903"/>
      <c r="E61" s="1903"/>
      <c r="F61" s="1903"/>
      <c r="G61" s="1904"/>
      <c r="H61" s="2045" t="s">
        <v>1016</v>
      </c>
      <c r="I61" s="2045"/>
      <c r="J61" s="2045"/>
      <c r="K61" s="2045"/>
      <c r="L61" s="2045"/>
      <c r="M61" s="2045"/>
      <c r="N61" s="2045"/>
      <c r="O61" s="2045"/>
      <c r="P61" s="2045"/>
    </row>
    <row r="62" spans="1:16" ht="39" customHeight="1">
      <c r="A62" s="2173" t="s">
        <v>517</v>
      </c>
      <c r="B62" s="2173" t="s">
        <v>621</v>
      </c>
      <c r="C62" s="2179" t="s">
        <v>104</v>
      </c>
      <c r="D62" s="2179"/>
      <c r="E62" s="2179" t="s">
        <v>105</v>
      </c>
      <c r="F62" s="2179" t="s">
        <v>106</v>
      </c>
      <c r="G62" s="2179"/>
      <c r="H62" s="2179" t="s">
        <v>107</v>
      </c>
      <c r="I62" s="2179" t="s">
        <v>259</v>
      </c>
      <c r="J62" s="2179"/>
      <c r="K62" s="2179" t="s">
        <v>109</v>
      </c>
      <c r="L62" s="2179" t="s">
        <v>110</v>
      </c>
      <c r="M62" s="2179"/>
      <c r="N62" s="2179" t="s">
        <v>111</v>
      </c>
      <c r="O62" s="2179" t="s">
        <v>622</v>
      </c>
      <c r="P62" s="2179" t="s">
        <v>520</v>
      </c>
    </row>
    <row r="63" spans="1:16" ht="39" customHeight="1">
      <c r="A63" s="2174"/>
      <c r="B63" s="2174"/>
      <c r="C63" s="2179" t="s">
        <v>105</v>
      </c>
      <c r="D63" s="2179"/>
      <c r="E63" s="2179"/>
      <c r="F63" s="2179" t="s">
        <v>107</v>
      </c>
      <c r="G63" s="2179"/>
      <c r="H63" s="2179"/>
      <c r="I63" s="2179" t="s">
        <v>109</v>
      </c>
      <c r="J63" s="2179"/>
      <c r="K63" s="2179"/>
      <c r="L63" s="2179" t="s">
        <v>111</v>
      </c>
      <c r="M63" s="2179"/>
      <c r="N63" s="2179"/>
      <c r="O63" s="2179"/>
      <c r="P63" s="2179"/>
    </row>
    <row r="64" spans="1:16" ht="39" customHeight="1">
      <c r="A64" s="2174"/>
      <c r="B64" s="2174"/>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179"/>
      <c r="P64" s="2179"/>
    </row>
    <row r="65" spans="1:16" ht="39" customHeight="1">
      <c r="A65" s="2175"/>
      <c r="B65" s="2175"/>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179"/>
      <c r="P65" s="2179"/>
    </row>
    <row r="66" spans="1:16" s="46" customFormat="1" ht="39" customHeight="1">
      <c r="A66" s="2172" t="s">
        <v>523</v>
      </c>
      <c r="B66" s="312" t="s">
        <v>628</v>
      </c>
      <c r="C66" s="242">
        <v>12</v>
      </c>
      <c r="D66" s="242">
        <v>74</v>
      </c>
      <c r="E66" s="242">
        <f>C66+D66</f>
        <v>86</v>
      </c>
      <c r="F66" s="242">
        <v>149</v>
      </c>
      <c r="G66" s="242">
        <v>374</v>
      </c>
      <c r="H66" s="242">
        <f>F66+G66</f>
        <v>523</v>
      </c>
      <c r="I66" s="565"/>
      <c r="J66" s="565"/>
      <c r="K66" s="565"/>
      <c r="L66" s="242">
        <v>7</v>
      </c>
      <c r="M66" s="242">
        <v>51</v>
      </c>
      <c r="N66" s="242">
        <f>L66+M66</f>
        <v>58</v>
      </c>
      <c r="O66" s="312" t="s">
        <v>76</v>
      </c>
      <c r="P66" s="2172" t="s">
        <v>629</v>
      </c>
    </row>
    <row r="67" spans="1:16" s="46" customFormat="1" ht="39" customHeight="1">
      <c r="A67" s="2172"/>
      <c r="B67" s="312" t="s">
        <v>630</v>
      </c>
      <c r="C67" s="242">
        <v>0</v>
      </c>
      <c r="D67" s="242">
        <v>37</v>
      </c>
      <c r="E67" s="242">
        <f>C67+D67</f>
        <v>37</v>
      </c>
      <c r="F67" s="242">
        <v>12</v>
      </c>
      <c r="G67" s="242">
        <v>207</v>
      </c>
      <c r="H67" s="242">
        <f>F67+G67</f>
        <v>219</v>
      </c>
      <c r="I67" s="565"/>
      <c r="J67" s="565"/>
      <c r="K67" s="565"/>
      <c r="L67" s="242">
        <v>2</v>
      </c>
      <c r="M67" s="242">
        <v>29</v>
      </c>
      <c r="N67" s="242">
        <f>L67+M67</f>
        <v>31</v>
      </c>
      <c r="O67" s="312" t="s">
        <v>78</v>
      </c>
      <c r="P67" s="2172"/>
    </row>
    <row r="68" spans="1:16" s="46" customFormat="1" ht="39" customHeight="1">
      <c r="A68" s="2172"/>
      <c r="B68" s="312" t="s">
        <v>128</v>
      </c>
      <c r="C68" s="239">
        <f>C66+C67</f>
        <v>12</v>
      </c>
      <c r="D68" s="239">
        <f t="shared" ref="D68:N68" si="20">D66+D67</f>
        <v>111</v>
      </c>
      <c r="E68" s="239">
        <f t="shared" si="20"/>
        <v>123</v>
      </c>
      <c r="F68" s="239">
        <f t="shared" si="20"/>
        <v>161</v>
      </c>
      <c r="G68" s="239">
        <f t="shared" si="20"/>
        <v>581</v>
      </c>
      <c r="H68" s="239">
        <f t="shared" si="20"/>
        <v>742</v>
      </c>
      <c r="I68" s="565"/>
      <c r="J68" s="565"/>
      <c r="K68" s="565"/>
      <c r="L68" s="239">
        <f t="shared" si="20"/>
        <v>9</v>
      </c>
      <c r="M68" s="239">
        <f t="shared" si="20"/>
        <v>80</v>
      </c>
      <c r="N68" s="239">
        <f t="shared" si="20"/>
        <v>89</v>
      </c>
      <c r="O68" s="312" t="s">
        <v>129</v>
      </c>
      <c r="P68" s="2172"/>
    </row>
    <row r="69" spans="1:16" s="46" customFormat="1" ht="39" customHeight="1">
      <c r="A69" s="2172" t="s">
        <v>524</v>
      </c>
      <c r="B69" s="312" t="s">
        <v>628</v>
      </c>
      <c r="C69" s="242">
        <v>1</v>
      </c>
      <c r="D69" s="242">
        <v>1</v>
      </c>
      <c r="E69" s="242">
        <f>C69+D69</f>
        <v>2</v>
      </c>
      <c r="F69" s="242">
        <v>9</v>
      </c>
      <c r="G69" s="242">
        <v>19</v>
      </c>
      <c r="H69" s="242">
        <f>F69+G69</f>
        <v>28</v>
      </c>
      <c r="I69" s="565"/>
      <c r="J69" s="565"/>
      <c r="K69" s="565"/>
      <c r="L69" s="242">
        <v>0</v>
      </c>
      <c r="M69" s="242">
        <v>4</v>
      </c>
      <c r="N69" s="242">
        <f>L69+M69</f>
        <v>4</v>
      </c>
      <c r="O69" s="312" t="s">
        <v>76</v>
      </c>
      <c r="P69" s="2172" t="s">
        <v>227</v>
      </c>
    </row>
    <row r="70" spans="1:16" s="46" customFormat="1" ht="39" customHeight="1">
      <c r="A70" s="2172"/>
      <c r="B70" s="312" t="s">
        <v>630</v>
      </c>
      <c r="C70" s="242">
        <v>3</v>
      </c>
      <c r="D70" s="242">
        <v>4</v>
      </c>
      <c r="E70" s="242">
        <f>C70+D70</f>
        <v>7</v>
      </c>
      <c r="F70" s="242">
        <v>4</v>
      </c>
      <c r="G70" s="242">
        <v>7</v>
      </c>
      <c r="H70" s="242">
        <f>F70+G70</f>
        <v>11</v>
      </c>
      <c r="I70" s="565"/>
      <c r="J70" s="565"/>
      <c r="K70" s="565"/>
      <c r="L70" s="242">
        <v>2</v>
      </c>
      <c r="M70" s="242">
        <v>0</v>
      </c>
      <c r="N70" s="242">
        <f>L70+M70</f>
        <v>2</v>
      </c>
      <c r="O70" s="312" t="s">
        <v>78</v>
      </c>
      <c r="P70" s="2172"/>
    </row>
    <row r="71" spans="1:16" s="46" customFormat="1" ht="39" customHeight="1">
      <c r="A71" s="2172"/>
      <c r="B71" s="312" t="s">
        <v>128</v>
      </c>
      <c r="C71" s="239">
        <f>C69+C70</f>
        <v>4</v>
      </c>
      <c r="D71" s="239">
        <f t="shared" ref="D71:N71" si="21">D69+D70</f>
        <v>5</v>
      </c>
      <c r="E71" s="239">
        <f t="shared" si="21"/>
        <v>9</v>
      </c>
      <c r="F71" s="239">
        <f t="shared" si="21"/>
        <v>13</v>
      </c>
      <c r="G71" s="239">
        <f t="shared" si="21"/>
        <v>26</v>
      </c>
      <c r="H71" s="239">
        <f t="shared" si="21"/>
        <v>39</v>
      </c>
      <c r="I71" s="565"/>
      <c r="J71" s="565"/>
      <c r="K71" s="565"/>
      <c r="L71" s="239">
        <f t="shared" si="21"/>
        <v>2</v>
      </c>
      <c r="M71" s="239">
        <f t="shared" si="21"/>
        <v>4</v>
      </c>
      <c r="N71" s="239">
        <f t="shared" si="21"/>
        <v>6</v>
      </c>
      <c r="O71" s="312" t="s">
        <v>129</v>
      </c>
      <c r="P71" s="2172"/>
    </row>
    <row r="72" spans="1:16" s="46" customFormat="1" ht="39" customHeight="1">
      <c r="A72" s="2172" t="s">
        <v>525</v>
      </c>
      <c r="B72" s="312" t="s">
        <v>628</v>
      </c>
      <c r="C72" s="242">
        <f>C66+C69</f>
        <v>13</v>
      </c>
      <c r="D72" s="242">
        <f t="shared" ref="D72:N73" si="22">D66+D69</f>
        <v>75</v>
      </c>
      <c r="E72" s="242">
        <f t="shared" si="22"/>
        <v>88</v>
      </c>
      <c r="F72" s="242">
        <f t="shared" si="22"/>
        <v>158</v>
      </c>
      <c r="G72" s="242">
        <f t="shared" si="22"/>
        <v>393</v>
      </c>
      <c r="H72" s="242">
        <f t="shared" si="22"/>
        <v>551</v>
      </c>
      <c r="I72" s="565"/>
      <c r="J72" s="565"/>
      <c r="K72" s="565"/>
      <c r="L72" s="242">
        <f t="shared" si="22"/>
        <v>7</v>
      </c>
      <c r="M72" s="242">
        <f t="shared" si="22"/>
        <v>55</v>
      </c>
      <c r="N72" s="242">
        <f t="shared" si="22"/>
        <v>62</v>
      </c>
      <c r="O72" s="312" t="s">
        <v>76</v>
      </c>
      <c r="P72" s="2172" t="s">
        <v>631</v>
      </c>
    </row>
    <row r="73" spans="1:16" s="46" customFormat="1" ht="39" customHeight="1">
      <c r="A73" s="2172"/>
      <c r="B73" s="312" t="s">
        <v>630</v>
      </c>
      <c r="C73" s="242">
        <f>C67+C70</f>
        <v>3</v>
      </c>
      <c r="D73" s="242">
        <f t="shared" si="22"/>
        <v>41</v>
      </c>
      <c r="E73" s="242">
        <f t="shared" si="22"/>
        <v>44</v>
      </c>
      <c r="F73" s="242">
        <f t="shared" si="22"/>
        <v>16</v>
      </c>
      <c r="G73" s="242">
        <f t="shared" si="22"/>
        <v>214</v>
      </c>
      <c r="H73" s="242">
        <f t="shared" si="22"/>
        <v>230</v>
      </c>
      <c r="I73" s="565"/>
      <c r="J73" s="565"/>
      <c r="K73" s="565"/>
      <c r="L73" s="242">
        <f t="shared" si="22"/>
        <v>4</v>
      </c>
      <c r="M73" s="242">
        <f t="shared" si="22"/>
        <v>29</v>
      </c>
      <c r="N73" s="242">
        <f t="shared" si="22"/>
        <v>33</v>
      </c>
      <c r="O73" s="312" t="s">
        <v>78</v>
      </c>
      <c r="P73" s="2172"/>
    </row>
    <row r="74" spans="1:16" s="46" customFormat="1" ht="39" customHeight="1">
      <c r="A74" s="2172"/>
      <c r="B74" s="312" t="s">
        <v>128</v>
      </c>
      <c r="C74" s="239">
        <f>C72+C73</f>
        <v>16</v>
      </c>
      <c r="D74" s="239">
        <f t="shared" ref="D74:N74" si="23">D72+D73</f>
        <v>116</v>
      </c>
      <c r="E74" s="239">
        <f t="shared" si="23"/>
        <v>132</v>
      </c>
      <c r="F74" s="239">
        <f t="shared" si="23"/>
        <v>174</v>
      </c>
      <c r="G74" s="239">
        <f t="shared" si="23"/>
        <v>607</v>
      </c>
      <c r="H74" s="239">
        <f t="shared" si="23"/>
        <v>781</v>
      </c>
      <c r="I74" s="565"/>
      <c r="J74" s="565"/>
      <c r="K74" s="565"/>
      <c r="L74" s="239">
        <f t="shared" si="23"/>
        <v>11</v>
      </c>
      <c r="M74" s="239">
        <f t="shared" si="23"/>
        <v>84</v>
      </c>
      <c r="N74" s="239">
        <f t="shared" si="23"/>
        <v>95</v>
      </c>
      <c r="O74" s="312" t="s">
        <v>129</v>
      </c>
      <c r="P74" s="2172"/>
    </row>
    <row r="75" spans="1:16" ht="39" customHeight="1">
      <c r="A75" s="2172" t="s">
        <v>527</v>
      </c>
      <c r="B75" s="312" t="s">
        <v>628</v>
      </c>
      <c r="C75" s="242">
        <v>11</v>
      </c>
      <c r="D75" s="242">
        <v>21</v>
      </c>
      <c r="E75" s="242">
        <f>C75+D75</f>
        <v>32</v>
      </c>
      <c r="F75" s="242">
        <v>56</v>
      </c>
      <c r="G75" s="242">
        <v>168</v>
      </c>
      <c r="H75" s="242">
        <f>F75+G75</f>
        <v>224</v>
      </c>
      <c r="I75" s="565"/>
      <c r="J75" s="565"/>
      <c r="K75" s="565"/>
      <c r="L75" s="242">
        <v>5</v>
      </c>
      <c r="M75" s="242">
        <v>25</v>
      </c>
      <c r="N75" s="242">
        <f>L75+M75</f>
        <v>30</v>
      </c>
      <c r="O75" s="312" t="s">
        <v>76</v>
      </c>
      <c r="P75" s="2172" t="s">
        <v>233</v>
      </c>
    </row>
    <row r="76" spans="1:16" ht="39" customHeight="1">
      <c r="A76" s="2172"/>
      <c r="B76" s="312" t="s">
        <v>630</v>
      </c>
      <c r="C76" s="242">
        <v>3</v>
      </c>
      <c r="D76" s="242">
        <v>102</v>
      </c>
      <c r="E76" s="242">
        <f>C76+D76</f>
        <v>105</v>
      </c>
      <c r="F76" s="242">
        <v>22</v>
      </c>
      <c r="G76" s="242">
        <v>1040</v>
      </c>
      <c r="H76" s="242">
        <f>F76+G76</f>
        <v>1062</v>
      </c>
      <c r="I76" s="565"/>
      <c r="J76" s="565"/>
      <c r="K76" s="565"/>
      <c r="L76" s="242">
        <v>0</v>
      </c>
      <c r="M76" s="242">
        <v>109</v>
      </c>
      <c r="N76" s="242">
        <f>L76+M76</f>
        <v>109</v>
      </c>
      <c r="O76" s="312" t="s">
        <v>78</v>
      </c>
      <c r="P76" s="2172"/>
    </row>
    <row r="77" spans="1:16" ht="39" customHeight="1">
      <c r="A77" s="2172"/>
      <c r="B77" s="312" t="s">
        <v>128</v>
      </c>
      <c r="C77" s="239">
        <f>C75+C76</f>
        <v>14</v>
      </c>
      <c r="D77" s="239">
        <f t="shared" ref="D77:N77" si="24">D75+D76</f>
        <v>123</v>
      </c>
      <c r="E77" s="239">
        <f t="shared" si="24"/>
        <v>137</v>
      </c>
      <c r="F77" s="239">
        <f t="shared" si="24"/>
        <v>78</v>
      </c>
      <c r="G77" s="239">
        <f t="shared" si="24"/>
        <v>1208</v>
      </c>
      <c r="H77" s="239">
        <f t="shared" si="24"/>
        <v>1286</v>
      </c>
      <c r="I77" s="565"/>
      <c r="J77" s="565"/>
      <c r="K77" s="565"/>
      <c r="L77" s="239">
        <f t="shared" si="24"/>
        <v>5</v>
      </c>
      <c r="M77" s="239">
        <f t="shared" si="24"/>
        <v>134</v>
      </c>
      <c r="N77" s="239">
        <f t="shared" si="24"/>
        <v>139</v>
      </c>
      <c r="O77" s="312" t="s">
        <v>129</v>
      </c>
      <c r="P77" s="2172"/>
    </row>
    <row r="78" spans="1:16" ht="39" customHeight="1">
      <c r="A78" s="2172" t="s">
        <v>528</v>
      </c>
      <c r="B78" s="312" t="s">
        <v>628</v>
      </c>
      <c r="C78" s="242">
        <v>0</v>
      </c>
      <c r="D78" s="242">
        <v>0</v>
      </c>
      <c r="E78" s="242">
        <f>C78+D78</f>
        <v>0</v>
      </c>
      <c r="F78" s="242">
        <v>0</v>
      </c>
      <c r="G78" s="242">
        <v>0</v>
      </c>
      <c r="H78" s="242">
        <f>F78+G78</f>
        <v>0</v>
      </c>
      <c r="I78" s="565"/>
      <c r="J78" s="565"/>
      <c r="K78" s="565"/>
      <c r="L78" s="242">
        <v>0</v>
      </c>
      <c r="M78" s="242">
        <v>0</v>
      </c>
      <c r="N78" s="242">
        <f>L78+M78</f>
        <v>0</v>
      </c>
      <c r="O78" s="312" t="s">
        <v>76</v>
      </c>
      <c r="P78" s="2172" t="s">
        <v>235</v>
      </c>
    </row>
    <row r="79" spans="1:16" ht="39" customHeight="1">
      <c r="A79" s="2172"/>
      <c r="B79" s="312" t="s">
        <v>630</v>
      </c>
      <c r="C79" s="242">
        <v>0</v>
      </c>
      <c r="D79" s="242">
        <v>0</v>
      </c>
      <c r="E79" s="242">
        <f>C79+D79</f>
        <v>0</v>
      </c>
      <c r="F79" s="242">
        <v>0</v>
      </c>
      <c r="G79" s="242">
        <v>41</v>
      </c>
      <c r="H79" s="242">
        <f>F79+G79</f>
        <v>41</v>
      </c>
      <c r="I79" s="565"/>
      <c r="J79" s="565"/>
      <c r="K79" s="565"/>
      <c r="L79" s="242">
        <v>0</v>
      </c>
      <c r="M79" s="242">
        <v>5</v>
      </c>
      <c r="N79" s="242">
        <f>L79+M79</f>
        <v>5</v>
      </c>
      <c r="O79" s="312" t="s">
        <v>78</v>
      </c>
      <c r="P79" s="2172"/>
    </row>
    <row r="80" spans="1:16" ht="39" customHeight="1">
      <c r="A80" s="2172"/>
      <c r="B80" s="312" t="s">
        <v>128</v>
      </c>
      <c r="C80" s="239">
        <f>C78+C79</f>
        <v>0</v>
      </c>
      <c r="D80" s="239">
        <f t="shared" ref="D80:N80" si="25">D78+D79</f>
        <v>0</v>
      </c>
      <c r="E80" s="239">
        <f t="shared" si="25"/>
        <v>0</v>
      </c>
      <c r="F80" s="239">
        <f t="shared" si="25"/>
        <v>0</v>
      </c>
      <c r="G80" s="239">
        <f t="shared" si="25"/>
        <v>41</v>
      </c>
      <c r="H80" s="239">
        <f t="shared" si="25"/>
        <v>41</v>
      </c>
      <c r="I80" s="565"/>
      <c r="J80" s="565"/>
      <c r="K80" s="565"/>
      <c r="L80" s="239">
        <f t="shared" si="25"/>
        <v>0</v>
      </c>
      <c r="M80" s="239">
        <f t="shared" si="25"/>
        <v>5</v>
      </c>
      <c r="N80" s="239">
        <f t="shared" si="25"/>
        <v>5</v>
      </c>
      <c r="O80" s="312" t="s">
        <v>129</v>
      </c>
      <c r="P80" s="2172"/>
    </row>
    <row r="81" spans="1:16" ht="39" customHeight="1">
      <c r="A81" s="2172" t="s">
        <v>529</v>
      </c>
      <c r="B81" s="312" t="s">
        <v>628</v>
      </c>
      <c r="C81" s="242">
        <f>C75+C78</f>
        <v>11</v>
      </c>
      <c r="D81" s="242">
        <f t="shared" ref="D81:N82" si="26">D75+D78</f>
        <v>21</v>
      </c>
      <c r="E81" s="242">
        <f t="shared" si="26"/>
        <v>32</v>
      </c>
      <c r="F81" s="242">
        <f t="shared" si="26"/>
        <v>56</v>
      </c>
      <c r="G81" s="242">
        <f t="shared" si="26"/>
        <v>168</v>
      </c>
      <c r="H81" s="242">
        <f t="shared" si="26"/>
        <v>224</v>
      </c>
      <c r="I81" s="565"/>
      <c r="J81" s="565"/>
      <c r="K81" s="565"/>
      <c r="L81" s="242">
        <f t="shared" si="26"/>
        <v>5</v>
      </c>
      <c r="M81" s="242">
        <f t="shared" si="26"/>
        <v>25</v>
      </c>
      <c r="N81" s="242">
        <f t="shared" si="26"/>
        <v>30</v>
      </c>
      <c r="O81" s="312" t="s">
        <v>76</v>
      </c>
      <c r="P81" s="2172" t="s">
        <v>530</v>
      </c>
    </row>
    <row r="82" spans="1:16" ht="39" customHeight="1">
      <c r="A82" s="2172"/>
      <c r="B82" s="312" t="s">
        <v>630</v>
      </c>
      <c r="C82" s="242">
        <f>C76+C79</f>
        <v>3</v>
      </c>
      <c r="D82" s="242">
        <f t="shared" si="26"/>
        <v>102</v>
      </c>
      <c r="E82" s="242">
        <f t="shared" si="26"/>
        <v>105</v>
      </c>
      <c r="F82" s="242">
        <f t="shared" si="26"/>
        <v>22</v>
      </c>
      <c r="G82" s="242">
        <f t="shared" si="26"/>
        <v>1081</v>
      </c>
      <c r="H82" s="242">
        <f t="shared" si="26"/>
        <v>1103</v>
      </c>
      <c r="I82" s="565"/>
      <c r="J82" s="565"/>
      <c r="K82" s="565"/>
      <c r="L82" s="242">
        <f t="shared" si="26"/>
        <v>0</v>
      </c>
      <c r="M82" s="242">
        <f t="shared" si="26"/>
        <v>114</v>
      </c>
      <c r="N82" s="242">
        <f t="shared" si="26"/>
        <v>114</v>
      </c>
      <c r="O82" s="312" t="s">
        <v>78</v>
      </c>
      <c r="P82" s="2172"/>
    </row>
    <row r="83" spans="1:16" ht="39" customHeight="1">
      <c r="A83" s="2172"/>
      <c r="B83" s="312" t="s">
        <v>128</v>
      </c>
      <c r="C83" s="239">
        <f>C81+C82</f>
        <v>14</v>
      </c>
      <c r="D83" s="239">
        <f t="shared" ref="D83:N83" si="27">D81+D82</f>
        <v>123</v>
      </c>
      <c r="E83" s="239">
        <f t="shared" si="27"/>
        <v>137</v>
      </c>
      <c r="F83" s="239">
        <f t="shared" si="27"/>
        <v>78</v>
      </c>
      <c r="G83" s="239">
        <f t="shared" si="27"/>
        <v>1249</v>
      </c>
      <c r="H83" s="239">
        <f t="shared" si="27"/>
        <v>1327</v>
      </c>
      <c r="I83" s="565"/>
      <c r="J83" s="565"/>
      <c r="K83" s="565"/>
      <c r="L83" s="239">
        <f t="shared" si="27"/>
        <v>5</v>
      </c>
      <c r="M83" s="239">
        <f t="shared" si="27"/>
        <v>139</v>
      </c>
      <c r="N83" s="239">
        <f t="shared" si="27"/>
        <v>144</v>
      </c>
      <c r="O83" s="312" t="s">
        <v>129</v>
      </c>
      <c r="P83" s="2172"/>
    </row>
    <row r="84" spans="1:16" ht="39" customHeight="1">
      <c r="A84" s="2172" t="s">
        <v>531</v>
      </c>
      <c r="B84" s="312" t="s">
        <v>628</v>
      </c>
      <c r="C84" s="242">
        <v>0</v>
      </c>
      <c r="D84" s="242">
        <v>4</v>
      </c>
      <c r="E84" s="242">
        <f>C84+D84</f>
        <v>4</v>
      </c>
      <c r="F84" s="242">
        <v>24</v>
      </c>
      <c r="G84" s="242">
        <v>15</v>
      </c>
      <c r="H84" s="242">
        <f>F84+G84</f>
        <v>39</v>
      </c>
      <c r="I84" s="565"/>
      <c r="J84" s="565"/>
      <c r="K84" s="565"/>
      <c r="L84" s="242">
        <v>3</v>
      </c>
      <c r="M84" s="242">
        <v>2</v>
      </c>
      <c r="N84" s="242">
        <f>L84+M84</f>
        <v>5</v>
      </c>
      <c r="O84" s="312" t="s">
        <v>76</v>
      </c>
      <c r="P84" s="2172" t="s">
        <v>632</v>
      </c>
    </row>
    <row r="85" spans="1:16" ht="39" customHeight="1">
      <c r="A85" s="2172"/>
      <c r="B85" s="312" t="s">
        <v>630</v>
      </c>
      <c r="C85" s="242">
        <v>1</v>
      </c>
      <c r="D85" s="242">
        <v>4</v>
      </c>
      <c r="E85" s="242">
        <f>C85+D85</f>
        <v>5</v>
      </c>
      <c r="F85" s="242">
        <v>65</v>
      </c>
      <c r="G85" s="242">
        <v>40</v>
      </c>
      <c r="H85" s="242">
        <f>F85+G85</f>
        <v>105</v>
      </c>
      <c r="I85" s="565"/>
      <c r="J85" s="565"/>
      <c r="K85" s="565"/>
      <c r="L85" s="242">
        <v>2</v>
      </c>
      <c r="M85" s="242">
        <v>6</v>
      </c>
      <c r="N85" s="242">
        <f>L85+M85</f>
        <v>8</v>
      </c>
      <c r="O85" s="312" t="s">
        <v>78</v>
      </c>
      <c r="P85" s="2172"/>
    </row>
    <row r="86" spans="1:16" ht="39" customHeight="1">
      <c r="A86" s="2172"/>
      <c r="B86" s="312" t="s">
        <v>128</v>
      </c>
      <c r="C86" s="239">
        <f>C84+C85</f>
        <v>1</v>
      </c>
      <c r="D86" s="239">
        <f t="shared" ref="D86:N86" si="28">D84+D85</f>
        <v>8</v>
      </c>
      <c r="E86" s="239">
        <f t="shared" si="28"/>
        <v>9</v>
      </c>
      <c r="F86" s="239">
        <f t="shared" si="28"/>
        <v>89</v>
      </c>
      <c r="G86" s="239">
        <f t="shared" si="28"/>
        <v>55</v>
      </c>
      <c r="H86" s="239">
        <f t="shared" si="28"/>
        <v>144</v>
      </c>
      <c r="I86" s="565"/>
      <c r="J86" s="565"/>
      <c r="K86" s="565"/>
      <c r="L86" s="239">
        <f t="shared" si="28"/>
        <v>5</v>
      </c>
      <c r="M86" s="239">
        <f t="shared" si="28"/>
        <v>8</v>
      </c>
      <c r="N86" s="239">
        <f t="shared" si="28"/>
        <v>13</v>
      </c>
      <c r="O86" s="312" t="s">
        <v>129</v>
      </c>
      <c r="P86" s="2172"/>
    </row>
    <row r="87" spans="1:16" ht="39" customHeight="1">
      <c r="A87" s="2172" t="s">
        <v>532</v>
      </c>
      <c r="B87" s="312" t="s">
        <v>628</v>
      </c>
      <c r="C87" s="242">
        <v>14</v>
      </c>
      <c r="D87" s="242">
        <v>20</v>
      </c>
      <c r="E87" s="242">
        <f>C87+D87</f>
        <v>34</v>
      </c>
      <c r="F87" s="242">
        <v>213</v>
      </c>
      <c r="G87" s="242">
        <v>107</v>
      </c>
      <c r="H87" s="242">
        <f>F87+G87</f>
        <v>320</v>
      </c>
      <c r="I87" s="565"/>
      <c r="J87" s="565"/>
      <c r="K87" s="565"/>
      <c r="L87" s="242">
        <v>19</v>
      </c>
      <c r="M87" s="242">
        <v>26</v>
      </c>
      <c r="N87" s="242">
        <f>L87+M87</f>
        <v>45</v>
      </c>
      <c r="O87" s="312" t="s">
        <v>76</v>
      </c>
      <c r="P87" s="2172" t="s">
        <v>633</v>
      </c>
    </row>
    <row r="88" spans="1:16" ht="39" customHeight="1">
      <c r="A88" s="2172"/>
      <c r="B88" s="312" t="s">
        <v>630</v>
      </c>
      <c r="C88" s="242">
        <v>26</v>
      </c>
      <c r="D88" s="242">
        <v>19</v>
      </c>
      <c r="E88" s="242">
        <f>C88+D88</f>
        <v>45</v>
      </c>
      <c r="F88" s="242">
        <v>260</v>
      </c>
      <c r="G88" s="242">
        <v>91</v>
      </c>
      <c r="H88" s="242">
        <f>F88+G88</f>
        <v>351</v>
      </c>
      <c r="I88" s="565"/>
      <c r="J88" s="565"/>
      <c r="K88" s="565"/>
      <c r="L88" s="242">
        <v>25</v>
      </c>
      <c r="M88" s="242">
        <v>14</v>
      </c>
      <c r="N88" s="242">
        <f>L88+M88</f>
        <v>39</v>
      </c>
      <c r="O88" s="312" t="s">
        <v>78</v>
      </c>
      <c r="P88" s="2172"/>
    </row>
    <row r="89" spans="1:16" ht="39" customHeight="1">
      <c r="A89" s="2172"/>
      <c r="B89" s="312" t="s">
        <v>128</v>
      </c>
      <c r="C89" s="239">
        <f>C87+C88</f>
        <v>40</v>
      </c>
      <c r="D89" s="239">
        <f t="shared" ref="D89:N89" si="29">D87+D88</f>
        <v>39</v>
      </c>
      <c r="E89" s="239">
        <f t="shared" si="29"/>
        <v>79</v>
      </c>
      <c r="F89" s="239">
        <f t="shared" si="29"/>
        <v>473</v>
      </c>
      <c r="G89" s="239">
        <f t="shared" si="29"/>
        <v>198</v>
      </c>
      <c r="H89" s="239">
        <f t="shared" si="29"/>
        <v>671</v>
      </c>
      <c r="I89" s="565"/>
      <c r="J89" s="565"/>
      <c r="K89" s="565"/>
      <c r="L89" s="239">
        <f t="shared" si="29"/>
        <v>44</v>
      </c>
      <c r="M89" s="239">
        <f t="shared" si="29"/>
        <v>40</v>
      </c>
      <c r="N89" s="239">
        <f t="shared" si="29"/>
        <v>84</v>
      </c>
      <c r="O89" s="312" t="s">
        <v>129</v>
      </c>
      <c r="P89" s="2172"/>
    </row>
    <row r="90" spans="1:16" ht="39" customHeight="1">
      <c r="A90" s="2182" t="s">
        <v>1015</v>
      </c>
      <c r="B90" s="1903"/>
      <c r="C90" s="1903"/>
      <c r="D90" s="1903"/>
      <c r="E90" s="1903"/>
      <c r="F90" s="1903"/>
      <c r="G90" s="1904"/>
      <c r="H90" s="2045" t="s">
        <v>1016</v>
      </c>
      <c r="I90" s="2045"/>
      <c r="J90" s="2045"/>
      <c r="K90" s="2045"/>
      <c r="L90" s="2045"/>
      <c r="M90" s="2045"/>
      <c r="N90" s="2045"/>
      <c r="O90" s="2045"/>
      <c r="P90" s="2045"/>
    </row>
    <row r="91" spans="1:16" ht="39" customHeight="1">
      <c r="A91" s="2173" t="s">
        <v>517</v>
      </c>
      <c r="B91" s="2173" t="s">
        <v>621</v>
      </c>
      <c r="C91" s="2179" t="s">
        <v>112</v>
      </c>
      <c r="D91" s="2179"/>
      <c r="E91" s="2179" t="s">
        <v>260</v>
      </c>
      <c r="F91" s="2179" t="s">
        <v>148</v>
      </c>
      <c r="G91" s="2179"/>
      <c r="H91" s="2179" t="s">
        <v>115</v>
      </c>
      <c r="I91" s="2179" t="s">
        <v>116</v>
      </c>
      <c r="J91" s="2179"/>
      <c r="K91" s="2179" t="s">
        <v>117</v>
      </c>
      <c r="L91" s="2179" t="s">
        <v>118</v>
      </c>
      <c r="M91" s="2179"/>
      <c r="N91" s="2179" t="s">
        <v>119</v>
      </c>
      <c r="O91" s="2179" t="s">
        <v>622</v>
      </c>
      <c r="P91" s="2179" t="s">
        <v>520</v>
      </c>
    </row>
    <row r="92" spans="1:16" ht="39" customHeight="1">
      <c r="A92" s="2174"/>
      <c r="B92" s="2174"/>
      <c r="C92" s="2179" t="s">
        <v>260</v>
      </c>
      <c r="D92" s="2179"/>
      <c r="E92" s="2179"/>
      <c r="F92" s="2179" t="s">
        <v>261</v>
      </c>
      <c r="G92" s="2179"/>
      <c r="H92" s="2179"/>
      <c r="I92" s="2179" t="s">
        <v>117</v>
      </c>
      <c r="J92" s="2179"/>
      <c r="K92" s="2179"/>
      <c r="L92" s="2179" t="s">
        <v>119</v>
      </c>
      <c r="M92" s="2179"/>
      <c r="N92" s="2179"/>
      <c r="O92" s="2179"/>
      <c r="P92" s="2179"/>
    </row>
    <row r="93" spans="1:16" ht="39" customHeight="1">
      <c r="A93" s="2174"/>
      <c r="B93" s="2174"/>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179"/>
      <c r="P93" s="2179"/>
    </row>
    <row r="94" spans="1:16" ht="39" customHeight="1">
      <c r="A94" s="2175"/>
      <c r="B94" s="2175"/>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179"/>
      <c r="P94" s="2179"/>
    </row>
    <row r="95" spans="1:16" s="46" customFormat="1" ht="39" customHeight="1">
      <c r="A95" s="2172" t="s">
        <v>523</v>
      </c>
      <c r="B95" s="312" t="s">
        <v>628</v>
      </c>
      <c r="C95" s="242">
        <v>12</v>
      </c>
      <c r="D95" s="242">
        <v>130</v>
      </c>
      <c r="E95" s="242">
        <f>C95+D95</f>
        <v>142</v>
      </c>
      <c r="F95" s="565"/>
      <c r="G95" s="565"/>
      <c r="H95" s="565"/>
      <c r="I95" s="242">
        <v>50</v>
      </c>
      <c r="J95" s="242">
        <v>109</v>
      </c>
      <c r="K95" s="242">
        <f>I95+J95</f>
        <v>159</v>
      </c>
      <c r="L95" s="242">
        <v>14</v>
      </c>
      <c r="M95" s="242">
        <v>60</v>
      </c>
      <c r="N95" s="242">
        <f>L95+M95</f>
        <v>74</v>
      </c>
      <c r="O95" s="312" t="s">
        <v>76</v>
      </c>
      <c r="P95" s="2172" t="s">
        <v>629</v>
      </c>
    </row>
    <row r="96" spans="1:16" s="46" customFormat="1" ht="39" customHeight="1">
      <c r="A96" s="2172"/>
      <c r="B96" s="312" t="s">
        <v>630</v>
      </c>
      <c r="C96" s="242">
        <v>2</v>
      </c>
      <c r="D96" s="242">
        <v>64</v>
      </c>
      <c r="E96" s="242">
        <f>C96+D96</f>
        <v>66</v>
      </c>
      <c r="F96" s="565"/>
      <c r="G96" s="565"/>
      <c r="H96" s="565"/>
      <c r="I96" s="242">
        <v>2</v>
      </c>
      <c r="J96" s="242">
        <v>54</v>
      </c>
      <c r="K96" s="242">
        <f>I96+J96</f>
        <v>56</v>
      </c>
      <c r="L96" s="242">
        <v>0</v>
      </c>
      <c r="M96" s="242">
        <v>52</v>
      </c>
      <c r="N96" s="242">
        <f>L96+M96</f>
        <v>52</v>
      </c>
      <c r="O96" s="312" t="s">
        <v>78</v>
      </c>
      <c r="P96" s="2172"/>
    </row>
    <row r="97" spans="1:16" s="46" customFormat="1" ht="39" customHeight="1">
      <c r="A97" s="2172"/>
      <c r="B97" s="312" t="s">
        <v>128</v>
      </c>
      <c r="C97" s="239">
        <f>C95+C96</f>
        <v>14</v>
      </c>
      <c r="D97" s="239">
        <f t="shared" ref="D97:N97" si="30">D95+D96</f>
        <v>194</v>
      </c>
      <c r="E97" s="239">
        <f t="shared" si="30"/>
        <v>208</v>
      </c>
      <c r="F97" s="565"/>
      <c r="G97" s="565"/>
      <c r="H97" s="565"/>
      <c r="I97" s="239">
        <f t="shared" si="30"/>
        <v>52</v>
      </c>
      <c r="J97" s="239">
        <f t="shared" si="30"/>
        <v>163</v>
      </c>
      <c r="K97" s="239">
        <f t="shared" si="30"/>
        <v>215</v>
      </c>
      <c r="L97" s="239">
        <f t="shared" si="30"/>
        <v>14</v>
      </c>
      <c r="M97" s="239">
        <f t="shared" si="30"/>
        <v>112</v>
      </c>
      <c r="N97" s="239">
        <f t="shared" si="30"/>
        <v>126</v>
      </c>
      <c r="O97" s="312" t="s">
        <v>129</v>
      </c>
      <c r="P97" s="2172"/>
    </row>
    <row r="98" spans="1:16" s="46" customFormat="1" ht="39" customHeight="1">
      <c r="A98" s="2172" t="s">
        <v>524</v>
      </c>
      <c r="B98" s="312" t="s">
        <v>628</v>
      </c>
      <c r="C98" s="242">
        <v>2</v>
      </c>
      <c r="D98" s="242">
        <v>3</v>
      </c>
      <c r="E98" s="242">
        <f>C98+D98</f>
        <v>5</v>
      </c>
      <c r="F98" s="565"/>
      <c r="G98" s="565"/>
      <c r="H98" s="565"/>
      <c r="I98" s="242">
        <v>1</v>
      </c>
      <c r="J98" s="242">
        <v>0</v>
      </c>
      <c r="K98" s="242">
        <f>I98+J98</f>
        <v>1</v>
      </c>
      <c r="L98" s="242">
        <v>2</v>
      </c>
      <c r="M98" s="242">
        <v>4</v>
      </c>
      <c r="N98" s="242">
        <f>L98+M98</f>
        <v>6</v>
      </c>
      <c r="O98" s="312" t="s">
        <v>76</v>
      </c>
      <c r="P98" s="2172" t="s">
        <v>227</v>
      </c>
    </row>
    <row r="99" spans="1:16" s="46" customFormat="1" ht="39" customHeight="1">
      <c r="A99" s="2172"/>
      <c r="B99" s="312" t="s">
        <v>630</v>
      </c>
      <c r="C99" s="242">
        <v>3</v>
      </c>
      <c r="D99" s="242">
        <v>2</v>
      </c>
      <c r="E99" s="242">
        <f>C99+D99</f>
        <v>5</v>
      </c>
      <c r="F99" s="565"/>
      <c r="G99" s="565"/>
      <c r="H99" s="565"/>
      <c r="I99" s="242">
        <v>1</v>
      </c>
      <c r="J99" s="242">
        <v>1</v>
      </c>
      <c r="K99" s="242">
        <f>I99+J99</f>
        <v>2</v>
      </c>
      <c r="L99" s="242">
        <v>0</v>
      </c>
      <c r="M99" s="242">
        <v>7</v>
      </c>
      <c r="N99" s="242">
        <f>L99+M99</f>
        <v>7</v>
      </c>
      <c r="O99" s="312" t="s">
        <v>78</v>
      </c>
      <c r="P99" s="2172"/>
    </row>
    <row r="100" spans="1:16" s="46" customFormat="1" ht="39" customHeight="1">
      <c r="A100" s="2172"/>
      <c r="B100" s="312" t="s">
        <v>128</v>
      </c>
      <c r="C100" s="239">
        <f>C98+C99</f>
        <v>5</v>
      </c>
      <c r="D100" s="239">
        <f t="shared" ref="D100:N100" si="31">D98+D99</f>
        <v>5</v>
      </c>
      <c r="E100" s="239">
        <f t="shared" si="31"/>
        <v>10</v>
      </c>
      <c r="F100" s="565"/>
      <c r="G100" s="565"/>
      <c r="H100" s="565"/>
      <c r="I100" s="239">
        <f t="shared" si="31"/>
        <v>2</v>
      </c>
      <c r="J100" s="239">
        <f t="shared" si="31"/>
        <v>1</v>
      </c>
      <c r="K100" s="239">
        <f t="shared" si="31"/>
        <v>3</v>
      </c>
      <c r="L100" s="239">
        <f t="shared" si="31"/>
        <v>2</v>
      </c>
      <c r="M100" s="239">
        <f t="shared" si="31"/>
        <v>11</v>
      </c>
      <c r="N100" s="239">
        <f t="shared" si="31"/>
        <v>13</v>
      </c>
      <c r="O100" s="312" t="s">
        <v>129</v>
      </c>
      <c r="P100" s="2172"/>
    </row>
    <row r="101" spans="1:16" s="46" customFormat="1" ht="39" customHeight="1">
      <c r="A101" s="2172" t="s">
        <v>525</v>
      </c>
      <c r="B101" s="312" t="s">
        <v>628</v>
      </c>
      <c r="C101" s="242">
        <f>C95+C98</f>
        <v>14</v>
      </c>
      <c r="D101" s="242">
        <f t="shared" ref="D101:N102" si="32">D95+D98</f>
        <v>133</v>
      </c>
      <c r="E101" s="242">
        <f t="shared" si="32"/>
        <v>147</v>
      </c>
      <c r="F101" s="565"/>
      <c r="G101" s="565"/>
      <c r="H101" s="565"/>
      <c r="I101" s="242">
        <f t="shared" si="32"/>
        <v>51</v>
      </c>
      <c r="J101" s="242">
        <f t="shared" si="32"/>
        <v>109</v>
      </c>
      <c r="K101" s="242">
        <f t="shared" si="32"/>
        <v>160</v>
      </c>
      <c r="L101" s="242">
        <f t="shared" si="32"/>
        <v>16</v>
      </c>
      <c r="M101" s="242">
        <f t="shared" si="32"/>
        <v>64</v>
      </c>
      <c r="N101" s="242">
        <f t="shared" si="32"/>
        <v>80</v>
      </c>
      <c r="O101" s="312" t="s">
        <v>76</v>
      </c>
      <c r="P101" s="2172" t="s">
        <v>631</v>
      </c>
    </row>
    <row r="102" spans="1:16" s="46" customFormat="1" ht="39" customHeight="1">
      <c r="A102" s="2172"/>
      <c r="B102" s="312" t="s">
        <v>630</v>
      </c>
      <c r="C102" s="242">
        <f>C96+C99</f>
        <v>5</v>
      </c>
      <c r="D102" s="242">
        <f t="shared" si="32"/>
        <v>66</v>
      </c>
      <c r="E102" s="242">
        <f t="shared" si="32"/>
        <v>71</v>
      </c>
      <c r="F102" s="565"/>
      <c r="G102" s="565"/>
      <c r="H102" s="565"/>
      <c r="I102" s="242">
        <f t="shared" si="32"/>
        <v>3</v>
      </c>
      <c r="J102" s="242">
        <f t="shared" si="32"/>
        <v>55</v>
      </c>
      <c r="K102" s="242">
        <f t="shared" si="32"/>
        <v>58</v>
      </c>
      <c r="L102" s="242">
        <f t="shared" si="32"/>
        <v>0</v>
      </c>
      <c r="M102" s="242">
        <f t="shared" si="32"/>
        <v>59</v>
      </c>
      <c r="N102" s="242">
        <f t="shared" si="32"/>
        <v>59</v>
      </c>
      <c r="O102" s="312" t="s">
        <v>78</v>
      </c>
      <c r="P102" s="2172"/>
    </row>
    <row r="103" spans="1:16" s="46" customFormat="1" ht="39" customHeight="1">
      <c r="A103" s="2172"/>
      <c r="B103" s="312" t="s">
        <v>128</v>
      </c>
      <c r="C103" s="239">
        <f>C101+C102</f>
        <v>19</v>
      </c>
      <c r="D103" s="239">
        <f t="shared" ref="D103:N103" si="33">D101+D102</f>
        <v>199</v>
      </c>
      <c r="E103" s="239">
        <f t="shared" si="33"/>
        <v>218</v>
      </c>
      <c r="F103" s="565"/>
      <c r="G103" s="565"/>
      <c r="H103" s="565"/>
      <c r="I103" s="239">
        <f t="shared" si="33"/>
        <v>54</v>
      </c>
      <c r="J103" s="239">
        <f t="shared" si="33"/>
        <v>164</v>
      </c>
      <c r="K103" s="239">
        <f t="shared" si="33"/>
        <v>218</v>
      </c>
      <c r="L103" s="239">
        <f t="shared" si="33"/>
        <v>16</v>
      </c>
      <c r="M103" s="239">
        <f t="shared" si="33"/>
        <v>123</v>
      </c>
      <c r="N103" s="239">
        <f t="shared" si="33"/>
        <v>139</v>
      </c>
      <c r="O103" s="312" t="s">
        <v>129</v>
      </c>
      <c r="P103" s="2172"/>
    </row>
    <row r="104" spans="1:16" ht="39" customHeight="1">
      <c r="A104" s="2172" t="s">
        <v>527</v>
      </c>
      <c r="B104" s="312" t="s">
        <v>628</v>
      </c>
      <c r="C104" s="242">
        <v>9</v>
      </c>
      <c r="D104" s="242">
        <v>58</v>
      </c>
      <c r="E104" s="242">
        <f>C104+D104</f>
        <v>67</v>
      </c>
      <c r="F104" s="565"/>
      <c r="G104" s="565"/>
      <c r="H104" s="565"/>
      <c r="I104" s="242">
        <v>7</v>
      </c>
      <c r="J104" s="242">
        <v>69</v>
      </c>
      <c r="K104" s="242">
        <f>I104+J104</f>
        <v>76</v>
      </c>
      <c r="L104" s="242">
        <v>30</v>
      </c>
      <c r="M104" s="242">
        <v>21</v>
      </c>
      <c r="N104" s="242">
        <f>L104+M104</f>
        <v>51</v>
      </c>
      <c r="O104" s="312" t="s">
        <v>76</v>
      </c>
      <c r="P104" s="2172" t="s">
        <v>233</v>
      </c>
    </row>
    <row r="105" spans="1:16" ht="39" customHeight="1">
      <c r="A105" s="2172"/>
      <c r="B105" s="312" t="s">
        <v>630</v>
      </c>
      <c r="C105" s="242">
        <v>2</v>
      </c>
      <c r="D105" s="242">
        <v>292</v>
      </c>
      <c r="E105" s="242">
        <f>C105+D105</f>
        <v>294</v>
      </c>
      <c r="F105" s="565"/>
      <c r="G105" s="565"/>
      <c r="H105" s="565"/>
      <c r="I105" s="242">
        <v>7</v>
      </c>
      <c r="J105" s="242">
        <v>317</v>
      </c>
      <c r="K105" s="242">
        <f>I105+J105</f>
        <v>324</v>
      </c>
      <c r="L105" s="242">
        <v>2</v>
      </c>
      <c r="M105" s="242">
        <v>112</v>
      </c>
      <c r="N105" s="242">
        <f>L105+M105</f>
        <v>114</v>
      </c>
      <c r="O105" s="312" t="s">
        <v>78</v>
      </c>
      <c r="P105" s="2172"/>
    </row>
    <row r="106" spans="1:16" ht="39" customHeight="1">
      <c r="A106" s="2172"/>
      <c r="B106" s="312" t="s">
        <v>128</v>
      </c>
      <c r="C106" s="239">
        <f>C104+C105</f>
        <v>11</v>
      </c>
      <c r="D106" s="239">
        <f t="shared" ref="D106:N106" si="34">D104+D105</f>
        <v>350</v>
      </c>
      <c r="E106" s="239">
        <f t="shared" si="34"/>
        <v>361</v>
      </c>
      <c r="F106" s="565"/>
      <c r="G106" s="565"/>
      <c r="H106" s="565"/>
      <c r="I106" s="239">
        <f t="shared" si="34"/>
        <v>14</v>
      </c>
      <c r="J106" s="239">
        <f t="shared" si="34"/>
        <v>386</v>
      </c>
      <c r="K106" s="239">
        <f t="shared" si="34"/>
        <v>400</v>
      </c>
      <c r="L106" s="239">
        <f t="shared" si="34"/>
        <v>32</v>
      </c>
      <c r="M106" s="239">
        <f t="shared" si="34"/>
        <v>133</v>
      </c>
      <c r="N106" s="239">
        <f t="shared" si="34"/>
        <v>165</v>
      </c>
      <c r="O106" s="312" t="s">
        <v>129</v>
      </c>
      <c r="P106" s="2172"/>
    </row>
    <row r="107" spans="1:16" ht="39" customHeight="1">
      <c r="A107" s="2172" t="s">
        <v>528</v>
      </c>
      <c r="B107" s="312" t="s">
        <v>628</v>
      </c>
      <c r="C107" s="242">
        <v>0</v>
      </c>
      <c r="D107" s="242">
        <v>0</v>
      </c>
      <c r="E107" s="242">
        <f>C107+D107</f>
        <v>0</v>
      </c>
      <c r="F107" s="565"/>
      <c r="G107" s="565"/>
      <c r="H107" s="565"/>
      <c r="I107" s="242">
        <v>0</v>
      </c>
      <c r="J107" s="242">
        <v>0</v>
      </c>
      <c r="K107" s="242">
        <f>I107+J107</f>
        <v>0</v>
      </c>
      <c r="L107" s="242">
        <v>0</v>
      </c>
      <c r="M107" s="242">
        <v>0</v>
      </c>
      <c r="N107" s="242">
        <f>L107+M107</f>
        <v>0</v>
      </c>
      <c r="O107" s="312" t="s">
        <v>76</v>
      </c>
      <c r="P107" s="2172" t="s">
        <v>235</v>
      </c>
    </row>
    <row r="108" spans="1:16" ht="39" customHeight="1">
      <c r="A108" s="2172"/>
      <c r="B108" s="312" t="s">
        <v>630</v>
      </c>
      <c r="C108" s="242">
        <v>0</v>
      </c>
      <c r="D108" s="242">
        <v>8</v>
      </c>
      <c r="E108" s="242">
        <f>C108+D108</f>
        <v>8</v>
      </c>
      <c r="F108" s="565"/>
      <c r="G108" s="565"/>
      <c r="H108" s="565"/>
      <c r="I108" s="242">
        <v>1</v>
      </c>
      <c r="J108" s="242">
        <v>26</v>
      </c>
      <c r="K108" s="242">
        <f>I108+J108</f>
        <v>27</v>
      </c>
      <c r="L108" s="242">
        <v>0</v>
      </c>
      <c r="M108" s="242">
        <v>12</v>
      </c>
      <c r="N108" s="242">
        <f>L108+M108</f>
        <v>12</v>
      </c>
      <c r="O108" s="312" t="s">
        <v>78</v>
      </c>
      <c r="P108" s="2172"/>
    </row>
    <row r="109" spans="1:16" ht="39" customHeight="1">
      <c r="A109" s="2172"/>
      <c r="B109" s="312" t="s">
        <v>128</v>
      </c>
      <c r="C109" s="239">
        <f>C107+C108</f>
        <v>0</v>
      </c>
      <c r="D109" s="239">
        <f t="shared" ref="D109:N109" si="35">D107+D108</f>
        <v>8</v>
      </c>
      <c r="E109" s="239">
        <f t="shared" si="35"/>
        <v>8</v>
      </c>
      <c r="F109" s="565"/>
      <c r="G109" s="565"/>
      <c r="H109" s="565"/>
      <c r="I109" s="239">
        <f t="shared" si="35"/>
        <v>1</v>
      </c>
      <c r="J109" s="239">
        <f t="shared" si="35"/>
        <v>26</v>
      </c>
      <c r="K109" s="239">
        <f t="shared" si="35"/>
        <v>27</v>
      </c>
      <c r="L109" s="239">
        <f t="shared" si="35"/>
        <v>0</v>
      </c>
      <c r="M109" s="239">
        <f t="shared" si="35"/>
        <v>12</v>
      </c>
      <c r="N109" s="239">
        <f t="shared" si="35"/>
        <v>12</v>
      </c>
      <c r="O109" s="312" t="s">
        <v>129</v>
      </c>
      <c r="P109" s="2172"/>
    </row>
    <row r="110" spans="1:16" ht="39" customHeight="1">
      <c r="A110" s="2172" t="s">
        <v>529</v>
      </c>
      <c r="B110" s="312" t="s">
        <v>628</v>
      </c>
      <c r="C110" s="242">
        <f>C104+C107</f>
        <v>9</v>
      </c>
      <c r="D110" s="242">
        <f t="shared" ref="D110:N111" si="36">D104+D107</f>
        <v>58</v>
      </c>
      <c r="E110" s="242">
        <f t="shared" si="36"/>
        <v>67</v>
      </c>
      <c r="F110" s="565"/>
      <c r="G110" s="565"/>
      <c r="H110" s="565"/>
      <c r="I110" s="242">
        <f t="shared" si="36"/>
        <v>7</v>
      </c>
      <c r="J110" s="242">
        <f t="shared" si="36"/>
        <v>69</v>
      </c>
      <c r="K110" s="242">
        <f t="shared" si="36"/>
        <v>76</v>
      </c>
      <c r="L110" s="242">
        <f t="shared" si="36"/>
        <v>30</v>
      </c>
      <c r="M110" s="242">
        <f t="shared" si="36"/>
        <v>21</v>
      </c>
      <c r="N110" s="242">
        <f t="shared" si="36"/>
        <v>51</v>
      </c>
      <c r="O110" s="312" t="s">
        <v>76</v>
      </c>
      <c r="P110" s="2172" t="s">
        <v>530</v>
      </c>
    </row>
    <row r="111" spans="1:16" ht="39" customHeight="1">
      <c r="A111" s="2172"/>
      <c r="B111" s="312" t="s">
        <v>630</v>
      </c>
      <c r="C111" s="242">
        <f>C105+C108</f>
        <v>2</v>
      </c>
      <c r="D111" s="242">
        <f t="shared" si="36"/>
        <v>300</v>
      </c>
      <c r="E111" s="242">
        <f t="shared" si="36"/>
        <v>302</v>
      </c>
      <c r="F111" s="565"/>
      <c r="G111" s="565"/>
      <c r="H111" s="565"/>
      <c r="I111" s="242">
        <f t="shared" si="36"/>
        <v>8</v>
      </c>
      <c r="J111" s="242">
        <f t="shared" si="36"/>
        <v>343</v>
      </c>
      <c r="K111" s="242">
        <f t="shared" si="36"/>
        <v>351</v>
      </c>
      <c r="L111" s="242">
        <f t="shared" si="36"/>
        <v>2</v>
      </c>
      <c r="M111" s="242">
        <f t="shared" si="36"/>
        <v>124</v>
      </c>
      <c r="N111" s="242">
        <f t="shared" si="36"/>
        <v>126</v>
      </c>
      <c r="O111" s="312" t="s">
        <v>78</v>
      </c>
      <c r="P111" s="2172"/>
    </row>
    <row r="112" spans="1:16" ht="39" customHeight="1">
      <c r="A112" s="2172"/>
      <c r="B112" s="312" t="s">
        <v>128</v>
      </c>
      <c r="C112" s="239">
        <f>C110+C111</f>
        <v>11</v>
      </c>
      <c r="D112" s="239">
        <f t="shared" ref="D112:N112" si="37">D110+D111</f>
        <v>358</v>
      </c>
      <c r="E112" s="239">
        <f t="shared" si="37"/>
        <v>369</v>
      </c>
      <c r="F112" s="565"/>
      <c r="G112" s="565"/>
      <c r="H112" s="565"/>
      <c r="I112" s="239">
        <f t="shared" si="37"/>
        <v>15</v>
      </c>
      <c r="J112" s="239">
        <f t="shared" si="37"/>
        <v>412</v>
      </c>
      <c r="K112" s="239">
        <f t="shared" si="37"/>
        <v>427</v>
      </c>
      <c r="L112" s="239">
        <f t="shared" si="37"/>
        <v>32</v>
      </c>
      <c r="M112" s="239">
        <f t="shared" si="37"/>
        <v>145</v>
      </c>
      <c r="N112" s="239">
        <f t="shared" si="37"/>
        <v>177</v>
      </c>
      <c r="O112" s="312" t="s">
        <v>129</v>
      </c>
      <c r="P112" s="2172"/>
    </row>
    <row r="113" spans="1:16" ht="39" customHeight="1">
      <c r="A113" s="2172" t="s">
        <v>531</v>
      </c>
      <c r="B113" s="312" t="s">
        <v>628</v>
      </c>
      <c r="C113" s="242">
        <v>2</v>
      </c>
      <c r="D113" s="242">
        <v>4</v>
      </c>
      <c r="E113" s="242">
        <f>C113+D113</f>
        <v>6</v>
      </c>
      <c r="F113" s="565"/>
      <c r="G113" s="565"/>
      <c r="H113" s="565"/>
      <c r="I113" s="242">
        <v>5</v>
      </c>
      <c r="J113" s="242">
        <v>7</v>
      </c>
      <c r="K113" s="242">
        <f>I113+J113</f>
        <v>12</v>
      </c>
      <c r="L113" s="242">
        <v>8</v>
      </c>
      <c r="M113" s="242">
        <v>6</v>
      </c>
      <c r="N113" s="242">
        <f>L113+M113</f>
        <v>14</v>
      </c>
      <c r="O113" s="312" t="s">
        <v>76</v>
      </c>
      <c r="P113" s="2172" t="s">
        <v>632</v>
      </c>
    </row>
    <row r="114" spans="1:16" ht="39" customHeight="1">
      <c r="A114" s="2172"/>
      <c r="B114" s="312" t="s">
        <v>630</v>
      </c>
      <c r="C114" s="242">
        <v>20</v>
      </c>
      <c r="D114" s="242">
        <v>5</v>
      </c>
      <c r="E114" s="242">
        <f>C114+D114</f>
        <v>25</v>
      </c>
      <c r="F114" s="565"/>
      <c r="G114" s="565"/>
      <c r="H114" s="565"/>
      <c r="I114" s="242">
        <v>11</v>
      </c>
      <c r="J114" s="242">
        <v>4</v>
      </c>
      <c r="K114" s="242">
        <f>I114+J114</f>
        <v>15</v>
      </c>
      <c r="L114" s="242">
        <v>0</v>
      </c>
      <c r="M114" s="242">
        <v>2</v>
      </c>
      <c r="N114" s="242">
        <f>L114+M114</f>
        <v>2</v>
      </c>
      <c r="O114" s="312" t="s">
        <v>78</v>
      </c>
      <c r="P114" s="2172"/>
    </row>
    <row r="115" spans="1:16" ht="39" customHeight="1">
      <c r="A115" s="2172"/>
      <c r="B115" s="312" t="s">
        <v>128</v>
      </c>
      <c r="C115" s="239">
        <f>C113+C114</f>
        <v>22</v>
      </c>
      <c r="D115" s="239">
        <f t="shared" ref="D115:N115" si="38">D113+D114</f>
        <v>9</v>
      </c>
      <c r="E115" s="239">
        <f t="shared" si="38"/>
        <v>31</v>
      </c>
      <c r="F115" s="565"/>
      <c r="G115" s="565"/>
      <c r="H115" s="565"/>
      <c r="I115" s="239">
        <f t="shared" si="38"/>
        <v>16</v>
      </c>
      <c r="J115" s="239">
        <f t="shared" si="38"/>
        <v>11</v>
      </c>
      <c r="K115" s="239">
        <f t="shared" si="38"/>
        <v>27</v>
      </c>
      <c r="L115" s="239">
        <f t="shared" si="38"/>
        <v>8</v>
      </c>
      <c r="M115" s="239">
        <f t="shared" si="38"/>
        <v>8</v>
      </c>
      <c r="N115" s="239">
        <f t="shared" si="38"/>
        <v>16</v>
      </c>
      <c r="O115" s="312" t="s">
        <v>129</v>
      </c>
      <c r="P115" s="2172"/>
    </row>
    <row r="116" spans="1:16" ht="39" customHeight="1">
      <c r="A116" s="2172" t="s">
        <v>532</v>
      </c>
      <c r="B116" s="312" t="s">
        <v>628</v>
      </c>
      <c r="C116" s="242">
        <v>50</v>
      </c>
      <c r="D116" s="242">
        <v>21</v>
      </c>
      <c r="E116" s="242">
        <f>C116+D116</f>
        <v>71</v>
      </c>
      <c r="F116" s="565"/>
      <c r="G116" s="565"/>
      <c r="H116" s="565"/>
      <c r="I116" s="242">
        <v>60</v>
      </c>
      <c r="J116" s="242">
        <v>26</v>
      </c>
      <c r="K116" s="242">
        <f>I116+J116</f>
        <v>86</v>
      </c>
      <c r="L116" s="242">
        <v>45</v>
      </c>
      <c r="M116" s="242">
        <v>10</v>
      </c>
      <c r="N116" s="242">
        <f>L116+M116</f>
        <v>55</v>
      </c>
      <c r="O116" s="312" t="s">
        <v>76</v>
      </c>
      <c r="P116" s="2172" t="s">
        <v>633</v>
      </c>
    </row>
    <row r="117" spans="1:16" ht="39" customHeight="1">
      <c r="A117" s="2172"/>
      <c r="B117" s="312" t="s">
        <v>630</v>
      </c>
      <c r="C117" s="242">
        <v>79</v>
      </c>
      <c r="D117" s="242">
        <v>24</v>
      </c>
      <c r="E117" s="242">
        <f>C117+D117</f>
        <v>103</v>
      </c>
      <c r="F117" s="565"/>
      <c r="G117" s="565"/>
      <c r="H117" s="565"/>
      <c r="I117" s="242">
        <v>59</v>
      </c>
      <c r="J117" s="242">
        <v>31</v>
      </c>
      <c r="K117" s="242">
        <f>I117+J117</f>
        <v>90</v>
      </c>
      <c r="L117" s="242">
        <v>19</v>
      </c>
      <c r="M117" s="242">
        <v>22</v>
      </c>
      <c r="N117" s="242">
        <f>L117+M117</f>
        <v>41</v>
      </c>
      <c r="O117" s="312" t="s">
        <v>78</v>
      </c>
      <c r="P117" s="2172"/>
    </row>
    <row r="118" spans="1:16" ht="39" customHeight="1">
      <c r="A118" s="2172"/>
      <c r="B118" s="312" t="s">
        <v>128</v>
      </c>
      <c r="C118" s="239">
        <f>C116+C117</f>
        <v>129</v>
      </c>
      <c r="D118" s="239">
        <f t="shared" ref="D118:N118" si="39">D116+D117</f>
        <v>45</v>
      </c>
      <c r="E118" s="239">
        <f t="shared" si="39"/>
        <v>174</v>
      </c>
      <c r="F118" s="565"/>
      <c r="G118" s="565"/>
      <c r="H118" s="565"/>
      <c r="I118" s="239">
        <f t="shared" si="39"/>
        <v>119</v>
      </c>
      <c r="J118" s="239">
        <f t="shared" si="39"/>
        <v>57</v>
      </c>
      <c r="K118" s="239">
        <f t="shared" si="39"/>
        <v>176</v>
      </c>
      <c r="L118" s="239">
        <f t="shared" si="39"/>
        <v>64</v>
      </c>
      <c r="M118" s="239">
        <f t="shared" si="39"/>
        <v>32</v>
      </c>
      <c r="N118" s="239">
        <f t="shared" si="39"/>
        <v>96</v>
      </c>
      <c r="O118" s="312" t="s">
        <v>129</v>
      </c>
      <c r="P118" s="2172"/>
    </row>
    <row r="119" spans="1:16" ht="39" customHeight="1">
      <c r="A119" s="2182" t="s">
        <v>1015</v>
      </c>
      <c r="B119" s="1903"/>
      <c r="C119" s="1903"/>
      <c r="D119" s="1903"/>
      <c r="E119" s="1903"/>
      <c r="F119" s="1903"/>
      <c r="G119" s="1904"/>
      <c r="H119" s="2045" t="s">
        <v>1016</v>
      </c>
      <c r="I119" s="2045"/>
      <c r="J119" s="2045"/>
      <c r="K119" s="2045"/>
      <c r="L119" s="2045"/>
      <c r="M119" s="2045"/>
      <c r="N119" s="2045"/>
      <c r="O119" s="2045"/>
      <c r="P119" s="2045"/>
    </row>
    <row r="120" spans="1:16" ht="39" customHeight="1">
      <c r="A120" s="2173" t="s">
        <v>517</v>
      </c>
      <c r="B120" s="2173" t="s">
        <v>621</v>
      </c>
      <c r="C120" s="2179" t="s">
        <v>149</v>
      </c>
      <c r="D120" s="2179"/>
      <c r="E120" s="2179" t="s">
        <v>693</v>
      </c>
      <c r="F120" s="2179" t="s">
        <v>122</v>
      </c>
      <c r="G120" s="2179"/>
      <c r="H120" s="2179" t="s">
        <v>263</v>
      </c>
      <c r="I120" s="2179" t="s">
        <v>124</v>
      </c>
      <c r="J120" s="2179"/>
      <c r="K120" s="2179" t="s">
        <v>125</v>
      </c>
      <c r="L120" s="2179" t="s">
        <v>126</v>
      </c>
      <c r="M120" s="2179"/>
      <c r="N120" s="2179" t="s">
        <v>127</v>
      </c>
      <c r="O120" s="2179" t="s">
        <v>622</v>
      </c>
      <c r="P120" s="2179" t="s">
        <v>520</v>
      </c>
    </row>
    <row r="121" spans="1:16" ht="39" customHeight="1">
      <c r="A121" s="2174"/>
      <c r="B121" s="2174"/>
      <c r="C121" s="2179" t="s">
        <v>121</v>
      </c>
      <c r="D121" s="2179"/>
      <c r="E121" s="2179"/>
      <c r="F121" s="2179" t="s">
        <v>123</v>
      </c>
      <c r="G121" s="2179"/>
      <c r="H121" s="2179"/>
      <c r="I121" s="2179" t="s">
        <v>125</v>
      </c>
      <c r="J121" s="2179"/>
      <c r="K121" s="2179"/>
      <c r="L121" s="2179" t="s">
        <v>127</v>
      </c>
      <c r="M121" s="2179"/>
      <c r="N121" s="2179"/>
      <c r="O121" s="2179"/>
      <c r="P121" s="2179"/>
    </row>
    <row r="122" spans="1:16" ht="39" customHeight="1">
      <c r="A122" s="2174"/>
      <c r="B122" s="2174"/>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179"/>
      <c r="P122" s="2179"/>
    </row>
    <row r="123" spans="1:16" ht="39" customHeight="1">
      <c r="A123" s="2175"/>
      <c r="B123" s="2175"/>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179"/>
      <c r="P123" s="2179"/>
    </row>
    <row r="124" spans="1:16" s="46" customFormat="1" ht="39" customHeight="1">
      <c r="A124" s="2172" t="s">
        <v>523</v>
      </c>
      <c r="B124" s="312" t="s">
        <v>628</v>
      </c>
      <c r="C124" s="565"/>
      <c r="D124" s="565"/>
      <c r="E124" s="565"/>
      <c r="F124" s="242">
        <v>20</v>
      </c>
      <c r="G124" s="242">
        <v>6</v>
      </c>
      <c r="H124" s="242">
        <f>F124+G124</f>
        <v>26</v>
      </c>
      <c r="I124" s="565"/>
      <c r="J124" s="565"/>
      <c r="K124" s="565"/>
      <c r="L124" s="565"/>
      <c r="M124" s="565"/>
      <c r="N124" s="565"/>
      <c r="O124" s="312" t="s">
        <v>76</v>
      </c>
      <c r="P124" s="2172" t="s">
        <v>629</v>
      </c>
    </row>
    <row r="125" spans="1:16" s="46" customFormat="1" ht="39" customHeight="1">
      <c r="A125" s="2172"/>
      <c r="B125" s="312" t="s">
        <v>630</v>
      </c>
      <c r="C125" s="565"/>
      <c r="D125" s="565"/>
      <c r="E125" s="565"/>
      <c r="F125" s="242">
        <v>1</v>
      </c>
      <c r="G125" s="242">
        <v>8</v>
      </c>
      <c r="H125" s="242">
        <f>F125+G125</f>
        <v>9</v>
      </c>
      <c r="I125" s="565"/>
      <c r="J125" s="565"/>
      <c r="K125" s="565"/>
      <c r="L125" s="565"/>
      <c r="M125" s="565"/>
      <c r="N125" s="565"/>
      <c r="O125" s="312" t="s">
        <v>78</v>
      </c>
      <c r="P125" s="2172"/>
    </row>
    <row r="126" spans="1:16" s="46" customFormat="1" ht="39" customHeight="1">
      <c r="A126" s="2172"/>
      <c r="B126" s="312" t="s">
        <v>128</v>
      </c>
      <c r="C126" s="565"/>
      <c r="D126" s="565"/>
      <c r="E126" s="565"/>
      <c r="F126" s="239">
        <f>F124+F125</f>
        <v>21</v>
      </c>
      <c r="G126" s="239">
        <f>G124+G125</f>
        <v>14</v>
      </c>
      <c r="H126" s="239">
        <f>H124+H125</f>
        <v>35</v>
      </c>
      <c r="I126" s="565"/>
      <c r="J126" s="565"/>
      <c r="K126" s="565"/>
      <c r="L126" s="565"/>
      <c r="M126" s="565"/>
      <c r="N126" s="565"/>
      <c r="O126" s="312" t="s">
        <v>129</v>
      </c>
      <c r="P126" s="2172"/>
    </row>
    <row r="127" spans="1:16" s="46" customFormat="1" ht="39" customHeight="1">
      <c r="A127" s="2172" t="s">
        <v>524</v>
      </c>
      <c r="B127" s="312" t="s">
        <v>628</v>
      </c>
      <c r="C127" s="565"/>
      <c r="D127" s="565"/>
      <c r="E127" s="565"/>
      <c r="F127" s="242">
        <v>0</v>
      </c>
      <c r="G127" s="242">
        <v>0</v>
      </c>
      <c r="H127" s="242">
        <f>F127+G127</f>
        <v>0</v>
      </c>
      <c r="I127" s="565"/>
      <c r="J127" s="565"/>
      <c r="K127" s="565"/>
      <c r="L127" s="565"/>
      <c r="M127" s="565"/>
      <c r="N127" s="565"/>
      <c r="O127" s="312" t="s">
        <v>76</v>
      </c>
      <c r="P127" s="2172" t="s">
        <v>227</v>
      </c>
    </row>
    <row r="128" spans="1:16" s="46" customFormat="1" ht="39" customHeight="1">
      <c r="A128" s="2172"/>
      <c r="B128" s="312" t="s">
        <v>630</v>
      </c>
      <c r="C128" s="565"/>
      <c r="D128" s="565"/>
      <c r="E128" s="565"/>
      <c r="F128" s="242">
        <v>0</v>
      </c>
      <c r="G128" s="242">
        <v>0</v>
      </c>
      <c r="H128" s="242">
        <f>F128+G128</f>
        <v>0</v>
      </c>
      <c r="I128" s="565"/>
      <c r="J128" s="565"/>
      <c r="K128" s="565"/>
      <c r="L128" s="565"/>
      <c r="M128" s="565"/>
      <c r="N128" s="565"/>
      <c r="O128" s="312" t="s">
        <v>78</v>
      </c>
      <c r="P128" s="2172"/>
    </row>
    <row r="129" spans="1:16" s="46" customFormat="1" ht="39" customHeight="1">
      <c r="A129" s="2172"/>
      <c r="B129" s="312" t="s">
        <v>128</v>
      </c>
      <c r="C129" s="565"/>
      <c r="D129" s="565"/>
      <c r="E129" s="565"/>
      <c r="F129" s="239">
        <f>F127+F128</f>
        <v>0</v>
      </c>
      <c r="G129" s="239">
        <f>G127+G128</f>
        <v>0</v>
      </c>
      <c r="H129" s="239">
        <f>H127+H128</f>
        <v>0</v>
      </c>
      <c r="I129" s="565"/>
      <c r="J129" s="565"/>
      <c r="K129" s="565"/>
      <c r="L129" s="565"/>
      <c r="M129" s="565"/>
      <c r="N129" s="565"/>
      <c r="O129" s="312" t="s">
        <v>129</v>
      </c>
      <c r="P129" s="2172"/>
    </row>
    <row r="130" spans="1:16" s="46" customFormat="1" ht="39" customHeight="1">
      <c r="A130" s="2172" t="s">
        <v>525</v>
      </c>
      <c r="B130" s="312" t="s">
        <v>628</v>
      </c>
      <c r="C130" s="565"/>
      <c r="D130" s="565"/>
      <c r="E130" s="565"/>
      <c r="F130" s="242">
        <f t="shared" ref="F130:H131" si="40">F124+F127</f>
        <v>20</v>
      </c>
      <c r="G130" s="242">
        <f t="shared" si="40"/>
        <v>6</v>
      </c>
      <c r="H130" s="242">
        <f t="shared" si="40"/>
        <v>26</v>
      </c>
      <c r="I130" s="565"/>
      <c r="J130" s="565"/>
      <c r="K130" s="565"/>
      <c r="L130" s="565"/>
      <c r="M130" s="565"/>
      <c r="N130" s="565"/>
      <c r="O130" s="312" t="s">
        <v>76</v>
      </c>
      <c r="P130" s="2172" t="s">
        <v>631</v>
      </c>
    </row>
    <row r="131" spans="1:16" s="46" customFormat="1" ht="39" customHeight="1">
      <c r="A131" s="2172"/>
      <c r="B131" s="312" t="s">
        <v>630</v>
      </c>
      <c r="C131" s="565"/>
      <c r="D131" s="565"/>
      <c r="E131" s="565"/>
      <c r="F131" s="242">
        <f t="shared" si="40"/>
        <v>1</v>
      </c>
      <c r="G131" s="242">
        <f t="shared" si="40"/>
        <v>8</v>
      </c>
      <c r="H131" s="242">
        <f t="shared" si="40"/>
        <v>9</v>
      </c>
      <c r="I131" s="565"/>
      <c r="J131" s="565"/>
      <c r="K131" s="565"/>
      <c r="L131" s="565"/>
      <c r="M131" s="565"/>
      <c r="N131" s="565"/>
      <c r="O131" s="312" t="s">
        <v>78</v>
      </c>
      <c r="P131" s="2172"/>
    </row>
    <row r="132" spans="1:16" s="46" customFormat="1" ht="39" customHeight="1">
      <c r="A132" s="2172"/>
      <c r="B132" s="312" t="s">
        <v>128</v>
      </c>
      <c r="C132" s="565"/>
      <c r="D132" s="565"/>
      <c r="E132" s="565"/>
      <c r="F132" s="239">
        <f>F130+F131</f>
        <v>21</v>
      </c>
      <c r="G132" s="239">
        <f>G130+G131</f>
        <v>14</v>
      </c>
      <c r="H132" s="239">
        <f>H130+H131</f>
        <v>35</v>
      </c>
      <c r="I132" s="565"/>
      <c r="J132" s="565"/>
      <c r="K132" s="565"/>
      <c r="L132" s="565"/>
      <c r="M132" s="565"/>
      <c r="N132" s="565"/>
      <c r="O132" s="312" t="s">
        <v>129</v>
      </c>
      <c r="P132" s="2172"/>
    </row>
    <row r="133" spans="1:16" ht="39" customHeight="1">
      <c r="A133" s="2172" t="s">
        <v>527</v>
      </c>
      <c r="B133" s="312" t="s">
        <v>628</v>
      </c>
      <c r="C133" s="565"/>
      <c r="D133" s="565"/>
      <c r="E133" s="565"/>
      <c r="F133" s="242">
        <v>0</v>
      </c>
      <c r="G133" s="242">
        <v>0</v>
      </c>
      <c r="H133" s="242">
        <f>F133+G133</f>
        <v>0</v>
      </c>
      <c r="I133" s="565"/>
      <c r="J133" s="565"/>
      <c r="K133" s="565"/>
      <c r="L133" s="565"/>
      <c r="M133" s="565"/>
      <c r="N133" s="565"/>
      <c r="O133" s="312" t="s">
        <v>76</v>
      </c>
      <c r="P133" s="2172" t="s">
        <v>233</v>
      </c>
    </row>
    <row r="134" spans="1:16" ht="39" customHeight="1">
      <c r="A134" s="2172"/>
      <c r="B134" s="312" t="s">
        <v>630</v>
      </c>
      <c r="C134" s="565"/>
      <c r="D134" s="565"/>
      <c r="E134" s="565"/>
      <c r="F134" s="242">
        <v>0</v>
      </c>
      <c r="G134" s="242">
        <v>22</v>
      </c>
      <c r="H134" s="242">
        <f>F134+G134</f>
        <v>22</v>
      </c>
      <c r="I134" s="565"/>
      <c r="J134" s="565"/>
      <c r="K134" s="565"/>
      <c r="L134" s="565"/>
      <c r="M134" s="565"/>
      <c r="N134" s="565"/>
      <c r="O134" s="312" t="s">
        <v>78</v>
      </c>
      <c r="P134" s="2172"/>
    </row>
    <row r="135" spans="1:16" ht="39" customHeight="1">
      <c r="A135" s="2172"/>
      <c r="B135" s="312" t="s">
        <v>128</v>
      </c>
      <c r="C135" s="565"/>
      <c r="D135" s="565"/>
      <c r="E135" s="565"/>
      <c r="F135" s="239">
        <f>F133+F134</f>
        <v>0</v>
      </c>
      <c r="G135" s="239">
        <f>G133+G134</f>
        <v>22</v>
      </c>
      <c r="H135" s="239">
        <f>H133+H134</f>
        <v>22</v>
      </c>
      <c r="I135" s="565"/>
      <c r="J135" s="565"/>
      <c r="K135" s="565"/>
      <c r="L135" s="565"/>
      <c r="M135" s="565"/>
      <c r="N135" s="565"/>
      <c r="O135" s="312" t="s">
        <v>129</v>
      </c>
      <c r="P135" s="2172"/>
    </row>
    <row r="136" spans="1:16" ht="39" customHeight="1">
      <c r="A136" s="2172" t="s">
        <v>528</v>
      </c>
      <c r="B136" s="312" t="s">
        <v>628</v>
      </c>
      <c r="C136" s="565"/>
      <c r="D136" s="565"/>
      <c r="E136" s="565"/>
      <c r="F136" s="242">
        <v>0</v>
      </c>
      <c r="G136" s="242">
        <v>0</v>
      </c>
      <c r="H136" s="242">
        <f>F136+G136</f>
        <v>0</v>
      </c>
      <c r="I136" s="565"/>
      <c r="J136" s="565"/>
      <c r="K136" s="565"/>
      <c r="L136" s="565"/>
      <c r="M136" s="565"/>
      <c r="N136" s="565"/>
      <c r="O136" s="312" t="s">
        <v>76</v>
      </c>
      <c r="P136" s="2172" t="s">
        <v>235</v>
      </c>
    </row>
    <row r="137" spans="1:16" ht="39" customHeight="1">
      <c r="A137" s="2172"/>
      <c r="B137" s="312" t="s">
        <v>630</v>
      </c>
      <c r="C137" s="565"/>
      <c r="D137" s="565"/>
      <c r="E137" s="565"/>
      <c r="F137" s="242">
        <v>0</v>
      </c>
      <c r="G137" s="242">
        <v>2</v>
      </c>
      <c r="H137" s="242">
        <f>F137+G137</f>
        <v>2</v>
      </c>
      <c r="I137" s="565"/>
      <c r="J137" s="565"/>
      <c r="K137" s="565"/>
      <c r="L137" s="565"/>
      <c r="M137" s="565"/>
      <c r="N137" s="565"/>
      <c r="O137" s="312" t="s">
        <v>78</v>
      </c>
      <c r="P137" s="2172"/>
    </row>
    <row r="138" spans="1:16" ht="39" customHeight="1">
      <c r="A138" s="2172"/>
      <c r="B138" s="312" t="s">
        <v>128</v>
      </c>
      <c r="C138" s="565"/>
      <c r="D138" s="565"/>
      <c r="E138" s="565"/>
      <c r="F138" s="239">
        <f>F136+F137</f>
        <v>0</v>
      </c>
      <c r="G138" s="239">
        <f>G136+G137</f>
        <v>2</v>
      </c>
      <c r="H138" s="239">
        <f>H136+H137</f>
        <v>2</v>
      </c>
      <c r="I138" s="565"/>
      <c r="J138" s="565"/>
      <c r="K138" s="565"/>
      <c r="L138" s="565"/>
      <c r="M138" s="565"/>
      <c r="N138" s="565"/>
      <c r="O138" s="312" t="s">
        <v>129</v>
      </c>
      <c r="P138" s="2172"/>
    </row>
    <row r="139" spans="1:16" ht="39" customHeight="1">
      <c r="A139" s="2172" t="s">
        <v>529</v>
      </c>
      <c r="B139" s="312" t="s">
        <v>628</v>
      </c>
      <c r="C139" s="565"/>
      <c r="D139" s="565"/>
      <c r="E139" s="565"/>
      <c r="F139" s="242">
        <f t="shared" ref="F139:H140" si="41">F133+F136</f>
        <v>0</v>
      </c>
      <c r="G139" s="242">
        <f t="shared" si="41"/>
        <v>0</v>
      </c>
      <c r="H139" s="242">
        <f t="shared" si="41"/>
        <v>0</v>
      </c>
      <c r="I139" s="565"/>
      <c r="J139" s="565"/>
      <c r="K139" s="565"/>
      <c r="L139" s="565"/>
      <c r="M139" s="565"/>
      <c r="N139" s="565"/>
      <c r="O139" s="312" t="s">
        <v>76</v>
      </c>
      <c r="P139" s="2172" t="s">
        <v>530</v>
      </c>
    </row>
    <row r="140" spans="1:16" ht="39" customHeight="1">
      <c r="A140" s="2172"/>
      <c r="B140" s="312" t="s">
        <v>630</v>
      </c>
      <c r="C140" s="565"/>
      <c r="D140" s="565"/>
      <c r="E140" s="565"/>
      <c r="F140" s="242">
        <f t="shared" si="41"/>
        <v>0</v>
      </c>
      <c r="G140" s="242">
        <f t="shared" si="41"/>
        <v>24</v>
      </c>
      <c r="H140" s="242">
        <f t="shared" si="41"/>
        <v>24</v>
      </c>
      <c r="I140" s="565"/>
      <c r="J140" s="565"/>
      <c r="K140" s="565"/>
      <c r="L140" s="565"/>
      <c r="M140" s="565"/>
      <c r="N140" s="565"/>
      <c r="O140" s="312" t="s">
        <v>78</v>
      </c>
      <c r="P140" s="2172"/>
    </row>
    <row r="141" spans="1:16" ht="39" customHeight="1">
      <c r="A141" s="2172"/>
      <c r="B141" s="312" t="s">
        <v>128</v>
      </c>
      <c r="C141" s="565"/>
      <c r="D141" s="565"/>
      <c r="E141" s="565"/>
      <c r="F141" s="239">
        <f>F139+F140</f>
        <v>0</v>
      </c>
      <c r="G141" s="239">
        <f>G139+G140</f>
        <v>24</v>
      </c>
      <c r="H141" s="239">
        <f>H139+H140</f>
        <v>24</v>
      </c>
      <c r="I141" s="565"/>
      <c r="J141" s="565"/>
      <c r="K141" s="565"/>
      <c r="L141" s="565"/>
      <c r="M141" s="565"/>
      <c r="N141" s="565"/>
      <c r="O141" s="312" t="s">
        <v>129</v>
      </c>
      <c r="P141" s="2172"/>
    </row>
    <row r="142" spans="1:16" ht="39" customHeight="1">
      <c r="A142" s="2172" t="s">
        <v>531</v>
      </c>
      <c r="B142" s="312" t="s">
        <v>628</v>
      </c>
      <c r="C142" s="565"/>
      <c r="D142" s="565"/>
      <c r="E142" s="565"/>
      <c r="F142" s="242">
        <v>0</v>
      </c>
      <c r="G142" s="242">
        <v>0</v>
      </c>
      <c r="H142" s="242">
        <f>F142+G142</f>
        <v>0</v>
      </c>
      <c r="I142" s="565"/>
      <c r="J142" s="565"/>
      <c r="K142" s="565"/>
      <c r="L142" s="565"/>
      <c r="M142" s="565"/>
      <c r="N142" s="565"/>
      <c r="O142" s="312" t="s">
        <v>76</v>
      </c>
      <c r="P142" s="2172" t="s">
        <v>632</v>
      </c>
    </row>
    <row r="143" spans="1:16" ht="39" customHeight="1">
      <c r="A143" s="2172"/>
      <c r="B143" s="312" t="s">
        <v>630</v>
      </c>
      <c r="C143" s="565"/>
      <c r="D143" s="565"/>
      <c r="E143" s="565"/>
      <c r="F143" s="242">
        <v>2</v>
      </c>
      <c r="G143" s="242">
        <v>0</v>
      </c>
      <c r="H143" s="242">
        <f>F143+G143</f>
        <v>2</v>
      </c>
      <c r="I143" s="565"/>
      <c r="J143" s="565"/>
      <c r="K143" s="565"/>
      <c r="L143" s="565"/>
      <c r="M143" s="565"/>
      <c r="N143" s="565"/>
      <c r="O143" s="312" t="s">
        <v>78</v>
      </c>
      <c r="P143" s="2172"/>
    </row>
    <row r="144" spans="1:16" ht="39" customHeight="1">
      <c r="A144" s="2172"/>
      <c r="B144" s="312" t="s">
        <v>128</v>
      </c>
      <c r="C144" s="565"/>
      <c r="D144" s="565"/>
      <c r="E144" s="565"/>
      <c r="F144" s="239">
        <f>F142+F143</f>
        <v>2</v>
      </c>
      <c r="G144" s="239">
        <f>G142+G143</f>
        <v>0</v>
      </c>
      <c r="H144" s="239">
        <f>H142+H143</f>
        <v>2</v>
      </c>
      <c r="I144" s="565"/>
      <c r="J144" s="565"/>
      <c r="K144" s="565"/>
      <c r="L144" s="565"/>
      <c r="M144" s="565"/>
      <c r="N144" s="565"/>
      <c r="O144" s="312" t="s">
        <v>129</v>
      </c>
      <c r="P144" s="2172"/>
    </row>
    <row r="145" spans="1:16" ht="39" customHeight="1">
      <c r="A145" s="2172" t="s">
        <v>532</v>
      </c>
      <c r="B145" s="312" t="s">
        <v>628</v>
      </c>
      <c r="C145" s="565"/>
      <c r="D145" s="565"/>
      <c r="E145" s="565"/>
      <c r="F145" s="242">
        <v>3</v>
      </c>
      <c r="G145" s="242">
        <v>2</v>
      </c>
      <c r="H145" s="242">
        <f>F145+G145</f>
        <v>5</v>
      </c>
      <c r="I145" s="565"/>
      <c r="J145" s="565"/>
      <c r="K145" s="565"/>
      <c r="L145" s="565"/>
      <c r="M145" s="565"/>
      <c r="N145" s="565"/>
      <c r="O145" s="312" t="s">
        <v>76</v>
      </c>
      <c r="P145" s="2172" t="s">
        <v>633</v>
      </c>
    </row>
    <row r="146" spans="1:16" ht="39" customHeight="1">
      <c r="A146" s="2172"/>
      <c r="B146" s="312" t="s">
        <v>630</v>
      </c>
      <c r="C146" s="565"/>
      <c r="D146" s="565"/>
      <c r="E146" s="565"/>
      <c r="F146" s="242">
        <v>10</v>
      </c>
      <c r="G146" s="242">
        <v>5</v>
      </c>
      <c r="H146" s="242">
        <f>F146+G146</f>
        <v>15</v>
      </c>
      <c r="I146" s="565"/>
      <c r="J146" s="565"/>
      <c r="K146" s="565"/>
      <c r="L146" s="565"/>
      <c r="M146" s="565"/>
      <c r="N146" s="565"/>
      <c r="O146" s="312" t="s">
        <v>78</v>
      </c>
      <c r="P146" s="2172"/>
    </row>
    <row r="147" spans="1:16" ht="39" customHeight="1">
      <c r="A147" s="2172"/>
      <c r="B147" s="312" t="s">
        <v>128</v>
      </c>
      <c r="C147" s="565"/>
      <c r="D147" s="565"/>
      <c r="E147" s="565"/>
      <c r="F147" s="239">
        <f>F145+F146</f>
        <v>13</v>
      </c>
      <c r="G147" s="239">
        <f>G145+G146</f>
        <v>7</v>
      </c>
      <c r="H147" s="239">
        <f>H145+H146</f>
        <v>20</v>
      </c>
      <c r="I147" s="565"/>
      <c r="J147" s="565"/>
      <c r="K147" s="565"/>
      <c r="L147" s="565"/>
      <c r="M147" s="565"/>
      <c r="N147" s="565"/>
      <c r="O147" s="312" t="s">
        <v>129</v>
      </c>
      <c r="P147" s="2172"/>
    </row>
    <row r="148" spans="1:16" ht="39" customHeight="1">
      <c r="A148" s="2182" t="s">
        <v>1015</v>
      </c>
      <c r="B148" s="1903"/>
      <c r="C148" s="1903"/>
      <c r="D148" s="1903"/>
      <c r="E148" s="1903"/>
      <c r="F148" s="1903"/>
      <c r="G148" s="1904"/>
      <c r="H148" s="2045" t="s">
        <v>1016</v>
      </c>
      <c r="I148" s="2045"/>
      <c r="J148" s="2045"/>
      <c r="K148" s="2045"/>
      <c r="L148" s="2045"/>
      <c r="M148" s="2045"/>
      <c r="N148" s="2045"/>
      <c r="O148" s="2045"/>
      <c r="P148" s="2045"/>
    </row>
    <row r="149" spans="1:16" ht="39" customHeight="1">
      <c r="A149" s="2173" t="s">
        <v>517</v>
      </c>
      <c r="B149" s="2173" t="s">
        <v>621</v>
      </c>
      <c r="C149" s="2176" t="s">
        <v>150</v>
      </c>
      <c r="D149" s="2177"/>
      <c r="E149" s="2177"/>
      <c r="F149" s="2177"/>
      <c r="G149" s="2177"/>
      <c r="H149" s="2177"/>
      <c r="I149" s="2177"/>
      <c r="J149" s="2177"/>
      <c r="K149" s="2177"/>
      <c r="L149" s="2177"/>
      <c r="M149" s="2177"/>
      <c r="N149" s="2178"/>
      <c r="O149" s="2179" t="s">
        <v>622</v>
      </c>
      <c r="P149" s="2179" t="s">
        <v>520</v>
      </c>
    </row>
    <row r="150" spans="1:16" ht="39" customHeight="1">
      <c r="A150" s="2174"/>
      <c r="B150" s="2174"/>
      <c r="C150" s="2176" t="s">
        <v>129</v>
      </c>
      <c r="D150" s="2177"/>
      <c r="E150" s="2177"/>
      <c r="F150" s="2177"/>
      <c r="G150" s="2177"/>
      <c r="H150" s="2177"/>
      <c r="I150" s="2177"/>
      <c r="J150" s="2177"/>
      <c r="K150" s="2177"/>
      <c r="L150" s="2177"/>
      <c r="M150" s="2177"/>
      <c r="N150" s="2178"/>
      <c r="O150" s="2179"/>
      <c r="P150" s="2179"/>
    </row>
    <row r="151" spans="1:16" ht="39" customHeight="1">
      <c r="A151" s="2174"/>
      <c r="B151" s="2174"/>
      <c r="C151" s="2147" t="s">
        <v>624</v>
      </c>
      <c r="D151" s="2148"/>
      <c r="E151" s="2148"/>
      <c r="F151" s="2149"/>
      <c r="G151" s="2147" t="s">
        <v>625</v>
      </c>
      <c r="H151" s="2148"/>
      <c r="I151" s="2148"/>
      <c r="J151" s="2149"/>
      <c r="K151" s="2147" t="s">
        <v>128</v>
      </c>
      <c r="L151" s="2148"/>
      <c r="M151" s="2148"/>
      <c r="N151" s="2149"/>
      <c r="O151" s="2179"/>
      <c r="P151" s="2179"/>
    </row>
    <row r="152" spans="1:16" ht="39" customHeight="1">
      <c r="A152" s="2175"/>
      <c r="B152" s="2175"/>
      <c r="C152" s="2147" t="s">
        <v>162</v>
      </c>
      <c r="D152" s="2148"/>
      <c r="E152" s="2148"/>
      <c r="F152" s="2149"/>
      <c r="G152" s="2147" t="s">
        <v>163</v>
      </c>
      <c r="H152" s="2148"/>
      <c r="I152" s="2148"/>
      <c r="J152" s="2149"/>
      <c r="K152" s="2147" t="s">
        <v>129</v>
      </c>
      <c r="L152" s="2148"/>
      <c r="M152" s="2148"/>
      <c r="N152" s="2149"/>
      <c r="O152" s="2179"/>
      <c r="P152" s="2179"/>
    </row>
    <row r="153" spans="1:16" s="46" customFormat="1" ht="39" customHeight="1">
      <c r="A153" s="2172" t="s">
        <v>523</v>
      </c>
      <c r="B153" s="312" t="s">
        <v>628</v>
      </c>
      <c r="C153" s="2002">
        <f>C8+F8+I8+L8+C37+F37+I37+L37+C66+F66+I66+L66+C95+F95+I95+L95+C124+F124+I124+L124</f>
        <v>2855</v>
      </c>
      <c r="D153" s="2142"/>
      <c r="E153" s="2142"/>
      <c r="F153" s="2003"/>
      <c r="G153" s="2002">
        <f>D8+G8+J8+M8+D37+G37+J37+M37+D66+G66+J66+M66+D95+G95+J95+M95+D124+G124+J124+M124</f>
        <v>8670</v>
      </c>
      <c r="H153" s="2142"/>
      <c r="I153" s="2142"/>
      <c r="J153" s="2003"/>
      <c r="K153" s="2002">
        <f>E8+H8+K8+N8+E37+H37+K37+N37+E66+H66+K66+N66+E95+H95+K95+N95+E124+H124+K124+N124</f>
        <v>11525</v>
      </c>
      <c r="L153" s="2142"/>
      <c r="M153" s="2142"/>
      <c r="N153" s="2003"/>
      <c r="O153" s="312" t="s">
        <v>76</v>
      </c>
      <c r="P153" s="2172" t="s">
        <v>629</v>
      </c>
    </row>
    <row r="154" spans="1:16" s="46" customFormat="1" ht="39" customHeight="1">
      <c r="A154" s="2172"/>
      <c r="B154" s="312" t="s">
        <v>630</v>
      </c>
      <c r="C154" s="2002">
        <f t="shared" ref="C154:C176" si="42">C9+F9+I9+L9+C38+F38+I38+L38+C67+F67+I67+L67+C96+F96+I96+L96+C125+F125+I125+L125</f>
        <v>765</v>
      </c>
      <c r="D154" s="2142"/>
      <c r="E154" s="2142"/>
      <c r="F154" s="2003"/>
      <c r="G154" s="2002">
        <f t="shared" ref="G154:G176" si="43">D9+G9+J9+M9+D38+G38+J38+M38+D67+G67+J67+M67+D96+G96+J96+M96+D125+G125+J125+M125</f>
        <v>4628</v>
      </c>
      <c r="H154" s="2142"/>
      <c r="I154" s="2142"/>
      <c r="J154" s="2003"/>
      <c r="K154" s="2002">
        <f t="shared" ref="K154:K176" si="44">E9+H9+K9+N9+E38+H38+K38+N38+E67+H67+K67+N67+E96+H96+K96+N96+E125+H125+K125+N125</f>
        <v>5393</v>
      </c>
      <c r="L154" s="2142"/>
      <c r="M154" s="2142"/>
      <c r="N154" s="2003"/>
      <c r="O154" s="312" t="s">
        <v>78</v>
      </c>
      <c r="P154" s="2172"/>
    </row>
    <row r="155" spans="1:16" s="46" customFormat="1" ht="39" customHeight="1">
      <c r="A155" s="2172"/>
      <c r="B155" s="312" t="s">
        <v>128</v>
      </c>
      <c r="C155" s="2136">
        <f t="shared" si="42"/>
        <v>3620</v>
      </c>
      <c r="D155" s="2137"/>
      <c r="E155" s="2137"/>
      <c r="F155" s="2138"/>
      <c r="G155" s="2136">
        <f t="shared" si="43"/>
        <v>13298</v>
      </c>
      <c r="H155" s="2137"/>
      <c r="I155" s="2137"/>
      <c r="J155" s="2138"/>
      <c r="K155" s="2136">
        <f t="shared" si="44"/>
        <v>16918</v>
      </c>
      <c r="L155" s="2137"/>
      <c r="M155" s="2137"/>
      <c r="N155" s="2138"/>
      <c r="O155" s="312" t="s">
        <v>129</v>
      </c>
      <c r="P155" s="2172"/>
    </row>
    <row r="156" spans="1:16" s="46" customFormat="1" ht="39" customHeight="1">
      <c r="A156" s="2172" t="s">
        <v>524</v>
      </c>
      <c r="B156" s="312" t="s">
        <v>628</v>
      </c>
      <c r="C156" s="2002">
        <f t="shared" si="42"/>
        <v>172</v>
      </c>
      <c r="D156" s="2142"/>
      <c r="E156" s="2142"/>
      <c r="F156" s="2003"/>
      <c r="G156" s="2002">
        <f t="shared" si="43"/>
        <v>299</v>
      </c>
      <c r="H156" s="2142"/>
      <c r="I156" s="2142"/>
      <c r="J156" s="2003"/>
      <c r="K156" s="2002">
        <f t="shared" si="44"/>
        <v>471</v>
      </c>
      <c r="L156" s="2142"/>
      <c r="M156" s="2142"/>
      <c r="N156" s="2003"/>
      <c r="O156" s="312" t="s">
        <v>76</v>
      </c>
      <c r="P156" s="2172" t="s">
        <v>227</v>
      </c>
    </row>
    <row r="157" spans="1:16" s="46" customFormat="1" ht="39" customHeight="1">
      <c r="A157" s="2172"/>
      <c r="B157" s="312" t="s">
        <v>630</v>
      </c>
      <c r="C157" s="2002">
        <f t="shared" si="42"/>
        <v>177</v>
      </c>
      <c r="D157" s="2142"/>
      <c r="E157" s="2142"/>
      <c r="F157" s="2003"/>
      <c r="G157" s="2002">
        <f t="shared" si="43"/>
        <v>187</v>
      </c>
      <c r="H157" s="2142"/>
      <c r="I157" s="2142"/>
      <c r="J157" s="2003"/>
      <c r="K157" s="2002">
        <f t="shared" si="44"/>
        <v>364</v>
      </c>
      <c r="L157" s="2142"/>
      <c r="M157" s="2142"/>
      <c r="N157" s="2003"/>
      <c r="O157" s="312" t="s">
        <v>78</v>
      </c>
      <c r="P157" s="2172"/>
    </row>
    <row r="158" spans="1:16" s="46" customFormat="1" ht="39" customHeight="1">
      <c r="A158" s="2172"/>
      <c r="B158" s="312" t="s">
        <v>128</v>
      </c>
      <c r="C158" s="2136">
        <f t="shared" si="42"/>
        <v>349</v>
      </c>
      <c r="D158" s="2137"/>
      <c r="E158" s="2137"/>
      <c r="F158" s="2138"/>
      <c r="G158" s="2136">
        <f t="shared" si="43"/>
        <v>486</v>
      </c>
      <c r="H158" s="2137"/>
      <c r="I158" s="2137"/>
      <c r="J158" s="2138"/>
      <c r="K158" s="2136">
        <f t="shared" si="44"/>
        <v>835</v>
      </c>
      <c r="L158" s="2137"/>
      <c r="M158" s="2137"/>
      <c r="N158" s="2138"/>
      <c r="O158" s="312" t="s">
        <v>129</v>
      </c>
      <c r="P158" s="2172"/>
    </row>
    <row r="159" spans="1:16" s="46" customFormat="1" ht="39" customHeight="1">
      <c r="A159" s="2172" t="s">
        <v>525</v>
      </c>
      <c r="B159" s="312" t="s">
        <v>628</v>
      </c>
      <c r="C159" s="2002">
        <f t="shared" si="42"/>
        <v>3027</v>
      </c>
      <c r="D159" s="2142"/>
      <c r="E159" s="2142"/>
      <c r="F159" s="2003"/>
      <c r="G159" s="2002">
        <f t="shared" si="43"/>
        <v>8969</v>
      </c>
      <c r="H159" s="2142"/>
      <c r="I159" s="2142"/>
      <c r="J159" s="2003"/>
      <c r="K159" s="2002">
        <f t="shared" si="44"/>
        <v>11996</v>
      </c>
      <c r="L159" s="2142"/>
      <c r="M159" s="2142"/>
      <c r="N159" s="2003"/>
      <c r="O159" s="312" t="s">
        <v>76</v>
      </c>
      <c r="P159" s="2172" t="s">
        <v>631</v>
      </c>
    </row>
    <row r="160" spans="1:16" s="46" customFormat="1" ht="39" customHeight="1">
      <c r="A160" s="2172"/>
      <c r="B160" s="312" t="s">
        <v>630</v>
      </c>
      <c r="C160" s="2002">
        <f t="shared" si="42"/>
        <v>942</v>
      </c>
      <c r="D160" s="2142"/>
      <c r="E160" s="2142"/>
      <c r="F160" s="2003"/>
      <c r="G160" s="2002">
        <f t="shared" si="43"/>
        <v>4815</v>
      </c>
      <c r="H160" s="2142"/>
      <c r="I160" s="2142"/>
      <c r="J160" s="2003"/>
      <c r="K160" s="2002">
        <f t="shared" si="44"/>
        <v>5757</v>
      </c>
      <c r="L160" s="2142"/>
      <c r="M160" s="2142"/>
      <c r="N160" s="2003"/>
      <c r="O160" s="312" t="s">
        <v>78</v>
      </c>
      <c r="P160" s="2172"/>
    </row>
    <row r="161" spans="1:16" s="46" customFormat="1" ht="39" customHeight="1">
      <c r="A161" s="2172"/>
      <c r="B161" s="312" t="s">
        <v>128</v>
      </c>
      <c r="C161" s="2136">
        <f t="shared" si="42"/>
        <v>3969</v>
      </c>
      <c r="D161" s="2137"/>
      <c r="E161" s="2137"/>
      <c r="F161" s="2138"/>
      <c r="G161" s="2136">
        <f t="shared" si="43"/>
        <v>13784</v>
      </c>
      <c r="H161" s="2137"/>
      <c r="I161" s="2137"/>
      <c r="J161" s="2138"/>
      <c r="K161" s="2136">
        <f t="shared" si="44"/>
        <v>17753</v>
      </c>
      <c r="L161" s="2137"/>
      <c r="M161" s="2137"/>
      <c r="N161" s="2138"/>
      <c r="O161" s="312" t="s">
        <v>129</v>
      </c>
      <c r="P161" s="2172"/>
    </row>
    <row r="162" spans="1:16" ht="39" customHeight="1">
      <c r="A162" s="2172" t="s">
        <v>527</v>
      </c>
      <c r="B162" s="312" t="s">
        <v>628</v>
      </c>
      <c r="C162" s="2002">
        <f t="shared" si="42"/>
        <v>949</v>
      </c>
      <c r="D162" s="2142"/>
      <c r="E162" s="2142"/>
      <c r="F162" s="2003"/>
      <c r="G162" s="2002">
        <f t="shared" si="43"/>
        <v>3902</v>
      </c>
      <c r="H162" s="2142"/>
      <c r="I162" s="2142"/>
      <c r="J162" s="2003"/>
      <c r="K162" s="2002">
        <f t="shared" si="44"/>
        <v>4851</v>
      </c>
      <c r="L162" s="2142"/>
      <c r="M162" s="2142"/>
      <c r="N162" s="2003"/>
      <c r="O162" s="312" t="s">
        <v>76</v>
      </c>
      <c r="P162" s="2172" t="s">
        <v>233</v>
      </c>
    </row>
    <row r="163" spans="1:16" ht="39" customHeight="1">
      <c r="A163" s="2172"/>
      <c r="B163" s="312" t="s">
        <v>630</v>
      </c>
      <c r="C163" s="2002">
        <f t="shared" si="42"/>
        <v>1262</v>
      </c>
      <c r="D163" s="2142"/>
      <c r="E163" s="2142"/>
      <c r="F163" s="2003"/>
      <c r="G163" s="2002">
        <f t="shared" si="43"/>
        <v>22798</v>
      </c>
      <c r="H163" s="2142"/>
      <c r="I163" s="2142"/>
      <c r="J163" s="2003"/>
      <c r="K163" s="2002">
        <f t="shared" si="44"/>
        <v>24060</v>
      </c>
      <c r="L163" s="2142"/>
      <c r="M163" s="2142"/>
      <c r="N163" s="2003"/>
      <c r="O163" s="312" t="s">
        <v>78</v>
      </c>
      <c r="P163" s="2172"/>
    </row>
    <row r="164" spans="1:16" ht="39" customHeight="1">
      <c r="A164" s="2172"/>
      <c r="B164" s="312" t="s">
        <v>128</v>
      </c>
      <c r="C164" s="2136">
        <f t="shared" si="42"/>
        <v>2211</v>
      </c>
      <c r="D164" s="2137"/>
      <c r="E164" s="2137"/>
      <c r="F164" s="2138"/>
      <c r="G164" s="2136">
        <f t="shared" si="43"/>
        <v>26700</v>
      </c>
      <c r="H164" s="2137"/>
      <c r="I164" s="2137"/>
      <c r="J164" s="2138"/>
      <c r="K164" s="2136">
        <f t="shared" si="44"/>
        <v>28911</v>
      </c>
      <c r="L164" s="2137"/>
      <c r="M164" s="2137"/>
      <c r="N164" s="2138"/>
      <c r="O164" s="312" t="s">
        <v>129</v>
      </c>
      <c r="P164" s="2172"/>
    </row>
    <row r="165" spans="1:16" ht="39" customHeight="1">
      <c r="A165" s="2172" t="s">
        <v>528</v>
      </c>
      <c r="B165" s="312" t="s">
        <v>628</v>
      </c>
      <c r="C165" s="2002">
        <f t="shared" si="42"/>
        <v>0</v>
      </c>
      <c r="D165" s="2142"/>
      <c r="E165" s="2142"/>
      <c r="F165" s="2003"/>
      <c r="G165" s="2002">
        <f t="shared" si="43"/>
        <v>0</v>
      </c>
      <c r="H165" s="2142"/>
      <c r="I165" s="2142"/>
      <c r="J165" s="2003"/>
      <c r="K165" s="2002">
        <f t="shared" si="44"/>
        <v>0</v>
      </c>
      <c r="L165" s="2142"/>
      <c r="M165" s="2142"/>
      <c r="N165" s="2003"/>
      <c r="O165" s="312" t="s">
        <v>76</v>
      </c>
      <c r="P165" s="2172" t="s">
        <v>235</v>
      </c>
    </row>
    <row r="166" spans="1:16" ht="39" customHeight="1">
      <c r="A166" s="2172"/>
      <c r="B166" s="312" t="s">
        <v>630</v>
      </c>
      <c r="C166" s="2002">
        <f t="shared" si="42"/>
        <v>12</v>
      </c>
      <c r="D166" s="2142"/>
      <c r="E166" s="2142"/>
      <c r="F166" s="2003"/>
      <c r="G166" s="2002">
        <f t="shared" si="43"/>
        <v>1635</v>
      </c>
      <c r="H166" s="2142"/>
      <c r="I166" s="2142"/>
      <c r="J166" s="2003"/>
      <c r="K166" s="2002">
        <f t="shared" si="44"/>
        <v>1647</v>
      </c>
      <c r="L166" s="2142"/>
      <c r="M166" s="2142"/>
      <c r="N166" s="2003"/>
      <c r="O166" s="312" t="s">
        <v>78</v>
      </c>
      <c r="P166" s="2172"/>
    </row>
    <row r="167" spans="1:16" ht="39" customHeight="1">
      <c r="A167" s="2172"/>
      <c r="B167" s="312" t="s">
        <v>128</v>
      </c>
      <c r="C167" s="2136">
        <f t="shared" si="42"/>
        <v>12</v>
      </c>
      <c r="D167" s="2137"/>
      <c r="E167" s="2137"/>
      <c r="F167" s="2138"/>
      <c r="G167" s="2136">
        <f t="shared" si="43"/>
        <v>1635</v>
      </c>
      <c r="H167" s="2137"/>
      <c r="I167" s="2137"/>
      <c r="J167" s="2138"/>
      <c r="K167" s="2136">
        <f t="shared" si="44"/>
        <v>1647</v>
      </c>
      <c r="L167" s="2137"/>
      <c r="M167" s="2137"/>
      <c r="N167" s="2138"/>
      <c r="O167" s="312" t="s">
        <v>129</v>
      </c>
      <c r="P167" s="2172"/>
    </row>
    <row r="168" spans="1:16" ht="39" customHeight="1">
      <c r="A168" s="2172" t="s">
        <v>529</v>
      </c>
      <c r="B168" s="312" t="s">
        <v>628</v>
      </c>
      <c r="C168" s="2002">
        <f t="shared" si="42"/>
        <v>949</v>
      </c>
      <c r="D168" s="2142"/>
      <c r="E168" s="2142"/>
      <c r="F168" s="2003"/>
      <c r="G168" s="2002">
        <f t="shared" si="43"/>
        <v>3902</v>
      </c>
      <c r="H168" s="2142"/>
      <c r="I168" s="2142"/>
      <c r="J168" s="2003"/>
      <c r="K168" s="2002">
        <f t="shared" si="44"/>
        <v>4851</v>
      </c>
      <c r="L168" s="2142"/>
      <c r="M168" s="2142"/>
      <c r="N168" s="2003"/>
      <c r="O168" s="312" t="s">
        <v>76</v>
      </c>
      <c r="P168" s="2172" t="s">
        <v>530</v>
      </c>
    </row>
    <row r="169" spans="1:16" ht="39" customHeight="1">
      <c r="A169" s="2172"/>
      <c r="B169" s="312" t="s">
        <v>630</v>
      </c>
      <c r="C169" s="2002">
        <f t="shared" si="42"/>
        <v>1274</v>
      </c>
      <c r="D169" s="2142"/>
      <c r="E169" s="2142"/>
      <c r="F169" s="2003"/>
      <c r="G169" s="2002">
        <f t="shared" si="43"/>
        <v>24433</v>
      </c>
      <c r="H169" s="2142"/>
      <c r="I169" s="2142"/>
      <c r="J169" s="2003"/>
      <c r="K169" s="2002">
        <f t="shared" si="44"/>
        <v>25707</v>
      </c>
      <c r="L169" s="2142"/>
      <c r="M169" s="2142"/>
      <c r="N169" s="2003"/>
      <c r="O169" s="312" t="s">
        <v>78</v>
      </c>
      <c r="P169" s="2172"/>
    </row>
    <row r="170" spans="1:16" ht="39" customHeight="1">
      <c r="A170" s="2172"/>
      <c r="B170" s="312" t="s">
        <v>128</v>
      </c>
      <c r="C170" s="2136">
        <f t="shared" si="42"/>
        <v>2223</v>
      </c>
      <c r="D170" s="2137"/>
      <c r="E170" s="2137"/>
      <c r="F170" s="2138"/>
      <c r="G170" s="2136">
        <f t="shared" si="43"/>
        <v>28335</v>
      </c>
      <c r="H170" s="2137"/>
      <c r="I170" s="2137"/>
      <c r="J170" s="2138"/>
      <c r="K170" s="2136">
        <f t="shared" si="44"/>
        <v>30558</v>
      </c>
      <c r="L170" s="2137"/>
      <c r="M170" s="2137"/>
      <c r="N170" s="2138"/>
      <c r="O170" s="312" t="s">
        <v>129</v>
      </c>
      <c r="P170" s="2172"/>
    </row>
    <row r="171" spans="1:16" ht="39" customHeight="1">
      <c r="A171" s="2172" t="s">
        <v>531</v>
      </c>
      <c r="B171" s="312" t="s">
        <v>628</v>
      </c>
      <c r="C171" s="2002">
        <f t="shared" si="42"/>
        <v>447</v>
      </c>
      <c r="D171" s="2142"/>
      <c r="E171" s="2142"/>
      <c r="F171" s="2003"/>
      <c r="G171" s="2002">
        <f t="shared" si="43"/>
        <v>545</v>
      </c>
      <c r="H171" s="2142"/>
      <c r="I171" s="2142"/>
      <c r="J171" s="2003"/>
      <c r="K171" s="2002">
        <f t="shared" si="44"/>
        <v>992</v>
      </c>
      <c r="L171" s="2142"/>
      <c r="M171" s="2142"/>
      <c r="N171" s="2003"/>
      <c r="O171" s="312" t="s">
        <v>76</v>
      </c>
      <c r="P171" s="2172" t="s">
        <v>632</v>
      </c>
    </row>
    <row r="172" spans="1:16" ht="39" customHeight="1">
      <c r="A172" s="2172"/>
      <c r="B172" s="312" t="s">
        <v>630</v>
      </c>
      <c r="C172" s="2002">
        <f t="shared" si="42"/>
        <v>966</v>
      </c>
      <c r="D172" s="2142"/>
      <c r="E172" s="2142"/>
      <c r="F172" s="2003"/>
      <c r="G172" s="2002">
        <f t="shared" si="43"/>
        <v>692</v>
      </c>
      <c r="H172" s="2142"/>
      <c r="I172" s="2142"/>
      <c r="J172" s="2003"/>
      <c r="K172" s="2002">
        <f t="shared" si="44"/>
        <v>1658</v>
      </c>
      <c r="L172" s="2142"/>
      <c r="M172" s="2142"/>
      <c r="N172" s="2003"/>
      <c r="O172" s="312" t="s">
        <v>78</v>
      </c>
      <c r="P172" s="2172"/>
    </row>
    <row r="173" spans="1:16" ht="39" customHeight="1">
      <c r="A173" s="2172"/>
      <c r="B173" s="312" t="s">
        <v>128</v>
      </c>
      <c r="C173" s="2136">
        <f t="shared" si="42"/>
        <v>1413</v>
      </c>
      <c r="D173" s="2137"/>
      <c r="E173" s="2137"/>
      <c r="F173" s="2138"/>
      <c r="G173" s="2136">
        <f t="shared" si="43"/>
        <v>1237</v>
      </c>
      <c r="H173" s="2137"/>
      <c r="I173" s="2137"/>
      <c r="J173" s="2138"/>
      <c r="K173" s="2136">
        <f t="shared" si="44"/>
        <v>2650</v>
      </c>
      <c r="L173" s="2137"/>
      <c r="M173" s="2137"/>
      <c r="N173" s="2138"/>
      <c r="O173" s="312" t="s">
        <v>129</v>
      </c>
      <c r="P173" s="2172"/>
    </row>
    <row r="174" spans="1:16" ht="39" customHeight="1">
      <c r="A174" s="2172" t="s">
        <v>532</v>
      </c>
      <c r="B174" s="312" t="s">
        <v>628</v>
      </c>
      <c r="C174" s="2002">
        <f t="shared" si="42"/>
        <v>3411</v>
      </c>
      <c r="D174" s="2142"/>
      <c r="E174" s="2142"/>
      <c r="F174" s="2003"/>
      <c r="G174" s="2002">
        <f t="shared" si="43"/>
        <v>2143</v>
      </c>
      <c r="H174" s="2142"/>
      <c r="I174" s="2142"/>
      <c r="J174" s="2003"/>
      <c r="K174" s="2002">
        <f t="shared" si="44"/>
        <v>5554</v>
      </c>
      <c r="L174" s="2142"/>
      <c r="M174" s="2142"/>
      <c r="N174" s="2003"/>
      <c r="O174" s="312" t="s">
        <v>76</v>
      </c>
      <c r="P174" s="2172" t="s">
        <v>633</v>
      </c>
    </row>
    <row r="175" spans="1:16" ht="39" customHeight="1">
      <c r="A175" s="2172"/>
      <c r="B175" s="312" t="s">
        <v>630</v>
      </c>
      <c r="C175" s="2002">
        <f t="shared" si="42"/>
        <v>5728</v>
      </c>
      <c r="D175" s="2142"/>
      <c r="E175" s="2142"/>
      <c r="F175" s="2003"/>
      <c r="G175" s="2002">
        <f t="shared" si="43"/>
        <v>2768</v>
      </c>
      <c r="H175" s="2142"/>
      <c r="I175" s="2142"/>
      <c r="J175" s="2003"/>
      <c r="K175" s="2002">
        <f t="shared" si="44"/>
        <v>8496</v>
      </c>
      <c r="L175" s="2142"/>
      <c r="M175" s="2142"/>
      <c r="N175" s="2003"/>
      <c r="O175" s="312" t="s">
        <v>78</v>
      </c>
      <c r="P175" s="2172"/>
    </row>
    <row r="176" spans="1:16" ht="39" customHeight="1">
      <c r="A176" s="2172"/>
      <c r="B176" s="312" t="s">
        <v>128</v>
      </c>
      <c r="C176" s="2136">
        <f t="shared" si="42"/>
        <v>9139</v>
      </c>
      <c r="D176" s="2137"/>
      <c r="E176" s="2137"/>
      <c r="F176" s="2138"/>
      <c r="G176" s="2136">
        <f t="shared" si="43"/>
        <v>4911</v>
      </c>
      <c r="H176" s="2137"/>
      <c r="I176" s="2137"/>
      <c r="J176" s="2138"/>
      <c r="K176" s="2136">
        <f t="shared" si="44"/>
        <v>14050</v>
      </c>
      <c r="L176" s="2137"/>
      <c r="M176" s="2137"/>
      <c r="N176" s="2138"/>
      <c r="O176" s="312" t="s">
        <v>129</v>
      </c>
      <c r="P176" s="2172"/>
    </row>
    <row r="177" spans="1:16" ht="13.5" customHeight="1"/>
    <row r="178" spans="1:16" ht="27.75" customHeight="1">
      <c r="A178" s="566"/>
      <c r="B178" s="2235" t="s">
        <v>1017</v>
      </c>
      <c r="C178" s="2236"/>
      <c r="D178" s="2236"/>
      <c r="E178" s="2236"/>
      <c r="F178" s="2237"/>
      <c r="K178" s="2238" t="s">
        <v>1018</v>
      </c>
      <c r="L178" s="2239"/>
      <c r="M178" s="2239"/>
      <c r="N178" s="2239"/>
      <c r="O178" s="2240"/>
      <c r="P178" s="566"/>
    </row>
  </sheetData>
  <mergeCells count="256">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B178:F178"/>
    <mergeCell ref="K178:O178"/>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P176"/>
  <sheetViews>
    <sheetView rightToLeft="1" topLeftCell="A175" zoomScaleNormal="100" workbookViewId="0">
      <selection activeCell="G13" sqref="G13"/>
    </sheetView>
  </sheetViews>
  <sheetFormatPr defaultColWidth="9.140625" defaultRowHeight="15"/>
  <cols>
    <col min="1" max="1" width="20.28515625" style="311" customWidth="1"/>
    <col min="2" max="2" width="13.140625" style="311" customWidth="1"/>
    <col min="3" max="14" width="9.140625" style="311"/>
    <col min="15" max="15" width="13.140625" style="311" customWidth="1"/>
    <col min="16" max="16" width="20.28515625" style="311" customWidth="1"/>
    <col min="17" max="16384" width="9.140625" style="311"/>
  </cols>
  <sheetData>
    <row r="1" spans="1:16" ht="50.25" customHeight="1">
      <c r="A1" s="1938" t="s">
        <v>437</v>
      </c>
      <c r="B1" s="2180"/>
      <c r="C1" s="2180"/>
      <c r="D1" s="2180"/>
      <c r="E1" s="2180"/>
      <c r="F1" s="2180"/>
      <c r="G1" s="2180"/>
      <c r="H1" s="2180"/>
      <c r="I1" s="2180"/>
      <c r="J1" s="2180"/>
      <c r="K1" s="2180"/>
      <c r="L1" s="2180"/>
      <c r="M1" s="2180"/>
      <c r="N1" s="2180"/>
      <c r="O1" s="2180"/>
      <c r="P1" s="2181"/>
    </row>
    <row r="2" spans="1:16" ht="47.25" customHeight="1">
      <c r="A2" s="1940" t="s">
        <v>1019</v>
      </c>
      <c r="B2" s="2043"/>
      <c r="C2" s="2043"/>
      <c r="D2" s="2043"/>
      <c r="E2" s="2043"/>
      <c r="F2" s="2043"/>
      <c r="G2" s="2043"/>
      <c r="H2" s="2043"/>
      <c r="I2" s="2043"/>
      <c r="J2" s="2043"/>
      <c r="K2" s="2043"/>
      <c r="L2" s="2043"/>
      <c r="M2" s="2043"/>
      <c r="N2" s="2043"/>
      <c r="O2" s="2043"/>
      <c r="P2" s="2044"/>
    </row>
    <row r="3" spans="1:16" ht="39" customHeight="1">
      <c r="A3" s="2150" t="s">
        <v>1020</v>
      </c>
      <c r="B3" s="2151"/>
      <c r="C3" s="2151"/>
      <c r="D3" s="2151"/>
      <c r="E3" s="2151"/>
      <c r="F3" s="2151"/>
      <c r="G3" s="2152"/>
      <c r="H3" s="2153" t="s">
        <v>1021</v>
      </c>
      <c r="I3" s="2153"/>
      <c r="J3" s="2153"/>
      <c r="K3" s="2153"/>
      <c r="L3" s="2153"/>
      <c r="M3" s="2153"/>
      <c r="N3" s="2153"/>
      <c r="O3" s="2153"/>
      <c r="P3" s="2154"/>
    </row>
    <row r="4" spans="1:16" ht="39" customHeight="1">
      <c r="A4" s="2173" t="s">
        <v>517</v>
      </c>
      <c r="B4" s="2173" t="s">
        <v>621</v>
      </c>
      <c r="C4" s="2179" t="s">
        <v>88</v>
      </c>
      <c r="D4" s="2179"/>
      <c r="E4" s="2179" t="s">
        <v>89</v>
      </c>
      <c r="F4" s="2179" t="s">
        <v>90</v>
      </c>
      <c r="G4" s="2179"/>
      <c r="H4" s="2179" t="s">
        <v>146</v>
      </c>
      <c r="I4" s="2179" t="s">
        <v>92</v>
      </c>
      <c r="J4" s="2179"/>
      <c r="K4" s="2179" t="s">
        <v>93</v>
      </c>
      <c r="L4" s="2179" t="s">
        <v>94</v>
      </c>
      <c r="M4" s="2179"/>
      <c r="N4" s="2179" t="s">
        <v>257</v>
      </c>
      <c r="O4" s="2179" t="s">
        <v>622</v>
      </c>
      <c r="P4" s="2179" t="s">
        <v>520</v>
      </c>
    </row>
    <row r="5" spans="1:16" ht="39" customHeight="1">
      <c r="A5" s="2174"/>
      <c r="B5" s="2174"/>
      <c r="C5" s="2179" t="s">
        <v>89</v>
      </c>
      <c r="D5" s="2179"/>
      <c r="E5" s="2179"/>
      <c r="F5" s="2179" t="s">
        <v>91</v>
      </c>
      <c r="G5" s="2179"/>
      <c r="H5" s="2179"/>
      <c r="I5" s="2179" t="s">
        <v>93</v>
      </c>
      <c r="J5" s="2179"/>
      <c r="K5" s="2179"/>
      <c r="L5" s="2179" t="s">
        <v>257</v>
      </c>
      <c r="M5" s="2179"/>
      <c r="N5" s="2179"/>
      <c r="O5" s="2179"/>
      <c r="P5" s="2179"/>
    </row>
    <row r="6" spans="1:16" ht="39" customHeight="1">
      <c r="A6" s="2174"/>
      <c r="B6" s="2174"/>
      <c r="C6" s="312" t="s">
        <v>624</v>
      </c>
      <c r="D6" s="312" t="s">
        <v>625</v>
      </c>
      <c r="E6" s="312" t="s">
        <v>128</v>
      </c>
      <c r="F6" s="312" t="s">
        <v>624</v>
      </c>
      <c r="G6" s="312" t="s">
        <v>625</v>
      </c>
      <c r="H6" s="312" t="s">
        <v>128</v>
      </c>
      <c r="I6" s="312" t="s">
        <v>624</v>
      </c>
      <c r="J6" s="312" t="s">
        <v>625</v>
      </c>
      <c r="K6" s="312" t="s">
        <v>128</v>
      </c>
      <c r="L6" s="312" t="s">
        <v>624</v>
      </c>
      <c r="M6" s="312" t="s">
        <v>625</v>
      </c>
      <c r="N6" s="312" t="s">
        <v>128</v>
      </c>
      <c r="O6" s="2179"/>
      <c r="P6" s="2179"/>
    </row>
    <row r="7" spans="1:16" ht="39" customHeight="1">
      <c r="A7" s="2175"/>
      <c r="B7" s="2175"/>
      <c r="C7" s="312" t="s">
        <v>626</v>
      </c>
      <c r="D7" s="312" t="s">
        <v>627</v>
      </c>
      <c r="E7" s="312" t="s">
        <v>129</v>
      </c>
      <c r="F7" s="312" t="s">
        <v>626</v>
      </c>
      <c r="G7" s="312" t="s">
        <v>627</v>
      </c>
      <c r="H7" s="312" t="s">
        <v>129</v>
      </c>
      <c r="I7" s="312" t="s">
        <v>626</v>
      </c>
      <c r="J7" s="312" t="s">
        <v>627</v>
      </c>
      <c r="K7" s="312" t="s">
        <v>129</v>
      </c>
      <c r="L7" s="312" t="s">
        <v>626</v>
      </c>
      <c r="M7" s="312" t="s">
        <v>627</v>
      </c>
      <c r="N7" s="312" t="s">
        <v>129</v>
      </c>
      <c r="O7" s="2179"/>
      <c r="P7" s="2179"/>
    </row>
    <row r="8" spans="1:16" s="46" customFormat="1" ht="39" customHeight="1">
      <c r="A8" s="2172" t="s">
        <v>523</v>
      </c>
      <c r="B8" s="312" t="s">
        <v>628</v>
      </c>
      <c r="C8" s="242">
        <v>887</v>
      </c>
      <c r="D8" s="242">
        <v>2266</v>
      </c>
      <c r="E8" s="242">
        <f>C8+D8</f>
        <v>3153</v>
      </c>
      <c r="F8" s="242">
        <v>143</v>
      </c>
      <c r="G8" s="242">
        <v>560</v>
      </c>
      <c r="H8" s="242">
        <f>F8+G8</f>
        <v>703</v>
      </c>
      <c r="I8" s="242">
        <v>654</v>
      </c>
      <c r="J8" s="242">
        <v>1494</v>
      </c>
      <c r="K8" s="242">
        <f>I8+J8</f>
        <v>2148</v>
      </c>
      <c r="L8" s="242">
        <v>40</v>
      </c>
      <c r="M8" s="242">
        <v>192</v>
      </c>
      <c r="N8" s="242">
        <f>L8+M8</f>
        <v>232</v>
      </c>
      <c r="O8" s="312" t="s">
        <v>76</v>
      </c>
      <c r="P8" s="2172" t="s">
        <v>629</v>
      </c>
    </row>
    <row r="9" spans="1:16" s="46" customFormat="1" ht="39" customHeight="1">
      <c r="A9" s="2172"/>
      <c r="B9" s="312" t="s">
        <v>630</v>
      </c>
      <c r="C9" s="242">
        <v>297</v>
      </c>
      <c r="D9" s="242">
        <v>2000</v>
      </c>
      <c r="E9" s="242">
        <f>C9+D9</f>
        <v>2297</v>
      </c>
      <c r="F9" s="242">
        <v>47</v>
      </c>
      <c r="G9" s="242">
        <v>350</v>
      </c>
      <c r="H9" s="242">
        <f>F9+G9</f>
        <v>397</v>
      </c>
      <c r="I9" s="242">
        <v>321</v>
      </c>
      <c r="J9" s="242">
        <v>1056</v>
      </c>
      <c r="K9" s="242">
        <f>I9+J9</f>
        <v>1377</v>
      </c>
      <c r="L9" s="242">
        <v>7</v>
      </c>
      <c r="M9" s="242">
        <v>206</v>
      </c>
      <c r="N9" s="242">
        <f>L9+M9</f>
        <v>213</v>
      </c>
      <c r="O9" s="312" t="s">
        <v>78</v>
      </c>
      <c r="P9" s="2172"/>
    </row>
    <row r="10" spans="1:16" s="46" customFormat="1" ht="39" customHeight="1">
      <c r="A10" s="2172"/>
      <c r="B10" s="312" t="s">
        <v>128</v>
      </c>
      <c r="C10" s="239">
        <f>C8+C9</f>
        <v>1184</v>
      </c>
      <c r="D10" s="239">
        <f t="shared" ref="D10:N10" si="0">D8+D9</f>
        <v>4266</v>
      </c>
      <c r="E10" s="239">
        <f t="shared" si="0"/>
        <v>5450</v>
      </c>
      <c r="F10" s="239">
        <f t="shared" si="0"/>
        <v>190</v>
      </c>
      <c r="G10" s="239">
        <f t="shared" si="0"/>
        <v>910</v>
      </c>
      <c r="H10" s="239">
        <f t="shared" si="0"/>
        <v>1100</v>
      </c>
      <c r="I10" s="239">
        <f t="shared" si="0"/>
        <v>975</v>
      </c>
      <c r="J10" s="239">
        <f t="shared" si="0"/>
        <v>2550</v>
      </c>
      <c r="K10" s="239">
        <f t="shared" si="0"/>
        <v>3525</v>
      </c>
      <c r="L10" s="239">
        <f t="shared" si="0"/>
        <v>47</v>
      </c>
      <c r="M10" s="239">
        <f t="shared" si="0"/>
        <v>398</v>
      </c>
      <c r="N10" s="239">
        <f t="shared" si="0"/>
        <v>445</v>
      </c>
      <c r="O10" s="312" t="s">
        <v>129</v>
      </c>
      <c r="P10" s="2172"/>
    </row>
    <row r="11" spans="1:16" s="46" customFormat="1" ht="39" customHeight="1">
      <c r="A11" s="2172" t="s">
        <v>524</v>
      </c>
      <c r="B11" s="312" t="s">
        <v>628</v>
      </c>
      <c r="C11" s="242">
        <v>974</v>
      </c>
      <c r="D11" s="242">
        <v>1716</v>
      </c>
      <c r="E11" s="242">
        <f>C11+D11</f>
        <v>2690</v>
      </c>
      <c r="F11" s="242">
        <v>128</v>
      </c>
      <c r="G11" s="242">
        <v>328</v>
      </c>
      <c r="H11" s="242">
        <f>F11+G11</f>
        <v>456</v>
      </c>
      <c r="I11" s="242">
        <v>390</v>
      </c>
      <c r="J11" s="242">
        <v>910</v>
      </c>
      <c r="K11" s="242">
        <f>I11+J11</f>
        <v>1300</v>
      </c>
      <c r="L11" s="242">
        <v>73</v>
      </c>
      <c r="M11" s="242">
        <v>232</v>
      </c>
      <c r="N11" s="242">
        <f>L11+M11</f>
        <v>305</v>
      </c>
      <c r="O11" s="312" t="s">
        <v>76</v>
      </c>
      <c r="P11" s="2172" t="s">
        <v>227</v>
      </c>
    </row>
    <row r="12" spans="1:16" s="46" customFormat="1" ht="39" customHeight="1">
      <c r="A12" s="2172"/>
      <c r="B12" s="312" t="s">
        <v>630</v>
      </c>
      <c r="C12" s="242">
        <v>807</v>
      </c>
      <c r="D12" s="242">
        <v>1360</v>
      </c>
      <c r="E12" s="242">
        <f>C12+D12</f>
        <v>2167</v>
      </c>
      <c r="F12" s="242">
        <v>110</v>
      </c>
      <c r="G12" s="242">
        <v>198</v>
      </c>
      <c r="H12" s="242">
        <f>F12+G12</f>
        <v>308</v>
      </c>
      <c r="I12" s="242">
        <v>604</v>
      </c>
      <c r="J12" s="242">
        <v>615</v>
      </c>
      <c r="K12" s="242">
        <f>I12+J12</f>
        <v>1219</v>
      </c>
      <c r="L12" s="242">
        <v>19</v>
      </c>
      <c r="M12" s="242">
        <v>188</v>
      </c>
      <c r="N12" s="242">
        <f>L12+M12</f>
        <v>207</v>
      </c>
      <c r="O12" s="312" t="s">
        <v>78</v>
      </c>
      <c r="P12" s="2172"/>
    </row>
    <row r="13" spans="1:16" s="46" customFormat="1" ht="39" customHeight="1">
      <c r="A13" s="2172"/>
      <c r="B13" s="312" t="s">
        <v>128</v>
      </c>
      <c r="C13" s="239">
        <f>C11+C12</f>
        <v>1781</v>
      </c>
      <c r="D13" s="239">
        <f t="shared" ref="D13:N13" si="1">D11+D12</f>
        <v>3076</v>
      </c>
      <c r="E13" s="239">
        <f t="shared" si="1"/>
        <v>4857</v>
      </c>
      <c r="F13" s="239">
        <f t="shared" si="1"/>
        <v>238</v>
      </c>
      <c r="G13" s="239">
        <f t="shared" si="1"/>
        <v>526</v>
      </c>
      <c r="H13" s="239">
        <f t="shared" si="1"/>
        <v>764</v>
      </c>
      <c r="I13" s="239">
        <f t="shared" si="1"/>
        <v>994</v>
      </c>
      <c r="J13" s="239">
        <f t="shared" si="1"/>
        <v>1525</v>
      </c>
      <c r="K13" s="239">
        <f t="shared" si="1"/>
        <v>2519</v>
      </c>
      <c r="L13" s="239">
        <f t="shared" si="1"/>
        <v>92</v>
      </c>
      <c r="M13" s="239">
        <f t="shared" si="1"/>
        <v>420</v>
      </c>
      <c r="N13" s="239">
        <f t="shared" si="1"/>
        <v>512</v>
      </c>
      <c r="O13" s="312" t="s">
        <v>129</v>
      </c>
      <c r="P13" s="2172"/>
    </row>
    <row r="14" spans="1:16" s="46" customFormat="1" ht="39" customHeight="1">
      <c r="A14" s="2172" t="s">
        <v>525</v>
      </c>
      <c r="B14" s="312" t="s">
        <v>628</v>
      </c>
      <c r="C14" s="242">
        <f>C8+C11</f>
        <v>1861</v>
      </c>
      <c r="D14" s="242">
        <f t="shared" ref="D14:N15" si="2">D8+D11</f>
        <v>3982</v>
      </c>
      <c r="E14" s="242">
        <f t="shared" si="2"/>
        <v>5843</v>
      </c>
      <c r="F14" s="242">
        <f t="shared" si="2"/>
        <v>271</v>
      </c>
      <c r="G14" s="242">
        <f t="shared" si="2"/>
        <v>888</v>
      </c>
      <c r="H14" s="242">
        <f t="shared" si="2"/>
        <v>1159</v>
      </c>
      <c r="I14" s="242">
        <f t="shared" si="2"/>
        <v>1044</v>
      </c>
      <c r="J14" s="242">
        <f t="shared" si="2"/>
        <v>2404</v>
      </c>
      <c r="K14" s="242">
        <f t="shared" si="2"/>
        <v>3448</v>
      </c>
      <c r="L14" s="242">
        <f t="shared" si="2"/>
        <v>113</v>
      </c>
      <c r="M14" s="242">
        <f t="shared" si="2"/>
        <v>424</v>
      </c>
      <c r="N14" s="242">
        <f t="shared" si="2"/>
        <v>537</v>
      </c>
      <c r="O14" s="312" t="s">
        <v>76</v>
      </c>
      <c r="P14" s="2172" t="s">
        <v>631</v>
      </c>
    </row>
    <row r="15" spans="1:16" s="46" customFormat="1" ht="39" customHeight="1">
      <c r="A15" s="2172"/>
      <c r="B15" s="312" t="s">
        <v>630</v>
      </c>
      <c r="C15" s="242">
        <f>C9+C12</f>
        <v>1104</v>
      </c>
      <c r="D15" s="242">
        <f t="shared" si="2"/>
        <v>3360</v>
      </c>
      <c r="E15" s="242">
        <f t="shared" si="2"/>
        <v>4464</v>
      </c>
      <c r="F15" s="242">
        <f t="shared" si="2"/>
        <v>157</v>
      </c>
      <c r="G15" s="242">
        <f t="shared" si="2"/>
        <v>548</v>
      </c>
      <c r="H15" s="242">
        <f t="shared" si="2"/>
        <v>705</v>
      </c>
      <c r="I15" s="242">
        <f t="shared" si="2"/>
        <v>925</v>
      </c>
      <c r="J15" s="242">
        <f t="shared" si="2"/>
        <v>1671</v>
      </c>
      <c r="K15" s="242">
        <f t="shared" si="2"/>
        <v>2596</v>
      </c>
      <c r="L15" s="242">
        <f t="shared" si="2"/>
        <v>26</v>
      </c>
      <c r="M15" s="242">
        <f t="shared" si="2"/>
        <v>394</v>
      </c>
      <c r="N15" s="242">
        <f t="shared" si="2"/>
        <v>420</v>
      </c>
      <c r="O15" s="312" t="s">
        <v>78</v>
      </c>
      <c r="P15" s="2172"/>
    </row>
    <row r="16" spans="1:16" s="46" customFormat="1" ht="39" customHeight="1">
      <c r="A16" s="2172"/>
      <c r="B16" s="312" t="s">
        <v>128</v>
      </c>
      <c r="C16" s="239">
        <f>C14+C15</f>
        <v>2965</v>
      </c>
      <c r="D16" s="239">
        <f t="shared" ref="D16:N16" si="3">D14+D15</f>
        <v>7342</v>
      </c>
      <c r="E16" s="239">
        <f t="shared" si="3"/>
        <v>10307</v>
      </c>
      <c r="F16" s="239">
        <f t="shared" si="3"/>
        <v>428</v>
      </c>
      <c r="G16" s="239">
        <f t="shared" si="3"/>
        <v>1436</v>
      </c>
      <c r="H16" s="239">
        <f t="shared" si="3"/>
        <v>1864</v>
      </c>
      <c r="I16" s="239">
        <f t="shared" si="3"/>
        <v>1969</v>
      </c>
      <c r="J16" s="239">
        <f t="shared" si="3"/>
        <v>4075</v>
      </c>
      <c r="K16" s="239">
        <f t="shared" si="3"/>
        <v>6044</v>
      </c>
      <c r="L16" s="239">
        <f t="shared" si="3"/>
        <v>139</v>
      </c>
      <c r="M16" s="239">
        <f t="shared" si="3"/>
        <v>818</v>
      </c>
      <c r="N16" s="239">
        <f t="shared" si="3"/>
        <v>957</v>
      </c>
      <c r="O16" s="312" t="s">
        <v>129</v>
      </c>
      <c r="P16" s="2172"/>
    </row>
    <row r="17" spans="1:16" ht="39" customHeight="1">
      <c r="A17" s="2172" t="s">
        <v>527</v>
      </c>
      <c r="B17" s="312" t="s">
        <v>628</v>
      </c>
      <c r="C17" s="242">
        <v>168</v>
      </c>
      <c r="D17" s="242">
        <v>595</v>
      </c>
      <c r="E17" s="242">
        <f>C17+D17</f>
        <v>763</v>
      </c>
      <c r="F17" s="242">
        <v>41</v>
      </c>
      <c r="G17" s="242">
        <v>106</v>
      </c>
      <c r="H17" s="242">
        <f>F17+G17</f>
        <v>147</v>
      </c>
      <c r="I17" s="242">
        <v>111</v>
      </c>
      <c r="J17" s="242">
        <v>300</v>
      </c>
      <c r="K17" s="242">
        <f>I17+J17</f>
        <v>411</v>
      </c>
      <c r="L17" s="242">
        <v>3</v>
      </c>
      <c r="M17" s="242">
        <v>21</v>
      </c>
      <c r="N17" s="242">
        <f>L17+M17</f>
        <v>24</v>
      </c>
      <c r="O17" s="312" t="s">
        <v>76</v>
      </c>
      <c r="P17" s="2172" t="s">
        <v>233</v>
      </c>
    </row>
    <row r="18" spans="1:16" ht="39" customHeight="1">
      <c r="A18" s="2172"/>
      <c r="B18" s="312" t="s">
        <v>630</v>
      </c>
      <c r="C18" s="242">
        <v>295</v>
      </c>
      <c r="D18" s="242">
        <v>8524</v>
      </c>
      <c r="E18" s="242">
        <f>C18+D18</f>
        <v>8819</v>
      </c>
      <c r="F18" s="242">
        <v>44</v>
      </c>
      <c r="G18" s="242">
        <v>968</v>
      </c>
      <c r="H18" s="242">
        <f>F18+G18</f>
        <v>1012</v>
      </c>
      <c r="I18" s="242">
        <v>202</v>
      </c>
      <c r="J18" s="242">
        <v>3705</v>
      </c>
      <c r="K18" s="242">
        <f>I18+J18</f>
        <v>3907</v>
      </c>
      <c r="L18" s="242">
        <v>5</v>
      </c>
      <c r="M18" s="242">
        <v>607</v>
      </c>
      <c r="N18" s="242">
        <f>L18+M18</f>
        <v>612</v>
      </c>
      <c r="O18" s="312" t="s">
        <v>78</v>
      </c>
      <c r="P18" s="2172"/>
    </row>
    <row r="19" spans="1:16" ht="39" customHeight="1">
      <c r="A19" s="2172"/>
      <c r="B19" s="312" t="s">
        <v>128</v>
      </c>
      <c r="C19" s="239">
        <f>C17+C18</f>
        <v>463</v>
      </c>
      <c r="D19" s="239">
        <f t="shared" ref="D19:N19" si="4">D17+D18</f>
        <v>9119</v>
      </c>
      <c r="E19" s="239">
        <f t="shared" si="4"/>
        <v>9582</v>
      </c>
      <c r="F19" s="239">
        <f t="shared" si="4"/>
        <v>85</v>
      </c>
      <c r="G19" s="239">
        <f t="shared" si="4"/>
        <v>1074</v>
      </c>
      <c r="H19" s="239">
        <f t="shared" si="4"/>
        <v>1159</v>
      </c>
      <c r="I19" s="239">
        <f t="shared" si="4"/>
        <v>313</v>
      </c>
      <c r="J19" s="239">
        <f t="shared" si="4"/>
        <v>4005</v>
      </c>
      <c r="K19" s="239">
        <f t="shared" si="4"/>
        <v>4318</v>
      </c>
      <c r="L19" s="239">
        <f t="shared" si="4"/>
        <v>8</v>
      </c>
      <c r="M19" s="239">
        <f t="shared" si="4"/>
        <v>628</v>
      </c>
      <c r="N19" s="239">
        <f t="shared" si="4"/>
        <v>636</v>
      </c>
      <c r="O19" s="312" t="s">
        <v>129</v>
      </c>
      <c r="P19" s="2172"/>
    </row>
    <row r="20" spans="1:16" ht="39" customHeight="1">
      <c r="A20" s="2172" t="s">
        <v>528</v>
      </c>
      <c r="B20" s="312" t="s">
        <v>628</v>
      </c>
      <c r="C20" s="242">
        <v>0</v>
      </c>
      <c r="D20" s="242">
        <v>0</v>
      </c>
      <c r="E20" s="242">
        <f>C20+D20</f>
        <v>0</v>
      </c>
      <c r="F20" s="242">
        <v>0</v>
      </c>
      <c r="G20" s="242">
        <v>0</v>
      </c>
      <c r="H20" s="242">
        <f>F20+G20</f>
        <v>0</v>
      </c>
      <c r="I20" s="242">
        <v>0</v>
      </c>
      <c r="J20" s="242">
        <v>0</v>
      </c>
      <c r="K20" s="242">
        <f>I20+J20</f>
        <v>0</v>
      </c>
      <c r="L20" s="242">
        <v>0</v>
      </c>
      <c r="M20" s="242">
        <v>0</v>
      </c>
      <c r="N20" s="242">
        <f>L20+M20</f>
        <v>0</v>
      </c>
      <c r="O20" s="312" t="s">
        <v>76</v>
      </c>
      <c r="P20" s="2172" t="s">
        <v>235</v>
      </c>
    </row>
    <row r="21" spans="1:16" ht="39" customHeight="1">
      <c r="A21" s="2172"/>
      <c r="B21" s="312" t="s">
        <v>630</v>
      </c>
      <c r="C21" s="242">
        <v>4</v>
      </c>
      <c r="D21" s="242">
        <v>493</v>
      </c>
      <c r="E21" s="242">
        <f>C21+D21</f>
        <v>497</v>
      </c>
      <c r="F21" s="242">
        <v>0</v>
      </c>
      <c r="G21" s="242">
        <v>33</v>
      </c>
      <c r="H21" s="242">
        <f>F21+G21</f>
        <v>33</v>
      </c>
      <c r="I21" s="242">
        <v>1</v>
      </c>
      <c r="J21" s="242">
        <v>90</v>
      </c>
      <c r="K21" s="242">
        <f>I21+J21</f>
        <v>91</v>
      </c>
      <c r="L21" s="242">
        <v>0</v>
      </c>
      <c r="M21" s="242">
        <v>9</v>
      </c>
      <c r="N21" s="242">
        <f>L21+M21</f>
        <v>9</v>
      </c>
      <c r="O21" s="312" t="s">
        <v>78</v>
      </c>
      <c r="P21" s="2172"/>
    </row>
    <row r="22" spans="1:16" ht="39" customHeight="1">
      <c r="A22" s="2172"/>
      <c r="B22" s="312" t="s">
        <v>128</v>
      </c>
      <c r="C22" s="239">
        <f>C20+C21</f>
        <v>4</v>
      </c>
      <c r="D22" s="239">
        <f t="shared" ref="D22:N22" si="5">D20+D21</f>
        <v>493</v>
      </c>
      <c r="E22" s="239">
        <f t="shared" si="5"/>
        <v>497</v>
      </c>
      <c r="F22" s="239">
        <f t="shared" si="5"/>
        <v>0</v>
      </c>
      <c r="G22" s="239">
        <f t="shared" si="5"/>
        <v>33</v>
      </c>
      <c r="H22" s="239">
        <f t="shared" si="5"/>
        <v>33</v>
      </c>
      <c r="I22" s="239">
        <f t="shared" si="5"/>
        <v>1</v>
      </c>
      <c r="J22" s="239">
        <f t="shared" si="5"/>
        <v>90</v>
      </c>
      <c r="K22" s="239">
        <f t="shared" si="5"/>
        <v>91</v>
      </c>
      <c r="L22" s="239">
        <f t="shared" si="5"/>
        <v>0</v>
      </c>
      <c r="M22" s="239">
        <f t="shared" si="5"/>
        <v>9</v>
      </c>
      <c r="N22" s="239">
        <f t="shared" si="5"/>
        <v>9</v>
      </c>
      <c r="O22" s="312" t="s">
        <v>129</v>
      </c>
      <c r="P22" s="2172"/>
    </row>
    <row r="23" spans="1:16" ht="39" customHeight="1">
      <c r="A23" s="2172" t="s">
        <v>529</v>
      </c>
      <c r="B23" s="312" t="s">
        <v>628</v>
      </c>
      <c r="C23" s="242">
        <f>C17+C20</f>
        <v>168</v>
      </c>
      <c r="D23" s="242">
        <f t="shared" ref="D23:N24" si="6">D17+D20</f>
        <v>595</v>
      </c>
      <c r="E23" s="242">
        <f t="shared" si="6"/>
        <v>763</v>
      </c>
      <c r="F23" s="242">
        <f t="shared" si="6"/>
        <v>41</v>
      </c>
      <c r="G23" s="242">
        <f t="shared" si="6"/>
        <v>106</v>
      </c>
      <c r="H23" s="242">
        <f t="shared" si="6"/>
        <v>147</v>
      </c>
      <c r="I23" s="242">
        <f t="shared" si="6"/>
        <v>111</v>
      </c>
      <c r="J23" s="242">
        <f t="shared" si="6"/>
        <v>300</v>
      </c>
      <c r="K23" s="242">
        <f t="shared" si="6"/>
        <v>411</v>
      </c>
      <c r="L23" s="242">
        <f t="shared" si="6"/>
        <v>3</v>
      </c>
      <c r="M23" s="242">
        <f t="shared" si="6"/>
        <v>21</v>
      </c>
      <c r="N23" s="242">
        <f t="shared" si="6"/>
        <v>24</v>
      </c>
      <c r="O23" s="312" t="s">
        <v>76</v>
      </c>
      <c r="P23" s="2172" t="s">
        <v>530</v>
      </c>
    </row>
    <row r="24" spans="1:16" ht="39" customHeight="1">
      <c r="A24" s="2172"/>
      <c r="B24" s="312" t="s">
        <v>630</v>
      </c>
      <c r="C24" s="242">
        <f>C18+C21</f>
        <v>299</v>
      </c>
      <c r="D24" s="242">
        <f t="shared" si="6"/>
        <v>9017</v>
      </c>
      <c r="E24" s="242">
        <f t="shared" si="6"/>
        <v>9316</v>
      </c>
      <c r="F24" s="242">
        <f t="shared" si="6"/>
        <v>44</v>
      </c>
      <c r="G24" s="242">
        <f t="shared" si="6"/>
        <v>1001</v>
      </c>
      <c r="H24" s="242">
        <f t="shared" si="6"/>
        <v>1045</v>
      </c>
      <c r="I24" s="242">
        <f t="shared" si="6"/>
        <v>203</v>
      </c>
      <c r="J24" s="242">
        <f t="shared" si="6"/>
        <v>3795</v>
      </c>
      <c r="K24" s="242">
        <f t="shared" si="6"/>
        <v>3998</v>
      </c>
      <c r="L24" s="242">
        <f t="shared" si="6"/>
        <v>5</v>
      </c>
      <c r="M24" s="242">
        <f t="shared" si="6"/>
        <v>616</v>
      </c>
      <c r="N24" s="242">
        <f t="shared" si="6"/>
        <v>621</v>
      </c>
      <c r="O24" s="312" t="s">
        <v>78</v>
      </c>
      <c r="P24" s="2172"/>
    </row>
    <row r="25" spans="1:16" ht="39" customHeight="1">
      <c r="A25" s="2172"/>
      <c r="B25" s="312" t="s">
        <v>128</v>
      </c>
      <c r="C25" s="239">
        <f>C23+C24</f>
        <v>467</v>
      </c>
      <c r="D25" s="239">
        <f t="shared" ref="D25:N25" si="7">D23+D24</f>
        <v>9612</v>
      </c>
      <c r="E25" s="239">
        <f t="shared" si="7"/>
        <v>10079</v>
      </c>
      <c r="F25" s="239">
        <f t="shared" si="7"/>
        <v>85</v>
      </c>
      <c r="G25" s="239">
        <f t="shared" si="7"/>
        <v>1107</v>
      </c>
      <c r="H25" s="239">
        <f t="shared" si="7"/>
        <v>1192</v>
      </c>
      <c r="I25" s="239">
        <f t="shared" si="7"/>
        <v>314</v>
      </c>
      <c r="J25" s="239">
        <f t="shared" si="7"/>
        <v>4095</v>
      </c>
      <c r="K25" s="239">
        <f t="shared" si="7"/>
        <v>4409</v>
      </c>
      <c r="L25" s="239">
        <f t="shared" si="7"/>
        <v>8</v>
      </c>
      <c r="M25" s="239">
        <f t="shared" si="7"/>
        <v>637</v>
      </c>
      <c r="N25" s="239">
        <f t="shared" si="7"/>
        <v>645</v>
      </c>
      <c r="O25" s="312" t="s">
        <v>129</v>
      </c>
      <c r="P25" s="2172"/>
    </row>
    <row r="26" spans="1:16" ht="39" customHeight="1">
      <c r="A26" s="2172" t="s">
        <v>531</v>
      </c>
      <c r="B26" s="312" t="s">
        <v>628</v>
      </c>
      <c r="C26" s="242">
        <v>25</v>
      </c>
      <c r="D26" s="242">
        <v>41</v>
      </c>
      <c r="E26" s="242">
        <f>C26+D26</f>
        <v>66</v>
      </c>
      <c r="F26" s="242">
        <v>2</v>
      </c>
      <c r="G26" s="242">
        <v>6</v>
      </c>
      <c r="H26" s="242">
        <f>F26+G26</f>
        <v>8</v>
      </c>
      <c r="I26" s="242">
        <v>14</v>
      </c>
      <c r="J26" s="242">
        <v>16</v>
      </c>
      <c r="K26" s="242">
        <f>I26+J26</f>
        <v>30</v>
      </c>
      <c r="L26" s="242">
        <v>1</v>
      </c>
      <c r="M26" s="242">
        <v>6</v>
      </c>
      <c r="N26" s="242">
        <f>L26+M26</f>
        <v>7</v>
      </c>
      <c r="O26" s="312" t="s">
        <v>76</v>
      </c>
      <c r="P26" s="2172" t="s">
        <v>632</v>
      </c>
    </row>
    <row r="27" spans="1:16" ht="39" customHeight="1">
      <c r="A27" s="2172"/>
      <c r="B27" s="312" t="s">
        <v>630</v>
      </c>
      <c r="C27" s="242">
        <v>23</v>
      </c>
      <c r="D27" s="242">
        <v>18</v>
      </c>
      <c r="E27" s="242">
        <f>C27+D27</f>
        <v>41</v>
      </c>
      <c r="F27" s="242">
        <v>3</v>
      </c>
      <c r="G27" s="242">
        <v>1</v>
      </c>
      <c r="H27" s="242">
        <f>F27+G27</f>
        <v>4</v>
      </c>
      <c r="I27" s="242">
        <v>24</v>
      </c>
      <c r="J27" s="242">
        <v>13</v>
      </c>
      <c r="K27" s="242">
        <f>I27+J27</f>
        <v>37</v>
      </c>
      <c r="L27" s="242">
        <v>0</v>
      </c>
      <c r="M27" s="242">
        <v>0</v>
      </c>
      <c r="N27" s="242">
        <f>L27+M27</f>
        <v>0</v>
      </c>
      <c r="O27" s="312" t="s">
        <v>78</v>
      </c>
      <c r="P27" s="2172"/>
    </row>
    <row r="28" spans="1:16" ht="39" customHeight="1">
      <c r="A28" s="2172"/>
      <c r="B28" s="312" t="s">
        <v>128</v>
      </c>
      <c r="C28" s="239">
        <f>C26+C27</f>
        <v>48</v>
      </c>
      <c r="D28" s="239">
        <f t="shared" ref="D28:N28" si="8">D26+D27</f>
        <v>59</v>
      </c>
      <c r="E28" s="239">
        <f t="shared" si="8"/>
        <v>107</v>
      </c>
      <c r="F28" s="239">
        <f t="shared" si="8"/>
        <v>5</v>
      </c>
      <c r="G28" s="239">
        <f t="shared" si="8"/>
        <v>7</v>
      </c>
      <c r="H28" s="239">
        <f t="shared" si="8"/>
        <v>12</v>
      </c>
      <c r="I28" s="239">
        <f t="shared" si="8"/>
        <v>38</v>
      </c>
      <c r="J28" s="239">
        <f t="shared" si="8"/>
        <v>29</v>
      </c>
      <c r="K28" s="239">
        <f t="shared" si="8"/>
        <v>67</v>
      </c>
      <c r="L28" s="239">
        <f t="shared" si="8"/>
        <v>1</v>
      </c>
      <c r="M28" s="239">
        <f t="shared" si="8"/>
        <v>6</v>
      </c>
      <c r="N28" s="239">
        <f t="shared" si="8"/>
        <v>7</v>
      </c>
      <c r="O28" s="312" t="s">
        <v>129</v>
      </c>
      <c r="P28" s="2172"/>
    </row>
    <row r="29" spans="1:16" ht="39" customHeight="1">
      <c r="A29" s="2172" t="s">
        <v>532</v>
      </c>
      <c r="B29" s="312" t="s">
        <v>628</v>
      </c>
      <c r="C29" s="242">
        <v>547</v>
      </c>
      <c r="D29" s="242">
        <v>777</v>
      </c>
      <c r="E29" s="242">
        <f>C29+D29</f>
        <v>1324</v>
      </c>
      <c r="F29" s="242">
        <v>129</v>
      </c>
      <c r="G29" s="242">
        <v>205</v>
      </c>
      <c r="H29" s="242">
        <f>F29+G29</f>
        <v>334</v>
      </c>
      <c r="I29" s="242">
        <v>331</v>
      </c>
      <c r="J29" s="242">
        <v>349</v>
      </c>
      <c r="K29" s="242">
        <f>I29+J29</f>
        <v>680</v>
      </c>
      <c r="L29" s="242">
        <v>46</v>
      </c>
      <c r="M29" s="242">
        <v>94</v>
      </c>
      <c r="N29" s="242">
        <f>L29+M29</f>
        <v>140</v>
      </c>
      <c r="O29" s="312" t="s">
        <v>76</v>
      </c>
      <c r="P29" s="2172" t="s">
        <v>633</v>
      </c>
    </row>
    <row r="30" spans="1:16" ht="39" customHeight="1">
      <c r="A30" s="2172"/>
      <c r="B30" s="312" t="s">
        <v>630</v>
      </c>
      <c r="C30" s="242">
        <v>968</v>
      </c>
      <c r="D30" s="242">
        <v>1354</v>
      </c>
      <c r="E30" s="242">
        <f>C30+D30</f>
        <v>2322</v>
      </c>
      <c r="F30" s="242">
        <v>736</v>
      </c>
      <c r="G30" s="242">
        <v>155</v>
      </c>
      <c r="H30" s="242">
        <f>F30+G30</f>
        <v>891</v>
      </c>
      <c r="I30" s="242">
        <v>1346</v>
      </c>
      <c r="J30" s="242">
        <v>625</v>
      </c>
      <c r="K30" s="242">
        <f>I30+J30</f>
        <v>1971</v>
      </c>
      <c r="L30" s="242">
        <v>352</v>
      </c>
      <c r="M30" s="242">
        <v>91</v>
      </c>
      <c r="N30" s="242">
        <f>L30+M30</f>
        <v>443</v>
      </c>
      <c r="O30" s="312" t="s">
        <v>78</v>
      </c>
      <c r="P30" s="2172"/>
    </row>
    <row r="31" spans="1:16" ht="39" customHeight="1">
      <c r="A31" s="2172"/>
      <c r="B31" s="312" t="s">
        <v>128</v>
      </c>
      <c r="C31" s="239">
        <f>C29+C30</f>
        <v>1515</v>
      </c>
      <c r="D31" s="239">
        <f t="shared" ref="D31:N31" si="9">D29+D30</f>
        <v>2131</v>
      </c>
      <c r="E31" s="239">
        <f t="shared" si="9"/>
        <v>3646</v>
      </c>
      <c r="F31" s="239">
        <f t="shared" si="9"/>
        <v>865</v>
      </c>
      <c r="G31" s="239">
        <f t="shared" si="9"/>
        <v>360</v>
      </c>
      <c r="H31" s="239">
        <f t="shared" si="9"/>
        <v>1225</v>
      </c>
      <c r="I31" s="239">
        <f t="shared" si="9"/>
        <v>1677</v>
      </c>
      <c r="J31" s="239">
        <f t="shared" si="9"/>
        <v>974</v>
      </c>
      <c r="K31" s="239">
        <f t="shared" si="9"/>
        <v>2651</v>
      </c>
      <c r="L31" s="239">
        <f t="shared" si="9"/>
        <v>398</v>
      </c>
      <c r="M31" s="239">
        <f t="shared" si="9"/>
        <v>185</v>
      </c>
      <c r="N31" s="239">
        <f t="shared" si="9"/>
        <v>583</v>
      </c>
      <c r="O31" s="312" t="s">
        <v>129</v>
      </c>
      <c r="P31" s="2172"/>
    </row>
    <row r="32" spans="1:16" ht="39" customHeight="1">
      <c r="A32" s="2150" t="s">
        <v>1020</v>
      </c>
      <c r="B32" s="2151"/>
      <c r="C32" s="2151"/>
      <c r="D32" s="2151"/>
      <c r="E32" s="2151"/>
      <c r="F32" s="2151"/>
      <c r="G32" s="2152"/>
      <c r="H32" s="2153" t="s">
        <v>1021</v>
      </c>
      <c r="I32" s="2153"/>
      <c r="J32" s="2153"/>
      <c r="K32" s="2153"/>
      <c r="L32" s="2153"/>
      <c r="M32" s="2153"/>
      <c r="N32" s="2153"/>
      <c r="O32" s="2153"/>
      <c r="P32" s="2154"/>
    </row>
    <row r="33" spans="1:16" ht="39" customHeight="1">
      <c r="A33" s="2173" t="s">
        <v>517</v>
      </c>
      <c r="B33" s="2173" t="s">
        <v>621</v>
      </c>
      <c r="C33" s="2179" t="s">
        <v>96</v>
      </c>
      <c r="D33" s="2179"/>
      <c r="E33" s="2179" t="s">
        <v>97</v>
      </c>
      <c r="F33" s="2179" t="s">
        <v>98</v>
      </c>
      <c r="G33" s="2179"/>
      <c r="H33" s="2179" t="s">
        <v>99</v>
      </c>
      <c r="I33" s="2179" t="s">
        <v>258</v>
      </c>
      <c r="J33" s="2179"/>
      <c r="K33" s="2179" t="s">
        <v>101</v>
      </c>
      <c r="L33" s="2179" t="s">
        <v>102</v>
      </c>
      <c r="M33" s="2179"/>
      <c r="N33" s="2179" t="s">
        <v>692</v>
      </c>
      <c r="O33" s="2179" t="s">
        <v>622</v>
      </c>
      <c r="P33" s="2179" t="s">
        <v>520</v>
      </c>
    </row>
    <row r="34" spans="1:16" ht="39" customHeight="1">
      <c r="A34" s="2174"/>
      <c r="B34" s="2174"/>
      <c r="C34" s="2179" t="s">
        <v>97</v>
      </c>
      <c r="D34" s="2179"/>
      <c r="E34" s="2179"/>
      <c r="F34" s="2179" t="s">
        <v>99</v>
      </c>
      <c r="G34" s="2179"/>
      <c r="H34" s="2179"/>
      <c r="I34" s="2179" t="s">
        <v>101</v>
      </c>
      <c r="J34" s="2179"/>
      <c r="K34" s="2179"/>
      <c r="L34" s="2179" t="s">
        <v>103</v>
      </c>
      <c r="M34" s="2179"/>
      <c r="N34" s="2179"/>
      <c r="O34" s="2179"/>
      <c r="P34" s="2179"/>
    </row>
    <row r="35" spans="1:16" ht="39" customHeight="1">
      <c r="A35" s="2174"/>
      <c r="B35" s="2174"/>
      <c r="C35" s="312" t="s">
        <v>624</v>
      </c>
      <c r="D35" s="312" t="s">
        <v>625</v>
      </c>
      <c r="E35" s="312" t="s">
        <v>128</v>
      </c>
      <c r="F35" s="312" t="s">
        <v>624</v>
      </c>
      <c r="G35" s="312" t="s">
        <v>625</v>
      </c>
      <c r="H35" s="312" t="s">
        <v>128</v>
      </c>
      <c r="I35" s="312" t="s">
        <v>624</v>
      </c>
      <c r="J35" s="312" t="s">
        <v>625</v>
      </c>
      <c r="K35" s="312" t="s">
        <v>128</v>
      </c>
      <c r="L35" s="312" t="s">
        <v>624</v>
      </c>
      <c r="M35" s="312" t="s">
        <v>625</v>
      </c>
      <c r="N35" s="312" t="s">
        <v>128</v>
      </c>
      <c r="O35" s="2179"/>
      <c r="P35" s="2179"/>
    </row>
    <row r="36" spans="1:16" ht="39" customHeight="1">
      <c r="A36" s="2175"/>
      <c r="B36" s="2175"/>
      <c r="C36" s="312" t="s">
        <v>626</v>
      </c>
      <c r="D36" s="312" t="s">
        <v>627</v>
      </c>
      <c r="E36" s="312" t="s">
        <v>129</v>
      </c>
      <c r="F36" s="312" t="s">
        <v>626</v>
      </c>
      <c r="G36" s="312" t="s">
        <v>627</v>
      </c>
      <c r="H36" s="312" t="s">
        <v>129</v>
      </c>
      <c r="I36" s="312" t="s">
        <v>626</v>
      </c>
      <c r="J36" s="312" t="s">
        <v>627</v>
      </c>
      <c r="K36" s="312" t="s">
        <v>129</v>
      </c>
      <c r="L36" s="312" t="s">
        <v>626</v>
      </c>
      <c r="M36" s="312" t="s">
        <v>627</v>
      </c>
      <c r="N36" s="312" t="s">
        <v>129</v>
      </c>
      <c r="O36" s="2179"/>
      <c r="P36" s="2179"/>
    </row>
    <row r="37" spans="1:16" s="46" customFormat="1" ht="39" customHeight="1">
      <c r="A37" s="2172" t="s">
        <v>523</v>
      </c>
      <c r="B37" s="312" t="s">
        <v>628</v>
      </c>
      <c r="C37" s="242">
        <v>89</v>
      </c>
      <c r="D37" s="242">
        <v>359</v>
      </c>
      <c r="E37" s="242">
        <f>C37+D37</f>
        <v>448</v>
      </c>
      <c r="F37" s="242">
        <v>28</v>
      </c>
      <c r="G37" s="242">
        <v>278</v>
      </c>
      <c r="H37" s="242">
        <f>F37+G37</f>
        <v>306</v>
      </c>
      <c r="I37" s="242">
        <v>175</v>
      </c>
      <c r="J37" s="242">
        <v>1103</v>
      </c>
      <c r="K37" s="242">
        <f>I37+J37</f>
        <v>1278</v>
      </c>
      <c r="L37" s="242">
        <v>23</v>
      </c>
      <c r="M37" s="242">
        <v>182</v>
      </c>
      <c r="N37" s="242">
        <f>L37+M37</f>
        <v>205</v>
      </c>
      <c r="O37" s="312" t="s">
        <v>76</v>
      </c>
      <c r="P37" s="2172" t="s">
        <v>629</v>
      </c>
    </row>
    <row r="38" spans="1:16" s="46" customFormat="1" ht="39" customHeight="1">
      <c r="A38" s="2172"/>
      <c r="B38" s="312" t="s">
        <v>630</v>
      </c>
      <c r="C38" s="242">
        <v>19</v>
      </c>
      <c r="D38" s="242">
        <v>316</v>
      </c>
      <c r="E38" s="242">
        <f>C38+D38</f>
        <v>335</v>
      </c>
      <c r="F38" s="242">
        <v>4</v>
      </c>
      <c r="G38" s="242">
        <v>262</v>
      </c>
      <c r="H38" s="242">
        <f>F38+G38</f>
        <v>266</v>
      </c>
      <c r="I38" s="242">
        <v>137</v>
      </c>
      <c r="J38" s="242">
        <v>751</v>
      </c>
      <c r="K38" s="242">
        <f>I38+J38</f>
        <v>888</v>
      </c>
      <c r="L38" s="242">
        <v>9</v>
      </c>
      <c r="M38" s="242">
        <v>128</v>
      </c>
      <c r="N38" s="242">
        <f>L38+M38</f>
        <v>137</v>
      </c>
      <c r="O38" s="312" t="s">
        <v>78</v>
      </c>
      <c r="P38" s="2172"/>
    </row>
    <row r="39" spans="1:16" s="46" customFormat="1" ht="39" customHeight="1">
      <c r="A39" s="2172"/>
      <c r="B39" s="312" t="s">
        <v>128</v>
      </c>
      <c r="C39" s="239">
        <f>C37+C38</f>
        <v>108</v>
      </c>
      <c r="D39" s="239">
        <f t="shared" ref="D39:N39" si="10">D37+D38</f>
        <v>675</v>
      </c>
      <c r="E39" s="239">
        <f t="shared" si="10"/>
        <v>783</v>
      </c>
      <c r="F39" s="239">
        <f t="shared" si="10"/>
        <v>32</v>
      </c>
      <c r="G39" s="239">
        <f t="shared" si="10"/>
        <v>540</v>
      </c>
      <c r="H39" s="239">
        <f t="shared" si="10"/>
        <v>572</v>
      </c>
      <c r="I39" s="239">
        <f t="shared" si="10"/>
        <v>312</v>
      </c>
      <c r="J39" s="239">
        <f t="shared" si="10"/>
        <v>1854</v>
      </c>
      <c r="K39" s="239">
        <f t="shared" si="10"/>
        <v>2166</v>
      </c>
      <c r="L39" s="239">
        <f t="shared" si="10"/>
        <v>32</v>
      </c>
      <c r="M39" s="239">
        <f t="shared" si="10"/>
        <v>310</v>
      </c>
      <c r="N39" s="239">
        <f t="shared" si="10"/>
        <v>342</v>
      </c>
      <c r="O39" s="312" t="s">
        <v>129</v>
      </c>
      <c r="P39" s="2172"/>
    </row>
    <row r="40" spans="1:16" s="46" customFormat="1" ht="39" customHeight="1">
      <c r="A40" s="2172" t="s">
        <v>524</v>
      </c>
      <c r="B40" s="312" t="s">
        <v>628</v>
      </c>
      <c r="C40" s="242">
        <v>188</v>
      </c>
      <c r="D40" s="242">
        <v>471</v>
      </c>
      <c r="E40" s="242">
        <f>C40+D40</f>
        <v>659</v>
      </c>
      <c r="F40" s="242">
        <v>134</v>
      </c>
      <c r="G40" s="242">
        <v>316</v>
      </c>
      <c r="H40" s="242">
        <f>F40+G40</f>
        <v>450</v>
      </c>
      <c r="I40" s="242">
        <v>265</v>
      </c>
      <c r="J40" s="242">
        <v>693</v>
      </c>
      <c r="K40" s="242">
        <f>I40+J40</f>
        <v>958</v>
      </c>
      <c r="L40" s="242">
        <v>93</v>
      </c>
      <c r="M40" s="242">
        <v>188</v>
      </c>
      <c r="N40" s="242">
        <f>L40+M40</f>
        <v>281</v>
      </c>
      <c r="O40" s="312" t="s">
        <v>76</v>
      </c>
      <c r="P40" s="2172" t="s">
        <v>227</v>
      </c>
    </row>
    <row r="41" spans="1:16" s="46" customFormat="1" ht="39" customHeight="1">
      <c r="A41" s="2172"/>
      <c r="B41" s="312" t="s">
        <v>630</v>
      </c>
      <c r="C41" s="242">
        <v>102</v>
      </c>
      <c r="D41" s="242">
        <v>230</v>
      </c>
      <c r="E41" s="242">
        <f>C41+D41</f>
        <v>332</v>
      </c>
      <c r="F41" s="242">
        <v>72</v>
      </c>
      <c r="G41" s="242">
        <v>200</v>
      </c>
      <c r="H41" s="242">
        <f>F41+G41</f>
        <v>272</v>
      </c>
      <c r="I41" s="242">
        <v>313</v>
      </c>
      <c r="J41" s="242">
        <v>457</v>
      </c>
      <c r="K41" s="242">
        <f>I41+J41</f>
        <v>770</v>
      </c>
      <c r="L41" s="242">
        <v>80</v>
      </c>
      <c r="M41" s="242">
        <v>110</v>
      </c>
      <c r="N41" s="242">
        <f>L41+M41</f>
        <v>190</v>
      </c>
      <c r="O41" s="312" t="s">
        <v>78</v>
      </c>
      <c r="P41" s="2172"/>
    </row>
    <row r="42" spans="1:16" s="46" customFormat="1" ht="39" customHeight="1">
      <c r="A42" s="2172"/>
      <c r="B42" s="312" t="s">
        <v>128</v>
      </c>
      <c r="C42" s="239">
        <f>C40+C41</f>
        <v>290</v>
      </c>
      <c r="D42" s="239">
        <f t="shared" ref="D42:N42" si="11">D40+D41</f>
        <v>701</v>
      </c>
      <c r="E42" s="239">
        <f t="shared" si="11"/>
        <v>991</v>
      </c>
      <c r="F42" s="239">
        <f t="shared" si="11"/>
        <v>206</v>
      </c>
      <c r="G42" s="239">
        <f t="shared" si="11"/>
        <v>516</v>
      </c>
      <c r="H42" s="239">
        <f t="shared" si="11"/>
        <v>722</v>
      </c>
      <c r="I42" s="239">
        <f t="shared" si="11"/>
        <v>578</v>
      </c>
      <c r="J42" s="239">
        <f t="shared" si="11"/>
        <v>1150</v>
      </c>
      <c r="K42" s="239">
        <f t="shared" si="11"/>
        <v>1728</v>
      </c>
      <c r="L42" s="239">
        <f t="shared" si="11"/>
        <v>173</v>
      </c>
      <c r="M42" s="239">
        <f t="shared" si="11"/>
        <v>298</v>
      </c>
      <c r="N42" s="239">
        <f t="shared" si="11"/>
        <v>471</v>
      </c>
      <c r="O42" s="312" t="s">
        <v>129</v>
      </c>
      <c r="P42" s="2172"/>
    </row>
    <row r="43" spans="1:16" s="46" customFormat="1" ht="39" customHeight="1">
      <c r="A43" s="2172" t="s">
        <v>525</v>
      </c>
      <c r="B43" s="312" t="s">
        <v>628</v>
      </c>
      <c r="C43" s="242">
        <f>C37+C40</f>
        <v>277</v>
      </c>
      <c r="D43" s="242">
        <f t="shared" ref="D43:N44" si="12">D37+D40</f>
        <v>830</v>
      </c>
      <c r="E43" s="242">
        <f t="shared" si="12"/>
        <v>1107</v>
      </c>
      <c r="F43" s="242">
        <f t="shared" si="12"/>
        <v>162</v>
      </c>
      <c r="G43" s="242">
        <f t="shared" si="12"/>
        <v>594</v>
      </c>
      <c r="H43" s="242">
        <f t="shared" si="12"/>
        <v>756</v>
      </c>
      <c r="I43" s="242">
        <f t="shared" si="12"/>
        <v>440</v>
      </c>
      <c r="J43" s="242">
        <f t="shared" si="12"/>
        <v>1796</v>
      </c>
      <c r="K43" s="242">
        <f t="shared" si="12"/>
        <v>2236</v>
      </c>
      <c r="L43" s="242">
        <f t="shared" si="12"/>
        <v>116</v>
      </c>
      <c r="M43" s="242">
        <f t="shared" si="12"/>
        <v>370</v>
      </c>
      <c r="N43" s="242">
        <f t="shared" si="12"/>
        <v>486</v>
      </c>
      <c r="O43" s="312" t="s">
        <v>76</v>
      </c>
      <c r="P43" s="2172" t="s">
        <v>631</v>
      </c>
    </row>
    <row r="44" spans="1:16" s="46" customFormat="1" ht="39" customHeight="1">
      <c r="A44" s="2172"/>
      <c r="B44" s="312" t="s">
        <v>630</v>
      </c>
      <c r="C44" s="242">
        <f>C38+C41</f>
        <v>121</v>
      </c>
      <c r="D44" s="242">
        <f t="shared" si="12"/>
        <v>546</v>
      </c>
      <c r="E44" s="242">
        <f t="shared" si="12"/>
        <v>667</v>
      </c>
      <c r="F44" s="242">
        <f t="shared" si="12"/>
        <v>76</v>
      </c>
      <c r="G44" s="242">
        <f t="shared" si="12"/>
        <v>462</v>
      </c>
      <c r="H44" s="242">
        <f t="shared" si="12"/>
        <v>538</v>
      </c>
      <c r="I44" s="242">
        <f t="shared" si="12"/>
        <v>450</v>
      </c>
      <c r="J44" s="242">
        <f t="shared" si="12"/>
        <v>1208</v>
      </c>
      <c r="K44" s="242">
        <f t="shared" si="12"/>
        <v>1658</v>
      </c>
      <c r="L44" s="242">
        <f t="shared" si="12"/>
        <v>89</v>
      </c>
      <c r="M44" s="242">
        <f t="shared" si="12"/>
        <v>238</v>
      </c>
      <c r="N44" s="242">
        <f t="shared" si="12"/>
        <v>327</v>
      </c>
      <c r="O44" s="312" t="s">
        <v>78</v>
      </c>
      <c r="P44" s="2172"/>
    </row>
    <row r="45" spans="1:16" s="46" customFormat="1" ht="39" customHeight="1">
      <c r="A45" s="2172"/>
      <c r="B45" s="312" t="s">
        <v>128</v>
      </c>
      <c r="C45" s="239">
        <f>C43+C44</f>
        <v>398</v>
      </c>
      <c r="D45" s="239">
        <f t="shared" ref="D45:N45" si="13">D43+D44</f>
        <v>1376</v>
      </c>
      <c r="E45" s="239">
        <f t="shared" si="13"/>
        <v>1774</v>
      </c>
      <c r="F45" s="239">
        <f t="shared" si="13"/>
        <v>238</v>
      </c>
      <c r="G45" s="239">
        <f t="shared" si="13"/>
        <v>1056</v>
      </c>
      <c r="H45" s="239">
        <f t="shared" si="13"/>
        <v>1294</v>
      </c>
      <c r="I45" s="239">
        <f t="shared" si="13"/>
        <v>890</v>
      </c>
      <c r="J45" s="239">
        <f t="shared" si="13"/>
        <v>3004</v>
      </c>
      <c r="K45" s="239">
        <f t="shared" si="13"/>
        <v>3894</v>
      </c>
      <c r="L45" s="239">
        <f t="shared" si="13"/>
        <v>205</v>
      </c>
      <c r="M45" s="239">
        <f t="shared" si="13"/>
        <v>608</v>
      </c>
      <c r="N45" s="239">
        <f t="shared" si="13"/>
        <v>813</v>
      </c>
      <c r="O45" s="312" t="s">
        <v>129</v>
      </c>
      <c r="P45" s="2172"/>
    </row>
    <row r="46" spans="1:16" ht="39" customHeight="1">
      <c r="A46" s="2172" t="s">
        <v>527</v>
      </c>
      <c r="B46" s="312" t="s">
        <v>628</v>
      </c>
      <c r="C46" s="242">
        <v>31</v>
      </c>
      <c r="D46" s="242">
        <v>43</v>
      </c>
      <c r="E46" s="242">
        <f>C46+D46</f>
        <v>74</v>
      </c>
      <c r="F46" s="242">
        <v>9</v>
      </c>
      <c r="G46" s="242">
        <v>77</v>
      </c>
      <c r="H46" s="242">
        <f>F46+G46</f>
        <v>86</v>
      </c>
      <c r="I46" s="242">
        <v>98</v>
      </c>
      <c r="J46" s="242">
        <v>1906</v>
      </c>
      <c r="K46" s="242">
        <f>I46+J46</f>
        <v>2004</v>
      </c>
      <c r="L46" s="242">
        <v>8</v>
      </c>
      <c r="M46" s="242">
        <v>34</v>
      </c>
      <c r="N46" s="242">
        <f>L46+M46</f>
        <v>42</v>
      </c>
      <c r="O46" s="312" t="s">
        <v>76</v>
      </c>
      <c r="P46" s="2172" t="s">
        <v>233</v>
      </c>
    </row>
    <row r="47" spans="1:16" ht="39" customHeight="1">
      <c r="A47" s="2172"/>
      <c r="B47" s="312" t="s">
        <v>630</v>
      </c>
      <c r="C47" s="242">
        <v>60</v>
      </c>
      <c r="D47" s="242">
        <v>1339</v>
      </c>
      <c r="E47" s="242">
        <f>C47+D47</f>
        <v>1399</v>
      </c>
      <c r="F47" s="242">
        <v>9</v>
      </c>
      <c r="G47" s="242">
        <v>1255</v>
      </c>
      <c r="H47" s="242">
        <f>F47+G47</f>
        <v>1264</v>
      </c>
      <c r="I47" s="242">
        <v>175</v>
      </c>
      <c r="J47" s="242">
        <v>3118</v>
      </c>
      <c r="K47" s="242">
        <f>I47+J47</f>
        <v>3293</v>
      </c>
      <c r="L47" s="242">
        <v>24</v>
      </c>
      <c r="M47" s="242">
        <v>702</v>
      </c>
      <c r="N47" s="242">
        <f>L47+M47</f>
        <v>726</v>
      </c>
      <c r="O47" s="312" t="s">
        <v>78</v>
      </c>
      <c r="P47" s="2172"/>
    </row>
    <row r="48" spans="1:16" ht="39" customHeight="1">
      <c r="A48" s="2172"/>
      <c r="B48" s="312" t="s">
        <v>128</v>
      </c>
      <c r="C48" s="239">
        <f>C46+C47</f>
        <v>91</v>
      </c>
      <c r="D48" s="239">
        <f t="shared" ref="D48:N48" si="14">D46+D47</f>
        <v>1382</v>
      </c>
      <c r="E48" s="239">
        <f t="shared" si="14"/>
        <v>1473</v>
      </c>
      <c r="F48" s="239">
        <f t="shared" si="14"/>
        <v>18</v>
      </c>
      <c r="G48" s="239">
        <f t="shared" si="14"/>
        <v>1332</v>
      </c>
      <c r="H48" s="239">
        <f t="shared" si="14"/>
        <v>1350</v>
      </c>
      <c r="I48" s="239">
        <f t="shared" si="14"/>
        <v>273</v>
      </c>
      <c r="J48" s="239">
        <f t="shared" si="14"/>
        <v>5024</v>
      </c>
      <c r="K48" s="239">
        <f t="shared" si="14"/>
        <v>5297</v>
      </c>
      <c r="L48" s="239">
        <f t="shared" si="14"/>
        <v>32</v>
      </c>
      <c r="M48" s="239">
        <f t="shared" si="14"/>
        <v>736</v>
      </c>
      <c r="N48" s="239">
        <f t="shared" si="14"/>
        <v>768</v>
      </c>
      <c r="O48" s="312" t="s">
        <v>129</v>
      </c>
      <c r="P48" s="2172"/>
    </row>
    <row r="49" spans="1:16" ht="39" customHeight="1">
      <c r="A49" s="2172" t="s">
        <v>528</v>
      </c>
      <c r="B49" s="312" t="s">
        <v>628</v>
      </c>
      <c r="C49" s="242">
        <v>0</v>
      </c>
      <c r="D49" s="242">
        <v>0</v>
      </c>
      <c r="E49" s="242">
        <f>C49+D49</f>
        <v>0</v>
      </c>
      <c r="F49" s="242">
        <v>0</v>
      </c>
      <c r="G49" s="242">
        <v>0</v>
      </c>
      <c r="H49" s="242">
        <f>F49+G49</f>
        <v>0</v>
      </c>
      <c r="I49" s="242">
        <v>0</v>
      </c>
      <c r="J49" s="242">
        <v>0</v>
      </c>
      <c r="K49" s="242">
        <f>I49+J49</f>
        <v>0</v>
      </c>
      <c r="L49" s="242">
        <v>0</v>
      </c>
      <c r="M49" s="242">
        <v>0</v>
      </c>
      <c r="N49" s="242">
        <f>L49+M49</f>
        <v>0</v>
      </c>
      <c r="O49" s="312" t="s">
        <v>76</v>
      </c>
      <c r="P49" s="2172" t="s">
        <v>235</v>
      </c>
    </row>
    <row r="50" spans="1:16" ht="39" customHeight="1">
      <c r="A50" s="2172"/>
      <c r="B50" s="312" t="s">
        <v>630</v>
      </c>
      <c r="C50" s="242">
        <v>1</v>
      </c>
      <c r="D50" s="242">
        <v>42</v>
      </c>
      <c r="E50" s="242">
        <f>C50+D50</f>
        <v>43</v>
      </c>
      <c r="F50" s="242">
        <v>0</v>
      </c>
      <c r="G50" s="242">
        <v>89</v>
      </c>
      <c r="H50" s="242">
        <f>F50+G50</f>
        <v>89</v>
      </c>
      <c r="I50" s="242">
        <v>0</v>
      </c>
      <c r="J50" s="242">
        <v>34</v>
      </c>
      <c r="K50" s="242">
        <f>I50+J50</f>
        <v>34</v>
      </c>
      <c r="L50" s="242">
        <v>0</v>
      </c>
      <c r="M50" s="242">
        <v>55</v>
      </c>
      <c r="N50" s="242">
        <f>L50+M50</f>
        <v>55</v>
      </c>
      <c r="O50" s="312" t="s">
        <v>78</v>
      </c>
      <c r="P50" s="2172"/>
    </row>
    <row r="51" spans="1:16" ht="39" customHeight="1">
      <c r="A51" s="2172"/>
      <c r="B51" s="312" t="s">
        <v>128</v>
      </c>
      <c r="C51" s="239">
        <f>C49+C50</f>
        <v>1</v>
      </c>
      <c r="D51" s="239">
        <f t="shared" ref="D51:N51" si="15">D49+D50</f>
        <v>42</v>
      </c>
      <c r="E51" s="239">
        <f t="shared" si="15"/>
        <v>43</v>
      </c>
      <c r="F51" s="239">
        <f t="shared" si="15"/>
        <v>0</v>
      </c>
      <c r="G51" s="239">
        <f t="shared" si="15"/>
        <v>89</v>
      </c>
      <c r="H51" s="239">
        <f t="shared" si="15"/>
        <v>89</v>
      </c>
      <c r="I51" s="239">
        <f t="shared" si="15"/>
        <v>0</v>
      </c>
      <c r="J51" s="239">
        <f t="shared" si="15"/>
        <v>34</v>
      </c>
      <c r="K51" s="239">
        <f t="shared" si="15"/>
        <v>34</v>
      </c>
      <c r="L51" s="239">
        <f t="shared" si="15"/>
        <v>0</v>
      </c>
      <c r="M51" s="239">
        <f t="shared" si="15"/>
        <v>55</v>
      </c>
      <c r="N51" s="239">
        <f t="shared" si="15"/>
        <v>55</v>
      </c>
      <c r="O51" s="312" t="s">
        <v>129</v>
      </c>
      <c r="P51" s="2172"/>
    </row>
    <row r="52" spans="1:16" ht="39" customHeight="1">
      <c r="A52" s="2172" t="s">
        <v>529</v>
      </c>
      <c r="B52" s="312" t="s">
        <v>628</v>
      </c>
      <c r="C52" s="242">
        <f>C46+C49</f>
        <v>31</v>
      </c>
      <c r="D52" s="242">
        <f t="shared" ref="D52:N53" si="16">D46+D49</f>
        <v>43</v>
      </c>
      <c r="E52" s="242">
        <f t="shared" si="16"/>
        <v>74</v>
      </c>
      <c r="F52" s="242">
        <f t="shared" si="16"/>
        <v>9</v>
      </c>
      <c r="G52" s="242">
        <f t="shared" si="16"/>
        <v>77</v>
      </c>
      <c r="H52" s="242">
        <f t="shared" si="16"/>
        <v>86</v>
      </c>
      <c r="I52" s="242">
        <f t="shared" si="16"/>
        <v>98</v>
      </c>
      <c r="J52" s="242">
        <f t="shared" si="16"/>
        <v>1906</v>
      </c>
      <c r="K52" s="242">
        <f t="shared" si="16"/>
        <v>2004</v>
      </c>
      <c r="L52" s="242">
        <f t="shared" si="16"/>
        <v>8</v>
      </c>
      <c r="M52" s="242">
        <f t="shared" si="16"/>
        <v>34</v>
      </c>
      <c r="N52" s="242">
        <f t="shared" si="16"/>
        <v>42</v>
      </c>
      <c r="O52" s="312" t="s">
        <v>76</v>
      </c>
      <c r="P52" s="2172" t="s">
        <v>530</v>
      </c>
    </row>
    <row r="53" spans="1:16" ht="39" customHeight="1">
      <c r="A53" s="2172"/>
      <c r="B53" s="312" t="s">
        <v>630</v>
      </c>
      <c r="C53" s="242">
        <f>C47+C50</f>
        <v>61</v>
      </c>
      <c r="D53" s="242">
        <f t="shared" si="16"/>
        <v>1381</v>
      </c>
      <c r="E53" s="242">
        <f t="shared" si="16"/>
        <v>1442</v>
      </c>
      <c r="F53" s="242">
        <f t="shared" si="16"/>
        <v>9</v>
      </c>
      <c r="G53" s="242">
        <f t="shared" si="16"/>
        <v>1344</v>
      </c>
      <c r="H53" s="242">
        <f t="shared" si="16"/>
        <v>1353</v>
      </c>
      <c r="I53" s="242">
        <f t="shared" si="16"/>
        <v>175</v>
      </c>
      <c r="J53" s="242">
        <f t="shared" si="16"/>
        <v>3152</v>
      </c>
      <c r="K53" s="242">
        <f t="shared" si="16"/>
        <v>3327</v>
      </c>
      <c r="L53" s="242">
        <f t="shared" si="16"/>
        <v>24</v>
      </c>
      <c r="M53" s="242">
        <f t="shared" si="16"/>
        <v>757</v>
      </c>
      <c r="N53" s="242">
        <f t="shared" si="16"/>
        <v>781</v>
      </c>
      <c r="O53" s="312" t="s">
        <v>78</v>
      </c>
      <c r="P53" s="2172"/>
    </row>
    <row r="54" spans="1:16" ht="39" customHeight="1">
      <c r="A54" s="2172"/>
      <c r="B54" s="312" t="s">
        <v>128</v>
      </c>
      <c r="C54" s="239">
        <f>C52+C53</f>
        <v>92</v>
      </c>
      <c r="D54" s="239">
        <f t="shared" ref="D54:N54" si="17">D52+D53</f>
        <v>1424</v>
      </c>
      <c r="E54" s="239">
        <f t="shared" si="17"/>
        <v>1516</v>
      </c>
      <c r="F54" s="239">
        <f t="shared" si="17"/>
        <v>18</v>
      </c>
      <c r="G54" s="239">
        <f t="shared" si="17"/>
        <v>1421</v>
      </c>
      <c r="H54" s="239">
        <f t="shared" si="17"/>
        <v>1439</v>
      </c>
      <c r="I54" s="239">
        <f t="shared" si="17"/>
        <v>273</v>
      </c>
      <c r="J54" s="239">
        <f t="shared" si="17"/>
        <v>5058</v>
      </c>
      <c r="K54" s="239">
        <f t="shared" si="17"/>
        <v>5331</v>
      </c>
      <c r="L54" s="239">
        <f t="shared" si="17"/>
        <v>32</v>
      </c>
      <c r="M54" s="239">
        <f t="shared" si="17"/>
        <v>791</v>
      </c>
      <c r="N54" s="239">
        <f t="shared" si="17"/>
        <v>823</v>
      </c>
      <c r="O54" s="312" t="s">
        <v>129</v>
      </c>
      <c r="P54" s="2172"/>
    </row>
    <row r="55" spans="1:16" ht="39" customHeight="1">
      <c r="A55" s="2172" t="s">
        <v>531</v>
      </c>
      <c r="B55" s="312" t="s">
        <v>628</v>
      </c>
      <c r="C55" s="242">
        <v>2</v>
      </c>
      <c r="D55" s="242">
        <v>5</v>
      </c>
      <c r="E55" s="242">
        <f>C55+D55</f>
        <v>7</v>
      </c>
      <c r="F55" s="242">
        <v>1</v>
      </c>
      <c r="G55" s="242">
        <v>5</v>
      </c>
      <c r="H55" s="242">
        <f>F55+G55</f>
        <v>6</v>
      </c>
      <c r="I55" s="242">
        <v>5</v>
      </c>
      <c r="J55" s="242">
        <v>21</v>
      </c>
      <c r="K55" s="242">
        <f>I55+J55</f>
        <v>26</v>
      </c>
      <c r="L55" s="242">
        <v>0</v>
      </c>
      <c r="M55" s="242">
        <v>2</v>
      </c>
      <c r="N55" s="242">
        <f>L55+M55</f>
        <v>2</v>
      </c>
      <c r="O55" s="312" t="s">
        <v>76</v>
      </c>
      <c r="P55" s="2172" t="s">
        <v>632</v>
      </c>
    </row>
    <row r="56" spans="1:16" ht="39" customHeight="1">
      <c r="A56" s="2172"/>
      <c r="B56" s="312" t="s">
        <v>630</v>
      </c>
      <c r="C56" s="242">
        <v>1</v>
      </c>
      <c r="D56" s="242">
        <v>1</v>
      </c>
      <c r="E56" s="242">
        <f>C56+D56</f>
        <v>2</v>
      </c>
      <c r="F56" s="242">
        <v>4</v>
      </c>
      <c r="G56" s="242">
        <v>2</v>
      </c>
      <c r="H56" s="242">
        <f>F56+G56</f>
        <v>6</v>
      </c>
      <c r="I56" s="242">
        <v>17</v>
      </c>
      <c r="J56" s="242">
        <v>7</v>
      </c>
      <c r="K56" s="242">
        <f>I56+J56</f>
        <v>24</v>
      </c>
      <c r="L56" s="242">
        <v>2</v>
      </c>
      <c r="M56" s="242">
        <v>1</v>
      </c>
      <c r="N56" s="242">
        <f>L56+M56</f>
        <v>3</v>
      </c>
      <c r="O56" s="312" t="s">
        <v>78</v>
      </c>
      <c r="P56" s="2172"/>
    </row>
    <row r="57" spans="1:16" ht="39" customHeight="1">
      <c r="A57" s="2172"/>
      <c r="B57" s="312" t="s">
        <v>128</v>
      </c>
      <c r="C57" s="239">
        <f>C55+C56</f>
        <v>3</v>
      </c>
      <c r="D57" s="239">
        <f t="shared" ref="D57:N57" si="18">D55+D56</f>
        <v>6</v>
      </c>
      <c r="E57" s="239">
        <f t="shared" si="18"/>
        <v>9</v>
      </c>
      <c r="F57" s="239">
        <f t="shared" si="18"/>
        <v>5</v>
      </c>
      <c r="G57" s="239">
        <f t="shared" si="18"/>
        <v>7</v>
      </c>
      <c r="H57" s="239">
        <f t="shared" si="18"/>
        <v>12</v>
      </c>
      <c r="I57" s="239">
        <f t="shared" si="18"/>
        <v>22</v>
      </c>
      <c r="J57" s="239">
        <f t="shared" si="18"/>
        <v>28</v>
      </c>
      <c r="K57" s="239">
        <f t="shared" si="18"/>
        <v>50</v>
      </c>
      <c r="L57" s="239">
        <f t="shared" si="18"/>
        <v>2</v>
      </c>
      <c r="M57" s="239">
        <f t="shared" si="18"/>
        <v>3</v>
      </c>
      <c r="N57" s="239">
        <f t="shared" si="18"/>
        <v>5</v>
      </c>
      <c r="O57" s="312" t="s">
        <v>129</v>
      </c>
      <c r="P57" s="2172"/>
    </row>
    <row r="58" spans="1:16" ht="39" customHeight="1">
      <c r="A58" s="2172" t="s">
        <v>532</v>
      </c>
      <c r="B58" s="312" t="s">
        <v>628</v>
      </c>
      <c r="C58" s="242">
        <v>68</v>
      </c>
      <c r="D58" s="242">
        <v>147</v>
      </c>
      <c r="E58" s="242">
        <f>C58+D58</f>
        <v>215</v>
      </c>
      <c r="F58" s="242">
        <v>113</v>
      </c>
      <c r="G58" s="242">
        <v>114</v>
      </c>
      <c r="H58" s="242">
        <f>F58+G58</f>
        <v>227</v>
      </c>
      <c r="I58" s="242">
        <v>163</v>
      </c>
      <c r="J58" s="242">
        <v>323</v>
      </c>
      <c r="K58" s="242">
        <f>I58+J58</f>
        <v>486</v>
      </c>
      <c r="L58" s="242">
        <v>28</v>
      </c>
      <c r="M58" s="242">
        <v>58</v>
      </c>
      <c r="N58" s="242">
        <f>L58+M58</f>
        <v>86</v>
      </c>
      <c r="O58" s="312" t="s">
        <v>76</v>
      </c>
      <c r="P58" s="2172" t="s">
        <v>633</v>
      </c>
    </row>
    <row r="59" spans="1:16" ht="39" customHeight="1">
      <c r="A59" s="2172"/>
      <c r="B59" s="312" t="s">
        <v>630</v>
      </c>
      <c r="C59" s="242">
        <v>251</v>
      </c>
      <c r="D59" s="242">
        <v>139</v>
      </c>
      <c r="E59" s="242">
        <f>C59+D59</f>
        <v>390</v>
      </c>
      <c r="F59" s="242">
        <v>175</v>
      </c>
      <c r="G59" s="242">
        <v>135</v>
      </c>
      <c r="H59" s="242">
        <f>F59+G59</f>
        <v>310</v>
      </c>
      <c r="I59" s="242">
        <v>566</v>
      </c>
      <c r="J59" s="242">
        <v>428</v>
      </c>
      <c r="K59" s="242">
        <f>I59+J59</f>
        <v>994</v>
      </c>
      <c r="L59" s="242">
        <v>131</v>
      </c>
      <c r="M59" s="242">
        <v>84</v>
      </c>
      <c r="N59" s="242">
        <f>L59+M59</f>
        <v>215</v>
      </c>
      <c r="O59" s="312" t="s">
        <v>78</v>
      </c>
      <c r="P59" s="2172"/>
    </row>
    <row r="60" spans="1:16" ht="39" customHeight="1">
      <c r="A60" s="2172"/>
      <c r="B60" s="312" t="s">
        <v>128</v>
      </c>
      <c r="C60" s="239">
        <f>C58+C59</f>
        <v>319</v>
      </c>
      <c r="D60" s="239">
        <f t="shared" ref="D60:N60" si="19">D58+D59</f>
        <v>286</v>
      </c>
      <c r="E60" s="239">
        <f t="shared" si="19"/>
        <v>605</v>
      </c>
      <c r="F60" s="239">
        <f t="shared" si="19"/>
        <v>288</v>
      </c>
      <c r="G60" s="239">
        <f t="shared" si="19"/>
        <v>249</v>
      </c>
      <c r="H60" s="239">
        <f t="shared" si="19"/>
        <v>537</v>
      </c>
      <c r="I60" s="239">
        <f t="shared" si="19"/>
        <v>729</v>
      </c>
      <c r="J60" s="239">
        <f t="shared" si="19"/>
        <v>751</v>
      </c>
      <c r="K60" s="239">
        <f t="shared" si="19"/>
        <v>1480</v>
      </c>
      <c r="L60" s="239">
        <f t="shared" si="19"/>
        <v>159</v>
      </c>
      <c r="M60" s="239">
        <f t="shared" si="19"/>
        <v>142</v>
      </c>
      <c r="N60" s="239">
        <f t="shared" si="19"/>
        <v>301</v>
      </c>
      <c r="O60" s="312" t="s">
        <v>129</v>
      </c>
      <c r="P60" s="2172"/>
    </row>
    <row r="61" spans="1:16" ht="39" customHeight="1">
      <c r="A61" s="2150" t="s">
        <v>1020</v>
      </c>
      <c r="B61" s="2151"/>
      <c r="C61" s="2151"/>
      <c r="D61" s="2151"/>
      <c r="E61" s="2151"/>
      <c r="F61" s="2151"/>
      <c r="G61" s="2152"/>
      <c r="H61" s="2153" t="s">
        <v>1021</v>
      </c>
      <c r="I61" s="2153"/>
      <c r="J61" s="2153"/>
      <c r="K61" s="2153"/>
      <c r="L61" s="2153"/>
      <c r="M61" s="2153"/>
      <c r="N61" s="2153"/>
      <c r="O61" s="2153"/>
      <c r="P61" s="2154"/>
    </row>
    <row r="62" spans="1:16" ht="39" customHeight="1">
      <c r="A62" s="2173" t="s">
        <v>517</v>
      </c>
      <c r="B62" s="2173" t="s">
        <v>621</v>
      </c>
      <c r="C62" s="2179" t="s">
        <v>104</v>
      </c>
      <c r="D62" s="2179"/>
      <c r="E62" s="2179" t="s">
        <v>105</v>
      </c>
      <c r="F62" s="2179" t="s">
        <v>106</v>
      </c>
      <c r="G62" s="2179"/>
      <c r="H62" s="2179" t="s">
        <v>107</v>
      </c>
      <c r="I62" s="2179" t="s">
        <v>259</v>
      </c>
      <c r="J62" s="2179"/>
      <c r="K62" s="2179" t="s">
        <v>109</v>
      </c>
      <c r="L62" s="2179" t="s">
        <v>110</v>
      </c>
      <c r="M62" s="2179"/>
      <c r="N62" s="2179" t="s">
        <v>111</v>
      </c>
      <c r="O62" s="2179" t="s">
        <v>622</v>
      </c>
      <c r="P62" s="2179" t="s">
        <v>520</v>
      </c>
    </row>
    <row r="63" spans="1:16" ht="39" customHeight="1">
      <c r="A63" s="2174"/>
      <c r="B63" s="2174"/>
      <c r="C63" s="2179" t="s">
        <v>105</v>
      </c>
      <c r="D63" s="2179"/>
      <c r="E63" s="2179"/>
      <c r="F63" s="2179" t="s">
        <v>107</v>
      </c>
      <c r="G63" s="2179"/>
      <c r="H63" s="2179"/>
      <c r="I63" s="2179" t="s">
        <v>109</v>
      </c>
      <c r="J63" s="2179"/>
      <c r="K63" s="2179"/>
      <c r="L63" s="2179" t="s">
        <v>111</v>
      </c>
      <c r="M63" s="2179"/>
      <c r="N63" s="2179"/>
      <c r="O63" s="2179"/>
      <c r="P63" s="2179"/>
    </row>
    <row r="64" spans="1:16" ht="39" customHeight="1">
      <c r="A64" s="2174"/>
      <c r="B64" s="2174"/>
      <c r="C64" s="312" t="s">
        <v>624</v>
      </c>
      <c r="D64" s="312" t="s">
        <v>625</v>
      </c>
      <c r="E64" s="312" t="s">
        <v>128</v>
      </c>
      <c r="F64" s="312" t="s">
        <v>624</v>
      </c>
      <c r="G64" s="312" t="s">
        <v>625</v>
      </c>
      <c r="H64" s="312" t="s">
        <v>128</v>
      </c>
      <c r="I64" s="312" t="s">
        <v>624</v>
      </c>
      <c r="J64" s="312" t="s">
        <v>625</v>
      </c>
      <c r="K64" s="312" t="s">
        <v>128</v>
      </c>
      <c r="L64" s="312" t="s">
        <v>624</v>
      </c>
      <c r="M64" s="312" t="s">
        <v>625</v>
      </c>
      <c r="N64" s="312" t="s">
        <v>128</v>
      </c>
      <c r="O64" s="2179"/>
      <c r="P64" s="2179"/>
    </row>
    <row r="65" spans="1:16" ht="39" customHeight="1">
      <c r="A65" s="2175"/>
      <c r="B65" s="2175"/>
      <c r="C65" s="312" t="s">
        <v>626</v>
      </c>
      <c r="D65" s="312" t="s">
        <v>627</v>
      </c>
      <c r="E65" s="312" t="s">
        <v>129</v>
      </c>
      <c r="F65" s="312" t="s">
        <v>626</v>
      </c>
      <c r="G65" s="312" t="s">
        <v>627</v>
      </c>
      <c r="H65" s="312" t="s">
        <v>129</v>
      </c>
      <c r="I65" s="312" t="s">
        <v>626</v>
      </c>
      <c r="J65" s="312" t="s">
        <v>627</v>
      </c>
      <c r="K65" s="312" t="s">
        <v>129</v>
      </c>
      <c r="L65" s="312" t="s">
        <v>626</v>
      </c>
      <c r="M65" s="312" t="s">
        <v>627</v>
      </c>
      <c r="N65" s="312" t="s">
        <v>129</v>
      </c>
      <c r="O65" s="2179"/>
      <c r="P65" s="2179"/>
    </row>
    <row r="66" spans="1:16" s="46" customFormat="1" ht="39" customHeight="1">
      <c r="A66" s="2172" t="s">
        <v>523</v>
      </c>
      <c r="B66" s="312" t="s">
        <v>628</v>
      </c>
      <c r="C66" s="242">
        <v>4</v>
      </c>
      <c r="D66" s="242">
        <v>87</v>
      </c>
      <c r="E66" s="242">
        <f>C66+D66</f>
        <v>91</v>
      </c>
      <c r="F66" s="242">
        <v>93</v>
      </c>
      <c r="G66" s="242">
        <v>376</v>
      </c>
      <c r="H66" s="242">
        <f>F66+G66</f>
        <v>469</v>
      </c>
      <c r="I66" s="242">
        <v>4</v>
      </c>
      <c r="J66" s="242">
        <v>62</v>
      </c>
      <c r="K66" s="242">
        <f>I66+J66</f>
        <v>66</v>
      </c>
      <c r="L66" s="242">
        <v>10</v>
      </c>
      <c r="M66" s="242">
        <v>190</v>
      </c>
      <c r="N66" s="242">
        <f>L66+M66</f>
        <v>200</v>
      </c>
      <c r="O66" s="312" t="s">
        <v>76</v>
      </c>
      <c r="P66" s="2172" t="s">
        <v>629</v>
      </c>
    </row>
    <row r="67" spans="1:16" s="46" customFormat="1" ht="39" customHeight="1">
      <c r="A67" s="2172"/>
      <c r="B67" s="312" t="s">
        <v>630</v>
      </c>
      <c r="C67" s="242">
        <v>0</v>
      </c>
      <c r="D67" s="242">
        <v>60</v>
      </c>
      <c r="E67" s="242">
        <f>C67+D67</f>
        <v>60</v>
      </c>
      <c r="F67" s="242">
        <v>15</v>
      </c>
      <c r="G67" s="242">
        <v>334</v>
      </c>
      <c r="H67" s="242">
        <f>F67+G67</f>
        <v>349</v>
      </c>
      <c r="I67" s="242">
        <v>1</v>
      </c>
      <c r="J67" s="242">
        <v>53</v>
      </c>
      <c r="K67" s="242">
        <f>I67+J67</f>
        <v>54</v>
      </c>
      <c r="L67" s="242">
        <v>3</v>
      </c>
      <c r="M67" s="242">
        <v>121</v>
      </c>
      <c r="N67" s="242">
        <f>L67+M67</f>
        <v>124</v>
      </c>
      <c r="O67" s="312" t="s">
        <v>78</v>
      </c>
      <c r="P67" s="2172"/>
    </row>
    <row r="68" spans="1:16" s="46" customFormat="1" ht="39" customHeight="1">
      <c r="A68" s="2172"/>
      <c r="B68" s="312" t="s">
        <v>128</v>
      </c>
      <c r="C68" s="239">
        <f>C66+C67</f>
        <v>4</v>
      </c>
      <c r="D68" s="239">
        <f t="shared" ref="D68:N68" si="20">D66+D67</f>
        <v>147</v>
      </c>
      <c r="E68" s="239">
        <f t="shared" si="20"/>
        <v>151</v>
      </c>
      <c r="F68" s="239">
        <f t="shared" si="20"/>
        <v>108</v>
      </c>
      <c r="G68" s="239">
        <f t="shared" si="20"/>
        <v>710</v>
      </c>
      <c r="H68" s="239">
        <f t="shared" si="20"/>
        <v>818</v>
      </c>
      <c r="I68" s="239">
        <f t="shared" si="20"/>
        <v>5</v>
      </c>
      <c r="J68" s="239">
        <f t="shared" si="20"/>
        <v>115</v>
      </c>
      <c r="K68" s="239">
        <f t="shared" si="20"/>
        <v>120</v>
      </c>
      <c r="L68" s="239">
        <f t="shared" si="20"/>
        <v>13</v>
      </c>
      <c r="M68" s="239">
        <f t="shared" si="20"/>
        <v>311</v>
      </c>
      <c r="N68" s="239">
        <f t="shared" si="20"/>
        <v>324</v>
      </c>
      <c r="O68" s="312" t="s">
        <v>129</v>
      </c>
      <c r="P68" s="2172"/>
    </row>
    <row r="69" spans="1:16" s="46" customFormat="1" ht="39" customHeight="1">
      <c r="A69" s="2172" t="s">
        <v>524</v>
      </c>
      <c r="B69" s="312" t="s">
        <v>628</v>
      </c>
      <c r="C69" s="242">
        <v>17</v>
      </c>
      <c r="D69" s="242">
        <v>106</v>
      </c>
      <c r="E69" s="242">
        <f>C69+D69</f>
        <v>123</v>
      </c>
      <c r="F69" s="242">
        <v>208</v>
      </c>
      <c r="G69" s="242">
        <v>374</v>
      </c>
      <c r="H69" s="242">
        <f>F69+G69</f>
        <v>582</v>
      </c>
      <c r="I69" s="242">
        <v>10</v>
      </c>
      <c r="J69" s="242">
        <v>78</v>
      </c>
      <c r="K69" s="242">
        <f>I69+J69</f>
        <v>88</v>
      </c>
      <c r="L69" s="242">
        <v>37</v>
      </c>
      <c r="M69" s="242">
        <v>213</v>
      </c>
      <c r="N69" s="242">
        <f>L69+M69</f>
        <v>250</v>
      </c>
      <c r="O69" s="312" t="s">
        <v>76</v>
      </c>
      <c r="P69" s="2172" t="s">
        <v>227</v>
      </c>
    </row>
    <row r="70" spans="1:16" s="46" customFormat="1" ht="39" customHeight="1">
      <c r="A70" s="2172"/>
      <c r="B70" s="312" t="s">
        <v>630</v>
      </c>
      <c r="C70" s="242">
        <v>3</v>
      </c>
      <c r="D70" s="242">
        <v>53</v>
      </c>
      <c r="E70" s="242">
        <f>C70+D70</f>
        <v>56</v>
      </c>
      <c r="F70" s="242">
        <v>101</v>
      </c>
      <c r="G70" s="242">
        <v>264</v>
      </c>
      <c r="H70" s="242">
        <f>F70+G70</f>
        <v>365</v>
      </c>
      <c r="I70" s="242">
        <v>7</v>
      </c>
      <c r="J70" s="242">
        <v>40</v>
      </c>
      <c r="K70" s="242">
        <f>I70+J70</f>
        <v>47</v>
      </c>
      <c r="L70" s="242">
        <v>33</v>
      </c>
      <c r="M70" s="242">
        <v>86</v>
      </c>
      <c r="N70" s="242">
        <f>L70+M70</f>
        <v>119</v>
      </c>
      <c r="O70" s="312" t="s">
        <v>78</v>
      </c>
      <c r="P70" s="2172"/>
    </row>
    <row r="71" spans="1:16" s="46" customFormat="1" ht="39" customHeight="1">
      <c r="A71" s="2172"/>
      <c r="B71" s="312" t="s">
        <v>128</v>
      </c>
      <c r="C71" s="239">
        <f>C69+C70</f>
        <v>20</v>
      </c>
      <c r="D71" s="239">
        <f t="shared" ref="D71:N71" si="21">D69+D70</f>
        <v>159</v>
      </c>
      <c r="E71" s="239">
        <f t="shared" si="21"/>
        <v>179</v>
      </c>
      <c r="F71" s="239">
        <f t="shared" si="21"/>
        <v>309</v>
      </c>
      <c r="G71" s="239">
        <f t="shared" si="21"/>
        <v>638</v>
      </c>
      <c r="H71" s="239">
        <f t="shared" si="21"/>
        <v>947</v>
      </c>
      <c r="I71" s="239">
        <f t="shared" si="21"/>
        <v>17</v>
      </c>
      <c r="J71" s="239">
        <f t="shared" si="21"/>
        <v>118</v>
      </c>
      <c r="K71" s="239">
        <f t="shared" si="21"/>
        <v>135</v>
      </c>
      <c r="L71" s="239">
        <f t="shared" si="21"/>
        <v>70</v>
      </c>
      <c r="M71" s="239">
        <f t="shared" si="21"/>
        <v>299</v>
      </c>
      <c r="N71" s="239">
        <f t="shared" si="21"/>
        <v>369</v>
      </c>
      <c r="O71" s="312" t="s">
        <v>129</v>
      </c>
      <c r="P71" s="2172"/>
    </row>
    <row r="72" spans="1:16" s="46" customFormat="1" ht="39" customHeight="1">
      <c r="A72" s="2172" t="s">
        <v>525</v>
      </c>
      <c r="B72" s="312" t="s">
        <v>628</v>
      </c>
      <c r="C72" s="242">
        <f>C66+C69</f>
        <v>21</v>
      </c>
      <c r="D72" s="242">
        <f t="shared" ref="D72:N73" si="22">D66+D69</f>
        <v>193</v>
      </c>
      <c r="E72" s="242">
        <f t="shared" si="22"/>
        <v>214</v>
      </c>
      <c r="F72" s="242">
        <f t="shared" si="22"/>
        <v>301</v>
      </c>
      <c r="G72" s="242">
        <f t="shared" si="22"/>
        <v>750</v>
      </c>
      <c r="H72" s="242">
        <f t="shared" si="22"/>
        <v>1051</v>
      </c>
      <c r="I72" s="242">
        <f t="shared" si="22"/>
        <v>14</v>
      </c>
      <c r="J72" s="242">
        <f t="shared" si="22"/>
        <v>140</v>
      </c>
      <c r="K72" s="242">
        <f t="shared" si="22"/>
        <v>154</v>
      </c>
      <c r="L72" s="242">
        <f t="shared" si="22"/>
        <v>47</v>
      </c>
      <c r="M72" s="242">
        <f t="shared" si="22"/>
        <v>403</v>
      </c>
      <c r="N72" s="242">
        <f t="shared" si="22"/>
        <v>450</v>
      </c>
      <c r="O72" s="312" t="s">
        <v>76</v>
      </c>
      <c r="P72" s="2172" t="s">
        <v>631</v>
      </c>
    </row>
    <row r="73" spans="1:16" s="46" customFormat="1" ht="39" customHeight="1">
      <c r="A73" s="2172"/>
      <c r="B73" s="312" t="s">
        <v>630</v>
      </c>
      <c r="C73" s="242">
        <f>C67+C70</f>
        <v>3</v>
      </c>
      <c r="D73" s="242">
        <f t="shared" si="22"/>
        <v>113</v>
      </c>
      <c r="E73" s="242">
        <f t="shared" si="22"/>
        <v>116</v>
      </c>
      <c r="F73" s="242">
        <f t="shared" si="22"/>
        <v>116</v>
      </c>
      <c r="G73" s="242">
        <f t="shared" si="22"/>
        <v>598</v>
      </c>
      <c r="H73" s="242">
        <f t="shared" si="22"/>
        <v>714</v>
      </c>
      <c r="I73" s="242">
        <f t="shared" si="22"/>
        <v>8</v>
      </c>
      <c r="J73" s="242">
        <f t="shared" si="22"/>
        <v>93</v>
      </c>
      <c r="K73" s="242">
        <f t="shared" si="22"/>
        <v>101</v>
      </c>
      <c r="L73" s="242">
        <f t="shared" si="22"/>
        <v>36</v>
      </c>
      <c r="M73" s="242">
        <f t="shared" si="22"/>
        <v>207</v>
      </c>
      <c r="N73" s="242">
        <f t="shared" si="22"/>
        <v>243</v>
      </c>
      <c r="O73" s="312" t="s">
        <v>78</v>
      </c>
      <c r="P73" s="2172"/>
    </row>
    <row r="74" spans="1:16" s="46" customFormat="1" ht="39" customHeight="1">
      <c r="A74" s="2172"/>
      <c r="B74" s="312" t="s">
        <v>128</v>
      </c>
      <c r="C74" s="239">
        <f>C72+C73</f>
        <v>24</v>
      </c>
      <c r="D74" s="239">
        <f t="shared" ref="D74:N74" si="23">D72+D73</f>
        <v>306</v>
      </c>
      <c r="E74" s="239">
        <f t="shared" si="23"/>
        <v>330</v>
      </c>
      <c r="F74" s="239">
        <f t="shared" si="23"/>
        <v>417</v>
      </c>
      <c r="G74" s="239">
        <f t="shared" si="23"/>
        <v>1348</v>
      </c>
      <c r="H74" s="239">
        <f t="shared" si="23"/>
        <v>1765</v>
      </c>
      <c r="I74" s="239">
        <f t="shared" si="23"/>
        <v>22</v>
      </c>
      <c r="J74" s="239">
        <f t="shared" si="23"/>
        <v>233</v>
      </c>
      <c r="K74" s="239">
        <f t="shared" si="23"/>
        <v>255</v>
      </c>
      <c r="L74" s="239">
        <f t="shared" si="23"/>
        <v>83</v>
      </c>
      <c r="M74" s="239">
        <f t="shared" si="23"/>
        <v>610</v>
      </c>
      <c r="N74" s="239">
        <f t="shared" si="23"/>
        <v>693</v>
      </c>
      <c r="O74" s="312" t="s">
        <v>129</v>
      </c>
      <c r="P74" s="2172"/>
    </row>
    <row r="75" spans="1:16" ht="39" customHeight="1">
      <c r="A75" s="2172" t="s">
        <v>527</v>
      </c>
      <c r="B75" s="312" t="s">
        <v>628</v>
      </c>
      <c r="C75" s="242">
        <v>5</v>
      </c>
      <c r="D75" s="242">
        <v>22</v>
      </c>
      <c r="E75" s="242">
        <f>C75+D75</f>
        <v>27</v>
      </c>
      <c r="F75" s="242">
        <v>21</v>
      </c>
      <c r="G75" s="242">
        <v>54</v>
      </c>
      <c r="H75" s="242">
        <f>F75+G75</f>
        <v>75</v>
      </c>
      <c r="I75" s="242">
        <v>3</v>
      </c>
      <c r="J75" s="242">
        <v>3</v>
      </c>
      <c r="K75" s="242">
        <f>I75+J75</f>
        <v>6</v>
      </c>
      <c r="L75" s="242">
        <v>9</v>
      </c>
      <c r="M75" s="242">
        <v>58</v>
      </c>
      <c r="N75" s="242">
        <f>L75+M75</f>
        <v>67</v>
      </c>
      <c r="O75" s="312" t="s">
        <v>76</v>
      </c>
      <c r="P75" s="2172" t="s">
        <v>233</v>
      </c>
    </row>
    <row r="76" spans="1:16" ht="39" customHeight="1">
      <c r="A76" s="2172"/>
      <c r="B76" s="312" t="s">
        <v>630</v>
      </c>
      <c r="C76" s="242">
        <v>10</v>
      </c>
      <c r="D76" s="242">
        <v>303</v>
      </c>
      <c r="E76" s="242">
        <f>C76+D76</f>
        <v>313</v>
      </c>
      <c r="F76" s="242">
        <v>46</v>
      </c>
      <c r="G76" s="242">
        <v>1355</v>
      </c>
      <c r="H76" s="242">
        <f>F76+G76</f>
        <v>1401</v>
      </c>
      <c r="I76" s="242">
        <v>16</v>
      </c>
      <c r="J76" s="242">
        <v>210</v>
      </c>
      <c r="K76" s="242">
        <f>I76+J76</f>
        <v>226</v>
      </c>
      <c r="L76" s="242">
        <v>20</v>
      </c>
      <c r="M76" s="242">
        <v>487</v>
      </c>
      <c r="N76" s="242">
        <f>L76+M76</f>
        <v>507</v>
      </c>
      <c r="O76" s="312" t="s">
        <v>78</v>
      </c>
      <c r="P76" s="2172"/>
    </row>
    <row r="77" spans="1:16" ht="39" customHeight="1">
      <c r="A77" s="2172"/>
      <c r="B77" s="312" t="s">
        <v>128</v>
      </c>
      <c r="C77" s="239">
        <f>C75+C76</f>
        <v>15</v>
      </c>
      <c r="D77" s="239">
        <f t="shared" ref="D77:N77" si="24">D75+D76</f>
        <v>325</v>
      </c>
      <c r="E77" s="239">
        <f t="shared" si="24"/>
        <v>340</v>
      </c>
      <c r="F77" s="239">
        <f t="shared" si="24"/>
        <v>67</v>
      </c>
      <c r="G77" s="239">
        <f t="shared" si="24"/>
        <v>1409</v>
      </c>
      <c r="H77" s="239">
        <f t="shared" si="24"/>
        <v>1476</v>
      </c>
      <c r="I77" s="239">
        <f t="shared" si="24"/>
        <v>19</v>
      </c>
      <c r="J77" s="239">
        <f t="shared" si="24"/>
        <v>213</v>
      </c>
      <c r="K77" s="239">
        <f t="shared" si="24"/>
        <v>232</v>
      </c>
      <c r="L77" s="239">
        <f t="shared" si="24"/>
        <v>29</v>
      </c>
      <c r="M77" s="239">
        <f t="shared" si="24"/>
        <v>545</v>
      </c>
      <c r="N77" s="239">
        <f t="shared" si="24"/>
        <v>574</v>
      </c>
      <c r="O77" s="312" t="s">
        <v>129</v>
      </c>
      <c r="P77" s="2172"/>
    </row>
    <row r="78" spans="1:16" ht="39" customHeight="1">
      <c r="A78" s="2172" t="s">
        <v>528</v>
      </c>
      <c r="B78" s="312" t="s">
        <v>628</v>
      </c>
      <c r="C78" s="242">
        <v>0</v>
      </c>
      <c r="D78" s="242">
        <v>0</v>
      </c>
      <c r="E78" s="242">
        <f>C78+D78</f>
        <v>0</v>
      </c>
      <c r="F78" s="242">
        <v>0</v>
      </c>
      <c r="G78" s="242">
        <v>0</v>
      </c>
      <c r="H78" s="242">
        <f>F78+G78</f>
        <v>0</v>
      </c>
      <c r="I78" s="242">
        <v>0</v>
      </c>
      <c r="J78" s="242">
        <v>0</v>
      </c>
      <c r="K78" s="242">
        <f>I78+J78</f>
        <v>0</v>
      </c>
      <c r="L78" s="242">
        <v>0</v>
      </c>
      <c r="M78" s="242">
        <v>0</v>
      </c>
      <c r="N78" s="242">
        <f>L78+M78</f>
        <v>0</v>
      </c>
      <c r="O78" s="312" t="s">
        <v>76</v>
      </c>
      <c r="P78" s="2172" t="s">
        <v>235</v>
      </c>
    </row>
    <row r="79" spans="1:16" ht="39" customHeight="1">
      <c r="A79" s="2172"/>
      <c r="B79" s="312" t="s">
        <v>630</v>
      </c>
      <c r="C79" s="242">
        <v>1</v>
      </c>
      <c r="D79" s="242">
        <v>8</v>
      </c>
      <c r="E79" s="242">
        <f>C79+D79</f>
        <v>9</v>
      </c>
      <c r="F79" s="242">
        <v>1</v>
      </c>
      <c r="G79" s="242">
        <v>20</v>
      </c>
      <c r="H79" s="242">
        <f>F79+G79</f>
        <v>21</v>
      </c>
      <c r="I79" s="242">
        <v>1</v>
      </c>
      <c r="J79" s="242">
        <v>2</v>
      </c>
      <c r="K79" s="242">
        <f>I79+J79</f>
        <v>3</v>
      </c>
      <c r="L79" s="242">
        <v>1</v>
      </c>
      <c r="M79" s="242">
        <v>9</v>
      </c>
      <c r="N79" s="242">
        <f>L79+M79</f>
        <v>10</v>
      </c>
      <c r="O79" s="312" t="s">
        <v>78</v>
      </c>
      <c r="P79" s="2172"/>
    </row>
    <row r="80" spans="1:16" ht="39" customHeight="1">
      <c r="A80" s="2172"/>
      <c r="B80" s="312" t="s">
        <v>128</v>
      </c>
      <c r="C80" s="239">
        <f>C78+C79</f>
        <v>1</v>
      </c>
      <c r="D80" s="239">
        <f t="shared" ref="D80:N80" si="25">D78+D79</f>
        <v>8</v>
      </c>
      <c r="E80" s="239">
        <f t="shared" si="25"/>
        <v>9</v>
      </c>
      <c r="F80" s="239">
        <f t="shared" si="25"/>
        <v>1</v>
      </c>
      <c r="G80" s="239">
        <f t="shared" si="25"/>
        <v>20</v>
      </c>
      <c r="H80" s="239">
        <f t="shared" si="25"/>
        <v>21</v>
      </c>
      <c r="I80" s="239">
        <f t="shared" si="25"/>
        <v>1</v>
      </c>
      <c r="J80" s="239">
        <f t="shared" si="25"/>
        <v>2</v>
      </c>
      <c r="K80" s="239">
        <f t="shared" si="25"/>
        <v>3</v>
      </c>
      <c r="L80" s="239">
        <f t="shared" si="25"/>
        <v>1</v>
      </c>
      <c r="M80" s="239">
        <f t="shared" si="25"/>
        <v>9</v>
      </c>
      <c r="N80" s="239">
        <f t="shared" si="25"/>
        <v>10</v>
      </c>
      <c r="O80" s="312" t="s">
        <v>129</v>
      </c>
      <c r="P80" s="2172"/>
    </row>
    <row r="81" spans="1:16" ht="39" customHeight="1">
      <c r="A81" s="2172" t="s">
        <v>529</v>
      </c>
      <c r="B81" s="312" t="s">
        <v>628</v>
      </c>
      <c r="C81" s="242">
        <f>C75+C78</f>
        <v>5</v>
      </c>
      <c r="D81" s="242">
        <f t="shared" ref="D81:N82" si="26">D75+D78</f>
        <v>22</v>
      </c>
      <c r="E81" s="242">
        <f t="shared" si="26"/>
        <v>27</v>
      </c>
      <c r="F81" s="242">
        <f t="shared" si="26"/>
        <v>21</v>
      </c>
      <c r="G81" s="242">
        <f t="shared" si="26"/>
        <v>54</v>
      </c>
      <c r="H81" s="242">
        <f t="shared" si="26"/>
        <v>75</v>
      </c>
      <c r="I81" s="242">
        <f t="shared" si="26"/>
        <v>3</v>
      </c>
      <c r="J81" s="242">
        <f t="shared" si="26"/>
        <v>3</v>
      </c>
      <c r="K81" s="242">
        <f t="shared" si="26"/>
        <v>6</v>
      </c>
      <c r="L81" s="242">
        <f t="shared" si="26"/>
        <v>9</v>
      </c>
      <c r="M81" s="242">
        <f t="shared" si="26"/>
        <v>58</v>
      </c>
      <c r="N81" s="242">
        <f t="shared" si="26"/>
        <v>67</v>
      </c>
      <c r="O81" s="312" t="s">
        <v>76</v>
      </c>
      <c r="P81" s="2172" t="s">
        <v>530</v>
      </c>
    </row>
    <row r="82" spans="1:16" ht="39" customHeight="1">
      <c r="A82" s="2172"/>
      <c r="B82" s="312" t="s">
        <v>630</v>
      </c>
      <c r="C82" s="242">
        <f>C76+C79</f>
        <v>11</v>
      </c>
      <c r="D82" s="242">
        <f t="shared" si="26"/>
        <v>311</v>
      </c>
      <c r="E82" s="242">
        <f t="shared" si="26"/>
        <v>322</v>
      </c>
      <c r="F82" s="242">
        <f t="shared" si="26"/>
        <v>47</v>
      </c>
      <c r="G82" s="242">
        <f t="shared" si="26"/>
        <v>1375</v>
      </c>
      <c r="H82" s="242">
        <f t="shared" si="26"/>
        <v>1422</v>
      </c>
      <c r="I82" s="242">
        <f t="shared" si="26"/>
        <v>17</v>
      </c>
      <c r="J82" s="242">
        <f t="shared" si="26"/>
        <v>212</v>
      </c>
      <c r="K82" s="242">
        <f t="shared" si="26"/>
        <v>229</v>
      </c>
      <c r="L82" s="242">
        <f t="shared" si="26"/>
        <v>21</v>
      </c>
      <c r="M82" s="242">
        <f t="shared" si="26"/>
        <v>496</v>
      </c>
      <c r="N82" s="242">
        <f t="shared" si="26"/>
        <v>517</v>
      </c>
      <c r="O82" s="312" t="s">
        <v>78</v>
      </c>
      <c r="P82" s="2172"/>
    </row>
    <row r="83" spans="1:16" ht="39" customHeight="1">
      <c r="A83" s="2172"/>
      <c r="B83" s="312" t="s">
        <v>128</v>
      </c>
      <c r="C83" s="239">
        <f>C81+C82</f>
        <v>16</v>
      </c>
      <c r="D83" s="239">
        <f t="shared" ref="D83:N83" si="27">D81+D82</f>
        <v>333</v>
      </c>
      <c r="E83" s="239">
        <f t="shared" si="27"/>
        <v>349</v>
      </c>
      <c r="F83" s="239">
        <f t="shared" si="27"/>
        <v>68</v>
      </c>
      <c r="G83" s="239">
        <f t="shared" si="27"/>
        <v>1429</v>
      </c>
      <c r="H83" s="239">
        <f t="shared" si="27"/>
        <v>1497</v>
      </c>
      <c r="I83" s="239">
        <f t="shared" si="27"/>
        <v>20</v>
      </c>
      <c r="J83" s="239">
        <f t="shared" si="27"/>
        <v>215</v>
      </c>
      <c r="K83" s="239">
        <f t="shared" si="27"/>
        <v>235</v>
      </c>
      <c r="L83" s="239">
        <f t="shared" si="27"/>
        <v>30</v>
      </c>
      <c r="M83" s="239">
        <f t="shared" si="27"/>
        <v>554</v>
      </c>
      <c r="N83" s="239">
        <f t="shared" si="27"/>
        <v>584</v>
      </c>
      <c r="O83" s="312" t="s">
        <v>129</v>
      </c>
      <c r="P83" s="2172"/>
    </row>
    <row r="84" spans="1:16" ht="39" customHeight="1">
      <c r="A84" s="2172" t="s">
        <v>531</v>
      </c>
      <c r="B84" s="312" t="s">
        <v>628</v>
      </c>
      <c r="C84" s="242">
        <v>0</v>
      </c>
      <c r="D84" s="242">
        <v>2</v>
      </c>
      <c r="E84" s="242">
        <f>C84+D84</f>
        <v>2</v>
      </c>
      <c r="F84" s="242">
        <v>3</v>
      </c>
      <c r="G84" s="242">
        <v>8</v>
      </c>
      <c r="H84" s="242">
        <f>F84+G84</f>
        <v>11</v>
      </c>
      <c r="I84" s="242">
        <v>1</v>
      </c>
      <c r="J84" s="242">
        <v>1</v>
      </c>
      <c r="K84" s="242">
        <f>I84+J84</f>
        <v>2</v>
      </c>
      <c r="L84" s="242">
        <v>0</v>
      </c>
      <c r="M84" s="242">
        <v>4</v>
      </c>
      <c r="N84" s="242">
        <f>L84+M84</f>
        <v>4</v>
      </c>
      <c r="O84" s="312" t="s">
        <v>76</v>
      </c>
      <c r="P84" s="2172" t="s">
        <v>632</v>
      </c>
    </row>
    <row r="85" spans="1:16" ht="39" customHeight="1">
      <c r="A85" s="2172"/>
      <c r="B85" s="312" t="s">
        <v>630</v>
      </c>
      <c r="C85" s="242">
        <v>0</v>
      </c>
      <c r="D85" s="242">
        <v>0</v>
      </c>
      <c r="E85" s="242">
        <f>C85+D85</f>
        <v>0</v>
      </c>
      <c r="F85" s="242">
        <v>4</v>
      </c>
      <c r="G85" s="242">
        <v>4</v>
      </c>
      <c r="H85" s="242">
        <f>F85+G85</f>
        <v>8</v>
      </c>
      <c r="I85" s="242">
        <v>2</v>
      </c>
      <c r="J85" s="242">
        <v>0</v>
      </c>
      <c r="K85" s="242">
        <f>I85+J85</f>
        <v>2</v>
      </c>
      <c r="L85" s="242">
        <v>2</v>
      </c>
      <c r="M85" s="242">
        <v>1</v>
      </c>
      <c r="N85" s="242">
        <f>L85+M85</f>
        <v>3</v>
      </c>
      <c r="O85" s="312" t="s">
        <v>78</v>
      </c>
      <c r="P85" s="2172"/>
    </row>
    <row r="86" spans="1:16" ht="39" customHeight="1">
      <c r="A86" s="2172"/>
      <c r="B86" s="312" t="s">
        <v>128</v>
      </c>
      <c r="C86" s="239">
        <f>C84+C85</f>
        <v>0</v>
      </c>
      <c r="D86" s="239">
        <f t="shared" ref="D86:N86" si="28">D84+D85</f>
        <v>2</v>
      </c>
      <c r="E86" s="239">
        <f t="shared" si="28"/>
        <v>2</v>
      </c>
      <c r="F86" s="239">
        <f t="shared" si="28"/>
        <v>7</v>
      </c>
      <c r="G86" s="239">
        <f t="shared" si="28"/>
        <v>12</v>
      </c>
      <c r="H86" s="239">
        <f t="shared" si="28"/>
        <v>19</v>
      </c>
      <c r="I86" s="239">
        <f t="shared" si="28"/>
        <v>3</v>
      </c>
      <c r="J86" s="239">
        <f t="shared" si="28"/>
        <v>1</v>
      </c>
      <c r="K86" s="239">
        <f t="shared" si="28"/>
        <v>4</v>
      </c>
      <c r="L86" s="239">
        <f t="shared" si="28"/>
        <v>2</v>
      </c>
      <c r="M86" s="239">
        <f t="shared" si="28"/>
        <v>5</v>
      </c>
      <c r="N86" s="239">
        <f t="shared" si="28"/>
        <v>7</v>
      </c>
      <c r="O86" s="312" t="s">
        <v>129</v>
      </c>
      <c r="P86" s="2172"/>
    </row>
    <row r="87" spans="1:16" ht="39" customHeight="1">
      <c r="A87" s="2172" t="s">
        <v>532</v>
      </c>
      <c r="B87" s="312" t="s">
        <v>628</v>
      </c>
      <c r="C87" s="242">
        <v>10</v>
      </c>
      <c r="D87" s="242">
        <v>50</v>
      </c>
      <c r="E87" s="242">
        <f>C87+D87</f>
        <v>60</v>
      </c>
      <c r="F87" s="242">
        <v>105</v>
      </c>
      <c r="G87" s="242">
        <v>154</v>
      </c>
      <c r="H87" s="242">
        <f>F87+G87</f>
        <v>259</v>
      </c>
      <c r="I87" s="242">
        <v>14</v>
      </c>
      <c r="J87" s="242">
        <v>37</v>
      </c>
      <c r="K87" s="242">
        <f>I87+J87</f>
        <v>51</v>
      </c>
      <c r="L87" s="242">
        <v>28</v>
      </c>
      <c r="M87" s="242">
        <v>85</v>
      </c>
      <c r="N87" s="242">
        <f>L87+M87</f>
        <v>113</v>
      </c>
      <c r="O87" s="312" t="s">
        <v>76</v>
      </c>
      <c r="P87" s="2172" t="s">
        <v>633</v>
      </c>
    </row>
    <row r="88" spans="1:16" ht="39" customHeight="1">
      <c r="A88" s="2172"/>
      <c r="B88" s="312" t="s">
        <v>630</v>
      </c>
      <c r="C88" s="242">
        <v>20</v>
      </c>
      <c r="D88" s="242">
        <v>37</v>
      </c>
      <c r="E88" s="242">
        <f>C88+D88</f>
        <v>57</v>
      </c>
      <c r="F88" s="242">
        <v>283</v>
      </c>
      <c r="G88" s="242">
        <v>224</v>
      </c>
      <c r="H88" s="242">
        <f>F88+G88</f>
        <v>507</v>
      </c>
      <c r="I88" s="242">
        <v>11</v>
      </c>
      <c r="J88" s="242">
        <v>31</v>
      </c>
      <c r="K88" s="242">
        <f>I88+J88</f>
        <v>42</v>
      </c>
      <c r="L88" s="242">
        <v>222</v>
      </c>
      <c r="M88" s="242">
        <v>45</v>
      </c>
      <c r="N88" s="242">
        <f>L88+M88</f>
        <v>267</v>
      </c>
      <c r="O88" s="312" t="s">
        <v>78</v>
      </c>
      <c r="P88" s="2172"/>
    </row>
    <row r="89" spans="1:16" ht="39" customHeight="1">
      <c r="A89" s="2172"/>
      <c r="B89" s="312" t="s">
        <v>128</v>
      </c>
      <c r="C89" s="239">
        <f>C87+C88</f>
        <v>30</v>
      </c>
      <c r="D89" s="239">
        <f t="shared" ref="D89:N89" si="29">D87+D88</f>
        <v>87</v>
      </c>
      <c r="E89" s="239">
        <f t="shared" si="29"/>
        <v>117</v>
      </c>
      <c r="F89" s="239">
        <f t="shared" si="29"/>
        <v>388</v>
      </c>
      <c r="G89" s="239">
        <f t="shared" si="29"/>
        <v>378</v>
      </c>
      <c r="H89" s="239">
        <f t="shared" si="29"/>
        <v>766</v>
      </c>
      <c r="I89" s="239">
        <f t="shared" si="29"/>
        <v>25</v>
      </c>
      <c r="J89" s="239">
        <f t="shared" si="29"/>
        <v>68</v>
      </c>
      <c r="K89" s="239">
        <f t="shared" si="29"/>
        <v>93</v>
      </c>
      <c r="L89" s="239">
        <f t="shared" si="29"/>
        <v>250</v>
      </c>
      <c r="M89" s="239">
        <f t="shared" si="29"/>
        <v>130</v>
      </c>
      <c r="N89" s="239">
        <f t="shared" si="29"/>
        <v>380</v>
      </c>
      <c r="O89" s="312" t="s">
        <v>129</v>
      </c>
      <c r="P89" s="2172"/>
    </row>
    <row r="90" spans="1:16" ht="39" customHeight="1">
      <c r="A90" s="2150" t="s">
        <v>1020</v>
      </c>
      <c r="B90" s="2151"/>
      <c r="C90" s="2151"/>
      <c r="D90" s="2151"/>
      <c r="E90" s="2151"/>
      <c r="F90" s="2151"/>
      <c r="G90" s="2152"/>
      <c r="H90" s="2153" t="s">
        <v>1021</v>
      </c>
      <c r="I90" s="2153"/>
      <c r="J90" s="2153"/>
      <c r="K90" s="2153"/>
      <c r="L90" s="2153"/>
      <c r="M90" s="2153"/>
      <c r="N90" s="2153"/>
      <c r="O90" s="2153"/>
      <c r="P90" s="2154"/>
    </row>
    <row r="91" spans="1:16" ht="39" customHeight="1">
      <c r="A91" s="2173" t="s">
        <v>517</v>
      </c>
      <c r="B91" s="2173" t="s">
        <v>621</v>
      </c>
      <c r="C91" s="2179" t="s">
        <v>112</v>
      </c>
      <c r="D91" s="2179"/>
      <c r="E91" s="2179" t="s">
        <v>260</v>
      </c>
      <c r="F91" s="2179" t="s">
        <v>148</v>
      </c>
      <c r="G91" s="2179"/>
      <c r="H91" s="2179" t="s">
        <v>115</v>
      </c>
      <c r="I91" s="2179" t="s">
        <v>116</v>
      </c>
      <c r="J91" s="2179"/>
      <c r="K91" s="2179" t="s">
        <v>117</v>
      </c>
      <c r="L91" s="2179" t="s">
        <v>118</v>
      </c>
      <c r="M91" s="2179"/>
      <c r="N91" s="2179" t="s">
        <v>119</v>
      </c>
      <c r="O91" s="2179" t="s">
        <v>622</v>
      </c>
      <c r="P91" s="2179" t="s">
        <v>520</v>
      </c>
    </row>
    <row r="92" spans="1:16" ht="39" customHeight="1">
      <c r="A92" s="2174"/>
      <c r="B92" s="2174"/>
      <c r="C92" s="2179" t="s">
        <v>260</v>
      </c>
      <c r="D92" s="2179"/>
      <c r="E92" s="2179"/>
      <c r="F92" s="2179" t="s">
        <v>261</v>
      </c>
      <c r="G92" s="2179"/>
      <c r="H92" s="2179"/>
      <c r="I92" s="2179" t="s">
        <v>117</v>
      </c>
      <c r="J92" s="2179"/>
      <c r="K92" s="2179"/>
      <c r="L92" s="2179" t="s">
        <v>119</v>
      </c>
      <c r="M92" s="2179"/>
      <c r="N92" s="2179"/>
      <c r="O92" s="2179"/>
      <c r="P92" s="2179"/>
    </row>
    <row r="93" spans="1:16" ht="39" customHeight="1">
      <c r="A93" s="2174"/>
      <c r="B93" s="2174"/>
      <c r="C93" s="312" t="s">
        <v>624</v>
      </c>
      <c r="D93" s="312" t="s">
        <v>625</v>
      </c>
      <c r="E93" s="312" t="s">
        <v>128</v>
      </c>
      <c r="F93" s="312" t="s">
        <v>624</v>
      </c>
      <c r="G93" s="312" t="s">
        <v>625</v>
      </c>
      <c r="H93" s="312" t="s">
        <v>128</v>
      </c>
      <c r="I93" s="312" t="s">
        <v>624</v>
      </c>
      <c r="J93" s="312" t="s">
        <v>625</v>
      </c>
      <c r="K93" s="312" t="s">
        <v>128</v>
      </c>
      <c r="L93" s="312" t="s">
        <v>624</v>
      </c>
      <c r="M93" s="312" t="s">
        <v>625</v>
      </c>
      <c r="N93" s="312" t="s">
        <v>128</v>
      </c>
      <c r="O93" s="2179"/>
      <c r="P93" s="2179"/>
    </row>
    <row r="94" spans="1:16" ht="39" customHeight="1">
      <c r="A94" s="2175"/>
      <c r="B94" s="2175"/>
      <c r="C94" s="312" t="s">
        <v>626</v>
      </c>
      <c r="D94" s="312" t="s">
        <v>627</v>
      </c>
      <c r="E94" s="312" t="s">
        <v>129</v>
      </c>
      <c r="F94" s="312" t="s">
        <v>626</v>
      </c>
      <c r="G94" s="312" t="s">
        <v>627</v>
      </c>
      <c r="H94" s="312" t="s">
        <v>129</v>
      </c>
      <c r="I94" s="312" t="s">
        <v>626</v>
      </c>
      <c r="J94" s="312" t="s">
        <v>627</v>
      </c>
      <c r="K94" s="312" t="s">
        <v>129</v>
      </c>
      <c r="L94" s="312" t="s">
        <v>626</v>
      </c>
      <c r="M94" s="312" t="s">
        <v>627</v>
      </c>
      <c r="N94" s="312" t="s">
        <v>129</v>
      </c>
      <c r="O94" s="2179"/>
      <c r="P94" s="2179"/>
    </row>
    <row r="95" spans="1:16" s="46" customFormat="1" ht="39" customHeight="1">
      <c r="A95" s="2172" t="s">
        <v>523</v>
      </c>
      <c r="B95" s="312" t="s">
        <v>628</v>
      </c>
      <c r="C95" s="242">
        <v>8</v>
      </c>
      <c r="D95" s="242">
        <v>166</v>
      </c>
      <c r="E95" s="242">
        <f>C95+D95</f>
        <v>174</v>
      </c>
      <c r="F95" s="242">
        <v>4</v>
      </c>
      <c r="G95" s="242">
        <v>100</v>
      </c>
      <c r="H95" s="242">
        <f>F95+G95</f>
        <v>104</v>
      </c>
      <c r="I95" s="242">
        <v>22</v>
      </c>
      <c r="J95" s="242">
        <v>217</v>
      </c>
      <c r="K95" s="242">
        <f>I95+J95</f>
        <v>239</v>
      </c>
      <c r="L95" s="242">
        <v>4</v>
      </c>
      <c r="M95" s="242">
        <v>76</v>
      </c>
      <c r="N95" s="242">
        <f>L95+M95</f>
        <v>80</v>
      </c>
      <c r="O95" s="312" t="s">
        <v>76</v>
      </c>
      <c r="P95" s="2172" t="s">
        <v>629</v>
      </c>
    </row>
    <row r="96" spans="1:16" s="46" customFormat="1" ht="39" customHeight="1">
      <c r="A96" s="2172"/>
      <c r="B96" s="312" t="s">
        <v>630</v>
      </c>
      <c r="C96" s="242">
        <v>0</v>
      </c>
      <c r="D96" s="242">
        <v>143</v>
      </c>
      <c r="E96" s="242">
        <f>C96+D96</f>
        <v>143</v>
      </c>
      <c r="F96" s="242">
        <v>0</v>
      </c>
      <c r="G96" s="242">
        <v>57</v>
      </c>
      <c r="H96" s="242">
        <f>F96+G96</f>
        <v>57</v>
      </c>
      <c r="I96" s="242">
        <v>1</v>
      </c>
      <c r="J96" s="242">
        <v>220</v>
      </c>
      <c r="K96" s="242">
        <f>I96+J96</f>
        <v>221</v>
      </c>
      <c r="L96" s="242">
        <v>0</v>
      </c>
      <c r="M96" s="242">
        <v>76</v>
      </c>
      <c r="N96" s="242">
        <f>L96+M96</f>
        <v>76</v>
      </c>
      <c r="O96" s="312" t="s">
        <v>78</v>
      </c>
      <c r="P96" s="2172"/>
    </row>
    <row r="97" spans="1:16" s="46" customFormat="1" ht="39" customHeight="1">
      <c r="A97" s="2172"/>
      <c r="B97" s="312" t="s">
        <v>128</v>
      </c>
      <c r="C97" s="239">
        <f>C95+C96</f>
        <v>8</v>
      </c>
      <c r="D97" s="239">
        <f t="shared" ref="D97:N97" si="30">D95+D96</f>
        <v>309</v>
      </c>
      <c r="E97" s="239">
        <f t="shared" si="30"/>
        <v>317</v>
      </c>
      <c r="F97" s="239">
        <f t="shared" si="30"/>
        <v>4</v>
      </c>
      <c r="G97" s="239">
        <f t="shared" si="30"/>
        <v>157</v>
      </c>
      <c r="H97" s="239">
        <f t="shared" si="30"/>
        <v>161</v>
      </c>
      <c r="I97" s="239">
        <f t="shared" si="30"/>
        <v>23</v>
      </c>
      <c r="J97" s="239">
        <f t="shared" si="30"/>
        <v>437</v>
      </c>
      <c r="K97" s="239">
        <f t="shared" si="30"/>
        <v>460</v>
      </c>
      <c r="L97" s="239">
        <f t="shared" si="30"/>
        <v>4</v>
      </c>
      <c r="M97" s="239">
        <f t="shared" si="30"/>
        <v>152</v>
      </c>
      <c r="N97" s="239">
        <f t="shared" si="30"/>
        <v>156</v>
      </c>
      <c r="O97" s="312" t="s">
        <v>129</v>
      </c>
      <c r="P97" s="2172"/>
    </row>
    <row r="98" spans="1:16" s="46" customFormat="1" ht="39" customHeight="1">
      <c r="A98" s="2172" t="s">
        <v>524</v>
      </c>
      <c r="B98" s="312" t="s">
        <v>628</v>
      </c>
      <c r="C98" s="242">
        <v>44</v>
      </c>
      <c r="D98" s="242">
        <v>156</v>
      </c>
      <c r="E98" s="242">
        <f>C98+D98</f>
        <v>200</v>
      </c>
      <c r="F98" s="242">
        <v>10</v>
      </c>
      <c r="G98" s="242">
        <v>75</v>
      </c>
      <c r="H98" s="242">
        <f>F98+G98</f>
        <v>85</v>
      </c>
      <c r="I98" s="242">
        <v>72</v>
      </c>
      <c r="J98" s="242">
        <v>121</v>
      </c>
      <c r="K98" s="242">
        <f>I98+J98</f>
        <v>193</v>
      </c>
      <c r="L98" s="242">
        <v>48</v>
      </c>
      <c r="M98" s="242">
        <v>140</v>
      </c>
      <c r="N98" s="242">
        <f>L98+M98</f>
        <v>188</v>
      </c>
      <c r="O98" s="312" t="s">
        <v>76</v>
      </c>
      <c r="P98" s="2172" t="s">
        <v>227</v>
      </c>
    </row>
    <row r="99" spans="1:16" s="46" customFormat="1" ht="39" customHeight="1">
      <c r="A99" s="2172"/>
      <c r="B99" s="312" t="s">
        <v>630</v>
      </c>
      <c r="C99" s="242">
        <v>39</v>
      </c>
      <c r="D99" s="242">
        <v>107</v>
      </c>
      <c r="E99" s="242">
        <f>C99+D99</f>
        <v>146</v>
      </c>
      <c r="F99" s="242">
        <v>3</v>
      </c>
      <c r="G99" s="242">
        <v>23</v>
      </c>
      <c r="H99" s="242">
        <f>F99+G99</f>
        <v>26</v>
      </c>
      <c r="I99" s="242">
        <v>79</v>
      </c>
      <c r="J99" s="242">
        <v>132</v>
      </c>
      <c r="K99" s="242">
        <f>I99+J99</f>
        <v>211</v>
      </c>
      <c r="L99" s="242">
        <v>4</v>
      </c>
      <c r="M99" s="242">
        <v>67</v>
      </c>
      <c r="N99" s="242">
        <f>L99+M99</f>
        <v>71</v>
      </c>
      <c r="O99" s="312" t="s">
        <v>78</v>
      </c>
      <c r="P99" s="2172"/>
    </row>
    <row r="100" spans="1:16" s="46" customFormat="1" ht="39" customHeight="1">
      <c r="A100" s="2172"/>
      <c r="B100" s="312" t="s">
        <v>128</v>
      </c>
      <c r="C100" s="239">
        <f>C98+C99</f>
        <v>83</v>
      </c>
      <c r="D100" s="239">
        <f t="shared" ref="D100:N100" si="31">D98+D99</f>
        <v>263</v>
      </c>
      <c r="E100" s="239">
        <f t="shared" si="31"/>
        <v>346</v>
      </c>
      <c r="F100" s="239">
        <f t="shared" si="31"/>
        <v>13</v>
      </c>
      <c r="G100" s="239">
        <f t="shared" si="31"/>
        <v>98</v>
      </c>
      <c r="H100" s="239">
        <f t="shared" si="31"/>
        <v>111</v>
      </c>
      <c r="I100" s="239">
        <f t="shared" si="31"/>
        <v>151</v>
      </c>
      <c r="J100" s="239">
        <f t="shared" si="31"/>
        <v>253</v>
      </c>
      <c r="K100" s="239">
        <f t="shared" si="31"/>
        <v>404</v>
      </c>
      <c r="L100" s="239">
        <f t="shared" si="31"/>
        <v>52</v>
      </c>
      <c r="M100" s="239">
        <f t="shared" si="31"/>
        <v>207</v>
      </c>
      <c r="N100" s="239">
        <f t="shared" si="31"/>
        <v>259</v>
      </c>
      <c r="O100" s="312" t="s">
        <v>129</v>
      </c>
      <c r="P100" s="2172"/>
    </row>
    <row r="101" spans="1:16" s="46" customFormat="1" ht="39" customHeight="1">
      <c r="A101" s="2172" t="s">
        <v>525</v>
      </c>
      <c r="B101" s="312" t="s">
        <v>628</v>
      </c>
      <c r="C101" s="242">
        <f>C95+C98</f>
        <v>52</v>
      </c>
      <c r="D101" s="242">
        <f t="shared" ref="D101:N102" si="32">D95+D98</f>
        <v>322</v>
      </c>
      <c r="E101" s="242">
        <f t="shared" si="32"/>
        <v>374</v>
      </c>
      <c r="F101" s="242">
        <f t="shared" si="32"/>
        <v>14</v>
      </c>
      <c r="G101" s="242">
        <f t="shared" si="32"/>
        <v>175</v>
      </c>
      <c r="H101" s="242">
        <f t="shared" si="32"/>
        <v>189</v>
      </c>
      <c r="I101" s="242">
        <f t="shared" si="32"/>
        <v>94</v>
      </c>
      <c r="J101" s="242">
        <f t="shared" si="32"/>
        <v>338</v>
      </c>
      <c r="K101" s="242">
        <f t="shared" si="32"/>
        <v>432</v>
      </c>
      <c r="L101" s="242">
        <f t="shared" si="32"/>
        <v>52</v>
      </c>
      <c r="M101" s="242">
        <f t="shared" si="32"/>
        <v>216</v>
      </c>
      <c r="N101" s="242">
        <f t="shared" si="32"/>
        <v>268</v>
      </c>
      <c r="O101" s="312" t="s">
        <v>76</v>
      </c>
      <c r="P101" s="2172" t="s">
        <v>631</v>
      </c>
    </row>
    <row r="102" spans="1:16" s="46" customFormat="1" ht="39" customHeight="1">
      <c r="A102" s="2172"/>
      <c r="B102" s="312" t="s">
        <v>630</v>
      </c>
      <c r="C102" s="242">
        <f>C96+C99</f>
        <v>39</v>
      </c>
      <c r="D102" s="242">
        <f t="shared" si="32"/>
        <v>250</v>
      </c>
      <c r="E102" s="242">
        <f t="shared" si="32"/>
        <v>289</v>
      </c>
      <c r="F102" s="242">
        <f t="shared" si="32"/>
        <v>3</v>
      </c>
      <c r="G102" s="242">
        <f t="shared" si="32"/>
        <v>80</v>
      </c>
      <c r="H102" s="242">
        <f t="shared" si="32"/>
        <v>83</v>
      </c>
      <c r="I102" s="242">
        <f t="shared" si="32"/>
        <v>80</v>
      </c>
      <c r="J102" s="242">
        <f t="shared" si="32"/>
        <v>352</v>
      </c>
      <c r="K102" s="242">
        <f t="shared" si="32"/>
        <v>432</v>
      </c>
      <c r="L102" s="242">
        <f t="shared" si="32"/>
        <v>4</v>
      </c>
      <c r="M102" s="242">
        <f t="shared" si="32"/>
        <v>143</v>
      </c>
      <c r="N102" s="242">
        <f t="shared" si="32"/>
        <v>147</v>
      </c>
      <c r="O102" s="312" t="s">
        <v>78</v>
      </c>
      <c r="P102" s="2172"/>
    </row>
    <row r="103" spans="1:16" s="46" customFormat="1" ht="39" customHeight="1">
      <c r="A103" s="2172"/>
      <c r="B103" s="312" t="s">
        <v>128</v>
      </c>
      <c r="C103" s="239">
        <f>C101+C102</f>
        <v>91</v>
      </c>
      <c r="D103" s="239">
        <f t="shared" ref="D103:N103" si="33">D101+D102</f>
        <v>572</v>
      </c>
      <c r="E103" s="239">
        <f t="shared" si="33"/>
        <v>663</v>
      </c>
      <c r="F103" s="239">
        <f t="shared" si="33"/>
        <v>17</v>
      </c>
      <c r="G103" s="239">
        <f t="shared" si="33"/>
        <v>255</v>
      </c>
      <c r="H103" s="239">
        <f t="shared" si="33"/>
        <v>272</v>
      </c>
      <c r="I103" s="239">
        <f t="shared" si="33"/>
        <v>174</v>
      </c>
      <c r="J103" s="239">
        <f t="shared" si="33"/>
        <v>690</v>
      </c>
      <c r="K103" s="239">
        <f t="shared" si="33"/>
        <v>864</v>
      </c>
      <c r="L103" s="239">
        <f t="shared" si="33"/>
        <v>56</v>
      </c>
      <c r="M103" s="239">
        <f t="shared" si="33"/>
        <v>359</v>
      </c>
      <c r="N103" s="239">
        <f t="shared" si="33"/>
        <v>415</v>
      </c>
      <c r="O103" s="312" t="s">
        <v>129</v>
      </c>
      <c r="P103" s="2172"/>
    </row>
    <row r="104" spans="1:16" ht="39" customHeight="1">
      <c r="A104" s="2172" t="s">
        <v>527</v>
      </c>
      <c r="B104" s="312" t="s">
        <v>628</v>
      </c>
      <c r="C104" s="242">
        <v>4</v>
      </c>
      <c r="D104" s="242">
        <v>23</v>
      </c>
      <c r="E104" s="242">
        <f>C104+D104</f>
        <v>27</v>
      </c>
      <c r="F104" s="242">
        <v>2</v>
      </c>
      <c r="G104" s="242">
        <v>25</v>
      </c>
      <c r="H104" s="242">
        <f>F104+G104</f>
        <v>27</v>
      </c>
      <c r="I104" s="242">
        <v>31</v>
      </c>
      <c r="J104" s="242">
        <v>100</v>
      </c>
      <c r="K104" s="242">
        <f>I104+J104</f>
        <v>131</v>
      </c>
      <c r="L104" s="242">
        <v>36</v>
      </c>
      <c r="M104" s="242">
        <v>7</v>
      </c>
      <c r="N104" s="242">
        <f>L104+M104</f>
        <v>43</v>
      </c>
      <c r="O104" s="312" t="s">
        <v>76</v>
      </c>
      <c r="P104" s="2172" t="s">
        <v>233</v>
      </c>
    </row>
    <row r="105" spans="1:16" ht="39" customHeight="1">
      <c r="A105" s="2172"/>
      <c r="B105" s="312" t="s">
        <v>630</v>
      </c>
      <c r="C105" s="242">
        <v>11</v>
      </c>
      <c r="D105" s="242">
        <v>526</v>
      </c>
      <c r="E105" s="242">
        <f>C105+D105</f>
        <v>537</v>
      </c>
      <c r="F105" s="242">
        <v>6</v>
      </c>
      <c r="G105" s="242">
        <v>212</v>
      </c>
      <c r="H105" s="242">
        <f>F105+G105</f>
        <v>218</v>
      </c>
      <c r="I105" s="242">
        <v>42</v>
      </c>
      <c r="J105" s="242">
        <v>445</v>
      </c>
      <c r="K105" s="242">
        <f>I105+J105</f>
        <v>487</v>
      </c>
      <c r="L105" s="242">
        <v>9</v>
      </c>
      <c r="M105" s="242">
        <v>289</v>
      </c>
      <c r="N105" s="242">
        <f>L105+M105</f>
        <v>298</v>
      </c>
      <c r="O105" s="312" t="s">
        <v>78</v>
      </c>
      <c r="P105" s="2172"/>
    </row>
    <row r="106" spans="1:16" ht="39" customHeight="1">
      <c r="A106" s="2172"/>
      <c r="B106" s="312" t="s">
        <v>128</v>
      </c>
      <c r="C106" s="239">
        <f>C104+C105</f>
        <v>15</v>
      </c>
      <c r="D106" s="239">
        <f t="shared" ref="D106:N106" si="34">D104+D105</f>
        <v>549</v>
      </c>
      <c r="E106" s="239">
        <f t="shared" si="34"/>
        <v>564</v>
      </c>
      <c r="F106" s="239">
        <f t="shared" si="34"/>
        <v>8</v>
      </c>
      <c r="G106" s="239">
        <f t="shared" si="34"/>
        <v>237</v>
      </c>
      <c r="H106" s="239">
        <f t="shared" si="34"/>
        <v>245</v>
      </c>
      <c r="I106" s="239">
        <f t="shared" si="34"/>
        <v>73</v>
      </c>
      <c r="J106" s="239">
        <f t="shared" si="34"/>
        <v>545</v>
      </c>
      <c r="K106" s="239">
        <f t="shared" si="34"/>
        <v>618</v>
      </c>
      <c r="L106" s="239">
        <f t="shared" si="34"/>
        <v>45</v>
      </c>
      <c r="M106" s="239">
        <f t="shared" si="34"/>
        <v>296</v>
      </c>
      <c r="N106" s="239">
        <f t="shared" si="34"/>
        <v>341</v>
      </c>
      <c r="O106" s="312" t="s">
        <v>129</v>
      </c>
      <c r="P106" s="2172"/>
    </row>
    <row r="107" spans="1:16" ht="39" customHeight="1">
      <c r="A107" s="2172" t="s">
        <v>528</v>
      </c>
      <c r="B107" s="312" t="s">
        <v>628</v>
      </c>
      <c r="C107" s="242">
        <v>0</v>
      </c>
      <c r="D107" s="242">
        <v>0</v>
      </c>
      <c r="E107" s="242">
        <f>C107+D107</f>
        <v>0</v>
      </c>
      <c r="F107" s="242">
        <v>0</v>
      </c>
      <c r="G107" s="242">
        <v>0</v>
      </c>
      <c r="H107" s="242">
        <f>F107+G107</f>
        <v>0</v>
      </c>
      <c r="I107" s="242">
        <v>0</v>
      </c>
      <c r="J107" s="242">
        <v>0</v>
      </c>
      <c r="K107" s="242">
        <f>I107+J107</f>
        <v>0</v>
      </c>
      <c r="L107" s="242">
        <v>0</v>
      </c>
      <c r="M107" s="242">
        <v>0</v>
      </c>
      <c r="N107" s="242">
        <f>L107+M107</f>
        <v>0</v>
      </c>
      <c r="O107" s="312" t="s">
        <v>76</v>
      </c>
      <c r="P107" s="2172" t="s">
        <v>235</v>
      </c>
    </row>
    <row r="108" spans="1:16" ht="39" customHeight="1">
      <c r="A108" s="2172"/>
      <c r="B108" s="312" t="s">
        <v>630</v>
      </c>
      <c r="C108" s="242">
        <v>0</v>
      </c>
      <c r="D108" s="242">
        <v>48</v>
      </c>
      <c r="E108" s="242">
        <f>C108+D108</f>
        <v>48</v>
      </c>
      <c r="F108" s="242">
        <v>1</v>
      </c>
      <c r="G108" s="242">
        <v>22</v>
      </c>
      <c r="H108" s="242">
        <f>F108+G108</f>
        <v>23</v>
      </c>
      <c r="I108" s="242">
        <v>2</v>
      </c>
      <c r="J108" s="242">
        <v>16</v>
      </c>
      <c r="K108" s="242">
        <f>I108+J108</f>
        <v>18</v>
      </c>
      <c r="L108" s="242">
        <v>0</v>
      </c>
      <c r="M108" s="242">
        <v>7</v>
      </c>
      <c r="N108" s="242">
        <f>L108+M108</f>
        <v>7</v>
      </c>
      <c r="O108" s="312" t="s">
        <v>78</v>
      </c>
      <c r="P108" s="2172"/>
    </row>
    <row r="109" spans="1:16" ht="39" customHeight="1">
      <c r="A109" s="2172"/>
      <c r="B109" s="312" t="s">
        <v>128</v>
      </c>
      <c r="C109" s="239">
        <f>C107+C108</f>
        <v>0</v>
      </c>
      <c r="D109" s="239">
        <f t="shared" ref="D109:N109" si="35">D107+D108</f>
        <v>48</v>
      </c>
      <c r="E109" s="239">
        <f t="shared" si="35"/>
        <v>48</v>
      </c>
      <c r="F109" s="239">
        <f t="shared" si="35"/>
        <v>1</v>
      </c>
      <c r="G109" s="239">
        <f t="shared" si="35"/>
        <v>22</v>
      </c>
      <c r="H109" s="239">
        <f t="shared" si="35"/>
        <v>23</v>
      </c>
      <c r="I109" s="239">
        <f t="shared" si="35"/>
        <v>2</v>
      </c>
      <c r="J109" s="239">
        <f t="shared" si="35"/>
        <v>16</v>
      </c>
      <c r="K109" s="239">
        <f t="shared" si="35"/>
        <v>18</v>
      </c>
      <c r="L109" s="239">
        <f t="shared" si="35"/>
        <v>0</v>
      </c>
      <c r="M109" s="239">
        <f t="shared" si="35"/>
        <v>7</v>
      </c>
      <c r="N109" s="239">
        <f t="shared" si="35"/>
        <v>7</v>
      </c>
      <c r="O109" s="312" t="s">
        <v>129</v>
      </c>
      <c r="P109" s="2172"/>
    </row>
    <row r="110" spans="1:16" ht="39" customHeight="1">
      <c r="A110" s="2172" t="s">
        <v>529</v>
      </c>
      <c r="B110" s="312" t="s">
        <v>628</v>
      </c>
      <c r="C110" s="242">
        <f>C104+C107</f>
        <v>4</v>
      </c>
      <c r="D110" s="242">
        <f t="shared" ref="D110:N111" si="36">D104+D107</f>
        <v>23</v>
      </c>
      <c r="E110" s="242">
        <f t="shared" si="36"/>
        <v>27</v>
      </c>
      <c r="F110" s="242">
        <f t="shared" si="36"/>
        <v>2</v>
      </c>
      <c r="G110" s="242">
        <f t="shared" si="36"/>
        <v>25</v>
      </c>
      <c r="H110" s="242">
        <f t="shared" si="36"/>
        <v>27</v>
      </c>
      <c r="I110" s="242">
        <f t="shared" si="36"/>
        <v>31</v>
      </c>
      <c r="J110" s="242">
        <f t="shared" si="36"/>
        <v>100</v>
      </c>
      <c r="K110" s="242">
        <f t="shared" si="36"/>
        <v>131</v>
      </c>
      <c r="L110" s="242">
        <f t="shared" si="36"/>
        <v>36</v>
      </c>
      <c r="M110" s="242">
        <f t="shared" si="36"/>
        <v>7</v>
      </c>
      <c r="N110" s="242">
        <f t="shared" si="36"/>
        <v>43</v>
      </c>
      <c r="O110" s="312" t="s">
        <v>76</v>
      </c>
      <c r="P110" s="2172" t="s">
        <v>530</v>
      </c>
    </row>
    <row r="111" spans="1:16" ht="39" customHeight="1">
      <c r="A111" s="2172"/>
      <c r="B111" s="312" t="s">
        <v>630</v>
      </c>
      <c r="C111" s="242">
        <f>C105+C108</f>
        <v>11</v>
      </c>
      <c r="D111" s="242">
        <f t="shared" si="36"/>
        <v>574</v>
      </c>
      <c r="E111" s="242">
        <f t="shared" si="36"/>
        <v>585</v>
      </c>
      <c r="F111" s="242">
        <f t="shared" si="36"/>
        <v>7</v>
      </c>
      <c r="G111" s="242">
        <f t="shared" si="36"/>
        <v>234</v>
      </c>
      <c r="H111" s="242">
        <f t="shared" si="36"/>
        <v>241</v>
      </c>
      <c r="I111" s="242">
        <f t="shared" si="36"/>
        <v>44</v>
      </c>
      <c r="J111" s="242">
        <f t="shared" si="36"/>
        <v>461</v>
      </c>
      <c r="K111" s="242">
        <f t="shared" si="36"/>
        <v>505</v>
      </c>
      <c r="L111" s="242">
        <f t="shared" si="36"/>
        <v>9</v>
      </c>
      <c r="M111" s="242">
        <f t="shared" si="36"/>
        <v>296</v>
      </c>
      <c r="N111" s="242">
        <f t="shared" si="36"/>
        <v>305</v>
      </c>
      <c r="O111" s="312" t="s">
        <v>78</v>
      </c>
      <c r="P111" s="2172"/>
    </row>
    <row r="112" spans="1:16" ht="39" customHeight="1">
      <c r="A112" s="2172"/>
      <c r="B112" s="312" t="s">
        <v>128</v>
      </c>
      <c r="C112" s="239">
        <f>C110+C111</f>
        <v>15</v>
      </c>
      <c r="D112" s="239">
        <f t="shared" ref="D112:N112" si="37">D110+D111</f>
        <v>597</v>
      </c>
      <c r="E112" s="239">
        <f t="shared" si="37"/>
        <v>612</v>
      </c>
      <c r="F112" s="239">
        <f t="shared" si="37"/>
        <v>9</v>
      </c>
      <c r="G112" s="239">
        <f t="shared" si="37"/>
        <v>259</v>
      </c>
      <c r="H112" s="239">
        <f t="shared" si="37"/>
        <v>268</v>
      </c>
      <c r="I112" s="239">
        <f t="shared" si="37"/>
        <v>75</v>
      </c>
      <c r="J112" s="239">
        <f t="shared" si="37"/>
        <v>561</v>
      </c>
      <c r="K112" s="239">
        <f t="shared" si="37"/>
        <v>636</v>
      </c>
      <c r="L112" s="239">
        <f t="shared" si="37"/>
        <v>45</v>
      </c>
      <c r="M112" s="239">
        <f t="shared" si="37"/>
        <v>303</v>
      </c>
      <c r="N112" s="239">
        <f t="shared" si="37"/>
        <v>348</v>
      </c>
      <c r="O112" s="312" t="s">
        <v>129</v>
      </c>
      <c r="P112" s="2172"/>
    </row>
    <row r="113" spans="1:16" ht="39" customHeight="1">
      <c r="A113" s="2172" t="s">
        <v>531</v>
      </c>
      <c r="B113" s="312" t="s">
        <v>628</v>
      </c>
      <c r="C113" s="242">
        <v>0</v>
      </c>
      <c r="D113" s="242">
        <v>4</v>
      </c>
      <c r="E113" s="242">
        <f>C113+D113</f>
        <v>4</v>
      </c>
      <c r="F113" s="242">
        <v>0</v>
      </c>
      <c r="G113" s="242">
        <v>2</v>
      </c>
      <c r="H113" s="242">
        <f>F113+G113</f>
        <v>2</v>
      </c>
      <c r="I113" s="242">
        <v>1</v>
      </c>
      <c r="J113" s="242">
        <v>8</v>
      </c>
      <c r="K113" s="242">
        <f>I113+J113</f>
        <v>9</v>
      </c>
      <c r="L113" s="242">
        <v>0</v>
      </c>
      <c r="M113" s="242">
        <v>1</v>
      </c>
      <c r="N113" s="242">
        <f>L113+M113</f>
        <v>1</v>
      </c>
      <c r="O113" s="312" t="s">
        <v>76</v>
      </c>
      <c r="P113" s="2172" t="s">
        <v>632</v>
      </c>
    </row>
    <row r="114" spans="1:16" ht="39" customHeight="1">
      <c r="A114" s="2172"/>
      <c r="B114" s="312" t="s">
        <v>630</v>
      </c>
      <c r="C114" s="242">
        <v>0</v>
      </c>
      <c r="D114" s="242">
        <v>2</v>
      </c>
      <c r="E114" s="242">
        <f>C114+D114</f>
        <v>2</v>
      </c>
      <c r="F114" s="242">
        <v>0</v>
      </c>
      <c r="G114" s="242">
        <v>0</v>
      </c>
      <c r="H114" s="242">
        <f>F114+G114</f>
        <v>0</v>
      </c>
      <c r="I114" s="242">
        <v>3</v>
      </c>
      <c r="J114" s="242">
        <v>4</v>
      </c>
      <c r="K114" s="242">
        <f>I114+J114</f>
        <v>7</v>
      </c>
      <c r="L114" s="242">
        <v>0</v>
      </c>
      <c r="M114" s="242">
        <v>2</v>
      </c>
      <c r="N114" s="242">
        <f>L114+M114</f>
        <v>2</v>
      </c>
      <c r="O114" s="312" t="s">
        <v>78</v>
      </c>
      <c r="P114" s="2172"/>
    </row>
    <row r="115" spans="1:16" ht="39" customHeight="1">
      <c r="A115" s="2172"/>
      <c r="B115" s="312" t="s">
        <v>128</v>
      </c>
      <c r="C115" s="239">
        <f>C113+C114</f>
        <v>0</v>
      </c>
      <c r="D115" s="239">
        <f t="shared" ref="D115:N115" si="38">D113+D114</f>
        <v>6</v>
      </c>
      <c r="E115" s="239">
        <f t="shared" si="38"/>
        <v>6</v>
      </c>
      <c r="F115" s="239">
        <f t="shared" si="38"/>
        <v>0</v>
      </c>
      <c r="G115" s="239">
        <f t="shared" si="38"/>
        <v>2</v>
      </c>
      <c r="H115" s="239">
        <f t="shared" si="38"/>
        <v>2</v>
      </c>
      <c r="I115" s="239">
        <f t="shared" si="38"/>
        <v>4</v>
      </c>
      <c r="J115" s="239">
        <f t="shared" si="38"/>
        <v>12</v>
      </c>
      <c r="K115" s="239">
        <f t="shared" si="38"/>
        <v>16</v>
      </c>
      <c r="L115" s="239">
        <f t="shared" si="38"/>
        <v>0</v>
      </c>
      <c r="M115" s="239">
        <f t="shared" si="38"/>
        <v>3</v>
      </c>
      <c r="N115" s="239">
        <f t="shared" si="38"/>
        <v>3</v>
      </c>
      <c r="O115" s="312" t="s">
        <v>129</v>
      </c>
      <c r="P115" s="2172"/>
    </row>
    <row r="116" spans="1:16" ht="39" customHeight="1">
      <c r="A116" s="2172" t="s">
        <v>532</v>
      </c>
      <c r="B116" s="312" t="s">
        <v>628</v>
      </c>
      <c r="C116" s="242">
        <v>37</v>
      </c>
      <c r="D116" s="242">
        <v>71</v>
      </c>
      <c r="E116" s="242">
        <f>C116+D116</f>
        <v>108</v>
      </c>
      <c r="F116" s="242">
        <v>10</v>
      </c>
      <c r="G116" s="242">
        <v>43</v>
      </c>
      <c r="H116" s="242">
        <f>F116+G116</f>
        <v>53</v>
      </c>
      <c r="I116" s="242">
        <v>70</v>
      </c>
      <c r="J116" s="242">
        <v>64</v>
      </c>
      <c r="K116" s="242">
        <f>I116+J116</f>
        <v>134</v>
      </c>
      <c r="L116" s="242">
        <v>46</v>
      </c>
      <c r="M116" s="242">
        <v>50</v>
      </c>
      <c r="N116" s="242">
        <f>L116+M116</f>
        <v>96</v>
      </c>
      <c r="O116" s="312" t="s">
        <v>76</v>
      </c>
      <c r="P116" s="2172" t="s">
        <v>633</v>
      </c>
    </row>
    <row r="117" spans="1:16" ht="39" customHeight="1">
      <c r="A117" s="2172"/>
      <c r="B117" s="312" t="s">
        <v>630</v>
      </c>
      <c r="C117" s="242">
        <v>150</v>
      </c>
      <c r="D117" s="242">
        <v>57</v>
      </c>
      <c r="E117" s="242">
        <f>C117+D117</f>
        <v>207</v>
      </c>
      <c r="F117" s="242">
        <v>54</v>
      </c>
      <c r="G117" s="242">
        <v>36</v>
      </c>
      <c r="H117" s="242">
        <f>F117+G117</f>
        <v>90</v>
      </c>
      <c r="I117" s="242">
        <v>340</v>
      </c>
      <c r="J117" s="242">
        <v>94</v>
      </c>
      <c r="K117" s="242">
        <f>I117+J117</f>
        <v>434</v>
      </c>
      <c r="L117" s="242">
        <v>22</v>
      </c>
      <c r="M117" s="242">
        <v>52</v>
      </c>
      <c r="N117" s="242">
        <f>L117+M117</f>
        <v>74</v>
      </c>
      <c r="O117" s="312" t="s">
        <v>78</v>
      </c>
      <c r="P117" s="2172"/>
    </row>
    <row r="118" spans="1:16" ht="39" customHeight="1">
      <c r="A118" s="2172"/>
      <c r="B118" s="312" t="s">
        <v>128</v>
      </c>
      <c r="C118" s="239">
        <f>C116+C117</f>
        <v>187</v>
      </c>
      <c r="D118" s="239">
        <f t="shared" ref="D118:N118" si="39">D116+D117</f>
        <v>128</v>
      </c>
      <c r="E118" s="239">
        <f t="shared" si="39"/>
        <v>315</v>
      </c>
      <c r="F118" s="239">
        <f t="shared" si="39"/>
        <v>64</v>
      </c>
      <c r="G118" s="239">
        <f t="shared" si="39"/>
        <v>79</v>
      </c>
      <c r="H118" s="239">
        <f t="shared" si="39"/>
        <v>143</v>
      </c>
      <c r="I118" s="239">
        <f t="shared" si="39"/>
        <v>410</v>
      </c>
      <c r="J118" s="239">
        <f t="shared" si="39"/>
        <v>158</v>
      </c>
      <c r="K118" s="239">
        <f t="shared" si="39"/>
        <v>568</v>
      </c>
      <c r="L118" s="239">
        <f t="shared" si="39"/>
        <v>68</v>
      </c>
      <c r="M118" s="239">
        <f t="shared" si="39"/>
        <v>102</v>
      </c>
      <c r="N118" s="239">
        <f t="shared" si="39"/>
        <v>170</v>
      </c>
      <c r="O118" s="312" t="s">
        <v>129</v>
      </c>
      <c r="P118" s="2172"/>
    </row>
    <row r="119" spans="1:16" ht="39" customHeight="1">
      <c r="A119" s="2150" t="s">
        <v>1020</v>
      </c>
      <c r="B119" s="2151"/>
      <c r="C119" s="2151"/>
      <c r="D119" s="2151"/>
      <c r="E119" s="2151"/>
      <c r="F119" s="2151"/>
      <c r="G119" s="2152"/>
      <c r="H119" s="2153" t="s">
        <v>1021</v>
      </c>
      <c r="I119" s="2153"/>
      <c r="J119" s="2153"/>
      <c r="K119" s="2153"/>
      <c r="L119" s="2153"/>
      <c r="M119" s="2153"/>
      <c r="N119" s="2153"/>
      <c r="O119" s="2153"/>
      <c r="P119" s="2154"/>
    </row>
    <row r="120" spans="1:16" ht="39" customHeight="1">
      <c r="A120" s="2173" t="s">
        <v>517</v>
      </c>
      <c r="B120" s="2173" t="s">
        <v>621</v>
      </c>
      <c r="C120" s="2179" t="s">
        <v>149</v>
      </c>
      <c r="D120" s="2179"/>
      <c r="E120" s="2179" t="s">
        <v>693</v>
      </c>
      <c r="F120" s="2179" t="s">
        <v>122</v>
      </c>
      <c r="G120" s="2179"/>
      <c r="H120" s="2179" t="s">
        <v>263</v>
      </c>
      <c r="I120" s="2179" t="s">
        <v>124</v>
      </c>
      <c r="J120" s="2179"/>
      <c r="K120" s="2179" t="s">
        <v>125</v>
      </c>
      <c r="L120" s="2179" t="s">
        <v>126</v>
      </c>
      <c r="M120" s="2179"/>
      <c r="N120" s="2179" t="s">
        <v>127</v>
      </c>
      <c r="O120" s="2179" t="s">
        <v>622</v>
      </c>
      <c r="P120" s="2179" t="s">
        <v>520</v>
      </c>
    </row>
    <row r="121" spans="1:16" ht="39" customHeight="1">
      <c r="A121" s="2174"/>
      <c r="B121" s="2174"/>
      <c r="C121" s="2179" t="s">
        <v>121</v>
      </c>
      <c r="D121" s="2179"/>
      <c r="E121" s="2179"/>
      <c r="F121" s="2179" t="s">
        <v>123</v>
      </c>
      <c r="G121" s="2179"/>
      <c r="H121" s="2179"/>
      <c r="I121" s="2179" t="s">
        <v>125</v>
      </c>
      <c r="J121" s="2179"/>
      <c r="K121" s="2179"/>
      <c r="L121" s="2179" t="s">
        <v>127</v>
      </c>
      <c r="M121" s="2179"/>
      <c r="N121" s="2179"/>
      <c r="O121" s="2179"/>
      <c r="P121" s="2179"/>
    </row>
    <row r="122" spans="1:16" ht="39" customHeight="1">
      <c r="A122" s="2174"/>
      <c r="B122" s="2174"/>
      <c r="C122" s="312" t="s">
        <v>624</v>
      </c>
      <c r="D122" s="312" t="s">
        <v>625</v>
      </c>
      <c r="E122" s="312" t="s">
        <v>128</v>
      </c>
      <c r="F122" s="312" t="s">
        <v>624</v>
      </c>
      <c r="G122" s="312" t="s">
        <v>625</v>
      </c>
      <c r="H122" s="312" t="s">
        <v>128</v>
      </c>
      <c r="I122" s="312" t="s">
        <v>624</v>
      </c>
      <c r="J122" s="312" t="s">
        <v>625</v>
      </c>
      <c r="K122" s="312" t="s">
        <v>128</v>
      </c>
      <c r="L122" s="312" t="s">
        <v>624</v>
      </c>
      <c r="M122" s="312" t="s">
        <v>625</v>
      </c>
      <c r="N122" s="312" t="s">
        <v>128</v>
      </c>
      <c r="O122" s="2179"/>
      <c r="P122" s="2179"/>
    </row>
    <row r="123" spans="1:16" ht="39" customHeight="1">
      <c r="A123" s="2175"/>
      <c r="B123" s="2175"/>
      <c r="C123" s="312" t="s">
        <v>626</v>
      </c>
      <c r="D123" s="312" t="s">
        <v>627</v>
      </c>
      <c r="E123" s="312" t="s">
        <v>129</v>
      </c>
      <c r="F123" s="312" t="s">
        <v>626</v>
      </c>
      <c r="G123" s="312" t="s">
        <v>627</v>
      </c>
      <c r="H123" s="312" t="s">
        <v>129</v>
      </c>
      <c r="I123" s="312" t="s">
        <v>626</v>
      </c>
      <c r="J123" s="312" t="s">
        <v>627</v>
      </c>
      <c r="K123" s="312" t="s">
        <v>129</v>
      </c>
      <c r="L123" s="312" t="s">
        <v>626</v>
      </c>
      <c r="M123" s="312" t="s">
        <v>627</v>
      </c>
      <c r="N123" s="312" t="s">
        <v>129</v>
      </c>
      <c r="O123" s="2179"/>
      <c r="P123" s="2179"/>
    </row>
    <row r="124" spans="1:16" s="46" customFormat="1" ht="39" customHeight="1">
      <c r="A124" s="2172" t="s">
        <v>523</v>
      </c>
      <c r="B124" s="312" t="s">
        <v>628</v>
      </c>
      <c r="C124" s="242">
        <v>6</v>
      </c>
      <c r="D124" s="242">
        <v>44</v>
      </c>
      <c r="E124" s="242">
        <f>C124+D124</f>
        <v>50</v>
      </c>
      <c r="F124" s="242">
        <v>12</v>
      </c>
      <c r="G124" s="242">
        <v>66</v>
      </c>
      <c r="H124" s="242">
        <f>F124+G124</f>
        <v>78</v>
      </c>
      <c r="I124" s="242">
        <v>4</v>
      </c>
      <c r="J124" s="242">
        <v>35</v>
      </c>
      <c r="K124" s="242">
        <f>I124+J124</f>
        <v>39</v>
      </c>
      <c r="L124" s="242">
        <v>2</v>
      </c>
      <c r="M124" s="242">
        <v>53</v>
      </c>
      <c r="N124" s="242">
        <f>L124+M124</f>
        <v>55</v>
      </c>
      <c r="O124" s="312" t="s">
        <v>76</v>
      </c>
      <c r="P124" s="2172" t="s">
        <v>629</v>
      </c>
    </row>
    <row r="125" spans="1:16" s="46" customFormat="1" ht="39" customHeight="1">
      <c r="A125" s="2172"/>
      <c r="B125" s="312" t="s">
        <v>630</v>
      </c>
      <c r="C125" s="242">
        <v>1</v>
      </c>
      <c r="D125" s="242">
        <v>54</v>
      </c>
      <c r="E125" s="242">
        <f>C125+D125</f>
        <v>55</v>
      </c>
      <c r="F125" s="242">
        <v>1</v>
      </c>
      <c r="G125" s="242">
        <v>43</v>
      </c>
      <c r="H125" s="242">
        <f>F125+G125</f>
        <v>44</v>
      </c>
      <c r="I125" s="242">
        <v>0</v>
      </c>
      <c r="J125" s="242">
        <v>29</v>
      </c>
      <c r="K125" s="242">
        <f>I125+J125</f>
        <v>29</v>
      </c>
      <c r="L125" s="242">
        <v>0</v>
      </c>
      <c r="M125" s="242">
        <v>29</v>
      </c>
      <c r="N125" s="242">
        <f>L125+M125</f>
        <v>29</v>
      </c>
      <c r="O125" s="312" t="s">
        <v>78</v>
      </c>
      <c r="P125" s="2172"/>
    </row>
    <row r="126" spans="1:16" s="46" customFormat="1" ht="39" customHeight="1">
      <c r="A126" s="2172"/>
      <c r="B126" s="312" t="s">
        <v>128</v>
      </c>
      <c r="C126" s="239">
        <f>C124+C125</f>
        <v>7</v>
      </c>
      <c r="D126" s="239">
        <f t="shared" ref="D126:N126" si="40">D124+D125</f>
        <v>98</v>
      </c>
      <c r="E126" s="239">
        <f t="shared" si="40"/>
        <v>105</v>
      </c>
      <c r="F126" s="239">
        <f t="shared" si="40"/>
        <v>13</v>
      </c>
      <c r="G126" s="239">
        <f t="shared" si="40"/>
        <v>109</v>
      </c>
      <c r="H126" s="239">
        <f t="shared" si="40"/>
        <v>122</v>
      </c>
      <c r="I126" s="239">
        <f t="shared" si="40"/>
        <v>4</v>
      </c>
      <c r="J126" s="239">
        <f t="shared" si="40"/>
        <v>64</v>
      </c>
      <c r="K126" s="239">
        <f t="shared" si="40"/>
        <v>68</v>
      </c>
      <c r="L126" s="239">
        <f t="shared" si="40"/>
        <v>2</v>
      </c>
      <c r="M126" s="239">
        <f t="shared" si="40"/>
        <v>82</v>
      </c>
      <c r="N126" s="239">
        <f t="shared" si="40"/>
        <v>84</v>
      </c>
      <c r="O126" s="312" t="s">
        <v>129</v>
      </c>
      <c r="P126" s="2172"/>
    </row>
    <row r="127" spans="1:16" s="46" customFormat="1" ht="39" customHeight="1">
      <c r="A127" s="2172" t="s">
        <v>524</v>
      </c>
      <c r="B127" s="312" t="s">
        <v>628</v>
      </c>
      <c r="C127" s="242">
        <v>21</v>
      </c>
      <c r="D127" s="242">
        <v>57</v>
      </c>
      <c r="E127" s="242">
        <f>C127+D127</f>
        <v>78</v>
      </c>
      <c r="F127" s="242">
        <v>26</v>
      </c>
      <c r="G127" s="242">
        <v>75</v>
      </c>
      <c r="H127" s="242">
        <f>F127+G127</f>
        <v>101</v>
      </c>
      <c r="I127" s="242">
        <v>19</v>
      </c>
      <c r="J127" s="242">
        <v>49</v>
      </c>
      <c r="K127" s="242">
        <f>I127+J127</f>
        <v>68</v>
      </c>
      <c r="L127" s="242">
        <v>11</v>
      </c>
      <c r="M127" s="242">
        <v>37</v>
      </c>
      <c r="N127" s="242">
        <f>L127+M127</f>
        <v>48</v>
      </c>
      <c r="O127" s="312" t="s">
        <v>76</v>
      </c>
      <c r="P127" s="2172" t="s">
        <v>227</v>
      </c>
    </row>
    <row r="128" spans="1:16" s="46" customFormat="1" ht="39" customHeight="1">
      <c r="A128" s="2172"/>
      <c r="B128" s="312" t="s">
        <v>630</v>
      </c>
      <c r="C128" s="242">
        <v>8</v>
      </c>
      <c r="D128" s="242">
        <v>74</v>
      </c>
      <c r="E128" s="242">
        <f>C128+D128</f>
        <v>82</v>
      </c>
      <c r="F128" s="242">
        <v>7</v>
      </c>
      <c r="G128" s="242">
        <v>27</v>
      </c>
      <c r="H128" s="242">
        <f>F128+G128</f>
        <v>34</v>
      </c>
      <c r="I128" s="242">
        <v>4</v>
      </c>
      <c r="J128" s="242">
        <v>5</v>
      </c>
      <c r="K128" s="242">
        <f>I128+J128</f>
        <v>9</v>
      </c>
      <c r="L128" s="242">
        <v>2</v>
      </c>
      <c r="M128" s="242">
        <v>26</v>
      </c>
      <c r="N128" s="242">
        <f>L128+M128</f>
        <v>28</v>
      </c>
      <c r="O128" s="312" t="s">
        <v>78</v>
      </c>
      <c r="P128" s="2172"/>
    </row>
    <row r="129" spans="1:16" s="46" customFormat="1" ht="39" customHeight="1">
      <c r="A129" s="2172"/>
      <c r="B129" s="312" t="s">
        <v>128</v>
      </c>
      <c r="C129" s="239">
        <f>C127+C128</f>
        <v>29</v>
      </c>
      <c r="D129" s="239">
        <f t="shared" ref="D129:N129" si="41">D127+D128</f>
        <v>131</v>
      </c>
      <c r="E129" s="239">
        <f t="shared" si="41"/>
        <v>160</v>
      </c>
      <c r="F129" s="239">
        <f t="shared" si="41"/>
        <v>33</v>
      </c>
      <c r="G129" s="239">
        <f t="shared" si="41"/>
        <v>102</v>
      </c>
      <c r="H129" s="239">
        <f t="shared" si="41"/>
        <v>135</v>
      </c>
      <c r="I129" s="239">
        <f t="shared" si="41"/>
        <v>23</v>
      </c>
      <c r="J129" s="239">
        <f t="shared" si="41"/>
        <v>54</v>
      </c>
      <c r="K129" s="239">
        <f t="shared" si="41"/>
        <v>77</v>
      </c>
      <c r="L129" s="239">
        <f t="shared" si="41"/>
        <v>13</v>
      </c>
      <c r="M129" s="239">
        <f t="shared" si="41"/>
        <v>63</v>
      </c>
      <c r="N129" s="239">
        <f t="shared" si="41"/>
        <v>76</v>
      </c>
      <c r="O129" s="312" t="s">
        <v>129</v>
      </c>
      <c r="P129" s="2172"/>
    </row>
    <row r="130" spans="1:16" s="46" customFormat="1" ht="39" customHeight="1">
      <c r="A130" s="2172" t="s">
        <v>525</v>
      </c>
      <c r="B130" s="312" t="s">
        <v>628</v>
      </c>
      <c r="C130" s="242">
        <f>C124+C127</f>
        <v>27</v>
      </c>
      <c r="D130" s="242">
        <f t="shared" ref="D130:N131" si="42">D124+D127</f>
        <v>101</v>
      </c>
      <c r="E130" s="242">
        <f t="shared" si="42"/>
        <v>128</v>
      </c>
      <c r="F130" s="242">
        <f t="shared" si="42"/>
        <v>38</v>
      </c>
      <c r="G130" s="242">
        <f t="shared" si="42"/>
        <v>141</v>
      </c>
      <c r="H130" s="242">
        <f t="shared" si="42"/>
        <v>179</v>
      </c>
      <c r="I130" s="242">
        <f t="shared" si="42"/>
        <v>23</v>
      </c>
      <c r="J130" s="242">
        <f t="shared" si="42"/>
        <v>84</v>
      </c>
      <c r="K130" s="242">
        <f t="shared" si="42"/>
        <v>107</v>
      </c>
      <c r="L130" s="242">
        <f t="shared" si="42"/>
        <v>13</v>
      </c>
      <c r="M130" s="242">
        <f t="shared" si="42"/>
        <v>90</v>
      </c>
      <c r="N130" s="242">
        <f t="shared" si="42"/>
        <v>103</v>
      </c>
      <c r="O130" s="312" t="s">
        <v>76</v>
      </c>
      <c r="P130" s="2172" t="s">
        <v>631</v>
      </c>
    </row>
    <row r="131" spans="1:16" s="46" customFormat="1" ht="39" customHeight="1">
      <c r="A131" s="2172"/>
      <c r="B131" s="312" t="s">
        <v>630</v>
      </c>
      <c r="C131" s="242">
        <f>C125+C128</f>
        <v>9</v>
      </c>
      <c r="D131" s="242">
        <f t="shared" si="42"/>
        <v>128</v>
      </c>
      <c r="E131" s="242">
        <f t="shared" si="42"/>
        <v>137</v>
      </c>
      <c r="F131" s="242">
        <f t="shared" si="42"/>
        <v>8</v>
      </c>
      <c r="G131" s="242">
        <f t="shared" si="42"/>
        <v>70</v>
      </c>
      <c r="H131" s="242">
        <f t="shared" si="42"/>
        <v>78</v>
      </c>
      <c r="I131" s="242">
        <f t="shared" si="42"/>
        <v>4</v>
      </c>
      <c r="J131" s="242">
        <f t="shared" si="42"/>
        <v>34</v>
      </c>
      <c r="K131" s="242">
        <f t="shared" si="42"/>
        <v>38</v>
      </c>
      <c r="L131" s="242">
        <f t="shared" si="42"/>
        <v>2</v>
      </c>
      <c r="M131" s="242">
        <f t="shared" si="42"/>
        <v>55</v>
      </c>
      <c r="N131" s="242">
        <f t="shared" si="42"/>
        <v>57</v>
      </c>
      <c r="O131" s="312" t="s">
        <v>78</v>
      </c>
      <c r="P131" s="2172"/>
    </row>
    <row r="132" spans="1:16" s="46" customFormat="1" ht="39" customHeight="1">
      <c r="A132" s="2172"/>
      <c r="B132" s="312" t="s">
        <v>128</v>
      </c>
      <c r="C132" s="239">
        <f>C130+C131</f>
        <v>36</v>
      </c>
      <c r="D132" s="239">
        <f t="shared" ref="D132:N132" si="43">D130+D131</f>
        <v>229</v>
      </c>
      <c r="E132" s="239">
        <f t="shared" si="43"/>
        <v>265</v>
      </c>
      <c r="F132" s="239">
        <f t="shared" si="43"/>
        <v>46</v>
      </c>
      <c r="G132" s="239">
        <f t="shared" si="43"/>
        <v>211</v>
      </c>
      <c r="H132" s="239">
        <f t="shared" si="43"/>
        <v>257</v>
      </c>
      <c r="I132" s="239">
        <f t="shared" si="43"/>
        <v>27</v>
      </c>
      <c r="J132" s="239">
        <f t="shared" si="43"/>
        <v>118</v>
      </c>
      <c r="K132" s="239">
        <f t="shared" si="43"/>
        <v>145</v>
      </c>
      <c r="L132" s="239">
        <f t="shared" si="43"/>
        <v>15</v>
      </c>
      <c r="M132" s="239">
        <f t="shared" si="43"/>
        <v>145</v>
      </c>
      <c r="N132" s="239">
        <f t="shared" si="43"/>
        <v>160</v>
      </c>
      <c r="O132" s="312" t="s">
        <v>129</v>
      </c>
      <c r="P132" s="2172"/>
    </row>
    <row r="133" spans="1:16" ht="39" customHeight="1">
      <c r="A133" s="2172" t="s">
        <v>527</v>
      </c>
      <c r="B133" s="312" t="s">
        <v>628</v>
      </c>
      <c r="C133" s="242">
        <v>1</v>
      </c>
      <c r="D133" s="242">
        <v>3</v>
      </c>
      <c r="E133" s="242">
        <f>C133+D133</f>
        <v>4</v>
      </c>
      <c r="F133" s="242">
        <v>0</v>
      </c>
      <c r="G133" s="242">
        <v>4</v>
      </c>
      <c r="H133" s="242">
        <f>F133+G133</f>
        <v>4</v>
      </c>
      <c r="I133" s="242">
        <v>2</v>
      </c>
      <c r="J133" s="242">
        <v>4</v>
      </c>
      <c r="K133" s="242">
        <f>I133+J133</f>
        <v>6</v>
      </c>
      <c r="L133" s="242">
        <v>3</v>
      </c>
      <c r="M133" s="242">
        <v>8</v>
      </c>
      <c r="N133" s="242">
        <f>L133+M133</f>
        <v>11</v>
      </c>
      <c r="O133" s="312" t="s">
        <v>76</v>
      </c>
      <c r="P133" s="2172" t="s">
        <v>233</v>
      </c>
    </row>
    <row r="134" spans="1:16" ht="39" customHeight="1">
      <c r="A134" s="2172"/>
      <c r="B134" s="312" t="s">
        <v>630</v>
      </c>
      <c r="C134" s="242">
        <v>3</v>
      </c>
      <c r="D134" s="242">
        <v>146</v>
      </c>
      <c r="E134" s="242">
        <f>C134+D134</f>
        <v>149</v>
      </c>
      <c r="F134" s="242">
        <v>3</v>
      </c>
      <c r="G134" s="242">
        <v>209</v>
      </c>
      <c r="H134" s="242">
        <f>F134+G134</f>
        <v>212</v>
      </c>
      <c r="I134" s="242">
        <v>8</v>
      </c>
      <c r="J134" s="242">
        <v>76</v>
      </c>
      <c r="K134" s="242">
        <f>I134+J134</f>
        <v>84</v>
      </c>
      <c r="L134" s="242">
        <v>0</v>
      </c>
      <c r="M134" s="242">
        <v>139</v>
      </c>
      <c r="N134" s="242">
        <f>L134+M134</f>
        <v>139</v>
      </c>
      <c r="O134" s="312" t="s">
        <v>78</v>
      </c>
      <c r="P134" s="2172"/>
    </row>
    <row r="135" spans="1:16" ht="39" customHeight="1">
      <c r="A135" s="2172"/>
      <c r="B135" s="312" t="s">
        <v>128</v>
      </c>
      <c r="C135" s="239">
        <f>C133+C134</f>
        <v>4</v>
      </c>
      <c r="D135" s="239">
        <f t="shared" ref="D135:N135" si="44">D133+D134</f>
        <v>149</v>
      </c>
      <c r="E135" s="239">
        <f t="shared" si="44"/>
        <v>153</v>
      </c>
      <c r="F135" s="239">
        <f t="shared" si="44"/>
        <v>3</v>
      </c>
      <c r="G135" s="239">
        <f t="shared" si="44"/>
        <v>213</v>
      </c>
      <c r="H135" s="239">
        <f t="shared" si="44"/>
        <v>216</v>
      </c>
      <c r="I135" s="239">
        <f t="shared" si="44"/>
        <v>10</v>
      </c>
      <c r="J135" s="239">
        <f t="shared" si="44"/>
        <v>80</v>
      </c>
      <c r="K135" s="239">
        <f t="shared" si="44"/>
        <v>90</v>
      </c>
      <c r="L135" s="239">
        <f t="shared" si="44"/>
        <v>3</v>
      </c>
      <c r="M135" s="239">
        <f t="shared" si="44"/>
        <v>147</v>
      </c>
      <c r="N135" s="239">
        <f t="shared" si="44"/>
        <v>150</v>
      </c>
      <c r="O135" s="312" t="s">
        <v>129</v>
      </c>
      <c r="P135" s="2172"/>
    </row>
    <row r="136" spans="1:16" ht="39" customHeight="1">
      <c r="A136" s="2172" t="s">
        <v>528</v>
      </c>
      <c r="B136" s="312" t="s">
        <v>628</v>
      </c>
      <c r="C136" s="242">
        <v>0</v>
      </c>
      <c r="D136" s="242">
        <v>0</v>
      </c>
      <c r="E136" s="242">
        <f>C136+D136</f>
        <v>0</v>
      </c>
      <c r="F136" s="242">
        <v>0</v>
      </c>
      <c r="G136" s="242">
        <v>0</v>
      </c>
      <c r="H136" s="242">
        <f>F136+G136</f>
        <v>0</v>
      </c>
      <c r="I136" s="242">
        <v>0</v>
      </c>
      <c r="J136" s="242">
        <v>0</v>
      </c>
      <c r="K136" s="242">
        <f>I136+J136</f>
        <v>0</v>
      </c>
      <c r="L136" s="242">
        <v>0</v>
      </c>
      <c r="M136" s="242">
        <v>0</v>
      </c>
      <c r="N136" s="242">
        <f>L136+M136</f>
        <v>0</v>
      </c>
      <c r="O136" s="312" t="s">
        <v>76</v>
      </c>
      <c r="P136" s="2172" t="s">
        <v>235</v>
      </c>
    </row>
    <row r="137" spans="1:16" ht="39" customHeight="1">
      <c r="A137" s="2172"/>
      <c r="B137" s="312" t="s">
        <v>630</v>
      </c>
      <c r="C137" s="242">
        <v>1</v>
      </c>
      <c r="D137" s="242">
        <v>7</v>
      </c>
      <c r="E137" s="242">
        <f>C137+D137</f>
        <v>8</v>
      </c>
      <c r="F137" s="242">
        <v>1</v>
      </c>
      <c r="G137" s="242">
        <v>6</v>
      </c>
      <c r="H137" s="242">
        <f>F137+G137</f>
        <v>7</v>
      </c>
      <c r="I137" s="242">
        <v>0</v>
      </c>
      <c r="J137" s="242">
        <v>6</v>
      </c>
      <c r="K137" s="242">
        <f>I137+J137</f>
        <v>6</v>
      </c>
      <c r="L137" s="242">
        <v>0</v>
      </c>
      <c r="M137" s="242">
        <v>3</v>
      </c>
      <c r="N137" s="242">
        <f>L137+M137</f>
        <v>3</v>
      </c>
      <c r="O137" s="312" t="s">
        <v>78</v>
      </c>
      <c r="P137" s="2172"/>
    </row>
    <row r="138" spans="1:16" ht="39" customHeight="1">
      <c r="A138" s="2172"/>
      <c r="B138" s="312" t="s">
        <v>128</v>
      </c>
      <c r="C138" s="239">
        <f>C136+C137</f>
        <v>1</v>
      </c>
      <c r="D138" s="239">
        <f t="shared" ref="D138:N138" si="45">D136+D137</f>
        <v>7</v>
      </c>
      <c r="E138" s="239">
        <f t="shared" si="45"/>
        <v>8</v>
      </c>
      <c r="F138" s="239">
        <f t="shared" si="45"/>
        <v>1</v>
      </c>
      <c r="G138" s="239">
        <f t="shared" si="45"/>
        <v>6</v>
      </c>
      <c r="H138" s="239">
        <f t="shared" si="45"/>
        <v>7</v>
      </c>
      <c r="I138" s="239">
        <f t="shared" si="45"/>
        <v>0</v>
      </c>
      <c r="J138" s="239">
        <f t="shared" si="45"/>
        <v>6</v>
      </c>
      <c r="K138" s="239">
        <f t="shared" si="45"/>
        <v>6</v>
      </c>
      <c r="L138" s="239">
        <f t="shared" si="45"/>
        <v>0</v>
      </c>
      <c r="M138" s="239">
        <f t="shared" si="45"/>
        <v>3</v>
      </c>
      <c r="N138" s="239">
        <f t="shared" si="45"/>
        <v>3</v>
      </c>
      <c r="O138" s="312" t="s">
        <v>129</v>
      </c>
      <c r="P138" s="2172"/>
    </row>
    <row r="139" spans="1:16" ht="39" customHeight="1">
      <c r="A139" s="2172" t="s">
        <v>529</v>
      </c>
      <c r="B139" s="312" t="s">
        <v>628</v>
      </c>
      <c r="C139" s="242">
        <f>C133+C136</f>
        <v>1</v>
      </c>
      <c r="D139" s="242">
        <f t="shared" ref="D139:N140" si="46">D133+D136</f>
        <v>3</v>
      </c>
      <c r="E139" s="242">
        <f t="shared" si="46"/>
        <v>4</v>
      </c>
      <c r="F139" s="242">
        <f t="shared" si="46"/>
        <v>0</v>
      </c>
      <c r="G139" s="242">
        <f t="shared" si="46"/>
        <v>4</v>
      </c>
      <c r="H139" s="242">
        <f t="shared" si="46"/>
        <v>4</v>
      </c>
      <c r="I139" s="242">
        <f t="shared" si="46"/>
        <v>2</v>
      </c>
      <c r="J139" s="242">
        <f t="shared" si="46"/>
        <v>4</v>
      </c>
      <c r="K139" s="242">
        <f t="shared" si="46"/>
        <v>6</v>
      </c>
      <c r="L139" s="242">
        <f t="shared" si="46"/>
        <v>3</v>
      </c>
      <c r="M139" s="242">
        <f t="shared" si="46"/>
        <v>8</v>
      </c>
      <c r="N139" s="242">
        <f t="shared" si="46"/>
        <v>11</v>
      </c>
      <c r="O139" s="312" t="s">
        <v>76</v>
      </c>
      <c r="P139" s="2172" t="s">
        <v>530</v>
      </c>
    </row>
    <row r="140" spans="1:16" ht="39" customHeight="1">
      <c r="A140" s="2172"/>
      <c r="B140" s="312" t="s">
        <v>630</v>
      </c>
      <c r="C140" s="242">
        <f>C134+C137</f>
        <v>4</v>
      </c>
      <c r="D140" s="242">
        <f t="shared" si="46"/>
        <v>153</v>
      </c>
      <c r="E140" s="242">
        <f t="shared" si="46"/>
        <v>157</v>
      </c>
      <c r="F140" s="242">
        <f t="shared" si="46"/>
        <v>4</v>
      </c>
      <c r="G140" s="242">
        <f t="shared" si="46"/>
        <v>215</v>
      </c>
      <c r="H140" s="242">
        <f t="shared" si="46"/>
        <v>219</v>
      </c>
      <c r="I140" s="242">
        <f t="shared" si="46"/>
        <v>8</v>
      </c>
      <c r="J140" s="242">
        <f t="shared" si="46"/>
        <v>82</v>
      </c>
      <c r="K140" s="242">
        <f t="shared" si="46"/>
        <v>90</v>
      </c>
      <c r="L140" s="242">
        <f t="shared" si="46"/>
        <v>0</v>
      </c>
      <c r="M140" s="242">
        <f t="shared" si="46"/>
        <v>142</v>
      </c>
      <c r="N140" s="242">
        <f t="shared" si="46"/>
        <v>142</v>
      </c>
      <c r="O140" s="312" t="s">
        <v>78</v>
      </c>
      <c r="P140" s="2172"/>
    </row>
    <row r="141" spans="1:16" ht="39" customHeight="1">
      <c r="A141" s="2172"/>
      <c r="B141" s="312" t="s">
        <v>128</v>
      </c>
      <c r="C141" s="239">
        <f>C139+C140</f>
        <v>5</v>
      </c>
      <c r="D141" s="239">
        <f t="shared" ref="D141:N141" si="47">D139+D140</f>
        <v>156</v>
      </c>
      <c r="E141" s="239">
        <f t="shared" si="47"/>
        <v>161</v>
      </c>
      <c r="F141" s="239">
        <f t="shared" si="47"/>
        <v>4</v>
      </c>
      <c r="G141" s="239">
        <f t="shared" si="47"/>
        <v>219</v>
      </c>
      <c r="H141" s="239">
        <f t="shared" si="47"/>
        <v>223</v>
      </c>
      <c r="I141" s="239">
        <f t="shared" si="47"/>
        <v>10</v>
      </c>
      <c r="J141" s="239">
        <f t="shared" si="47"/>
        <v>86</v>
      </c>
      <c r="K141" s="239">
        <f t="shared" si="47"/>
        <v>96</v>
      </c>
      <c r="L141" s="239">
        <f t="shared" si="47"/>
        <v>3</v>
      </c>
      <c r="M141" s="239">
        <f t="shared" si="47"/>
        <v>150</v>
      </c>
      <c r="N141" s="239">
        <f t="shared" si="47"/>
        <v>153</v>
      </c>
      <c r="O141" s="312" t="s">
        <v>129</v>
      </c>
      <c r="P141" s="2172"/>
    </row>
    <row r="142" spans="1:16" ht="39" customHeight="1">
      <c r="A142" s="2172" t="s">
        <v>531</v>
      </c>
      <c r="B142" s="312" t="s">
        <v>628</v>
      </c>
      <c r="C142" s="242">
        <v>0</v>
      </c>
      <c r="D142" s="242">
        <v>1</v>
      </c>
      <c r="E142" s="242">
        <f>C142+D142</f>
        <v>1</v>
      </c>
      <c r="F142" s="242">
        <v>0</v>
      </c>
      <c r="G142" s="242">
        <v>2</v>
      </c>
      <c r="H142" s="242">
        <f>F142+G142</f>
        <v>2</v>
      </c>
      <c r="I142" s="242">
        <v>0</v>
      </c>
      <c r="J142" s="242">
        <v>0</v>
      </c>
      <c r="K142" s="242">
        <f>I142+J142</f>
        <v>0</v>
      </c>
      <c r="L142" s="242">
        <v>0</v>
      </c>
      <c r="M142" s="242">
        <v>0</v>
      </c>
      <c r="N142" s="242">
        <f>L142+M142</f>
        <v>0</v>
      </c>
      <c r="O142" s="312" t="s">
        <v>76</v>
      </c>
      <c r="P142" s="2172" t="s">
        <v>632</v>
      </c>
    </row>
    <row r="143" spans="1:16" ht="39" customHeight="1">
      <c r="A143" s="2172"/>
      <c r="B143" s="312" t="s">
        <v>630</v>
      </c>
      <c r="C143" s="242">
        <v>0</v>
      </c>
      <c r="D143" s="242">
        <v>1</v>
      </c>
      <c r="E143" s="242">
        <f>C143+D143</f>
        <v>1</v>
      </c>
      <c r="F143" s="242">
        <v>0</v>
      </c>
      <c r="G143" s="242">
        <v>0</v>
      </c>
      <c r="H143" s="242">
        <f>F143+G143</f>
        <v>0</v>
      </c>
      <c r="I143" s="242">
        <v>0</v>
      </c>
      <c r="J143" s="242">
        <v>0</v>
      </c>
      <c r="K143" s="242">
        <f>I143+J143</f>
        <v>0</v>
      </c>
      <c r="L143" s="242">
        <v>0</v>
      </c>
      <c r="M143" s="242">
        <v>0</v>
      </c>
      <c r="N143" s="242">
        <f>L143+M143</f>
        <v>0</v>
      </c>
      <c r="O143" s="312" t="s">
        <v>78</v>
      </c>
      <c r="P143" s="2172"/>
    </row>
    <row r="144" spans="1:16" ht="39" customHeight="1">
      <c r="A144" s="2172"/>
      <c r="B144" s="312" t="s">
        <v>128</v>
      </c>
      <c r="C144" s="239">
        <f>C142+C143</f>
        <v>0</v>
      </c>
      <c r="D144" s="239">
        <f t="shared" ref="D144:N144" si="48">D142+D143</f>
        <v>2</v>
      </c>
      <c r="E144" s="239">
        <f t="shared" si="48"/>
        <v>2</v>
      </c>
      <c r="F144" s="239">
        <f t="shared" si="48"/>
        <v>0</v>
      </c>
      <c r="G144" s="239">
        <f t="shared" si="48"/>
        <v>2</v>
      </c>
      <c r="H144" s="239">
        <f t="shared" si="48"/>
        <v>2</v>
      </c>
      <c r="I144" s="239">
        <f t="shared" si="48"/>
        <v>0</v>
      </c>
      <c r="J144" s="239">
        <f t="shared" si="48"/>
        <v>0</v>
      </c>
      <c r="K144" s="239">
        <f t="shared" si="48"/>
        <v>0</v>
      </c>
      <c r="L144" s="239">
        <f t="shared" si="48"/>
        <v>0</v>
      </c>
      <c r="M144" s="239">
        <f t="shared" si="48"/>
        <v>0</v>
      </c>
      <c r="N144" s="239">
        <f t="shared" si="48"/>
        <v>0</v>
      </c>
      <c r="O144" s="312" t="s">
        <v>129</v>
      </c>
      <c r="P144" s="2172"/>
    </row>
    <row r="145" spans="1:16" ht="39" customHeight="1">
      <c r="A145" s="2172" t="s">
        <v>532</v>
      </c>
      <c r="B145" s="312" t="s">
        <v>628</v>
      </c>
      <c r="C145" s="242">
        <v>26</v>
      </c>
      <c r="D145" s="242">
        <v>30</v>
      </c>
      <c r="E145" s="242">
        <f>C145+D145</f>
        <v>56</v>
      </c>
      <c r="F145" s="242">
        <v>11</v>
      </c>
      <c r="G145" s="242">
        <v>39</v>
      </c>
      <c r="H145" s="242">
        <f>F145+G145</f>
        <v>50</v>
      </c>
      <c r="I145" s="242">
        <v>10</v>
      </c>
      <c r="J145" s="242">
        <v>17</v>
      </c>
      <c r="K145" s="242">
        <f>I145+J145</f>
        <v>27</v>
      </c>
      <c r="L145" s="242">
        <v>8</v>
      </c>
      <c r="M145" s="242">
        <v>26</v>
      </c>
      <c r="N145" s="242">
        <f>L145+M145</f>
        <v>34</v>
      </c>
      <c r="O145" s="312" t="s">
        <v>76</v>
      </c>
      <c r="P145" s="2172" t="s">
        <v>633</v>
      </c>
    </row>
    <row r="146" spans="1:16" ht="39" customHeight="1">
      <c r="A146" s="2172"/>
      <c r="B146" s="312" t="s">
        <v>630</v>
      </c>
      <c r="C146" s="242">
        <v>70</v>
      </c>
      <c r="D146" s="242">
        <v>34</v>
      </c>
      <c r="E146" s="242">
        <f>C146+D146</f>
        <v>104</v>
      </c>
      <c r="F146" s="242">
        <v>44</v>
      </c>
      <c r="G146" s="242">
        <v>37</v>
      </c>
      <c r="H146" s="242">
        <f>F146+G146</f>
        <v>81</v>
      </c>
      <c r="I146" s="242">
        <v>42</v>
      </c>
      <c r="J146" s="242">
        <v>3</v>
      </c>
      <c r="K146" s="242">
        <f>I146+J146</f>
        <v>45</v>
      </c>
      <c r="L146" s="242">
        <v>12</v>
      </c>
      <c r="M146" s="242">
        <v>15</v>
      </c>
      <c r="N146" s="242">
        <f>L146+M146</f>
        <v>27</v>
      </c>
      <c r="O146" s="312" t="s">
        <v>78</v>
      </c>
      <c r="P146" s="2172"/>
    </row>
    <row r="147" spans="1:16" ht="39" customHeight="1">
      <c r="A147" s="2172"/>
      <c r="B147" s="312" t="s">
        <v>128</v>
      </c>
      <c r="C147" s="239">
        <f>C145+C146</f>
        <v>96</v>
      </c>
      <c r="D147" s="239">
        <f t="shared" ref="D147:N147" si="49">D145+D146</f>
        <v>64</v>
      </c>
      <c r="E147" s="239">
        <f t="shared" si="49"/>
        <v>160</v>
      </c>
      <c r="F147" s="239">
        <f t="shared" si="49"/>
        <v>55</v>
      </c>
      <c r="G147" s="239">
        <f t="shared" si="49"/>
        <v>76</v>
      </c>
      <c r="H147" s="239">
        <f t="shared" si="49"/>
        <v>131</v>
      </c>
      <c r="I147" s="239">
        <f t="shared" si="49"/>
        <v>52</v>
      </c>
      <c r="J147" s="239">
        <f t="shared" si="49"/>
        <v>20</v>
      </c>
      <c r="K147" s="239">
        <f t="shared" si="49"/>
        <v>72</v>
      </c>
      <c r="L147" s="239">
        <f t="shared" si="49"/>
        <v>20</v>
      </c>
      <c r="M147" s="239">
        <f t="shared" si="49"/>
        <v>41</v>
      </c>
      <c r="N147" s="239">
        <f t="shared" si="49"/>
        <v>61</v>
      </c>
      <c r="O147" s="312" t="s">
        <v>129</v>
      </c>
      <c r="P147" s="2172"/>
    </row>
    <row r="148" spans="1:16" ht="39" customHeight="1">
      <c r="A148" s="2150" t="s">
        <v>1020</v>
      </c>
      <c r="B148" s="2151"/>
      <c r="C148" s="2151"/>
      <c r="D148" s="2151"/>
      <c r="E148" s="2151"/>
      <c r="F148" s="2151"/>
      <c r="G148" s="2152"/>
      <c r="H148" s="2153" t="s">
        <v>1021</v>
      </c>
      <c r="I148" s="2153"/>
      <c r="J148" s="2153"/>
      <c r="K148" s="2153"/>
      <c r="L148" s="2153"/>
      <c r="M148" s="2153"/>
      <c r="N148" s="2153"/>
      <c r="O148" s="2153"/>
      <c r="P148" s="2154"/>
    </row>
    <row r="149" spans="1:16" ht="39" customHeight="1">
      <c r="A149" s="2173" t="s">
        <v>517</v>
      </c>
      <c r="B149" s="2173" t="s">
        <v>621</v>
      </c>
      <c r="C149" s="2176" t="s">
        <v>150</v>
      </c>
      <c r="D149" s="2177"/>
      <c r="E149" s="2177"/>
      <c r="F149" s="2177"/>
      <c r="G149" s="2177"/>
      <c r="H149" s="2177"/>
      <c r="I149" s="2177"/>
      <c r="J149" s="2177"/>
      <c r="K149" s="2177"/>
      <c r="L149" s="2177"/>
      <c r="M149" s="2177"/>
      <c r="N149" s="2178"/>
      <c r="O149" s="2179" t="s">
        <v>622</v>
      </c>
      <c r="P149" s="2179" t="s">
        <v>520</v>
      </c>
    </row>
    <row r="150" spans="1:16" ht="39" customHeight="1">
      <c r="A150" s="2174"/>
      <c r="B150" s="2174"/>
      <c r="C150" s="2176" t="s">
        <v>129</v>
      </c>
      <c r="D150" s="2177"/>
      <c r="E150" s="2177"/>
      <c r="F150" s="2177"/>
      <c r="G150" s="2177"/>
      <c r="H150" s="2177"/>
      <c r="I150" s="2177"/>
      <c r="J150" s="2177"/>
      <c r="K150" s="2177"/>
      <c r="L150" s="2177"/>
      <c r="M150" s="2177"/>
      <c r="N150" s="2178"/>
      <c r="O150" s="2179"/>
      <c r="P150" s="2179"/>
    </row>
    <row r="151" spans="1:16" ht="39" customHeight="1">
      <c r="A151" s="2174"/>
      <c r="B151" s="2174"/>
      <c r="C151" s="2147" t="s">
        <v>624</v>
      </c>
      <c r="D151" s="2148"/>
      <c r="E151" s="2148"/>
      <c r="F151" s="2149"/>
      <c r="G151" s="2147" t="s">
        <v>625</v>
      </c>
      <c r="H151" s="2148"/>
      <c r="I151" s="2148"/>
      <c r="J151" s="2149"/>
      <c r="K151" s="2147" t="s">
        <v>128</v>
      </c>
      <c r="L151" s="2148"/>
      <c r="M151" s="2148"/>
      <c r="N151" s="2149"/>
      <c r="O151" s="2179"/>
      <c r="P151" s="2179"/>
    </row>
    <row r="152" spans="1:16" ht="39" customHeight="1">
      <c r="A152" s="2175"/>
      <c r="B152" s="2175"/>
      <c r="C152" s="2147" t="s">
        <v>162</v>
      </c>
      <c r="D152" s="2148"/>
      <c r="E152" s="2148"/>
      <c r="F152" s="2149"/>
      <c r="G152" s="2147" t="s">
        <v>163</v>
      </c>
      <c r="H152" s="2148"/>
      <c r="I152" s="2148"/>
      <c r="J152" s="2149"/>
      <c r="K152" s="2147" t="s">
        <v>129</v>
      </c>
      <c r="L152" s="2148"/>
      <c r="M152" s="2148"/>
      <c r="N152" s="2149"/>
      <c r="O152" s="2179"/>
      <c r="P152" s="2179"/>
    </row>
    <row r="153" spans="1:16" s="46" customFormat="1" ht="39" customHeight="1">
      <c r="A153" s="2172" t="s">
        <v>523</v>
      </c>
      <c r="B153" s="312" t="s">
        <v>628</v>
      </c>
      <c r="C153" s="2002">
        <f>C8+F8+I8+L8+C37+F37+I37+L37+C66+F66+I66+L66+C95+F95+I95+L95+C124+F124+I124+L124</f>
        <v>2212</v>
      </c>
      <c r="D153" s="2142"/>
      <c r="E153" s="2142"/>
      <c r="F153" s="2003"/>
      <c r="G153" s="2002">
        <f>D8+G8+J8+M8+D37+G37+J37+M37+D66+G66+J66+M66+D95+G95+J95+M95+D124+G124+J124+M124</f>
        <v>7906</v>
      </c>
      <c r="H153" s="2142"/>
      <c r="I153" s="2142"/>
      <c r="J153" s="2003"/>
      <c r="K153" s="2002">
        <f>E8+H8+K8+N8+E37+H37+K37+N37+E66+H66+K66+N66+E95+H95+K95+N95+E124+H124+K124+N124</f>
        <v>10118</v>
      </c>
      <c r="L153" s="2142"/>
      <c r="M153" s="2142"/>
      <c r="N153" s="2003"/>
      <c r="O153" s="312" t="s">
        <v>76</v>
      </c>
      <c r="P153" s="2172" t="s">
        <v>629</v>
      </c>
    </row>
    <row r="154" spans="1:16" s="46" customFormat="1" ht="39" customHeight="1">
      <c r="A154" s="2172"/>
      <c r="B154" s="312" t="s">
        <v>630</v>
      </c>
      <c r="C154" s="2002">
        <f t="shared" ref="C154:C176" si="50">C9+F9+I9+L9+C38+F38+I38+L38+C67+F67+I67+L67+C96+F96+I96+L96+C125+F125+I125+L125</f>
        <v>863</v>
      </c>
      <c r="D154" s="2142"/>
      <c r="E154" s="2142"/>
      <c r="F154" s="2003"/>
      <c r="G154" s="2002">
        <f t="shared" ref="G154:G176" si="51">D9+G9+J9+M9+D38+G38+J38+M38+D67+G67+J67+M67+D96+G96+J96+M96+D125+G125+J125+M125</f>
        <v>6288</v>
      </c>
      <c r="H154" s="2142"/>
      <c r="I154" s="2142"/>
      <c r="J154" s="2003"/>
      <c r="K154" s="2002">
        <f t="shared" ref="K154:K176" si="52">E9+H9+K9+N9+E38+H38+K38+N38+E67+H67+K67+N67+E96+H96+K96+N96+E125+H125+K125+N125</f>
        <v>7151</v>
      </c>
      <c r="L154" s="2142"/>
      <c r="M154" s="2142"/>
      <c r="N154" s="2003"/>
      <c r="O154" s="312" t="s">
        <v>78</v>
      </c>
      <c r="P154" s="2172"/>
    </row>
    <row r="155" spans="1:16" s="46" customFormat="1" ht="39" customHeight="1">
      <c r="A155" s="2172"/>
      <c r="B155" s="312" t="s">
        <v>128</v>
      </c>
      <c r="C155" s="2136">
        <f t="shared" si="50"/>
        <v>3075</v>
      </c>
      <c r="D155" s="2137"/>
      <c r="E155" s="2137"/>
      <c r="F155" s="2138"/>
      <c r="G155" s="2136">
        <f t="shared" si="51"/>
        <v>14194</v>
      </c>
      <c r="H155" s="2137"/>
      <c r="I155" s="2137"/>
      <c r="J155" s="2138"/>
      <c r="K155" s="2136">
        <f t="shared" si="52"/>
        <v>17269</v>
      </c>
      <c r="L155" s="2137"/>
      <c r="M155" s="2137"/>
      <c r="N155" s="2138"/>
      <c r="O155" s="312" t="s">
        <v>129</v>
      </c>
      <c r="P155" s="2172"/>
    </row>
    <row r="156" spans="1:16" s="46" customFormat="1" ht="39" customHeight="1">
      <c r="A156" s="2172" t="s">
        <v>524</v>
      </c>
      <c r="B156" s="312" t="s">
        <v>628</v>
      </c>
      <c r="C156" s="2002">
        <f t="shared" si="50"/>
        <v>2768</v>
      </c>
      <c r="D156" s="2142"/>
      <c r="E156" s="2142"/>
      <c r="F156" s="2003"/>
      <c r="G156" s="2002">
        <f t="shared" si="51"/>
        <v>6335</v>
      </c>
      <c r="H156" s="2142"/>
      <c r="I156" s="2142"/>
      <c r="J156" s="2003"/>
      <c r="K156" s="2002">
        <f t="shared" si="52"/>
        <v>9103</v>
      </c>
      <c r="L156" s="2142"/>
      <c r="M156" s="2142"/>
      <c r="N156" s="2003"/>
      <c r="O156" s="312" t="s">
        <v>76</v>
      </c>
      <c r="P156" s="2172" t="s">
        <v>227</v>
      </c>
    </row>
    <row r="157" spans="1:16" s="46" customFormat="1" ht="39" customHeight="1">
      <c r="A157" s="2172"/>
      <c r="B157" s="312" t="s">
        <v>630</v>
      </c>
      <c r="C157" s="2002">
        <f t="shared" si="50"/>
        <v>2397</v>
      </c>
      <c r="D157" s="2142"/>
      <c r="E157" s="2142"/>
      <c r="F157" s="2003"/>
      <c r="G157" s="2002">
        <f t="shared" si="51"/>
        <v>4262</v>
      </c>
      <c r="H157" s="2142"/>
      <c r="I157" s="2142"/>
      <c r="J157" s="2003"/>
      <c r="K157" s="2002">
        <f t="shared" si="52"/>
        <v>6659</v>
      </c>
      <c r="L157" s="2142"/>
      <c r="M157" s="2142"/>
      <c r="N157" s="2003"/>
      <c r="O157" s="312" t="s">
        <v>78</v>
      </c>
      <c r="P157" s="2172"/>
    </row>
    <row r="158" spans="1:16" s="46" customFormat="1" ht="39" customHeight="1">
      <c r="A158" s="2172"/>
      <c r="B158" s="312" t="s">
        <v>128</v>
      </c>
      <c r="C158" s="2136">
        <f t="shared" si="50"/>
        <v>5165</v>
      </c>
      <c r="D158" s="2137"/>
      <c r="E158" s="2137"/>
      <c r="F158" s="2138"/>
      <c r="G158" s="2136">
        <f t="shared" si="51"/>
        <v>10597</v>
      </c>
      <c r="H158" s="2137"/>
      <c r="I158" s="2137"/>
      <c r="J158" s="2138"/>
      <c r="K158" s="2136">
        <f t="shared" si="52"/>
        <v>15762</v>
      </c>
      <c r="L158" s="2137"/>
      <c r="M158" s="2137"/>
      <c r="N158" s="2138"/>
      <c r="O158" s="312" t="s">
        <v>129</v>
      </c>
      <c r="P158" s="2172"/>
    </row>
    <row r="159" spans="1:16" s="46" customFormat="1" ht="39" customHeight="1">
      <c r="A159" s="2172" t="s">
        <v>525</v>
      </c>
      <c r="B159" s="312" t="s">
        <v>628</v>
      </c>
      <c r="C159" s="2002">
        <f t="shared" si="50"/>
        <v>4980</v>
      </c>
      <c r="D159" s="2142"/>
      <c r="E159" s="2142"/>
      <c r="F159" s="2003"/>
      <c r="G159" s="2002">
        <f t="shared" si="51"/>
        <v>14241</v>
      </c>
      <c r="H159" s="2142"/>
      <c r="I159" s="2142"/>
      <c r="J159" s="2003"/>
      <c r="K159" s="2002">
        <f t="shared" si="52"/>
        <v>19221</v>
      </c>
      <c r="L159" s="2142"/>
      <c r="M159" s="2142"/>
      <c r="N159" s="2003"/>
      <c r="O159" s="312" t="s">
        <v>76</v>
      </c>
      <c r="P159" s="2172" t="s">
        <v>631</v>
      </c>
    </row>
    <row r="160" spans="1:16" s="46" customFormat="1" ht="39" customHeight="1">
      <c r="A160" s="2172"/>
      <c r="B160" s="312" t="s">
        <v>630</v>
      </c>
      <c r="C160" s="2002">
        <f t="shared" si="50"/>
        <v>3260</v>
      </c>
      <c r="D160" s="2142"/>
      <c r="E160" s="2142"/>
      <c r="F160" s="2003"/>
      <c r="G160" s="2002">
        <f t="shared" si="51"/>
        <v>10550</v>
      </c>
      <c r="H160" s="2142"/>
      <c r="I160" s="2142"/>
      <c r="J160" s="2003"/>
      <c r="K160" s="2002">
        <f t="shared" si="52"/>
        <v>13810</v>
      </c>
      <c r="L160" s="2142"/>
      <c r="M160" s="2142"/>
      <c r="N160" s="2003"/>
      <c r="O160" s="312" t="s">
        <v>78</v>
      </c>
      <c r="P160" s="2172"/>
    </row>
    <row r="161" spans="1:16" s="46" customFormat="1" ht="39" customHeight="1">
      <c r="A161" s="2172"/>
      <c r="B161" s="312" t="s">
        <v>128</v>
      </c>
      <c r="C161" s="2136">
        <f t="shared" si="50"/>
        <v>8240</v>
      </c>
      <c r="D161" s="2137"/>
      <c r="E161" s="2137"/>
      <c r="F161" s="2138"/>
      <c r="G161" s="2136">
        <f t="shared" si="51"/>
        <v>24791</v>
      </c>
      <c r="H161" s="2137"/>
      <c r="I161" s="2137"/>
      <c r="J161" s="2138"/>
      <c r="K161" s="2136">
        <f t="shared" si="52"/>
        <v>33031</v>
      </c>
      <c r="L161" s="2137"/>
      <c r="M161" s="2137"/>
      <c r="N161" s="2138"/>
      <c r="O161" s="312" t="s">
        <v>129</v>
      </c>
      <c r="P161" s="2172"/>
    </row>
    <row r="162" spans="1:16" ht="39" customHeight="1">
      <c r="A162" s="2172" t="s">
        <v>527</v>
      </c>
      <c r="B162" s="312" t="s">
        <v>628</v>
      </c>
      <c r="C162" s="2002">
        <f t="shared" si="50"/>
        <v>586</v>
      </c>
      <c r="D162" s="2142"/>
      <c r="E162" s="2142"/>
      <c r="F162" s="2003"/>
      <c r="G162" s="2002">
        <f t="shared" si="51"/>
        <v>3393</v>
      </c>
      <c r="H162" s="2142"/>
      <c r="I162" s="2142"/>
      <c r="J162" s="2003"/>
      <c r="K162" s="2002">
        <f t="shared" si="52"/>
        <v>3979</v>
      </c>
      <c r="L162" s="2142"/>
      <c r="M162" s="2142"/>
      <c r="N162" s="2003"/>
      <c r="O162" s="312" t="s">
        <v>76</v>
      </c>
      <c r="P162" s="2172" t="s">
        <v>233</v>
      </c>
    </row>
    <row r="163" spans="1:16" ht="39" customHeight="1">
      <c r="A163" s="2172"/>
      <c r="B163" s="312" t="s">
        <v>630</v>
      </c>
      <c r="C163" s="2002">
        <f t="shared" si="50"/>
        <v>988</v>
      </c>
      <c r="D163" s="2142"/>
      <c r="E163" s="2142"/>
      <c r="F163" s="2003"/>
      <c r="G163" s="2002">
        <f t="shared" si="51"/>
        <v>24615</v>
      </c>
      <c r="H163" s="2142"/>
      <c r="I163" s="2142"/>
      <c r="J163" s="2003"/>
      <c r="K163" s="2002">
        <f t="shared" si="52"/>
        <v>25603</v>
      </c>
      <c r="L163" s="2142"/>
      <c r="M163" s="2142"/>
      <c r="N163" s="2003"/>
      <c r="O163" s="312" t="s">
        <v>78</v>
      </c>
      <c r="P163" s="2172"/>
    </row>
    <row r="164" spans="1:16" ht="39" customHeight="1">
      <c r="A164" s="2172"/>
      <c r="B164" s="312" t="s">
        <v>128</v>
      </c>
      <c r="C164" s="2136">
        <f t="shared" si="50"/>
        <v>1574</v>
      </c>
      <c r="D164" s="2137"/>
      <c r="E164" s="2137"/>
      <c r="F164" s="2138"/>
      <c r="G164" s="2136">
        <f t="shared" si="51"/>
        <v>28008</v>
      </c>
      <c r="H164" s="2137"/>
      <c r="I164" s="2137"/>
      <c r="J164" s="2138"/>
      <c r="K164" s="2136">
        <f t="shared" si="52"/>
        <v>29582</v>
      </c>
      <c r="L164" s="2137"/>
      <c r="M164" s="2137"/>
      <c r="N164" s="2138"/>
      <c r="O164" s="312" t="s">
        <v>129</v>
      </c>
      <c r="P164" s="2172"/>
    </row>
    <row r="165" spans="1:16" ht="39" customHeight="1">
      <c r="A165" s="2172" t="s">
        <v>528</v>
      </c>
      <c r="B165" s="312" t="s">
        <v>628</v>
      </c>
      <c r="C165" s="2002">
        <f t="shared" si="50"/>
        <v>0</v>
      </c>
      <c r="D165" s="2142"/>
      <c r="E165" s="2142"/>
      <c r="F165" s="2003"/>
      <c r="G165" s="2002">
        <f t="shared" si="51"/>
        <v>0</v>
      </c>
      <c r="H165" s="2142"/>
      <c r="I165" s="2142"/>
      <c r="J165" s="2003"/>
      <c r="K165" s="2002">
        <f t="shared" si="52"/>
        <v>0</v>
      </c>
      <c r="L165" s="2142"/>
      <c r="M165" s="2142"/>
      <c r="N165" s="2003"/>
      <c r="O165" s="312" t="s">
        <v>76</v>
      </c>
      <c r="P165" s="2172" t="s">
        <v>235</v>
      </c>
    </row>
    <row r="166" spans="1:16" ht="39" customHeight="1">
      <c r="A166" s="2172"/>
      <c r="B166" s="312" t="s">
        <v>630</v>
      </c>
      <c r="C166" s="2002">
        <f t="shared" si="50"/>
        <v>15</v>
      </c>
      <c r="D166" s="2142"/>
      <c r="E166" s="2142"/>
      <c r="F166" s="2003"/>
      <c r="G166" s="2002">
        <f t="shared" si="51"/>
        <v>999</v>
      </c>
      <c r="H166" s="2142"/>
      <c r="I166" s="2142"/>
      <c r="J166" s="2003"/>
      <c r="K166" s="2002">
        <f t="shared" si="52"/>
        <v>1014</v>
      </c>
      <c r="L166" s="2142"/>
      <c r="M166" s="2142"/>
      <c r="N166" s="2003"/>
      <c r="O166" s="312" t="s">
        <v>78</v>
      </c>
      <c r="P166" s="2172"/>
    </row>
    <row r="167" spans="1:16" ht="39" customHeight="1">
      <c r="A167" s="2172"/>
      <c r="B167" s="312" t="s">
        <v>128</v>
      </c>
      <c r="C167" s="2136">
        <f t="shared" si="50"/>
        <v>15</v>
      </c>
      <c r="D167" s="2137"/>
      <c r="E167" s="2137"/>
      <c r="F167" s="2138"/>
      <c r="G167" s="2136">
        <f t="shared" si="51"/>
        <v>999</v>
      </c>
      <c r="H167" s="2137"/>
      <c r="I167" s="2137"/>
      <c r="J167" s="2138"/>
      <c r="K167" s="2136">
        <f t="shared" si="52"/>
        <v>1014</v>
      </c>
      <c r="L167" s="2137"/>
      <c r="M167" s="2137"/>
      <c r="N167" s="2138"/>
      <c r="O167" s="312" t="s">
        <v>129</v>
      </c>
      <c r="P167" s="2172"/>
    </row>
    <row r="168" spans="1:16" ht="39" customHeight="1">
      <c r="A168" s="2172" t="s">
        <v>529</v>
      </c>
      <c r="B168" s="312" t="s">
        <v>628</v>
      </c>
      <c r="C168" s="2002">
        <f t="shared" si="50"/>
        <v>586</v>
      </c>
      <c r="D168" s="2142"/>
      <c r="E168" s="2142"/>
      <c r="F168" s="2003"/>
      <c r="G168" s="2002">
        <f t="shared" si="51"/>
        <v>3393</v>
      </c>
      <c r="H168" s="2142"/>
      <c r="I168" s="2142"/>
      <c r="J168" s="2003"/>
      <c r="K168" s="2002">
        <f t="shared" si="52"/>
        <v>3979</v>
      </c>
      <c r="L168" s="2142"/>
      <c r="M168" s="2142"/>
      <c r="N168" s="2003"/>
      <c r="O168" s="312" t="s">
        <v>76</v>
      </c>
      <c r="P168" s="2172" t="s">
        <v>530</v>
      </c>
    </row>
    <row r="169" spans="1:16" ht="39" customHeight="1">
      <c r="A169" s="2172"/>
      <c r="B169" s="312" t="s">
        <v>630</v>
      </c>
      <c r="C169" s="2002">
        <f t="shared" si="50"/>
        <v>1003</v>
      </c>
      <c r="D169" s="2142"/>
      <c r="E169" s="2142"/>
      <c r="F169" s="2003"/>
      <c r="G169" s="2002">
        <f t="shared" si="51"/>
        <v>25614</v>
      </c>
      <c r="H169" s="2142"/>
      <c r="I169" s="2142"/>
      <c r="J169" s="2003"/>
      <c r="K169" s="2002">
        <f t="shared" si="52"/>
        <v>26617</v>
      </c>
      <c r="L169" s="2142"/>
      <c r="M169" s="2142"/>
      <c r="N169" s="2003"/>
      <c r="O169" s="312" t="s">
        <v>78</v>
      </c>
      <c r="P169" s="2172"/>
    </row>
    <row r="170" spans="1:16" ht="39" customHeight="1">
      <c r="A170" s="2172"/>
      <c r="B170" s="312" t="s">
        <v>128</v>
      </c>
      <c r="C170" s="2136">
        <f t="shared" si="50"/>
        <v>1589</v>
      </c>
      <c r="D170" s="2137"/>
      <c r="E170" s="2137"/>
      <c r="F170" s="2138"/>
      <c r="G170" s="2136">
        <f t="shared" si="51"/>
        <v>29007</v>
      </c>
      <c r="H170" s="2137"/>
      <c r="I170" s="2137"/>
      <c r="J170" s="2138"/>
      <c r="K170" s="2136">
        <f t="shared" si="52"/>
        <v>30596</v>
      </c>
      <c r="L170" s="2137"/>
      <c r="M170" s="2137"/>
      <c r="N170" s="2138"/>
      <c r="O170" s="312" t="s">
        <v>129</v>
      </c>
      <c r="P170" s="2172"/>
    </row>
    <row r="171" spans="1:16" ht="39" customHeight="1">
      <c r="A171" s="2172" t="s">
        <v>531</v>
      </c>
      <c r="B171" s="312" t="s">
        <v>628</v>
      </c>
      <c r="C171" s="2002">
        <f t="shared" si="50"/>
        <v>55</v>
      </c>
      <c r="D171" s="2142"/>
      <c r="E171" s="2142"/>
      <c r="F171" s="2003"/>
      <c r="G171" s="2002">
        <f t="shared" si="51"/>
        <v>135</v>
      </c>
      <c r="H171" s="2142"/>
      <c r="I171" s="2142"/>
      <c r="J171" s="2003"/>
      <c r="K171" s="2002">
        <f t="shared" si="52"/>
        <v>190</v>
      </c>
      <c r="L171" s="2142"/>
      <c r="M171" s="2142"/>
      <c r="N171" s="2003"/>
      <c r="O171" s="312" t="s">
        <v>76</v>
      </c>
      <c r="P171" s="2172" t="s">
        <v>632</v>
      </c>
    </row>
    <row r="172" spans="1:16" ht="39" customHeight="1">
      <c r="A172" s="2172"/>
      <c r="B172" s="312" t="s">
        <v>630</v>
      </c>
      <c r="C172" s="2002">
        <f t="shared" si="50"/>
        <v>85</v>
      </c>
      <c r="D172" s="2142"/>
      <c r="E172" s="2142"/>
      <c r="F172" s="2003"/>
      <c r="G172" s="2002">
        <f t="shared" si="51"/>
        <v>57</v>
      </c>
      <c r="H172" s="2142"/>
      <c r="I172" s="2142"/>
      <c r="J172" s="2003"/>
      <c r="K172" s="2002">
        <f t="shared" si="52"/>
        <v>142</v>
      </c>
      <c r="L172" s="2142"/>
      <c r="M172" s="2142"/>
      <c r="N172" s="2003"/>
      <c r="O172" s="312" t="s">
        <v>78</v>
      </c>
      <c r="P172" s="2172"/>
    </row>
    <row r="173" spans="1:16" ht="39" customHeight="1">
      <c r="A173" s="2172"/>
      <c r="B173" s="312" t="s">
        <v>128</v>
      </c>
      <c r="C173" s="2136">
        <f t="shared" si="50"/>
        <v>140</v>
      </c>
      <c r="D173" s="2137"/>
      <c r="E173" s="2137"/>
      <c r="F173" s="2138"/>
      <c r="G173" s="2136">
        <f t="shared" si="51"/>
        <v>192</v>
      </c>
      <c r="H173" s="2137"/>
      <c r="I173" s="2137"/>
      <c r="J173" s="2138"/>
      <c r="K173" s="2136">
        <f t="shared" si="52"/>
        <v>332</v>
      </c>
      <c r="L173" s="2137"/>
      <c r="M173" s="2137"/>
      <c r="N173" s="2138"/>
      <c r="O173" s="312" t="s">
        <v>129</v>
      </c>
      <c r="P173" s="2172"/>
    </row>
    <row r="174" spans="1:16" ht="39" customHeight="1">
      <c r="A174" s="2172" t="s">
        <v>532</v>
      </c>
      <c r="B174" s="312" t="s">
        <v>628</v>
      </c>
      <c r="C174" s="2002">
        <f t="shared" si="50"/>
        <v>1800</v>
      </c>
      <c r="D174" s="2142"/>
      <c r="E174" s="2142"/>
      <c r="F174" s="2003"/>
      <c r="G174" s="2002">
        <f t="shared" si="51"/>
        <v>2733</v>
      </c>
      <c r="H174" s="2142"/>
      <c r="I174" s="2142"/>
      <c r="J174" s="2003"/>
      <c r="K174" s="2002">
        <f t="shared" si="52"/>
        <v>4533</v>
      </c>
      <c r="L174" s="2142"/>
      <c r="M174" s="2142"/>
      <c r="N174" s="2003"/>
      <c r="O174" s="312" t="s">
        <v>76</v>
      </c>
      <c r="P174" s="2172" t="s">
        <v>633</v>
      </c>
    </row>
    <row r="175" spans="1:16" ht="39" customHeight="1">
      <c r="A175" s="2172"/>
      <c r="B175" s="312" t="s">
        <v>630</v>
      </c>
      <c r="C175" s="2002">
        <f t="shared" si="50"/>
        <v>5795</v>
      </c>
      <c r="D175" s="2142"/>
      <c r="E175" s="2142"/>
      <c r="F175" s="2003"/>
      <c r="G175" s="2002">
        <f t="shared" si="51"/>
        <v>3676</v>
      </c>
      <c r="H175" s="2142"/>
      <c r="I175" s="2142"/>
      <c r="J175" s="2003"/>
      <c r="K175" s="2002">
        <f t="shared" si="52"/>
        <v>9471</v>
      </c>
      <c r="L175" s="2142"/>
      <c r="M175" s="2142"/>
      <c r="N175" s="2003"/>
      <c r="O175" s="312" t="s">
        <v>78</v>
      </c>
      <c r="P175" s="2172"/>
    </row>
    <row r="176" spans="1:16" ht="39" customHeight="1">
      <c r="A176" s="2172"/>
      <c r="B176" s="312" t="s">
        <v>128</v>
      </c>
      <c r="C176" s="2136">
        <f t="shared" si="50"/>
        <v>7595</v>
      </c>
      <c r="D176" s="2137"/>
      <c r="E176" s="2137"/>
      <c r="F176" s="2138"/>
      <c r="G176" s="2136">
        <f t="shared" si="51"/>
        <v>6409</v>
      </c>
      <c r="H176" s="2137"/>
      <c r="I176" s="2137"/>
      <c r="J176" s="2138"/>
      <c r="K176" s="2136">
        <f t="shared" si="52"/>
        <v>14004</v>
      </c>
      <c r="L176" s="2137"/>
      <c r="M176" s="2137"/>
      <c r="N176" s="2138"/>
      <c r="O176" s="312" t="s">
        <v>129</v>
      </c>
      <c r="P176" s="2172"/>
    </row>
  </sheetData>
  <mergeCells count="254">
    <mergeCell ref="A1:P1"/>
    <mergeCell ref="A2:P2"/>
    <mergeCell ref="A3:G3"/>
    <mergeCell ref="H3:P3"/>
    <mergeCell ref="A4:A7"/>
    <mergeCell ref="B4:B7"/>
    <mergeCell ref="C4:E4"/>
    <mergeCell ref="F4:H4"/>
    <mergeCell ref="I4:K4"/>
    <mergeCell ref="L4:N4"/>
    <mergeCell ref="A8:A10"/>
    <mergeCell ref="P8:P10"/>
    <mergeCell ref="A11:A13"/>
    <mergeCell ref="P11:P13"/>
    <mergeCell ref="A14:A16"/>
    <mergeCell ref="P14:P16"/>
    <mergeCell ref="O4:O7"/>
    <mergeCell ref="P4:P7"/>
    <mergeCell ref="C5:E5"/>
    <mergeCell ref="F5:H5"/>
    <mergeCell ref="I5:K5"/>
    <mergeCell ref="L5:N5"/>
    <mergeCell ref="A26:A28"/>
    <mergeCell ref="P26:P28"/>
    <mergeCell ref="A29:A31"/>
    <mergeCell ref="P29:P31"/>
    <mergeCell ref="A32:G32"/>
    <mergeCell ref="H32:P32"/>
    <mergeCell ref="A17:A19"/>
    <mergeCell ref="P17:P19"/>
    <mergeCell ref="A20:A22"/>
    <mergeCell ref="P20:P22"/>
    <mergeCell ref="A23:A25"/>
    <mergeCell ref="P23:P25"/>
    <mergeCell ref="A37:A39"/>
    <mergeCell ref="P37:P39"/>
    <mergeCell ref="A40:A42"/>
    <mergeCell ref="P40:P42"/>
    <mergeCell ref="A43:A45"/>
    <mergeCell ref="P43:P45"/>
    <mergeCell ref="O33:O36"/>
    <mergeCell ref="P33:P36"/>
    <mergeCell ref="C34:E34"/>
    <mergeCell ref="F34:H34"/>
    <mergeCell ref="I34:K34"/>
    <mergeCell ref="L34:N34"/>
    <mergeCell ref="A33:A36"/>
    <mergeCell ref="B33:B36"/>
    <mergeCell ref="C33:E33"/>
    <mergeCell ref="F33:H33"/>
    <mergeCell ref="I33:K33"/>
    <mergeCell ref="L33:N33"/>
    <mergeCell ref="A55:A57"/>
    <mergeCell ref="P55:P57"/>
    <mergeCell ref="A58:A60"/>
    <mergeCell ref="P58:P60"/>
    <mergeCell ref="A61:G61"/>
    <mergeCell ref="H61:P61"/>
    <mergeCell ref="A46:A48"/>
    <mergeCell ref="P46:P48"/>
    <mergeCell ref="A49:A51"/>
    <mergeCell ref="P49:P51"/>
    <mergeCell ref="A52:A54"/>
    <mergeCell ref="P52:P54"/>
    <mergeCell ref="A66:A68"/>
    <mergeCell ref="P66:P68"/>
    <mergeCell ref="A69:A71"/>
    <mergeCell ref="P69:P71"/>
    <mergeCell ref="A72:A74"/>
    <mergeCell ref="P72:P74"/>
    <mergeCell ref="O62:O65"/>
    <mergeCell ref="P62:P65"/>
    <mergeCell ref="C63:E63"/>
    <mergeCell ref="F63:H63"/>
    <mergeCell ref="I63:K63"/>
    <mergeCell ref="L63:N63"/>
    <mergeCell ref="A62:A65"/>
    <mergeCell ref="B62:B65"/>
    <mergeCell ref="C62:E62"/>
    <mergeCell ref="F62:H62"/>
    <mergeCell ref="I62:K62"/>
    <mergeCell ref="L62:N62"/>
    <mergeCell ref="A84:A86"/>
    <mergeCell ref="P84:P86"/>
    <mergeCell ref="A87:A89"/>
    <mergeCell ref="P87:P89"/>
    <mergeCell ref="A90:G90"/>
    <mergeCell ref="H90:P90"/>
    <mergeCell ref="A75:A77"/>
    <mergeCell ref="P75:P77"/>
    <mergeCell ref="A78:A80"/>
    <mergeCell ref="P78:P80"/>
    <mergeCell ref="A81:A83"/>
    <mergeCell ref="P81:P83"/>
    <mergeCell ref="A95:A97"/>
    <mergeCell ref="P95:P97"/>
    <mergeCell ref="A98:A100"/>
    <mergeCell ref="P98:P100"/>
    <mergeCell ref="A101:A103"/>
    <mergeCell ref="P101:P103"/>
    <mergeCell ref="O91:O94"/>
    <mergeCell ref="P91:P94"/>
    <mergeCell ref="C92:E92"/>
    <mergeCell ref="F92:H92"/>
    <mergeCell ref="I92:K92"/>
    <mergeCell ref="L92:N92"/>
    <mergeCell ref="A91:A94"/>
    <mergeCell ref="B91:B94"/>
    <mergeCell ref="C91:E91"/>
    <mergeCell ref="F91:H91"/>
    <mergeCell ref="I91:K91"/>
    <mergeCell ref="L91:N91"/>
    <mergeCell ref="A113:A115"/>
    <mergeCell ref="P113:P115"/>
    <mergeCell ref="A116:A118"/>
    <mergeCell ref="P116:P118"/>
    <mergeCell ref="A119:G119"/>
    <mergeCell ref="H119:P119"/>
    <mergeCell ref="A104:A106"/>
    <mergeCell ref="P104:P106"/>
    <mergeCell ref="A107:A109"/>
    <mergeCell ref="P107:P109"/>
    <mergeCell ref="A110:A112"/>
    <mergeCell ref="P110:P112"/>
    <mergeCell ref="A124:A126"/>
    <mergeCell ref="P124:P126"/>
    <mergeCell ref="A127:A129"/>
    <mergeCell ref="P127:P129"/>
    <mergeCell ref="A130:A132"/>
    <mergeCell ref="P130:P132"/>
    <mergeCell ref="O120:O123"/>
    <mergeCell ref="P120:P123"/>
    <mergeCell ref="C121:E121"/>
    <mergeCell ref="F121:H121"/>
    <mergeCell ref="I121:K121"/>
    <mergeCell ref="L121:N121"/>
    <mergeCell ref="A120:A123"/>
    <mergeCell ref="B120:B123"/>
    <mergeCell ref="C120:E120"/>
    <mergeCell ref="F120:H120"/>
    <mergeCell ref="I120:K120"/>
    <mergeCell ref="L120:N120"/>
    <mergeCell ref="A142:A144"/>
    <mergeCell ref="P142:P144"/>
    <mergeCell ref="A145:A147"/>
    <mergeCell ref="P145:P147"/>
    <mergeCell ref="A148:G148"/>
    <mergeCell ref="H148:P148"/>
    <mergeCell ref="A133:A135"/>
    <mergeCell ref="P133:P135"/>
    <mergeCell ref="A136:A138"/>
    <mergeCell ref="P136:P138"/>
    <mergeCell ref="A139:A141"/>
    <mergeCell ref="P139:P141"/>
    <mergeCell ref="A153:A155"/>
    <mergeCell ref="C153:F153"/>
    <mergeCell ref="G153:J153"/>
    <mergeCell ref="K153:N153"/>
    <mergeCell ref="A149:A152"/>
    <mergeCell ref="B149:B152"/>
    <mergeCell ref="C149:N149"/>
    <mergeCell ref="O149:O152"/>
    <mergeCell ref="P149:P152"/>
    <mergeCell ref="C150:N150"/>
    <mergeCell ref="C151:F151"/>
    <mergeCell ref="G151:J151"/>
    <mergeCell ref="K151:N151"/>
    <mergeCell ref="C152:F152"/>
    <mergeCell ref="P153:P155"/>
    <mergeCell ref="C154:F154"/>
    <mergeCell ref="G154:J154"/>
    <mergeCell ref="K154:N154"/>
    <mergeCell ref="C155:F155"/>
    <mergeCell ref="G155:J155"/>
    <mergeCell ref="K155:N155"/>
    <mergeCell ref="G152:J152"/>
    <mergeCell ref="K152:N152"/>
    <mergeCell ref="P159:P161"/>
    <mergeCell ref="C160:F160"/>
    <mergeCell ref="G160:J160"/>
    <mergeCell ref="K160:N160"/>
    <mergeCell ref="C161:F161"/>
    <mergeCell ref="A156:A158"/>
    <mergeCell ref="C156:F156"/>
    <mergeCell ref="G156:J156"/>
    <mergeCell ref="K156:N156"/>
    <mergeCell ref="P156:P158"/>
    <mergeCell ref="C157:F157"/>
    <mergeCell ref="G157:J157"/>
    <mergeCell ref="K157:N157"/>
    <mergeCell ref="C158:F158"/>
    <mergeCell ref="G158:J158"/>
    <mergeCell ref="G161:J161"/>
    <mergeCell ref="K161:N161"/>
    <mergeCell ref="A162:A164"/>
    <mergeCell ref="C162:F162"/>
    <mergeCell ref="G162:J162"/>
    <mergeCell ref="K162:N162"/>
    <mergeCell ref="K158:N158"/>
    <mergeCell ref="A159:A161"/>
    <mergeCell ref="C159:F159"/>
    <mergeCell ref="G159:J159"/>
    <mergeCell ref="K159:N159"/>
    <mergeCell ref="P165:P167"/>
    <mergeCell ref="C166:F166"/>
    <mergeCell ref="G166:J166"/>
    <mergeCell ref="K166:N166"/>
    <mergeCell ref="C167:F167"/>
    <mergeCell ref="G167:J167"/>
    <mergeCell ref="P162:P164"/>
    <mergeCell ref="C163:F163"/>
    <mergeCell ref="G163:J163"/>
    <mergeCell ref="K163:N163"/>
    <mergeCell ref="C164:F164"/>
    <mergeCell ref="G164:J164"/>
    <mergeCell ref="K164:N164"/>
    <mergeCell ref="A171:A173"/>
    <mergeCell ref="C171:F171"/>
    <mergeCell ref="G171:J171"/>
    <mergeCell ref="K171:N171"/>
    <mergeCell ref="K167:N167"/>
    <mergeCell ref="A168:A170"/>
    <mergeCell ref="C168:F168"/>
    <mergeCell ref="G168:J168"/>
    <mergeCell ref="K168:N168"/>
    <mergeCell ref="C169:F169"/>
    <mergeCell ref="G169:J169"/>
    <mergeCell ref="K169:N169"/>
    <mergeCell ref="C170:F170"/>
    <mergeCell ref="A165:A167"/>
    <mergeCell ref="C165:F165"/>
    <mergeCell ref="G165:J165"/>
    <mergeCell ref="K165:N165"/>
    <mergeCell ref="P171:P173"/>
    <mergeCell ref="C172:F172"/>
    <mergeCell ref="G172:J172"/>
    <mergeCell ref="K172:N172"/>
    <mergeCell ref="C173:F173"/>
    <mergeCell ref="G173:J173"/>
    <mergeCell ref="K173:N173"/>
    <mergeCell ref="G170:J170"/>
    <mergeCell ref="K170:N170"/>
    <mergeCell ref="P168:P170"/>
    <mergeCell ref="K176:N176"/>
    <mergeCell ref="A174:A176"/>
    <mergeCell ref="C174:F174"/>
    <mergeCell ref="G174:J174"/>
    <mergeCell ref="K174:N174"/>
    <mergeCell ref="P174:P176"/>
    <mergeCell ref="C175:F175"/>
    <mergeCell ref="G175:J175"/>
    <mergeCell ref="K175:N175"/>
    <mergeCell ref="C176:F176"/>
    <mergeCell ref="G176:J176"/>
  </mergeCells>
  <pageMargins left="0.25" right="0.25" top="0.75" bottom="0.75" header="0.3" footer="0.3"/>
  <pageSetup paperSize="9" scale="56" orientation="portrait" r:id="rId1"/>
  <rowBreaks count="5" manualBreakCount="5">
    <brk id="31" max="15" man="1"/>
    <brk id="60" max="15" man="1"/>
    <brk id="89" max="15" man="1"/>
    <brk id="118" max="15" man="1"/>
    <brk id="147" max="15"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AE131"/>
  <sheetViews>
    <sheetView rightToLeft="1" topLeftCell="H1" zoomScale="90" zoomScaleNormal="90" workbookViewId="0">
      <selection activeCell="G13" sqref="G13"/>
    </sheetView>
  </sheetViews>
  <sheetFormatPr defaultColWidth="7.7109375" defaultRowHeight="12.75"/>
  <cols>
    <col min="1" max="1" width="39.28515625" style="297" bestFit="1" customWidth="1"/>
    <col min="2" max="4" width="8.28515625" style="297" bestFit="1" customWidth="1"/>
    <col min="5" max="5" width="9.7109375" style="297" bestFit="1" customWidth="1"/>
    <col min="6" max="6" width="8.28515625" style="310" bestFit="1" customWidth="1"/>
    <col min="7" max="7" width="8.28515625" style="297" bestFit="1" customWidth="1"/>
    <col min="8" max="8" width="7.42578125" style="297" bestFit="1" customWidth="1"/>
    <col min="9" max="9" width="8.28515625" style="297" bestFit="1" customWidth="1"/>
    <col min="10" max="10" width="8.28515625" style="310" bestFit="1" customWidth="1"/>
    <col min="11" max="13" width="8.28515625" style="297" bestFit="1" customWidth="1"/>
    <col min="14" max="14" width="7.42578125" style="310" bestFit="1" customWidth="1"/>
    <col min="15" max="17" width="7.42578125" style="297" bestFit="1" customWidth="1"/>
    <col min="18" max="18" width="7.42578125" style="310" bestFit="1" customWidth="1"/>
    <col min="19" max="19" width="8.28515625" style="297" bestFit="1" customWidth="1"/>
    <col min="20" max="20" width="7.42578125" style="297" bestFit="1" customWidth="1"/>
    <col min="21" max="21" width="8.28515625" style="297" bestFit="1" customWidth="1"/>
    <col min="22" max="22" width="7.42578125" style="310" bestFit="1" customWidth="1"/>
    <col min="23" max="24" width="7.42578125" style="297" bestFit="1" customWidth="1"/>
    <col min="25" max="25" width="8.28515625" style="297" bestFit="1" customWidth="1"/>
    <col min="26" max="26" width="9.5703125" style="310" bestFit="1" customWidth="1"/>
    <col min="27" max="27" width="9.5703125" style="297" bestFit="1" customWidth="1"/>
    <col min="28" max="28" width="8.28515625" style="297" bestFit="1" customWidth="1"/>
    <col min="29" max="29" width="9.5703125" style="297" bestFit="1" customWidth="1"/>
    <col min="30" max="30" width="35.7109375" style="297" customWidth="1"/>
    <col min="31" max="230" width="7.7109375" style="297"/>
    <col min="231" max="231" width="25.85546875" style="297" customWidth="1"/>
    <col min="232" max="232" width="18.28515625" style="297" customWidth="1"/>
    <col min="233" max="257" width="5" style="297" customWidth="1"/>
    <col min="258" max="258" width="6.28515625" style="297" customWidth="1"/>
    <col min="259" max="260" width="5" style="297" customWidth="1"/>
    <col min="261" max="486" width="7.7109375" style="297"/>
    <col min="487" max="487" width="25.85546875" style="297" customWidth="1"/>
    <col min="488" max="488" width="18.28515625" style="297" customWidth="1"/>
    <col min="489" max="513" width="5" style="297" customWidth="1"/>
    <col min="514" max="514" width="6.28515625" style="297" customWidth="1"/>
    <col min="515" max="516" width="5" style="297" customWidth="1"/>
    <col min="517" max="742" width="7.7109375" style="297"/>
    <col min="743" max="743" width="25.85546875" style="297" customWidth="1"/>
    <col min="744" max="744" width="18.28515625" style="297" customWidth="1"/>
    <col min="745" max="769" width="5" style="297" customWidth="1"/>
    <col min="770" max="770" width="6.28515625" style="297" customWidth="1"/>
    <col min="771" max="772" width="5" style="297" customWidth="1"/>
    <col min="773" max="998" width="7.7109375" style="297"/>
    <col min="999" max="999" width="25.85546875" style="297" customWidth="1"/>
    <col min="1000" max="1000" width="18.28515625" style="297" customWidth="1"/>
    <col min="1001" max="1025" width="5" style="297" customWidth="1"/>
    <col min="1026" max="1026" width="6.28515625" style="297" customWidth="1"/>
    <col min="1027" max="1028" width="5" style="297" customWidth="1"/>
    <col min="1029" max="1254" width="7.7109375" style="297"/>
    <col min="1255" max="1255" width="25.85546875" style="297" customWidth="1"/>
    <col min="1256" max="1256" width="18.28515625" style="297" customWidth="1"/>
    <col min="1257" max="1281" width="5" style="297" customWidth="1"/>
    <col min="1282" max="1282" width="6.28515625" style="297" customWidth="1"/>
    <col min="1283" max="1284" width="5" style="297" customWidth="1"/>
    <col min="1285" max="1510" width="7.7109375" style="297"/>
    <col min="1511" max="1511" width="25.85546875" style="297" customWidth="1"/>
    <col min="1512" max="1512" width="18.28515625" style="297" customWidth="1"/>
    <col min="1513" max="1537" width="5" style="297" customWidth="1"/>
    <col min="1538" max="1538" width="6.28515625" style="297" customWidth="1"/>
    <col min="1539" max="1540" width="5" style="297" customWidth="1"/>
    <col min="1541" max="1766" width="7.7109375" style="297"/>
    <col min="1767" max="1767" width="25.85546875" style="297" customWidth="1"/>
    <col min="1768" max="1768" width="18.28515625" style="297" customWidth="1"/>
    <col min="1769" max="1793" width="5" style="297" customWidth="1"/>
    <col min="1794" max="1794" width="6.28515625" style="297" customWidth="1"/>
    <col min="1795" max="1796" width="5" style="297" customWidth="1"/>
    <col min="1797" max="2022" width="7.7109375" style="297"/>
    <col min="2023" max="2023" width="25.85546875" style="297" customWidth="1"/>
    <col min="2024" max="2024" width="18.28515625" style="297" customWidth="1"/>
    <col min="2025" max="2049" width="5" style="297" customWidth="1"/>
    <col min="2050" max="2050" width="6.28515625" style="297" customWidth="1"/>
    <col min="2051" max="2052" width="5" style="297" customWidth="1"/>
    <col min="2053" max="2278" width="7.7109375" style="297"/>
    <col min="2279" max="2279" width="25.85546875" style="297" customWidth="1"/>
    <col min="2280" max="2280" width="18.28515625" style="297" customWidth="1"/>
    <col min="2281" max="2305" width="5" style="297" customWidth="1"/>
    <col min="2306" max="2306" width="6.28515625" style="297" customWidth="1"/>
    <col min="2307" max="2308" width="5" style="297" customWidth="1"/>
    <col min="2309" max="2534" width="7.7109375" style="297"/>
    <col min="2535" max="2535" width="25.85546875" style="297" customWidth="1"/>
    <col min="2536" max="2536" width="18.28515625" style="297" customWidth="1"/>
    <col min="2537" max="2561" width="5" style="297" customWidth="1"/>
    <col min="2562" max="2562" width="6.28515625" style="297" customWidth="1"/>
    <col min="2563" max="2564" width="5" style="297" customWidth="1"/>
    <col min="2565" max="2790" width="7.7109375" style="297"/>
    <col min="2791" max="2791" width="25.85546875" style="297" customWidth="1"/>
    <col min="2792" max="2792" width="18.28515625" style="297" customWidth="1"/>
    <col min="2793" max="2817" width="5" style="297" customWidth="1"/>
    <col min="2818" max="2818" width="6.28515625" style="297" customWidth="1"/>
    <col min="2819" max="2820" width="5" style="297" customWidth="1"/>
    <col min="2821" max="3046" width="7.7109375" style="297"/>
    <col min="3047" max="3047" width="25.85546875" style="297" customWidth="1"/>
    <col min="3048" max="3048" width="18.28515625" style="297" customWidth="1"/>
    <col min="3049" max="3073" width="5" style="297" customWidth="1"/>
    <col min="3074" max="3074" width="6.28515625" style="297" customWidth="1"/>
    <col min="3075" max="3076" width="5" style="297" customWidth="1"/>
    <col min="3077" max="3302" width="7.7109375" style="297"/>
    <col min="3303" max="3303" width="25.85546875" style="297" customWidth="1"/>
    <col min="3304" max="3304" width="18.28515625" style="297" customWidth="1"/>
    <col min="3305" max="3329" width="5" style="297" customWidth="1"/>
    <col min="3330" max="3330" width="6.28515625" style="297" customWidth="1"/>
    <col min="3331" max="3332" width="5" style="297" customWidth="1"/>
    <col min="3333" max="3558" width="7.7109375" style="297"/>
    <col min="3559" max="3559" width="25.85546875" style="297" customWidth="1"/>
    <col min="3560" max="3560" width="18.28515625" style="297" customWidth="1"/>
    <col min="3561" max="3585" width="5" style="297" customWidth="1"/>
    <col min="3586" max="3586" width="6.28515625" style="297" customWidth="1"/>
    <col min="3587" max="3588" width="5" style="297" customWidth="1"/>
    <col min="3589" max="3814" width="7.7109375" style="297"/>
    <col min="3815" max="3815" width="25.85546875" style="297" customWidth="1"/>
    <col min="3816" max="3816" width="18.28515625" style="297" customWidth="1"/>
    <col min="3817" max="3841" width="5" style="297" customWidth="1"/>
    <col min="3842" max="3842" width="6.28515625" style="297" customWidth="1"/>
    <col min="3843" max="3844" width="5" style="297" customWidth="1"/>
    <col min="3845" max="4070" width="7.7109375" style="297"/>
    <col min="4071" max="4071" width="25.85546875" style="297" customWidth="1"/>
    <col min="4072" max="4072" width="18.28515625" style="297" customWidth="1"/>
    <col min="4073" max="4097" width="5" style="297" customWidth="1"/>
    <col min="4098" max="4098" width="6.28515625" style="297" customWidth="1"/>
    <col min="4099" max="4100" width="5" style="297" customWidth="1"/>
    <col min="4101" max="4326" width="7.7109375" style="297"/>
    <col min="4327" max="4327" width="25.85546875" style="297" customWidth="1"/>
    <col min="4328" max="4328" width="18.28515625" style="297" customWidth="1"/>
    <col min="4329" max="4353" width="5" style="297" customWidth="1"/>
    <col min="4354" max="4354" width="6.28515625" style="297" customWidth="1"/>
    <col min="4355" max="4356" width="5" style="297" customWidth="1"/>
    <col min="4357" max="4582" width="7.7109375" style="297"/>
    <col min="4583" max="4583" width="25.85546875" style="297" customWidth="1"/>
    <col min="4584" max="4584" width="18.28515625" style="297" customWidth="1"/>
    <col min="4585" max="4609" width="5" style="297" customWidth="1"/>
    <col min="4610" max="4610" width="6.28515625" style="297" customWidth="1"/>
    <col min="4611" max="4612" width="5" style="297" customWidth="1"/>
    <col min="4613" max="4838" width="7.7109375" style="297"/>
    <col min="4839" max="4839" width="25.85546875" style="297" customWidth="1"/>
    <col min="4840" max="4840" width="18.28515625" style="297" customWidth="1"/>
    <col min="4841" max="4865" width="5" style="297" customWidth="1"/>
    <col min="4866" max="4866" width="6.28515625" style="297" customWidth="1"/>
    <col min="4867" max="4868" width="5" style="297" customWidth="1"/>
    <col min="4869" max="5094" width="7.7109375" style="297"/>
    <col min="5095" max="5095" width="25.85546875" style="297" customWidth="1"/>
    <col min="5096" max="5096" width="18.28515625" style="297" customWidth="1"/>
    <col min="5097" max="5121" width="5" style="297" customWidth="1"/>
    <col min="5122" max="5122" width="6.28515625" style="297" customWidth="1"/>
    <col min="5123" max="5124" width="5" style="297" customWidth="1"/>
    <col min="5125" max="5350" width="7.7109375" style="297"/>
    <col min="5351" max="5351" width="25.85546875" style="297" customWidth="1"/>
    <col min="5352" max="5352" width="18.28515625" style="297" customWidth="1"/>
    <col min="5353" max="5377" width="5" style="297" customWidth="1"/>
    <col min="5378" max="5378" width="6.28515625" style="297" customWidth="1"/>
    <col min="5379" max="5380" width="5" style="297" customWidth="1"/>
    <col min="5381" max="5606" width="7.7109375" style="297"/>
    <col min="5607" max="5607" width="25.85546875" style="297" customWidth="1"/>
    <col min="5608" max="5608" width="18.28515625" style="297" customWidth="1"/>
    <col min="5609" max="5633" width="5" style="297" customWidth="1"/>
    <col min="5634" max="5634" width="6.28515625" style="297" customWidth="1"/>
    <col min="5635" max="5636" width="5" style="297" customWidth="1"/>
    <col min="5637" max="5862" width="7.7109375" style="297"/>
    <col min="5863" max="5863" width="25.85546875" style="297" customWidth="1"/>
    <col min="5864" max="5864" width="18.28515625" style="297" customWidth="1"/>
    <col min="5865" max="5889" width="5" style="297" customWidth="1"/>
    <col min="5890" max="5890" width="6.28515625" style="297" customWidth="1"/>
    <col min="5891" max="5892" width="5" style="297" customWidth="1"/>
    <col min="5893" max="6118" width="7.7109375" style="297"/>
    <col min="6119" max="6119" width="25.85546875" style="297" customWidth="1"/>
    <col min="6120" max="6120" width="18.28515625" style="297" customWidth="1"/>
    <col min="6121" max="6145" width="5" style="297" customWidth="1"/>
    <col min="6146" max="6146" width="6.28515625" style="297" customWidth="1"/>
    <col min="6147" max="6148" width="5" style="297" customWidth="1"/>
    <col min="6149" max="6374" width="7.7109375" style="297"/>
    <col min="6375" max="6375" width="25.85546875" style="297" customWidth="1"/>
    <col min="6376" max="6376" width="18.28515625" style="297" customWidth="1"/>
    <col min="6377" max="6401" width="5" style="297" customWidth="1"/>
    <col min="6402" max="6402" width="6.28515625" style="297" customWidth="1"/>
    <col min="6403" max="6404" width="5" style="297" customWidth="1"/>
    <col min="6405" max="6630" width="7.7109375" style="297"/>
    <col min="6631" max="6631" width="25.85546875" style="297" customWidth="1"/>
    <col min="6632" max="6632" width="18.28515625" style="297" customWidth="1"/>
    <col min="6633" max="6657" width="5" style="297" customWidth="1"/>
    <col min="6658" max="6658" width="6.28515625" style="297" customWidth="1"/>
    <col min="6659" max="6660" width="5" style="297" customWidth="1"/>
    <col min="6661" max="6886" width="7.7109375" style="297"/>
    <col min="6887" max="6887" width="25.85546875" style="297" customWidth="1"/>
    <col min="6888" max="6888" width="18.28515625" style="297" customWidth="1"/>
    <col min="6889" max="6913" width="5" style="297" customWidth="1"/>
    <col min="6914" max="6914" width="6.28515625" style="297" customWidth="1"/>
    <col min="6915" max="6916" width="5" style="297" customWidth="1"/>
    <col min="6917" max="7142" width="7.7109375" style="297"/>
    <col min="7143" max="7143" width="25.85546875" style="297" customWidth="1"/>
    <col min="7144" max="7144" width="18.28515625" style="297" customWidth="1"/>
    <col min="7145" max="7169" width="5" style="297" customWidth="1"/>
    <col min="7170" max="7170" width="6.28515625" style="297" customWidth="1"/>
    <col min="7171" max="7172" width="5" style="297" customWidth="1"/>
    <col min="7173" max="7398" width="7.7109375" style="297"/>
    <col min="7399" max="7399" width="25.85546875" style="297" customWidth="1"/>
    <col min="7400" max="7400" width="18.28515625" style="297" customWidth="1"/>
    <col min="7401" max="7425" width="5" style="297" customWidth="1"/>
    <col min="7426" max="7426" width="6.28515625" style="297" customWidth="1"/>
    <col min="7427" max="7428" width="5" style="297" customWidth="1"/>
    <col min="7429" max="7654" width="7.7109375" style="297"/>
    <col min="7655" max="7655" width="25.85546875" style="297" customWidth="1"/>
    <col min="7656" max="7656" width="18.28515625" style="297" customWidth="1"/>
    <col min="7657" max="7681" width="5" style="297" customWidth="1"/>
    <col min="7682" max="7682" width="6.28515625" style="297" customWidth="1"/>
    <col min="7683" max="7684" width="5" style="297" customWidth="1"/>
    <col min="7685" max="7910" width="7.7109375" style="297"/>
    <col min="7911" max="7911" width="25.85546875" style="297" customWidth="1"/>
    <col min="7912" max="7912" width="18.28515625" style="297" customWidth="1"/>
    <col min="7913" max="7937" width="5" style="297" customWidth="1"/>
    <col min="7938" max="7938" width="6.28515625" style="297" customWidth="1"/>
    <col min="7939" max="7940" width="5" style="297" customWidth="1"/>
    <col min="7941" max="8166" width="7.7109375" style="297"/>
    <col min="8167" max="8167" width="25.85546875" style="297" customWidth="1"/>
    <col min="8168" max="8168" width="18.28515625" style="297" customWidth="1"/>
    <col min="8169" max="8193" width="5" style="297" customWidth="1"/>
    <col min="8194" max="8194" width="6.28515625" style="297" customWidth="1"/>
    <col min="8195" max="8196" width="5" style="297" customWidth="1"/>
    <col min="8197" max="8422" width="7.7109375" style="297"/>
    <col min="8423" max="8423" width="25.85546875" style="297" customWidth="1"/>
    <col min="8424" max="8424" width="18.28515625" style="297" customWidth="1"/>
    <col min="8425" max="8449" width="5" style="297" customWidth="1"/>
    <col min="8450" max="8450" width="6.28515625" style="297" customWidth="1"/>
    <col min="8451" max="8452" width="5" style="297" customWidth="1"/>
    <col min="8453" max="8678" width="7.7109375" style="297"/>
    <col min="8679" max="8679" width="25.85546875" style="297" customWidth="1"/>
    <col min="8680" max="8680" width="18.28515625" style="297" customWidth="1"/>
    <col min="8681" max="8705" width="5" style="297" customWidth="1"/>
    <col min="8706" max="8706" width="6.28515625" style="297" customWidth="1"/>
    <col min="8707" max="8708" width="5" style="297" customWidth="1"/>
    <col min="8709" max="8934" width="7.7109375" style="297"/>
    <col min="8935" max="8935" width="25.85546875" style="297" customWidth="1"/>
    <col min="8936" max="8936" width="18.28515625" style="297" customWidth="1"/>
    <col min="8937" max="8961" width="5" style="297" customWidth="1"/>
    <col min="8962" max="8962" width="6.28515625" style="297" customWidth="1"/>
    <col min="8963" max="8964" width="5" style="297" customWidth="1"/>
    <col min="8965" max="9190" width="7.7109375" style="297"/>
    <col min="9191" max="9191" width="25.85546875" style="297" customWidth="1"/>
    <col min="9192" max="9192" width="18.28515625" style="297" customWidth="1"/>
    <col min="9193" max="9217" width="5" style="297" customWidth="1"/>
    <col min="9218" max="9218" width="6.28515625" style="297" customWidth="1"/>
    <col min="9219" max="9220" width="5" style="297" customWidth="1"/>
    <col min="9221" max="9446" width="7.7109375" style="297"/>
    <col min="9447" max="9447" width="25.85546875" style="297" customWidth="1"/>
    <col min="9448" max="9448" width="18.28515625" style="297" customWidth="1"/>
    <col min="9449" max="9473" width="5" style="297" customWidth="1"/>
    <col min="9474" max="9474" width="6.28515625" style="297" customWidth="1"/>
    <col min="9475" max="9476" width="5" style="297" customWidth="1"/>
    <col min="9477" max="9702" width="7.7109375" style="297"/>
    <col min="9703" max="9703" width="25.85546875" style="297" customWidth="1"/>
    <col min="9704" max="9704" width="18.28515625" style="297" customWidth="1"/>
    <col min="9705" max="9729" width="5" style="297" customWidth="1"/>
    <col min="9730" max="9730" width="6.28515625" style="297" customWidth="1"/>
    <col min="9731" max="9732" width="5" style="297" customWidth="1"/>
    <col min="9733" max="9958" width="7.7109375" style="297"/>
    <col min="9959" max="9959" width="25.85546875" style="297" customWidth="1"/>
    <col min="9960" max="9960" width="18.28515625" style="297" customWidth="1"/>
    <col min="9961" max="9985" width="5" style="297" customWidth="1"/>
    <col min="9986" max="9986" width="6.28515625" style="297" customWidth="1"/>
    <col min="9987" max="9988" width="5" style="297" customWidth="1"/>
    <col min="9989" max="10214" width="7.7109375" style="297"/>
    <col min="10215" max="10215" width="25.85546875" style="297" customWidth="1"/>
    <col min="10216" max="10216" width="18.28515625" style="297" customWidth="1"/>
    <col min="10217" max="10241" width="5" style="297" customWidth="1"/>
    <col min="10242" max="10242" width="6.28515625" style="297" customWidth="1"/>
    <col min="10243" max="10244" width="5" style="297" customWidth="1"/>
    <col min="10245" max="10470" width="7.7109375" style="297"/>
    <col min="10471" max="10471" width="25.85546875" style="297" customWidth="1"/>
    <col min="10472" max="10472" width="18.28515625" style="297" customWidth="1"/>
    <col min="10473" max="10497" width="5" style="297" customWidth="1"/>
    <col min="10498" max="10498" width="6.28515625" style="297" customWidth="1"/>
    <col min="10499" max="10500" width="5" style="297" customWidth="1"/>
    <col min="10501" max="10726" width="7.7109375" style="297"/>
    <col min="10727" max="10727" width="25.85546875" style="297" customWidth="1"/>
    <col min="10728" max="10728" width="18.28515625" style="297" customWidth="1"/>
    <col min="10729" max="10753" width="5" style="297" customWidth="1"/>
    <col min="10754" max="10754" width="6.28515625" style="297" customWidth="1"/>
    <col min="10755" max="10756" width="5" style="297" customWidth="1"/>
    <col min="10757" max="10982" width="7.7109375" style="297"/>
    <col min="10983" max="10983" width="25.85546875" style="297" customWidth="1"/>
    <col min="10984" max="10984" width="18.28515625" style="297" customWidth="1"/>
    <col min="10985" max="11009" width="5" style="297" customWidth="1"/>
    <col min="11010" max="11010" width="6.28515625" style="297" customWidth="1"/>
    <col min="11011" max="11012" width="5" style="297" customWidth="1"/>
    <col min="11013" max="11238" width="7.7109375" style="297"/>
    <col min="11239" max="11239" width="25.85546875" style="297" customWidth="1"/>
    <col min="11240" max="11240" width="18.28515625" style="297" customWidth="1"/>
    <col min="11241" max="11265" width="5" style="297" customWidth="1"/>
    <col min="11266" max="11266" width="6.28515625" style="297" customWidth="1"/>
    <col min="11267" max="11268" width="5" style="297" customWidth="1"/>
    <col min="11269" max="11494" width="7.7109375" style="297"/>
    <col min="11495" max="11495" width="25.85546875" style="297" customWidth="1"/>
    <col min="11496" max="11496" width="18.28515625" style="297" customWidth="1"/>
    <col min="11497" max="11521" width="5" style="297" customWidth="1"/>
    <col min="11522" max="11522" width="6.28515625" style="297" customWidth="1"/>
    <col min="11523" max="11524" width="5" style="297" customWidth="1"/>
    <col min="11525" max="11750" width="7.7109375" style="297"/>
    <col min="11751" max="11751" width="25.85546875" style="297" customWidth="1"/>
    <col min="11752" max="11752" width="18.28515625" style="297" customWidth="1"/>
    <col min="11753" max="11777" width="5" style="297" customWidth="1"/>
    <col min="11778" max="11778" width="6.28515625" style="297" customWidth="1"/>
    <col min="11779" max="11780" width="5" style="297" customWidth="1"/>
    <col min="11781" max="12006" width="7.7109375" style="297"/>
    <col min="12007" max="12007" width="25.85546875" style="297" customWidth="1"/>
    <col min="12008" max="12008" width="18.28515625" style="297" customWidth="1"/>
    <col min="12009" max="12033" width="5" style="297" customWidth="1"/>
    <col min="12034" max="12034" width="6.28515625" style="297" customWidth="1"/>
    <col min="12035" max="12036" width="5" style="297" customWidth="1"/>
    <col min="12037" max="12262" width="7.7109375" style="297"/>
    <col min="12263" max="12263" width="25.85546875" style="297" customWidth="1"/>
    <col min="12264" max="12264" width="18.28515625" style="297" customWidth="1"/>
    <col min="12265" max="12289" width="5" style="297" customWidth="1"/>
    <col min="12290" max="12290" width="6.28515625" style="297" customWidth="1"/>
    <col min="12291" max="12292" width="5" style="297" customWidth="1"/>
    <col min="12293" max="12518" width="7.7109375" style="297"/>
    <col min="12519" max="12519" width="25.85546875" style="297" customWidth="1"/>
    <col min="12520" max="12520" width="18.28515625" style="297" customWidth="1"/>
    <col min="12521" max="12545" width="5" style="297" customWidth="1"/>
    <col min="12546" max="12546" width="6.28515625" style="297" customWidth="1"/>
    <col min="12547" max="12548" width="5" style="297" customWidth="1"/>
    <col min="12549" max="12774" width="7.7109375" style="297"/>
    <col min="12775" max="12775" width="25.85546875" style="297" customWidth="1"/>
    <col min="12776" max="12776" width="18.28515625" style="297" customWidth="1"/>
    <col min="12777" max="12801" width="5" style="297" customWidth="1"/>
    <col min="12802" max="12802" width="6.28515625" style="297" customWidth="1"/>
    <col min="12803" max="12804" width="5" style="297" customWidth="1"/>
    <col min="12805" max="13030" width="7.7109375" style="297"/>
    <col min="13031" max="13031" width="25.85546875" style="297" customWidth="1"/>
    <col min="13032" max="13032" width="18.28515625" style="297" customWidth="1"/>
    <col min="13033" max="13057" width="5" style="297" customWidth="1"/>
    <col min="13058" max="13058" width="6.28515625" style="297" customWidth="1"/>
    <col min="13059" max="13060" width="5" style="297" customWidth="1"/>
    <col min="13061" max="13286" width="7.7109375" style="297"/>
    <col min="13287" max="13287" width="25.85546875" style="297" customWidth="1"/>
    <col min="13288" max="13288" width="18.28515625" style="297" customWidth="1"/>
    <col min="13289" max="13313" width="5" style="297" customWidth="1"/>
    <col min="13314" max="13314" width="6.28515625" style="297" customWidth="1"/>
    <col min="13315" max="13316" width="5" style="297" customWidth="1"/>
    <col min="13317" max="13542" width="7.7109375" style="297"/>
    <col min="13543" max="13543" width="25.85546875" style="297" customWidth="1"/>
    <col min="13544" max="13544" width="18.28515625" style="297" customWidth="1"/>
    <col min="13545" max="13569" width="5" style="297" customWidth="1"/>
    <col min="13570" max="13570" width="6.28515625" style="297" customWidth="1"/>
    <col min="13571" max="13572" width="5" style="297" customWidth="1"/>
    <col min="13573" max="13798" width="7.7109375" style="297"/>
    <col min="13799" max="13799" width="25.85546875" style="297" customWidth="1"/>
    <col min="13800" max="13800" width="18.28515625" style="297" customWidth="1"/>
    <col min="13801" max="13825" width="5" style="297" customWidth="1"/>
    <col min="13826" max="13826" width="6.28515625" style="297" customWidth="1"/>
    <col min="13827" max="13828" width="5" style="297" customWidth="1"/>
    <col min="13829" max="14054" width="7.7109375" style="297"/>
    <col min="14055" max="14055" width="25.85546875" style="297" customWidth="1"/>
    <col min="14056" max="14056" width="18.28515625" style="297" customWidth="1"/>
    <col min="14057" max="14081" width="5" style="297" customWidth="1"/>
    <col min="14082" max="14082" width="6.28515625" style="297" customWidth="1"/>
    <col min="14083" max="14084" width="5" style="297" customWidth="1"/>
    <col min="14085" max="14310" width="7.7109375" style="297"/>
    <col min="14311" max="14311" width="25.85546875" style="297" customWidth="1"/>
    <col min="14312" max="14312" width="18.28515625" style="297" customWidth="1"/>
    <col min="14313" max="14337" width="5" style="297" customWidth="1"/>
    <col min="14338" max="14338" width="6.28515625" style="297" customWidth="1"/>
    <col min="14339" max="14340" width="5" style="297" customWidth="1"/>
    <col min="14341" max="14566" width="7.7109375" style="297"/>
    <col min="14567" max="14567" width="25.85546875" style="297" customWidth="1"/>
    <col min="14568" max="14568" width="18.28515625" style="297" customWidth="1"/>
    <col min="14569" max="14593" width="5" style="297" customWidth="1"/>
    <col min="14594" max="14594" width="6.28515625" style="297" customWidth="1"/>
    <col min="14595" max="14596" width="5" style="297" customWidth="1"/>
    <col min="14597" max="14822" width="7.7109375" style="297"/>
    <col min="14823" max="14823" width="25.85546875" style="297" customWidth="1"/>
    <col min="14824" max="14824" width="18.28515625" style="297" customWidth="1"/>
    <col min="14825" max="14849" width="5" style="297" customWidth="1"/>
    <col min="14850" max="14850" width="6.28515625" style="297" customWidth="1"/>
    <col min="14851" max="14852" width="5" style="297" customWidth="1"/>
    <col min="14853" max="15078" width="7.7109375" style="297"/>
    <col min="15079" max="15079" width="25.85546875" style="297" customWidth="1"/>
    <col min="15080" max="15080" width="18.28515625" style="297" customWidth="1"/>
    <col min="15081" max="15105" width="5" style="297" customWidth="1"/>
    <col min="15106" max="15106" width="6.28515625" style="297" customWidth="1"/>
    <col min="15107" max="15108" width="5" style="297" customWidth="1"/>
    <col min="15109" max="15334" width="7.7109375" style="297"/>
    <col min="15335" max="15335" width="25.85546875" style="297" customWidth="1"/>
    <col min="15336" max="15336" width="18.28515625" style="297" customWidth="1"/>
    <col min="15337" max="15361" width="5" style="297" customWidth="1"/>
    <col min="15362" max="15362" width="6.28515625" style="297" customWidth="1"/>
    <col min="15363" max="15364" width="5" style="297" customWidth="1"/>
    <col min="15365" max="15590" width="7.7109375" style="297"/>
    <col min="15591" max="15591" width="25.85546875" style="297" customWidth="1"/>
    <col min="15592" max="15592" width="18.28515625" style="297" customWidth="1"/>
    <col min="15593" max="15617" width="5" style="297" customWidth="1"/>
    <col min="15618" max="15618" width="6.28515625" style="297" customWidth="1"/>
    <col min="15619" max="15620" width="5" style="297" customWidth="1"/>
    <col min="15621" max="15846" width="7.7109375" style="297"/>
    <col min="15847" max="15847" width="25.85546875" style="297" customWidth="1"/>
    <col min="15848" max="15848" width="18.28515625" style="297" customWidth="1"/>
    <col min="15849" max="15873" width="5" style="297" customWidth="1"/>
    <col min="15874" max="15874" width="6.28515625" style="297" customWidth="1"/>
    <col min="15875" max="15876" width="5" style="297" customWidth="1"/>
    <col min="15877" max="16102" width="7.7109375" style="297"/>
    <col min="16103" max="16103" width="25.85546875" style="297" customWidth="1"/>
    <col min="16104" max="16104" width="18.28515625" style="297" customWidth="1"/>
    <col min="16105" max="16129" width="5" style="297" customWidth="1"/>
    <col min="16130" max="16130" width="6.28515625" style="297" customWidth="1"/>
    <col min="16131" max="16132" width="5" style="297" customWidth="1"/>
    <col min="16133" max="16384" width="7.7109375" style="297"/>
  </cols>
  <sheetData>
    <row r="1" spans="1:31" ht="27.75">
      <c r="A1" s="1956" t="s">
        <v>440</v>
      </c>
      <c r="B1" s="1956"/>
      <c r="C1" s="1956"/>
      <c r="D1" s="1956"/>
      <c r="E1" s="1956"/>
      <c r="F1" s="1956"/>
      <c r="G1" s="1956"/>
      <c r="H1" s="1956"/>
      <c r="I1" s="1956"/>
      <c r="J1" s="1956"/>
      <c r="K1" s="1956"/>
      <c r="L1" s="1956"/>
      <c r="M1" s="1956"/>
      <c r="N1" s="1956"/>
      <c r="O1" s="1956"/>
      <c r="P1" s="1956"/>
      <c r="Q1" s="1956"/>
      <c r="R1" s="1956"/>
      <c r="S1" s="1956"/>
      <c r="T1" s="1956"/>
      <c r="U1" s="1956"/>
      <c r="V1" s="1956"/>
      <c r="W1" s="1956"/>
      <c r="X1" s="1956"/>
      <c r="Y1" s="1956"/>
      <c r="Z1" s="1956"/>
      <c r="AA1" s="1956"/>
      <c r="AB1" s="1956"/>
      <c r="AC1" s="1956"/>
      <c r="AD1" s="1956"/>
      <c r="AE1" s="456"/>
    </row>
    <row r="2" spans="1:31" ht="26.25">
      <c r="A2" s="1902" t="s">
        <v>441</v>
      </c>
      <c r="B2" s="1902"/>
      <c r="C2" s="1902"/>
      <c r="D2" s="1902"/>
      <c r="E2" s="1902"/>
      <c r="F2" s="1902"/>
      <c r="G2" s="1902"/>
      <c r="H2" s="1902"/>
      <c r="I2" s="1902"/>
      <c r="J2" s="1902"/>
      <c r="K2" s="1902"/>
      <c r="L2" s="1902"/>
      <c r="M2" s="1902"/>
      <c r="N2" s="1902"/>
      <c r="O2" s="1902"/>
      <c r="P2" s="1902"/>
      <c r="Q2" s="1902"/>
      <c r="R2" s="1902"/>
      <c r="S2" s="1902"/>
      <c r="T2" s="1902"/>
      <c r="U2" s="1902"/>
      <c r="V2" s="1902"/>
      <c r="W2" s="1902"/>
      <c r="X2" s="1902"/>
      <c r="Y2" s="1902"/>
      <c r="Z2" s="1902"/>
      <c r="AA2" s="1902"/>
      <c r="AB2" s="1902"/>
      <c r="AC2" s="1902"/>
      <c r="AD2" s="1902"/>
      <c r="AE2" s="456"/>
    </row>
    <row r="3" spans="1:31" ht="23.25">
      <c r="A3" s="1903" t="s">
        <v>1022</v>
      </c>
      <c r="B3" s="1903"/>
      <c r="C3" s="1903"/>
      <c r="D3" s="1903"/>
      <c r="E3" s="1903"/>
      <c r="F3" s="1903"/>
      <c r="G3" s="1903"/>
      <c r="H3" s="1903"/>
      <c r="I3" s="1903"/>
      <c r="J3" s="1903"/>
      <c r="K3" s="1903"/>
      <c r="L3" s="1903"/>
      <c r="M3" s="1903"/>
      <c r="N3" s="1903"/>
      <c r="O3" s="1904"/>
      <c r="P3" s="1905" t="s">
        <v>1023</v>
      </c>
      <c r="Q3" s="1906"/>
      <c r="R3" s="1906"/>
      <c r="S3" s="1906"/>
      <c r="T3" s="1906"/>
      <c r="U3" s="1906"/>
      <c r="V3" s="1906"/>
      <c r="W3" s="1906"/>
      <c r="X3" s="1906"/>
      <c r="Y3" s="1906"/>
      <c r="Z3" s="1906"/>
      <c r="AA3" s="1906"/>
      <c r="AB3" s="1906"/>
      <c r="AC3" s="1906"/>
      <c r="AD3" s="1906"/>
      <c r="AE3" s="456"/>
    </row>
    <row r="4" spans="1:31" ht="23.25">
      <c r="A4" s="2012" t="s">
        <v>537</v>
      </c>
      <c r="B4" s="2241" t="s">
        <v>88</v>
      </c>
      <c r="C4" s="2242"/>
      <c r="D4" s="2242"/>
      <c r="E4" s="2243"/>
      <c r="F4" s="2241" t="s">
        <v>90</v>
      </c>
      <c r="G4" s="2242"/>
      <c r="H4" s="2242"/>
      <c r="I4" s="2243"/>
      <c r="J4" s="2241" t="s">
        <v>92</v>
      </c>
      <c r="K4" s="2242"/>
      <c r="L4" s="2242"/>
      <c r="M4" s="2243"/>
      <c r="N4" s="2241" t="s">
        <v>94</v>
      </c>
      <c r="O4" s="2242"/>
      <c r="P4" s="2242"/>
      <c r="Q4" s="2243"/>
      <c r="R4" s="2241" t="s">
        <v>96</v>
      </c>
      <c r="S4" s="2242"/>
      <c r="T4" s="2242"/>
      <c r="U4" s="2243"/>
      <c r="V4" s="2241" t="s">
        <v>98</v>
      </c>
      <c r="W4" s="2242"/>
      <c r="X4" s="2242"/>
      <c r="Y4" s="2243"/>
      <c r="Z4" s="2241" t="s">
        <v>258</v>
      </c>
      <c r="AA4" s="2242"/>
      <c r="AB4" s="2242"/>
      <c r="AC4" s="2243"/>
      <c r="AD4" s="2012" t="s">
        <v>872</v>
      </c>
      <c r="AE4" s="456"/>
    </row>
    <row r="5" spans="1:31" ht="23.25">
      <c r="A5" s="2012"/>
      <c r="B5" s="2241" t="s">
        <v>89</v>
      </c>
      <c r="C5" s="2242"/>
      <c r="D5" s="2242"/>
      <c r="E5" s="2243"/>
      <c r="F5" s="2241" t="s">
        <v>91</v>
      </c>
      <c r="G5" s="2242"/>
      <c r="H5" s="2242"/>
      <c r="I5" s="2243"/>
      <c r="J5" s="2241" t="s">
        <v>93</v>
      </c>
      <c r="K5" s="2242"/>
      <c r="L5" s="2242"/>
      <c r="M5" s="2243"/>
      <c r="N5" s="2241" t="s">
        <v>257</v>
      </c>
      <c r="O5" s="2242"/>
      <c r="P5" s="2242"/>
      <c r="Q5" s="2243"/>
      <c r="R5" s="2241" t="s">
        <v>97</v>
      </c>
      <c r="S5" s="2242"/>
      <c r="T5" s="2242"/>
      <c r="U5" s="2243"/>
      <c r="V5" s="2241" t="s">
        <v>99</v>
      </c>
      <c r="W5" s="2242"/>
      <c r="X5" s="2242"/>
      <c r="Y5" s="2243"/>
      <c r="Z5" s="2241" t="s">
        <v>101</v>
      </c>
      <c r="AA5" s="2242"/>
      <c r="AB5" s="2242"/>
      <c r="AC5" s="2243"/>
      <c r="AD5" s="2012"/>
      <c r="AE5" s="456"/>
    </row>
    <row r="6" spans="1:31" ht="51">
      <c r="A6" s="2012"/>
      <c r="B6" s="567" t="s">
        <v>541</v>
      </c>
      <c r="C6" s="567" t="s">
        <v>542</v>
      </c>
      <c r="D6" s="567" t="s">
        <v>543</v>
      </c>
      <c r="E6" s="567" t="s">
        <v>128</v>
      </c>
      <c r="F6" s="567" t="s">
        <v>541</v>
      </c>
      <c r="G6" s="567" t="s">
        <v>542</v>
      </c>
      <c r="H6" s="567" t="s">
        <v>543</v>
      </c>
      <c r="I6" s="567" t="s">
        <v>128</v>
      </c>
      <c r="J6" s="567" t="s">
        <v>541</v>
      </c>
      <c r="K6" s="567" t="s">
        <v>542</v>
      </c>
      <c r="L6" s="567" t="s">
        <v>543</v>
      </c>
      <c r="M6" s="567" t="s">
        <v>128</v>
      </c>
      <c r="N6" s="567" t="s">
        <v>541</v>
      </c>
      <c r="O6" s="567" t="s">
        <v>542</v>
      </c>
      <c r="P6" s="567" t="s">
        <v>543</v>
      </c>
      <c r="Q6" s="567" t="s">
        <v>128</v>
      </c>
      <c r="R6" s="567" t="s">
        <v>541</v>
      </c>
      <c r="S6" s="567" t="s">
        <v>542</v>
      </c>
      <c r="T6" s="567" t="s">
        <v>543</v>
      </c>
      <c r="U6" s="567" t="s">
        <v>128</v>
      </c>
      <c r="V6" s="567" t="s">
        <v>541</v>
      </c>
      <c r="W6" s="567" t="s">
        <v>542</v>
      </c>
      <c r="X6" s="567" t="s">
        <v>543</v>
      </c>
      <c r="Y6" s="567" t="s">
        <v>128</v>
      </c>
      <c r="Z6" s="567" t="s">
        <v>541</v>
      </c>
      <c r="AA6" s="567" t="s">
        <v>542</v>
      </c>
      <c r="AB6" s="567" t="s">
        <v>543</v>
      </c>
      <c r="AC6" s="567" t="s">
        <v>128</v>
      </c>
      <c r="AD6" s="2012"/>
      <c r="AE6" s="456"/>
    </row>
    <row r="7" spans="1:31" ht="66.75">
      <c r="A7" s="2012"/>
      <c r="B7" s="567" t="s">
        <v>544</v>
      </c>
      <c r="C7" s="567" t="s">
        <v>545</v>
      </c>
      <c r="D7" s="567" t="s">
        <v>546</v>
      </c>
      <c r="E7" s="567" t="s">
        <v>129</v>
      </c>
      <c r="F7" s="567" t="s">
        <v>544</v>
      </c>
      <c r="G7" s="567" t="s">
        <v>545</v>
      </c>
      <c r="H7" s="567" t="s">
        <v>546</v>
      </c>
      <c r="I7" s="567" t="s">
        <v>129</v>
      </c>
      <c r="J7" s="567" t="s">
        <v>544</v>
      </c>
      <c r="K7" s="567" t="s">
        <v>545</v>
      </c>
      <c r="L7" s="567" t="s">
        <v>546</v>
      </c>
      <c r="M7" s="567" t="s">
        <v>129</v>
      </c>
      <c r="N7" s="567" t="s">
        <v>544</v>
      </c>
      <c r="O7" s="567" t="s">
        <v>545</v>
      </c>
      <c r="P7" s="567" t="s">
        <v>546</v>
      </c>
      <c r="Q7" s="567" t="s">
        <v>129</v>
      </c>
      <c r="R7" s="567" t="s">
        <v>544</v>
      </c>
      <c r="S7" s="567" t="s">
        <v>545</v>
      </c>
      <c r="T7" s="567" t="s">
        <v>546</v>
      </c>
      <c r="U7" s="567" t="s">
        <v>129</v>
      </c>
      <c r="V7" s="567" t="s">
        <v>544</v>
      </c>
      <c r="W7" s="567" t="s">
        <v>545</v>
      </c>
      <c r="X7" s="567" t="s">
        <v>546</v>
      </c>
      <c r="Y7" s="567" t="s">
        <v>129</v>
      </c>
      <c r="Z7" s="567" t="s">
        <v>544</v>
      </c>
      <c r="AA7" s="567" t="s">
        <v>545</v>
      </c>
      <c r="AB7" s="567" t="s">
        <v>546</v>
      </c>
      <c r="AC7" s="567" t="s">
        <v>129</v>
      </c>
      <c r="AD7" s="2012"/>
      <c r="AE7" s="456"/>
    </row>
    <row r="8" spans="1:31" ht="20.25">
      <c r="A8" s="568" t="s">
        <v>547</v>
      </c>
      <c r="B8" s="569">
        <v>2034</v>
      </c>
      <c r="C8" s="569">
        <v>0</v>
      </c>
      <c r="D8" s="569">
        <v>0</v>
      </c>
      <c r="E8" s="569">
        <f t="shared" ref="E8:E43" si="0">SUM(B8:D8)</f>
        <v>2034</v>
      </c>
      <c r="F8" s="569">
        <v>339</v>
      </c>
      <c r="G8" s="569">
        <v>0</v>
      </c>
      <c r="H8" s="569">
        <v>0</v>
      </c>
      <c r="I8" s="569">
        <f t="shared" ref="I8:I43" si="1">SUM(F8:H8)</f>
        <v>339</v>
      </c>
      <c r="J8" s="569">
        <v>1229</v>
      </c>
      <c r="K8" s="569">
        <v>0</v>
      </c>
      <c r="L8" s="569">
        <v>0</v>
      </c>
      <c r="M8" s="569">
        <f t="shared" ref="M8:M43" si="2">SUM(J8:L8)</f>
        <v>1229</v>
      </c>
      <c r="N8" s="569">
        <v>138</v>
      </c>
      <c r="O8" s="569">
        <v>0</v>
      </c>
      <c r="P8" s="569">
        <v>0</v>
      </c>
      <c r="Q8" s="569">
        <f t="shared" ref="Q8:Q43" si="3">SUM(N8:P8)</f>
        <v>138</v>
      </c>
      <c r="R8" s="569">
        <v>261</v>
      </c>
      <c r="S8" s="569">
        <v>0</v>
      </c>
      <c r="T8" s="569">
        <v>0</v>
      </c>
      <c r="U8" s="569">
        <f t="shared" ref="U8:U43" si="4">SUM(R8:T8)</f>
        <v>261</v>
      </c>
      <c r="V8" s="569">
        <v>177</v>
      </c>
      <c r="W8" s="569">
        <v>0</v>
      </c>
      <c r="X8" s="569">
        <v>0</v>
      </c>
      <c r="Y8" s="569">
        <f t="shared" ref="Y8:Y43" si="5">SUM(V8:X8)</f>
        <v>177</v>
      </c>
      <c r="Z8" s="569">
        <v>1134</v>
      </c>
      <c r="AA8" s="569">
        <v>0</v>
      </c>
      <c r="AB8" s="569">
        <v>0</v>
      </c>
      <c r="AC8" s="569">
        <f t="shared" ref="AC8:AC43" si="6">SUM(Z8:AB8)</f>
        <v>1134</v>
      </c>
      <c r="AD8" s="568" t="s">
        <v>548</v>
      </c>
      <c r="AE8" s="456"/>
    </row>
    <row r="9" spans="1:31" ht="20.25">
      <c r="A9" s="568" t="s">
        <v>549</v>
      </c>
      <c r="B9" s="570">
        <v>3762</v>
      </c>
      <c r="C9" s="570">
        <v>915</v>
      </c>
      <c r="D9" s="570">
        <v>459</v>
      </c>
      <c r="E9" s="570">
        <f t="shared" si="0"/>
        <v>5136</v>
      </c>
      <c r="F9" s="571">
        <v>591</v>
      </c>
      <c r="G9" s="570">
        <v>149</v>
      </c>
      <c r="H9" s="570">
        <v>61</v>
      </c>
      <c r="I9" s="570">
        <f t="shared" si="1"/>
        <v>801</v>
      </c>
      <c r="J9" s="571">
        <v>1874</v>
      </c>
      <c r="K9" s="570">
        <v>536</v>
      </c>
      <c r="L9" s="570">
        <v>301</v>
      </c>
      <c r="M9" s="570">
        <f t="shared" si="2"/>
        <v>2711</v>
      </c>
      <c r="N9" s="571">
        <v>395</v>
      </c>
      <c r="O9" s="570">
        <v>124</v>
      </c>
      <c r="P9" s="570">
        <v>11</v>
      </c>
      <c r="Q9" s="570">
        <f t="shared" si="3"/>
        <v>530</v>
      </c>
      <c r="R9" s="571">
        <v>757</v>
      </c>
      <c r="S9" s="570">
        <v>202</v>
      </c>
      <c r="T9" s="570">
        <v>87</v>
      </c>
      <c r="U9" s="570">
        <f t="shared" si="4"/>
        <v>1046</v>
      </c>
      <c r="V9" s="571">
        <v>503</v>
      </c>
      <c r="W9" s="570">
        <v>202</v>
      </c>
      <c r="X9" s="570">
        <v>25</v>
      </c>
      <c r="Y9" s="570">
        <f t="shared" si="5"/>
        <v>730</v>
      </c>
      <c r="Z9" s="571">
        <v>1351</v>
      </c>
      <c r="AA9" s="570">
        <v>459</v>
      </c>
      <c r="AB9" s="570">
        <v>98</v>
      </c>
      <c r="AC9" s="570">
        <f t="shared" si="6"/>
        <v>1908</v>
      </c>
      <c r="AD9" s="568" t="s">
        <v>550</v>
      </c>
    </row>
    <row r="10" spans="1:31" ht="20.25">
      <c r="A10" s="568" t="s">
        <v>551</v>
      </c>
      <c r="B10" s="569">
        <v>120</v>
      </c>
      <c r="C10" s="569">
        <v>474</v>
      </c>
      <c r="D10" s="569">
        <v>508</v>
      </c>
      <c r="E10" s="569">
        <f t="shared" si="0"/>
        <v>1102</v>
      </c>
      <c r="F10" s="569">
        <v>11</v>
      </c>
      <c r="G10" s="569">
        <v>112</v>
      </c>
      <c r="H10" s="569">
        <v>92</v>
      </c>
      <c r="I10" s="569">
        <f t="shared" si="1"/>
        <v>215</v>
      </c>
      <c r="J10" s="569">
        <v>67</v>
      </c>
      <c r="K10" s="569">
        <v>338</v>
      </c>
      <c r="L10" s="569">
        <v>347</v>
      </c>
      <c r="M10" s="569">
        <f t="shared" si="2"/>
        <v>752</v>
      </c>
      <c r="N10" s="569">
        <v>6</v>
      </c>
      <c r="O10" s="569">
        <v>48</v>
      </c>
      <c r="P10" s="569">
        <v>18</v>
      </c>
      <c r="Q10" s="569">
        <f t="shared" si="3"/>
        <v>72</v>
      </c>
      <c r="R10" s="569">
        <v>20</v>
      </c>
      <c r="S10" s="569">
        <v>89</v>
      </c>
      <c r="T10" s="569">
        <v>60</v>
      </c>
      <c r="U10" s="569">
        <f t="shared" si="4"/>
        <v>169</v>
      </c>
      <c r="V10" s="569">
        <v>16</v>
      </c>
      <c r="W10" s="569">
        <v>56</v>
      </c>
      <c r="X10" s="569">
        <v>33</v>
      </c>
      <c r="Y10" s="569">
        <f t="shared" si="5"/>
        <v>105</v>
      </c>
      <c r="Z10" s="569">
        <v>53</v>
      </c>
      <c r="AA10" s="569">
        <v>261</v>
      </c>
      <c r="AB10" s="569">
        <v>222</v>
      </c>
      <c r="AC10" s="569">
        <f t="shared" si="6"/>
        <v>536</v>
      </c>
      <c r="AD10" s="568" t="s">
        <v>552</v>
      </c>
    </row>
    <row r="11" spans="1:31" ht="20.25">
      <c r="A11" s="568" t="s">
        <v>553</v>
      </c>
      <c r="B11" s="570">
        <v>28</v>
      </c>
      <c r="C11" s="570">
        <v>206</v>
      </c>
      <c r="D11" s="570">
        <v>242</v>
      </c>
      <c r="E11" s="570">
        <f t="shared" si="0"/>
        <v>476</v>
      </c>
      <c r="F11" s="571">
        <v>6</v>
      </c>
      <c r="G11" s="570">
        <v>43</v>
      </c>
      <c r="H11" s="570">
        <v>52</v>
      </c>
      <c r="I11" s="570">
        <f t="shared" si="1"/>
        <v>101</v>
      </c>
      <c r="J11" s="571">
        <v>17</v>
      </c>
      <c r="K11" s="570">
        <v>161</v>
      </c>
      <c r="L11" s="570">
        <v>197</v>
      </c>
      <c r="M11" s="570">
        <f t="shared" si="2"/>
        <v>375</v>
      </c>
      <c r="N11" s="571">
        <v>2</v>
      </c>
      <c r="O11" s="570">
        <v>12</v>
      </c>
      <c r="P11" s="570">
        <v>14</v>
      </c>
      <c r="Q11" s="570">
        <f t="shared" si="3"/>
        <v>28</v>
      </c>
      <c r="R11" s="571">
        <v>4</v>
      </c>
      <c r="S11" s="570">
        <v>37</v>
      </c>
      <c r="T11" s="570">
        <v>41</v>
      </c>
      <c r="U11" s="570">
        <f t="shared" si="4"/>
        <v>82</v>
      </c>
      <c r="V11" s="571">
        <v>2</v>
      </c>
      <c r="W11" s="570">
        <v>13</v>
      </c>
      <c r="X11" s="570">
        <v>21</v>
      </c>
      <c r="Y11" s="570">
        <f t="shared" si="5"/>
        <v>36</v>
      </c>
      <c r="Z11" s="571">
        <v>28</v>
      </c>
      <c r="AA11" s="570">
        <v>131</v>
      </c>
      <c r="AB11" s="570">
        <v>132</v>
      </c>
      <c r="AC11" s="570">
        <f t="shared" si="6"/>
        <v>291</v>
      </c>
      <c r="AD11" s="568" t="s">
        <v>554</v>
      </c>
    </row>
    <row r="12" spans="1:31" ht="20.25">
      <c r="A12" s="568" t="s">
        <v>555</v>
      </c>
      <c r="B12" s="569">
        <v>45</v>
      </c>
      <c r="C12" s="569">
        <v>264</v>
      </c>
      <c r="D12" s="569">
        <v>209</v>
      </c>
      <c r="E12" s="569">
        <f t="shared" si="0"/>
        <v>518</v>
      </c>
      <c r="F12" s="569">
        <v>1</v>
      </c>
      <c r="G12" s="569">
        <v>52</v>
      </c>
      <c r="H12" s="569">
        <v>39</v>
      </c>
      <c r="I12" s="569">
        <f t="shared" si="1"/>
        <v>92</v>
      </c>
      <c r="J12" s="569">
        <v>17</v>
      </c>
      <c r="K12" s="569">
        <v>181</v>
      </c>
      <c r="L12" s="569">
        <v>155</v>
      </c>
      <c r="M12" s="569">
        <f t="shared" si="2"/>
        <v>353</v>
      </c>
      <c r="N12" s="569">
        <v>0</v>
      </c>
      <c r="O12" s="569">
        <v>15</v>
      </c>
      <c r="P12" s="569">
        <v>5</v>
      </c>
      <c r="Q12" s="569">
        <f t="shared" si="3"/>
        <v>20</v>
      </c>
      <c r="R12" s="569">
        <v>2</v>
      </c>
      <c r="S12" s="569">
        <v>31</v>
      </c>
      <c r="T12" s="569">
        <v>37</v>
      </c>
      <c r="U12" s="569">
        <f t="shared" si="4"/>
        <v>70</v>
      </c>
      <c r="V12" s="569">
        <v>2</v>
      </c>
      <c r="W12" s="569">
        <v>25</v>
      </c>
      <c r="X12" s="569">
        <v>14</v>
      </c>
      <c r="Y12" s="569">
        <f t="shared" si="5"/>
        <v>41</v>
      </c>
      <c r="Z12" s="569">
        <v>17</v>
      </c>
      <c r="AA12" s="569">
        <v>133</v>
      </c>
      <c r="AB12" s="569">
        <v>76</v>
      </c>
      <c r="AC12" s="569">
        <f t="shared" si="6"/>
        <v>226</v>
      </c>
      <c r="AD12" s="568" t="s">
        <v>556</v>
      </c>
    </row>
    <row r="13" spans="1:31" ht="20.25">
      <c r="A13" s="568" t="s">
        <v>557</v>
      </c>
      <c r="B13" s="570">
        <v>7</v>
      </c>
      <c r="C13" s="570">
        <v>100</v>
      </c>
      <c r="D13" s="570">
        <v>110</v>
      </c>
      <c r="E13" s="570">
        <f t="shared" si="0"/>
        <v>217</v>
      </c>
      <c r="F13" s="571">
        <v>0</v>
      </c>
      <c r="G13" s="570">
        <v>26</v>
      </c>
      <c r="H13" s="570">
        <v>14</v>
      </c>
      <c r="I13" s="570">
        <f t="shared" si="1"/>
        <v>40</v>
      </c>
      <c r="J13" s="571">
        <v>4</v>
      </c>
      <c r="K13" s="570">
        <v>54</v>
      </c>
      <c r="L13" s="570">
        <v>73</v>
      </c>
      <c r="M13" s="570">
        <f t="shared" si="2"/>
        <v>131</v>
      </c>
      <c r="N13" s="571">
        <v>1</v>
      </c>
      <c r="O13" s="570">
        <v>6</v>
      </c>
      <c r="P13" s="570">
        <v>3</v>
      </c>
      <c r="Q13" s="570">
        <f t="shared" si="3"/>
        <v>10</v>
      </c>
      <c r="R13" s="571">
        <v>1</v>
      </c>
      <c r="S13" s="570">
        <v>13</v>
      </c>
      <c r="T13" s="570">
        <v>19</v>
      </c>
      <c r="U13" s="570">
        <f t="shared" si="4"/>
        <v>33</v>
      </c>
      <c r="V13" s="571">
        <v>1</v>
      </c>
      <c r="W13" s="570">
        <v>16</v>
      </c>
      <c r="X13" s="570">
        <v>6</v>
      </c>
      <c r="Y13" s="570">
        <f t="shared" si="5"/>
        <v>23</v>
      </c>
      <c r="Z13" s="571">
        <v>5</v>
      </c>
      <c r="AA13" s="570">
        <v>38</v>
      </c>
      <c r="AB13" s="570">
        <v>48</v>
      </c>
      <c r="AC13" s="570">
        <f t="shared" si="6"/>
        <v>91</v>
      </c>
      <c r="AD13" s="568" t="s">
        <v>558</v>
      </c>
      <c r="AE13" s="456"/>
    </row>
    <row r="14" spans="1:31" ht="20.25">
      <c r="A14" s="568" t="s">
        <v>559</v>
      </c>
      <c r="B14" s="569">
        <v>1</v>
      </c>
      <c r="C14" s="569">
        <v>5</v>
      </c>
      <c r="D14" s="569">
        <v>9</v>
      </c>
      <c r="E14" s="569">
        <f t="shared" si="0"/>
        <v>15</v>
      </c>
      <c r="F14" s="569">
        <v>0</v>
      </c>
      <c r="G14" s="569">
        <v>1</v>
      </c>
      <c r="H14" s="569">
        <v>2</v>
      </c>
      <c r="I14" s="569">
        <f t="shared" si="1"/>
        <v>3</v>
      </c>
      <c r="J14" s="569">
        <v>2</v>
      </c>
      <c r="K14" s="569">
        <v>7</v>
      </c>
      <c r="L14" s="569">
        <v>22</v>
      </c>
      <c r="M14" s="569">
        <f t="shared" si="2"/>
        <v>31</v>
      </c>
      <c r="N14" s="569">
        <v>0</v>
      </c>
      <c r="O14" s="569">
        <v>1</v>
      </c>
      <c r="P14" s="569">
        <v>1</v>
      </c>
      <c r="Q14" s="569">
        <f t="shared" si="3"/>
        <v>2</v>
      </c>
      <c r="R14" s="569">
        <v>0</v>
      </c>
      <c r="S14" s="569">
        <v>0</v>
      </c>
      <c r="T14" s="569">
        <v>4</v>
      </c>
      <c r="U14" s="569">
        <f t="shared" si="4"/>
        <v>4</v>
      </c>
      <c r="V14" s="569">
        <v>0</v>
      </c>
      <c r="W14" s="569">
        <v>0</v>
      </c>
      <c r="X14" s="569">
        <v>0</v>
      </c>
      <c r="Y14" s="569">
        <f t="shared" si="5"/>
        <v>0</v>
      </c>
      <c r="Z14" s="569">
        <v>0</v>
      </c>
      <c r="AA14" s="569">
        <v>5</v>
      </c>
      <c r="AB14" s="569">
        <v>13</v>
      </c>
      <c r="AC14" s="569">
        <f t="shared" si="6"/>
        <v>18</v>
      </c>
      <c r="AD14" s="568" t="s">
        <v>560</v>
      </c>
    </row>
    <row r="15" spans="1:31" ht="20.25">
      <c r="A15" s="568" t="s">
        <v>561</v>
      </c>
      <c r="B15" s="570">
        <v>2</v>
      </c>
      <c r="C15" s="570">
        <v>12</v>
      </c>
      <c r="D15" s="570">
        <v>56</v>
      </c>
      <c r="E15" s="570">
        <f t="shared" si="0"/>
        <v>70</v>
      </c>
      <c r="F15" s="571">
        <v>0</v>
      </c>
      <c r="G15" s="570">
        <v>1</v>
      </c>
      <c r="H15" s="570">
        <v>5</v>
      </c>
      <c r="I15" s="570">
        <f t="shared" si="1"/>
        <v>6</v>
      </c>
      <c r="J15" s="571">
        <v>2</v>
      </c>
      <c r="K15" s="570">
        <v>9</v>
      </c>
      <c r="L15" s="570">
        <v>29</v>
      </c>
      <c r="M15" s="570">
        <f t="shared" si="2"/>
        <v>40</v>
      </c>
      <c r="N15" s="571">
        <v>0</v>
      </c>
      <c r="O15" s="570">
        <v>0</v>
      </c>
      <c r="P15" s="570">
        <v>1</v>
      </c>
      <c r="Q15" s="570">
        <f t="shared" si="3"/>
        <v>1</v>
      </c>
      <c r="R15" s="571">
        <v>4</v>
      </c>
      <c r="S15" s="570">
        <v>5</v>
      </c>
      <c r="T15" s="570">
        <v>8</v>
      </c>
      <c r="U15" s="570">
        <f t="shared" si="4"/>
        <v>17</v>
      </c>
      <c r="V15" s="571">
        <v>1</v>
      </c>
      <c r="W15" s="570">
        <v>0</v>
      </c>
      <c r="X15" s="570">
        <v>6</v>
      </c>
      <c r="Y15" s="570">
        <f t="shared" si="5"/>
        <v>7</v>
      </c>
      <c r="Z15" s="571">
        <v>2</v>
      </c>
      <c r="AA15" s="570">
        <v>15</v>
      </c>
      <c r="AB15" s="570">
        <v>25</v>
      </c>
      <c r="AC15" s="570">
        <f t="shared" si="6"/>
        <v>42</v>
      </c>
      <c r="AD15" s="568" t="s">
        <v>562</v>
      </c>
      <c r="AE15" s="456"/>
    </row>
    <row r="16" spans="1:31" ht="20.25">
      <c r="A16" s="568" t="s">
        <v>563</v>
      </c>
      <c r="B16" s="569">
        <v>2</v>
      </c>
      <c r="C16" s="569">
        <v>90</v>
      </c>
      <c r="D16" s="569">
        <v>169</v>
      </c>
      <c r="E16" s="569">
        <f t="shared" si="0"/>
        <v>261</v>
      </c>
      <c r="F16" s="569">
        <v>0</v>
      </c>
      <c r="G16" s="569">
        <v>4</v>
      </c>
      <c r="H16" s="569">
        <v>4</v>
      </c>
      <c r="I16" s="569">
        <f t="shared" si="1"/>
        <v>8</v>
      </c>
      <c r="J16" s="569">
        <v>1</v>
      </c>
      <c r="K16" s="569">
        <v>25</v>
      </c>
      <c r="L16" s="569">
        <v>68</v>
      </c>
      <c r="M16" s="569">
        <f t="shared" si="2"/>
        <v>94</v>
      </c>
      <c r="N16" s="569">
        <v>0</v>
      </c>
      <c r="O16" s="569">
        <v>3</v>
      </c>
      <c r="P16" s="569">
        <v>0</v>
      </c>
      <c r="Q16" s="569">
        <f t="shared" si="3"/>
        <v>3</v>
      </c>
      <c r="R16" s="569">
        <v>0</v>
      </c>
      <c r="S16" s="569">
        <v>4</v>
      </c>
      <c r="T16" s="569">
        <v>8</v>
      </c>
      <c r="U16" s="569">
        <f t="shared" si="4"/>
        <v>12</v>
      </c>
      <c r="V16" s="569">
        <v>0</v>
      </c>
      <c r="W16" s="569">
        <v>2</v>
      </c>
      <c r="X16" s="569">
        <v>4</v>
      </c>
      <c r="Y16" s="569">
        <f t="shared" si="5"/>
        <v>6</v>
      </c>
      <c r="Z16" s="569">
        <v>0</v>
      </c>
      <c r="AA16" s="569">
        <v>27</v>
      </c>
      <c r="AB16" s="569">
        <v>30</v>
      </c>
      <c r="AC16" s="569">
        <f t="shared" si="6"/>
        <v>57</v>
      </c>
      <c r="AD16" s="568" t="s">
        <v>564</v>
      </c>
    </row>
    <row r="17" spans="1:31" ht="20.25">
      <c r="A17" s="568" t="s">
        <v>565</v>
      </c>
      <c r="B17" s="570">
        <v>15</v>
      </c>
      <c r="C17" s="570">
        <v>184</v>
      </c>
      <c r="D17" s="570">
        <v>136</v>
      </c>
      <c r="E17" s="570">
        <f t="shared" si="0"/>
        <v>335</v>
      </c>
      <c r="F17" s="571">
        <v>5</v>
      </c>
      <c r="G17" s="570">
        <v>45</v>
      </c>
      <c r="H17" s="570">
        <v>24</v>
      </c>
      <c r="I17" s="570">
        <f t="shared" si="1"/>
        <v>74</v>
      </c>
      <c r="J17" s="571">
        <v>6</v>
      </c>
      <c r="K17" s="570">
        <v>131</v>
      </c>
      <c r="L17" s="570">
        <v>87</v>
      </c>
      <c r="M17" s="570">
        <f t="shared" si="2"/>
        <v>224</v>
      </c>
      <c r="N17" s="571">
        <v>2</v>
      </c>
      <c r="O17" s="570">
        <v>12</v>
      </c>
      <c r="P17" s="570">
        <v>10</v>
      </c>
      <c r="Q17" s="570">
        <f t="shared" si="3"/>
        <v>24</v>
      </c>
      <c r="R17" s="571">
        <v>2</v>
      </c>
      <c r="S17" s="570">
        <v>36</v>
      </c>
      <c r="T17" s="570">
        <v>19</v>
      </c>
      <c r="U17" s="570">
        <f t="shared" si="4"/>
        <v>57</v>
      </c>
      <c r="V17" s="571">
        <v>0</v>
      </c>
      <c r="W17" s="570">
        <v>29</v>
      </c>
      <c r="X17" s="570">
        <v>11</v>
      </c>
      <c r="Y17" s="570">
        <f t="shared" si="5"/>
        <v>40</v>
      </c>
      <c r="Z17" s="571">
        <v>6</v>
      </c>
      <c r="AA17" s="570">
        <v>102</v>
      </c>
      <c r="AB17" s="570">
        <v>71</v>
      </c>
      <c r="AC17" s="570">
        <f t="shared" si="6"/>
        <v>179</v>
      </c>
      <c r="AD17" s="568" t="s">
        <v>566</v>
      </c>
      <c r="AE17" s="456"/>
    </row>
    <row r="18" spans="1:31" ht="20.25">
      <c r="A18" s="568" t="s">
        <v>567</v>
      </c>
      <c r="B18" s="569">
        <v>28</v>
      </c>
      <c r="C18" s="569">
        <v>198</v>
      </c>
      <c r="D18" s="569">
        <v>240</v>
      </c>
      <c r="E18" s="569">
        <f t="shared" si="0"/>
        <v>466</v>
      </c>
      <c r="F18" s="569">
        <v>3</v>
      </c>
      <c r="G18" s="569">
        <v>39</v>
      </c>
      <c r="H18" s="569">
        <v>26</v>
      </c>
      <c r="I18" s="569">
        <f t="shared" si="1"/>
        <v>68</v>
      </c>
      <c r="J18" s="569">
        <v>6</v>
      </c>
      <c r="K18" s="569">
        <v>143</v>
      </c>
      <c r="L18" s="569">
        <v>107</v>
      </c>
      <c r="M18" s="569">
        <f t="shared" si="2"/>
        <v>256</v>
      </c>
      <c r="N18" s="569">
        <v>0</v>
      </c>
      <c r="O18" s="569">
        <v>15</v>
      </c>
      <c r="P18" s="569">
        <v>19</v>
      </c>
      <c r="Q18" s="569">
        <f t="shared" si="3"/>
        <v>34</v>
      </c>
      <c r="R18" s="569">
        <v>1</v>
      </c>
      <c r="S18" s="569">
        <v>28</v>
      </c>
      <c r="T18" s="569">
        <v>40</v>
      </c>
      <c r="U18" s="569">
        <f t="shared" si="4"/>
        <v>69</v>
      </c>
      <c r="V18" s="569">
        <v>4</v>
      </c>
      <c r="W18" s="569">
        <v>25</v>
      </c>
      <c r="X18" s="569">
        <v>22</v>
      </c>
      <c r="Y18" s="569">
        <f t="shared" si="5"/>
        <v>51</v>
      </c>
      <c r="Z18" s="569">
        <v>7</v>
      </c>
      <c r="AA18" s="569">
        <v>115</v>
      </c>
      <c r="AB18" s="569">
        <v>64</v>
      </c>
      <c r="AC18" s="569">
        <f t="shared" si="6"/>
        <v>186</v>
      </c>
      <c r="AD18" s="568" t="s">
        <v>568</v>
      </c>
      <c r="AE18" s="456"/>
    </row>
    <row r="19" spans="1:31" ht="20.25">
      <c r="A19" s="568" t="s">
        <v>569</v>
      </c>
      <c r="B19" s="570">
        <v>206</v>
      </c>
      <c r="C19" s="570">
        <v>563</v>
      </c>
      <c r="D19" s="570">
        <v>390</v>
      </c>
      <c r="E19" s="570">
        <f t="shared" si="0"/>
        <v>1159</v>
      </c>
      <c r="F19" s="571">
        <v>21</v>
      </c>
      <c r="G19" s="570">
        <v>136</v>
      </c>
      <c r="H19" s="570">
        <v>52</v>
      </c>
      <c r="I19" s="570">
        <f t="shared" si="1"/>
        <v>209</v>
      </c>
      <c r="J19" s="571">
        <v>98</v>
      </c>
      <c r="K19" s="570">
        <v>332</v>
      </c>
      <c r="L19" s="570">
        <v>263</v>
      </c>
      <c r="M19" s="570">
        <f t="shared" si="2"/>
        <v>693</v>
      </c>
      <c r="N19" s="571">
        <v>12</v>
      </c>
      <c r="O19" s="570">
        <v>57</v>
      </c>
      <c r="P19" s="570">
        <v>14</v>
      </c>
      <c r="Q19" s="570">
        <f t="shared" si="3"/>
        <v>83</v>
      </c>
      <c r="R19" s="571">
        <v>29</v>
      </c>
      <c r="S19" s="570">
        <v>133</v>
      </c>
      <c r="T19" s="570">
        <v>46</v>
      </c>
      <c r="U19" s="570">
        <f t="shared" si="4"/>
        <v>208</v>
      </c>
      <c r="V19" s="571">
        <v>19</v>
      </c>
      <c r="W19" s="570">
        <v>82</v>
      </c>
      <c r="X19" s="570">
        <v>22</v>
      </c>
      <c r="Y19" s="570">
        <f t="shared" si="5"/>
        <v>123</v>
      </c>
      <c r="Z19" s="571">
        <v>58</v>
      </c>
      <c r="AA19" s="570">
        <v>238</v>
      </c>
      <c r="AB19" s="570">
        <v>146</v>
      </c>
      <c r="AC19" s="570">
        <f t="shared" si="6"/>
        <v>442</v>
      </c>
      <c r="AD19" s="568" t="s">
        <v>570</v>
      </c>
      <c r="AE19" s="456"/>
    </row>
    <row r="20" spans="1:31" ht="20.25">
      <c r="A20" s="568" t="s">
        <v>571</v>
      </c>
      <c r="B20" s="569">
        <v>9</v>
      </c>
      <c r="C20" s="569">
        <v>88</v>
      </c>
      <c r="D20" s="569">
        <v>70</v>
      </c>
      <c r="E20" s="569">
        <f t="shared" si="0"/>
        <v>167</v>
      </c>
      <c r="F20" s="569">
        <v>1</v>
      </c>
      <c r="G20" s="569">
        <v>20</v>
      </c>
      <c r="H20" s="569">
        <v>5</v>
      </c>
      <c r="I20" s="569">
        <f t="shared" si="1"/>
        <v>26</v>
      </c>
      <c r="J20" s="569">
        <v>8</v>
      </c>
      <c r="K20" s="569">
        <v>95</v>
      </c>
      <c r="L20" s="569">
        <v>56</v>
      </c>
      <c r="M20" s="569">
        <f t="shared" si="2"/>
        <v>159</v>
      </c>
      <c r="N20" s="569">
        <v>1</v>
      </c>
      <c r="O20" s="569">
        <v>4</v>
      </c>
      <c r="P20" s="569">
        <v>5</v>
      </c>
      <c r="Q20" s="569">
        <f t="shared" si="3"/>
        <v>10</v>
      </c>
      <c r="R20" s="569">
        <v>2</v>
      </c>
      <c r="S20" s="569">
        <v>17</v>
      </c>
      <c r="T20" s="569">
        <v>18</v>
      </c>
      <c r="U20" s="569">
        <f t="shared" si="4"/>
        <v>37</v>
      </c>
      <c r="V20" s="569">
        <v>2</v>
      </c>
      <c r="W20" s="569">
        <v>8</v>
      </c>
      <c r="X20" s="569">
        <v>3</v>
      </c>
      <c r="Y20" s="569">
        <f t="shared" si="5"/>
        <v>13</v>
      </c>
      <c r="Z20" s="569">
        <v>11</v>
      </c>
      <c r="AA20" s="569">
        <v>61</v>
      </c>
      <c r="AB20" s="569">
        <v>49</v>
      </c>
      <c r="AC20" s="569">
        <f t="shared" si="6"/>
        <v>121</v>
      </c>
      <c r="AD20" s="568" t="s">
        <v>572</v>
      </c>
      <c r="AE20" s="456"/>
    </row>
    <row r="21" spans="1:31" ht="20.25">
      <c r="A21" s="568" t="s">
        <v>573</v>
      </c>
      <c r="B21" s="570">
        <v>3</v>
      </c>
      <c r="C21" s="570">
        <v>46</v>
      </c>
      <c r="D21" s="570">
        <v>33</v>
      </c>
      <c r="E21" s="570">
        <f t="shared" si="0"/>
        <v>82</v>
      </c>
      <c r="F21" s="571">
        <v>0</v>
      </c>
      <c r="G21" s="570">
        <v>11</v>
      </c>
      <c r="H21" s="570">
        <v>1</v>
      </c>
      <c r="I21" s="570">
        <f t="shared" si="1"/>
        <v>12</v>
      </c>
      <c r="J21" s="571">
        <v>1</v>
      </c>
      <c r="K21" s="570">
        <v>35</v>
      </c>
      <c r="L21" s="570">
        <v>21</v>
      </c>
      <c r="M21" s="570">
        <f t="shared" si="2"/>
        <v>57</v>
      </c>
      <c r="N21" s="571">
        <v>0</v>
      </c>
      <c r="O21" s="570">
        <v>5</v>
      </c>
      <c r="P21" s="570">
        <v>3</v>
      </c>
      <c r="Q21" s="570">
        <f t="shared" si="3"/>
        <v>8</v>
      </c>
      <c r="R21" s="571">
        <v>0</v>
      </c>
      <c r="S21" s="570">
        <v>11</v>
      </c>
      <c r="T21" s="570">
        <v>15</v>
      </c>
      <c r="U21" s="570">
        <f t="shared" si="4"/>
        <v>26</v>
      </c>
      <c r="V21" s="571">
        <v>0</v>
      </c>
      <c r="W21" s="570">
        <v>8</v>
      </c>
      <c r="X21" s="570">
        <v>1</v>
      </c>
      <c r="Y21" s="570">
        <f t="shared" si="5"/>
        <v>9</v>
      </c>
      <c r="Z21" s="571">
        <v>0</v>
      </c>
      <c r="AA21" s="570">
        <v>22</v>
      </c>
      <c r="AB21" s="570">
        <v>19</v>
      </c>
      <c r="AC21" s="570">
        <f t="shared" si="6"/>
        <v>41</v>
      </c>
      <c r="AD21" s="568" t="s">
        <v>574</v>
      </c>
      <c r="AE21" s="456"/>
    </row>
    <row r="22" spans="1:31" ht="20.25">
      <c r="A22" s="568" t="s">
        <v>575</v>
      </c>
      <c r="B22" s="569">
        <v>198</v>
      </c>
      <c r="C22" s="569">
        <v>642</v>
      </c>
      <c r="D22" s="569">
        <v>232</v>
      </c>
      <c r="E22" s="569">
        <f t="shared" si="0"/>
        <v>1072</v>
      </c>
      <c r="F22" s="569">
        <v>12</v>
      </c>
      <c r="G22" s="569">
        <v>72</v>
      </c>
      <c r="H22" s="569">
        <v>24</v>
      </c>
      <c r="I22" s="569">
        <f t="shared" si="1"/>
        <v>108</v>
      </c>
      <c r="J22" s="569">
        <v>55</v>
      </c>
      <c r="K22" s="569">
        <v>328</v>
      </c>
      <c r="L22" s="569">
        <v>151</v>
      </c>
      <c r="M22" s="569">
        <f t="shared" si="2"/>
        <v>534</v>
      </c>
      <c r="N22" s="569">
        <v>5</v>
      </c>
      <c r="O22" s="569">
        <v>65</v>
      </c>
      <c r="P22" s="569">
        <v>6</v>
      </c>
      <c r="Q22" s="569">
        <f t="shared" si="3"/>
        <v>76</v>
      </c>
      <c r="R22" s="569">
        <v>17</v>
      </c>
      <c r="S22" s="569">
        <v>82</v>
      </c>
      <c r="T22" s="569">
        <v>18</v>
      </c>
      <c r="U22" s="569">
        <f t="shared" si="4"/>
        <v>117</v>
      </c>
      <c r="V22" s="569">
        <v>24</v>
      </c>
      <c r="W22" s="569">
        <v>96</v>
      </c>
      <c r="X22" s="569">
        <v>17</v>
      </c>
      <c r="Y22" s="569">
        <f t="shared" si="5"/>
        <v>137</v>
      </c>
      <c r="Z22" s="569">
        <v>25</v>
      </c>
      <c r="AA22" s="569">
        <v>264</v>
      </c>
      <c r="AB22" s="569">
        <v>81</v>
      </c>
      <c r="AC22" s="569">
        <f t="shared" si="6"/>
        <v>370</v>
      </c>
      <c r="AD22" s="568" t="s">
        <v>576</v>
      </c>
      <c r="AE22" s="456"/>
    </row>
    <row r="23" spans="1:31" ht="20.25">
      <c r="A23" s="568" t="s">
        <v>577</v>
      </c>
      <c r="B23" s="570">
        <v>3</v>
      </c>
      <c r="C23" s="570">
        <v>25</v>
      </c>
      <c r="D23" s="570">
        <v>60</v>
      </c>
      <c r="E23" s="570">
        <f t="shared" si="0"/>
        <v>88</v>
      </c>
      <c r="F23" s="571">
        <v>1</v>
      </c>
      <c r="G23" s="570">
        <v>3</v>
      </c>
      <c r="H23" s="570">
        <v>7</v>
      </c>
      <c r="I23" s="570">
        <f t="shared" si="1"/>
        <v>11</v>
      </c>
      <c r="J23" s="571">
        <v>3</v>
      </c>
      <c r="K23" s="570">
        <v>30</v>
      </c>
      <c r="L23" s="570">
        <v>40</v>
      </c>
      <c r="M23" s="570">
        <f t="shared" si="2"/>
        <v>73</v>
      </c>
      <c r="N23" s="571">
        <v>0</v>
      </c>
      <c r="O23" s="570">
        <v>3</v>
      </c>
      <c r="P23" s="570">
        <v>4</v>
      </c>
      <c r="Q23" s="570">
        <f t="shared" si="3"/>
        <v>7</v>
      </c>
      <c r="R23" s="571">
        <v>1</v>
      </c>
      <c r="S23" s="570">
        <v>11</v>
      </c>
      <c r="T23" s="570">
        <v>14</v>
      </c>
      <c r="U23" s="570">
        <f t="shared" si="4"/>
        <v>26</v>
      </c>
      <c r="V23" s="571">
        <v>0</v>
      </c>
      <c r="W23" s="570">
        <v>6</v>
      </c>
      <c r="X23" s="570">
        <v>5</v>
      </c>
      <c r="Y23" s="570">
        <f t="shared" si="5"/>
        <v>11</v>
      </c>
      <c r="Z23" s="571">
        <v>2</v>
      </c>
      <c r="AA23" s="570">
        <v>15</v>
      </c>
      <c r="AB23" s="570">
        <v>33</v>
      </c>
      <c r="AC23" s="570">
        <f t="shared" si="6"/>
        <v>50</v>
      </c>
      <c r="AD23" s="568" t="s">
        <v>578</v>
      </c>
      <c r="AE23" s="456"/>
    </row>
    <row r="24" spans="1:31" ht="25.5">
      <c r="A24" s="568" t="s">
        <v>579</v>
      </c>
      <c r="B24" s="569">
        <v>3</v>
      </c>
      <c r="C24" s="569">
        <v>5</v>
      </c>
      <c r="D24" s="569">
        <v>1</v>
      </c>
      <c r="E24" s="569">
        <f t="shared" si="0"/>
        <v>9</v>
      </c>
      <c r="F24" s="569">
        <v>0</v>
      </c>
      <c r="G24" s="569">
        <v>2</v>
      </c>
      <c r="H24" s="569">
        <v>0</v>
      </c>
      <c r="I24" s="569">
        <f t="shared" si="1"/>
        <v>2</v>
      </c>
      <c r="J24" s="569">
        <v>3</v>
      </c>
      <c r="K24" s="569">
        <v>13</v>
      </c>
      <c r="L24" s="569">
        <v>6</v>
      </c>
      <c r="M24" s="569">
        <f t="shared" si="2"/>
        <v>22</v>
      </c>
      <c r="N24" s="569">
        <v>0</v>
      </c>
      <c r="O24" s="569">
        <v>0</v>
      </c>
      <c r="P24" s="569">
        <v>0</v>
      </c>
      <c r="Q24" s="569">
        <f t="shared" si="3"/>
        <v>0</v>
      </c>
      <c r="R24" s="569">
        <v>0</v>
      </c>
      <c r="S24" s="569">
        <v>0</v>
      </c>
      <c r="T24" s="569">
        <v>1</v>
      </c>
      <c r="U24" s="569">
        <f t="shared" si="4"/>
        <v>1</v>
      </c>
      <c r="V24" s="569">
        <v>0</v>
      </c>
      <c r="W24" s="569">
        <v>0</v>
      </c>
      <c r="X24" s="569">
        <v>0</v>
      </c>
      <c r="Y24" s="569">
        <f t="shared" si="5"/>
        <v>0</v>
      </c>
      <c r="Z24" s="569">
        <v>1</v>
      </c>
      <c r="AA24" s="569">
        <v>4</v>
      </c>
      <c r="AB24" s="569">
        <v>3</v>
      </c>
      <c r="AC24" s="569">
        <f t="shared" si="6"/>
        <v>8</v>
      </c>
      <c r="AD24" s="301" t="s">
        <v>580</v>
      </c>
    </row>
    <row r="25" spans="1:31" ht="20.25">
      <c r="A25" s="568" t="s">
        <v>581</v>
      </c>
      <c r="B25" s="570">
        <v>0</v>
      </c>
      <c r="C25" s="570">
        <v>6</v>
      </c>
      <c r="D25" s="570">
        <v>3</v>
      </c>
      <c r="E25" s="570">
        <f t="shared" si="0"/>
        <v>9</v>
      </c>
      <c r="F25" s="571">
        <v>0</v>
      </c>
      <c r="G25" s="570">
        <v>3</v>
      </c>
      <c r="H25" s="570">
        <v>0</v>
      </c>
      <c r="I25" s="570">
        <f t="shared" si="1"/>
        <v>3</v>
      </c>
      <c r="J25" s="571">
        <v>2</v>
      </c>
      <c r="K25" s="570">
        <v>5</v>
      </c>
      <c r="L25" s="570">
        <v>1</v>
      </c>
      <c r="M25" s="570">
        <f t="shared" si="2"/>
        <v>8</v>
      </c>
      <c r="N25" s="571">
        <v>0</v>
      </c>
      <c r="O25" s="570">
        <v>0</v>
      </c>
      <c r="P25" s="570">
        <v>1</v>
      </c>
      <c r="Q25" s="570">
        <f t="shared" si="3"/>
        <v>1</v>
      </c>
      <c r="R25" s="571">
        <v>0</v>
      </c>
      <c r="S25" s="570">
        <v>1</v>
      </c>
      <c r="T25" s="570">
        <v>1</v>
      </c>
      <c r="U25" s="570">
        <f t="shared" si="4"/>
        <v>2</v>
      </c>
      <c r="V25" s="571">
        <v>0</v>
      </c>
      <c r="W25" s="570">
        <v>0</v>
      </c>
      <c r="X25" s="570">
        <v>0</v>
      </c>
      <c r="Y25" s="570">
        <f t="shared" si="5"/>
        <v>0</v>
      </c>
      <c r="Z25" s="571">
        <v>0</v>
      </c>
      <c r="AA25" s="570">
        <v>1</v>
      </c>
      <c r="AB25" s="570">
        <v>4</v>
      </c>
      <c r="AC25" s="570">
        <f t="shared" si="6"/>
        <v>5</v>
      </c>
      <c r="AD25" s="572" t="s">
        <v>582</v>
      </c>
    </row>
    <row r="26" spans="1:31" ht="20.25">
      <c r="A26" s="568" t="s">
        <v>583</v>
      </c>
      <c r="B26" s="569">
        <v>33</v>
      </c>
      <c r="C26" s="569">
        <v>304</v>
      </c>
      <c r="D26" s="569">
        <v>159</v>
      </c>
      <c r="E26" s="569">
        <f t="shared" si="0"/>
        <v>496</v>
      </c>
      <c r="F26" s="569">
        <v>1</v>
      </c>
      <c r="G26" s="569">
        <v>71</v>
      </c>
      <c r="H26" s="569">
        <v>23</v>
      </c>
      <c r="I26" s="569">
        <f t="shared" si="1"/>
        <v>95</v>
      </c>
      <c r="J26" s="569">
        <v>13</v>
      </c>
      <c r="K26" s="569">
        <v>203</v>
      </c>
      <c r="L26" s="569">
        <v>105</v>
      </c>
      <c r="M26" s="569">
        <f t="shared" si="2"/>
        <v>321</v>
      </c>
      <c r="N26" s="569">
        <v>0</v>
      </c>
      <c r="O26" s="569">
        <v>24</v>
      </c>
      <c r="P26" s="569">
        <v>8</v>
      </c>
      <c r="Q26" s="569">
        <f t="shared" si="3"/>
        <v>32</v>
      </c>
      <c r="R26" s="569">
        <v>6</v>
      </c>
      <c r="S26" s="569">
        <v>51</v>
      </c>
      <c r="T26" s="569">
        <v>27</v>
      </c>
      <c r="U26" s="569">
        <f t="shared" si="4"/>
        <v>84</v>
      </c>
      <c r="V26" s="569">
        <v>4</v>
      </c>
      <c r="W26" s="569">
        <v>27</v>
      </c>
      <c r="X26" s="569">
        <v>10</v>
      </c>
      <c r="Y26" s="569">
        <f t="shared" si="5"/>
        <v>41</v>
      </c>
      <c r="Z26" s="569">
        <v>9</v>
      </c>
      <c r="AA26" s="569">
        <v>196</v>
      </c>
      <c r="AB26" s="569">
        <v>78</v>
      </c>
      <c r="AC26" s="569">
        <f t="shared" si="6"/>
        <v>283</v>
      </c>
      <c r="AD26" s="568" t="s">
        <v>584</v>
      </c>
    </row>
    <row r="27" spans="1:31" ht="20.25">
      <c r="A27" s="568" t="s">
        <v>585</v>
      </c>
      <c r="B27" s="570">
        <v>3</v>
      </c>
      <c r="C27" s="570">
        <v>150</v>
      </c>
      <c r="D27" s="570">
        <v>114</v>
      </c>
      <c r="E27" s="570">
        <f t="shared" si="0"/>
        <v>267</v>
      </c>
      <c r="F27" s="571">
        <v>0</v>
      </c>
      <c r="G27" s="570">
        <v>42</v>
      </c>
      <c r="H27" s="570">
        <v>20</v>
      </c>
      <c r="I27" s="570">
        <f t="shared" si="1"/>
        <v>62</v>
      </c>
      <c r="J27" s="571">
        <v>4</v>
      </c>
      <c r="K27" s="570">
        <v>123</v>
      </c>
      <c r="L27" s="570">
        <v>67</v>
      </c>
      <c r="M27" s="570">
        <f t="shared" si="2"/>
        <v>194</v>
      </c>
      <c r="N27" s="571">
        <v>0</v>
      </c>
      <c r="O27" s="570">
        <v>20</v>
      </c>
      <c r="P27" s="570">
        <v>7</v>
      </c>
      <c r="Q27" s="570">
        <f t="shared" si="3"/>
        <v>27</v>
      </c>
      <c r="R27" s="571">
        <v>0</v>
      </c>
      <c r="S27" s="570">
        <v>34</v>
      </c>
      <c r="T27" s="570">
        <v>23</v>
      </c>
      <c r="U27" s="570">
        <f t="shared" si="4"/>
        <v>57</v>
      </c>
      <c r="V27" s="571">
        <v>1</v>
      </c>
      <c r="W27" s="570">
        <v>22</v>
      </c>
      <c r="X27" s="570">
        <v>4</v>
      </c>
      <c r="Y27" s="570">
        <f t="shared" si="5"/>
        <v>27</v>
      </c>
      <c r="Z27" s="571">
        <v>1</v>
      </c>
      <c r="AA27" s="570">
        <v>81</v>
      </c>
      <c r="AB27" s="570">
        <v>55</v>
      </c>
      <c r="AC27" s="570">
        <f t="shared" si="6"/>
        <v>137</v>
      </c>
      <c r="AD27" s="568" t="s">
        <v>586</v>
      </c>
      <c r="AE27" s="456"/>
    </row>
    <row r="28" spans="1:31" ht="20.25">
      <c r="A28" s="568" t="s">
        <v>587</v>
      </c>
      <c r="B28" s="569">
        <v>29</v>
      </c>
      <c r="C28" s="569">
        <v>256</v>
      </c>
      <c r="D28" s="569">
        <v>209</v>
      </c>
      <c r="E28" s="569">
        <f t="shared" si="0"/>
        <v>494</v>
      </c>
      <c r="F28" s="569">
        <v>0</v>
      </c>
      <c r="G28" s="569">
        <v>17</v>
      </c>
      <c r="H28" s="569">
        <v>18</v>
      </c>
      <c r="I28" s="569">
        <f t="shared" si="1"/>
        <v>35</v>
      </c>
      <c r="J28" s="569">
        <v>21</v>
      </c>
      <c r="K28" s="569">
        <v>145</v>
      </c>
      <c r="L28" s="569">
        <v>111</v>
      </c>
      <c r="M28" s="569">
        <f t="shared" si="2"/>
        <v>277</v>
      </c>
      <c r="N28" s="569">
        <v>0</v>
      </c>
      <c r="O28" s="569">
        <v>10</v>
      </c>
      <c r="P28" s="569">
        <v>8</v>
      </c>
      <c r="Q28" s="569">
        <f t="shared" si="3"/>
        <v>18</v>
      </c>
      <c r="R28" s="569">
        <v>6</v>
      </c>
      <c r="S28" s="569">
        <v>27</v>
      </c>
      <c r="T28" s="569">
        <v>28</v>
      </c>
      <c r="U28" s="569">
        <f t="shared" si="4"/>
        <v>61</v>
      </c>
      <c r="V28" s="569">
        <v>0</v>
      </c>
      <c r="W28" s="569">
        <v>24</v>
      </c>
      <c r="X28" s="569">
        <v>13</v>
      </c>
      <c r="Y28" s="569">
        <f t="shared" si="5"/>
        <v>37</v>
      </c>
      <c r="Z28" s="569">
        <v>23</v>
      </c>
      <c r="AA28" s="569">
        <v>103</v>
      </c>
      <c r="AB28" s="569">
        <v>99</v>
      </c>
      <c r="AC28" s="569">
        <f t="shared" si="6"/>
        <v>225</v>
      </c>
      <c r="AD28" s="568" t="s">
        <v>588</v>
      </c>
    </row>
    <row r="29" spans="1:31" ht="20.25">
      <c r="A29" s="568" t="s">
        <v>589</v>
      </c>
      <c r="B29" s="570">
        <v>0</v>
      </c>
      <c r="C29" s="570">
        <v>12</v>
      </c>
      <c r="D29" s="570">
        <v>26</v>
      </c>
      <c r="E29" s="570">
        <f t="shared" si="0"/>
        <v>38</v>
      </c>
      <c r="F29" s="571">
        <v>0</v>
      </c>
      <c r="G29" s="570">
        <v>1</v>
      </c>
      <c r="H29" s="570">
        <v>0</v>
      </c>
      <c r="I29" s="570">
        <f t="shared" si="1"/>
        <v>1</v>
      </c>
      <c r="J29" s="571">
        <v>1</v>
      </c>
      <c r="K29" s="570">
        <v>9</v>
      </c>
      <c r="L29" s="570">
        <v>7</v>
      </c>
      <c r="M29" s="570">
        <f t="shared" si="2"/>
        <v>17</v>
      </c>
      <c r="N29" s="571">
        <v>1</v>
      </c>
      <c r="O29" s="570">
        <v>2</v>
      </c>
      <c r="P29" s="570">
        <v>1</v>
      </c>
      <c r="Q29" s="570">
        <f t="shared" si="3"/>
        <v>4</v>
      </c>
      <c r="R29" s="571">
        <v>0</v>
      </c>
      <c r="S29" s="570">
        <v>3</v>
      </c>
      <c r="T29" s="570">
        <v>0</v>
      </c>
      <c r="U29" s="570">
        <f t="shared" si="4"/>
        <v>3</v>
      </c>
      <c r="V29" s="571">
        <v>0</v>
      </c>
      <c r="W29" s="570">
        <v>1</v>
      </c>
      <c r="X29" s="570">
        <v>2</v>
      </c>
      <c r="Y29" s="570">
        <f t="shared" si="5"/>
        <v>3</v>
      </c>
      <c r="Z29" s="571">
        <v>0</v>
      </c>
      <c r="AA29" s="570">
        <v>15</v>
      </c>
      <c r="AB29" s="570">
        <v>9</v>
      </c>
      <c r="AC29" s="570">
        <f t="shared" si="6"/>
        <v>24</v>
      </c>
      <c r="AD29" s="568" t="s">
        <v>590</v>
      </c>
    </row>
    <row r="30" spans="1:31" ht="20.25">
      <c r="A30" s="568" t="s">
        <v>591</v>
      </c>
      <c r="B30" s="569">
        <v>203</v>
      </c>
      <c r="C30" s="569">
        <v>677</v>
      </c>
      <c r="D30" s="569">
        <v>400</v>
      </c>
      <c r="E30" s="569">
        <f t="shared" si="0"/>
        <v>1280</v>
      </c>
      <c r="F30" s="569">
        <v>13</v>
      </c>
      <c r="G30" s="569">
        <v>105</v>
      </c>
      <c r="H30" s="569">
        <v>46</v>
      </c>
      <c r="I30" s="569">
        <f t="shared" si="1"/>
        <v>164</v>
      </c>
      <c r="J30" s="569">
        <v>81</v>
      </c>
      <c r="K30" s="569">
        <v>356</v>
      </c>
      <c r="L30" s="569">
        <v>229</v>
      </c>
      <c r="M30" s="569">
        <f t="shared" si="2"/>
        <v>666</v>
      </c>
      <c r="N30" s="569">
        <v>9</v>
      </c>
      <c r="O30" s="569">
        <v>61</v>
      </c>
      <c r="P30" s="569">
        <v>20</v>
      </c>
      <c r="Q30" s="569">
        <f t="shared" si="3"/>
        <v>90</v>
      </c>
      <c r="R30" s="569">
        <v>19</v>
      </c>
      <c r="S30" s="569">
        <v>115</v>
      </c>
      <c r="T30" s="569">
        <v>69</v>
      </c>
      <c r="U30" s="569">
        <f t="shared" si="4"/>
        <v>203</v>
      </c>
      <c r="V30" s="569">
        <v>8</v>
      </c>
      <c r="W30" s="569">
        <v>88</v>
      </c>
      <c r="X30" s="569">
        <v>31</v>
      </c>
      <c r="Y30" s="569">
        <f t="shared" si="5"/>
        <v>127</v>
      </c>
      <c r="Z30" s="569">
        <v>63</v>
      </c>
      <c r="AA30" s="569">
        <v>294</v>
      </c>
      <c r="AB30" s="569">
        <v>161</v>
      </c>
      <c r="AC30" s="569">
        <f t="shared" si="6"/>
        <v>518</v>
      </c>
      <c r="AD30" s="568" t="s">
        <v>592</v>
      </c>
      <c r="AE30" s="456"/>
    </row>
    <row r="31" spans="1:31" ht="20.25">
      <c r="A31" s="568" t="s">
        <v>593</v>
      </c>
      <c r="B31" s="570">
        <v>4</v>
      </c>
      <c r="C31" s="570">
        <v>62</v>
      </c>
      <c r="D31" s="570">
        <v>112</v>
      </c>
      <c r="E31" s="570">
        <f t="shared" si="0"/>
        <v>178</v>
      </c>
      <c r="F31" s="571">
        <v>0</v>
      </c>
      <c r="G31" s="570">
        <v>5</v>
      </c>
      <c r="H31" s="570">
        <v>7</v>
      </c>
      <c r="I31" s="570">
        <f t="shared" si="1"/>
        <v>12</v>
      </c>
      <c r="J31" s="571">
        <v>6</v>
      </c>
      <c r="K31" s="570">
        <v>39</v>
      </c>
      <c r="L31" s="570">
        <v>46</v>
      </c>
      <c r="M31" s="570">
        <f t="shared" si="2"/>
        <v>91</v>
      </c>
      <c r="N31" s="571">
        <v>1</v>
      </c>
      <c r="O31" s="570">
        <v>4</v>
      </c>
      <c r="P31" s="570">
        <v>6</v>
      </c>
      <c r="Q31" s="570">
        <f t="shared" si="3"/>
        <v>11</v>
      </c>
      <c r="R31" s="571">
        <v>0</v>
      </c>
      <c r="S31" s="570">
        <v>10</v>
      </c>
      <c r="T31" s="570">
        <v>9</v>
      </c>
      <c r="U31" s="570">
        <f t="shared" si="4"/>
        <v>19</v>
      </c>
      <c r="V31" s="571">
        <v>0</v>
      </c>
      <c r="W31" s="570">
        <v>7</v>
      </c>
      <c r="X31" s="570">
        <v>7</v>
      </c>
      <c r="Y31" s="570">
        <f t="shared" si="5"/>
        <v>14</v>
      </c>
      <c r="Z31" s="571">
        <v>1</v>
      </c>
      <c r="AA31" s="570">
        <v>14</v>
      </c>
      <c r="AB31" s="570">
        <v>26</v>
      </c>
      <c r="AC31" s="570">
        <f t="shared" si="6"/>
        <v>41</v>
      </c>
      <c r="AD31" s="568" t="s">
        <v>594</v>
      </c>
      <c r="AE31" s="456"/>
    </row>
    <row r="32" spans="1:31" ht="20.25">
      <c r="A32" s="568" t="s">
        <v>595</v>
      </c>
      <c r="B32" s="569">
        <v>0</v>
      </c>
      <c r="C32" s="569">
        <v>0</v>
      </c>
      <c r="D32" s="569">
        <v>0</v>
      </c>
      <c r="E32" s="569">
        <f t="shared" si="0"/>
        <v>0</v>
      </c>
      <c r="F32" s="569">
        <v>0</v>
      </c>
      <c r="G32" s="569">
        <v>0</v>
      </c>
      <c r="H32" s="569">
        <v>0</v>
      </c>
      <c r="I32" s="569">
        <f t="shared" si="1"/>
        <v>0</v>
      </c>
      <c r="J32" s="569">
        <v>0</v>
      </c>
      <c r="K32" s="569">
        <v>0</v>
      </c>
      <c r="L32" s="569">
        <v>0</v>
      </c>
      <c r="M32" s="569">
        <f t="shared" si="2"/>
        <v>0</v>
      </c>
      <c r="N32" s="569">
        <v>0</v>
      </c>
      <c r="O32" s="569">
        <v>0</v>
      </c>
      <c r="P32" s="569">
        <v>0</v>
      </c>
      <c r="Q32" s="569">
        <f t="shared" si="3"/>
        <v>0</v>
      </c>
      <c r="R32" s="569">
        <v>0</v>
      </c>
      <c r="S32" s="569">
        <v>0</v>
      </c>
      <c r="T32" s="569">
        <v>0</v>
      </c>
      <c r="U32" s="569">
        <f t="shared" si="4"/>
        <v>0</v>
      </c>
      <c r="V32" s="569">
        <v>0</v>
      </c>
      <c r="W32" s="569">
        <v>0</v>
      </c>
      <c r="X32" s="569">
        <v>0</v>
      </c>
      <c r="Y32" s="569">
        <f t="shared" si="5"/>
        <v>0</v>
      </c>
      <c r="Z32" s="569">
        <v>0</v>
      </c>
      <c r="AA32" s="569">
        <v>0</v>
      </c>
      <c r="AB32" s="569">
        <v>0</v>
      </c>
      <c r="AC32" s="569">
        <f t="shared" si="6"/>
        <v>0</v>
      </c>
      <c r="AD32" s="568" t="s">
        <v>596</v>
      </c>
    </row>
    <row r="33" spans="1:31" ht="20.25">
      <c r="A33" s="568" t="s">
        <v>597</v>
      </c>
      <c r="B33" s="570">
        <v>12</v>
      </c>
      <c r="C33" s="570">
        <v>85</v>
      </c>
      <c r="D33" s="570">
        <v>110</v>
      </c>
      <c r="E33" s="570">
        <f t="shared" si="0"/>
        <v>207</v>
      </c>
      <c r="F33" s="571">
        <v>1</v>
      </c>
      <c r="G33" s="570">
        <v>8</v>
      </c>
      <c r="H33" s="570">
        <v>18</v>
      </c>
      <c r="I33" s="570">
        <f t="shared" si="1"/>
        <v>27</v>
      </c>
      <c r="J33" s="571">
        <v>9</v>
      </c>
      <c r="K33" s="570">
        <v>43</v>
      </c>
      <c r="L33" s="570">
        <v>68</v>
      </c>
      <c r="M33" s="570">
        <f t="shared" si="2"/>
        <v>120</v>
      </c>
      <c r="N33" s="571">
        <v>2</v>
      </c>
      <c r="O33" s="570">
        <v>3</v>
      </c>
      <c r="P33" s="570">
        <v>8</v>
      </c>
      <c r="Q33" s="570">
        <f t="shared" si="3"/>
        <v>13</v>
      </c>
      <c r="R33" s="571">
        <v>2</v>
      </c>
      <c r="S33" s="570">
        <v>7</v>
      </c>
      <c r="T33" s="570">
        <v>18</v>
      </c>
      <c r="U33" s="570">
        <f t="shared" si="4"/>
        <v>27</v>
      </c>
      <c r="V33" s="571">
        <v>2</v>
      </c>
      <c r="W33" s="570">
        <v>3</v>
      </c>
      <c r="X33" s="570">
        <v>5</v>
      </c>
      <c r="Y33" s="570">
        <f t="shared" si="5"/>
        <v>10</v>
      </c>
      <c r="Z33" s="571">
        <v>3</v>
      </c>
      <c r="AA33" s="570">
        <v>61</v>
      </c>
      <c r="AB33" s="570">
        <v>81</v>
      </c>
      <c r="AC33" s="570">
        <f t="shared" si="6"/>
        <v>145</v>
      </c>
      <c r="AD33" s="568" t="s">
        <v>598</v>
      </c>
      <c r="AE33" s="456"/>
    </row>
    <row r="34" spans="1:31" ht="20.25">
      <c r="A34" s="568" t="s">
        <v>599</v>
      </c>
      <c r="B34" s="569">
        <v>34</v>
      </c>
      <c r="C34" s="569">
        <v>135</v>
      </c>
      <c r="D34" s="569">
        <v>90</v>
      </c>
      <c r="E34" s="569">
        <f t="shared" si="0"/>
        <v>259</v>
      </c>
      <c r="F34" s="569">
        <v>7</v>
      </c>
      <c r="G34" s="569">
        <v>12</v>
      </c>
      <c r="H34" s="569">
        <v>5</v>
      </c>
      <c r="I34" s="569">
        <f t="shared" si="1"/>
        <v>24</v>
      </c>
      <c r="J34" s="569">
        <v>17</v>
      </c>
      <c r="K34" s="569">
        <v>67</v>
      </c>
      <c r="L34" s="569">
        <v>37</v>
      </c>
      <c r="M34" s="569">
        <f t="shared" si="2"/>
        <v>121</v>
      </c>
      <c r="N34" s="569">
        <v>5</v>
      </c>
      <c r="O34" s="569">
        <v>5</v>
      </c>
      <c r="P34" s="569">
        <v>0</v>
      </c>
      <c r="Q34" s="569">
        <f t="shared" si="3"/>
        <v>10</v>
      </c>
      <c r="R34" s="569">
        <v>4</v>
      </c>
      <c r="S34" s="569">
        <v>16</v>
      </c>
      <c r="T34" s="569">
        <v>7</v>
      </c>
      <c r="U34" s="569">
        <f t="shared" si="4"/>
        <v>27</v>
      </c>
      <c r="V34" s="569">
        <v>2</v>
      </c>
      <c r="W34" s="569">
        <v>7</v>
      </c>
      <c r="X34" s="569">
        <v>4</v>
      </c>
      <c r="Y34" s="569">
        <f t="shared" si="5"/>
        <v>13</v>
      </c>
      <c r="Z34" s="569">
        <v>11</v>
      </c>
      <c r="AA34" s="569">
        <v>57</v>
      </c>
      <c r="AB34" s="569">
        <v>42</v>
      </c>
      <c r="AC34" s="569">
        <f t="shared" si="6"/>
        <v>110</v>
      </c>
      <c r="AD34" s="568" t="s">
        <v>600</v>
      </c>
    </row>
    <row r="35" spans="1:31" ht="20.25">
      <c r="A35" s="568" t="s">
        <v>601</v>
      </c>
      <c r="B35" s="570">
        <v>14</v>
      </c>
      <c r="C35" s="570">
        <v>116</v>
      </c>
      <c r="D35" s="570">
        <v>11</v>
      </c>
      <c r="E35" s="570">
        <f t="shared" si="0"/>
        <v>141</v>
      </c>
      <c r="F35" s="571">
        <v>0</v>
      </c>
      <c r="G35" s="570">
        <v>16</v>
      </c>
      <c r="H35" s="570">
        <v>4</v>
      </c>
      <c r="I35" s="570">
        <f t="shared" si="1"/>
        <v>20</v>
      </c>
      <c r="J35" s="571">
        <v>19</v>
      </c>
      <c r="K35" s="570">
        <v>95</v>
      </c>
      <c r="L35" s="570">
        <v>10</v>
      </c>
      <c r="M35" s="570">
        <f t="shared" si="2"/>
        <v>124</v>
      </c>
      <c r="N35" s="571">
        <v>1</v>
      </c>
      <c r="O35" s="570">
        <v>5</v>
      </c>
      <c r="P35" s="570">
        <v>2</v>
      </c>
      <c r="Q35" s="570">
        <f t="shared" si="3"/>
        <v>8</v>
      </c>
      <c r="R35" s="571">
        <v>9</v>
      </c>
      <c r="S35" s="570">
        <v>39</v>
      </c>
      <c r="T35" s="570">
        <v>5</v>
      </c>
      <c r="U35" s="570">
        <f t="shared" si="4"/>
        <v>53</v>
      </c>
      <c r="V35" s="571">
        <v>1</v>
      </c>
      <c r="W35" s="570">
        <v>16</v>
      </c>
      <c r="X35" s="570">
        <v>1</v>
      </c>
      <c r="Y35" s="570">
        <f t="shared" si="5"/>
        <v>18</v>
      </c>
      <c r="Z35" s="571">
        <v>10</v>
      </c>
      <c r="AA35" s="570">
        <v>39</v>
      </c>
      <c r="AB35" s="570">
        <v>7</v>
      </c>
      <c r="AC35" s="570">
        <f t="shared" si="6"/>
        <v>56</v>
      </c>
      <c r="AD35" s="568" t="s">
        <v>602</v>
      </c>
    </row>
    <row r="36" spans="1:31" ht="20.25">
      <c r="A36" s="568" t="s">
        <v>603</v>
      </c>
      <c r="B36" s="569">
        <v>3</v>
      </c>
      <c r="C36" s="569">
        <v>33</v>
      </c>
      <c r="D36" s="569">
        <v>21</v>
      </c>
      <c r="E36" s="569">
        <f t="shared" si="0"/>
        <v>57</v>
      </c>
      <c r="F36" s="569">
        <v>2</v>
      </c>
      <c r="G36" s="569">
        <v>8</v>
      </c>
      <c r="H36" s="569">
        <v>5</v>
      </c>
      <c r="I36" s="569">
        <f t="shared" si="1"/>
        <v>15</v>
      </c>
      <c r="J36" s="569">
        <v>1</v>
      </c>
      <c r="K36" s="569">
        <v>12</v>
      </c>
      <c r="L36" s="569">
        <v>7</v>
      </c>
      <c r="M36" s="569">
        <f t="shared" si="2"/>
        <v>20</v>
      </c>
      <c r="N36" s="569">
        <v>0</v>
      </c>
      <c r="O36" s="569">
        <v>0</v>
      </c>
      <c r="P36" s="569">
        <v>0</v>
      </c>
      <c r="Q36" s="569">
        <f t="shared" si="3"/>
        <v>0</v>
      </c>
      <c r="R36" s="569">
        <v>1</v>
      </c>
      <c r="S36" s="569">
        <v>15</v>
      </c>
      <c r="T36" s="569">
        <v>8</v>
      </c>
      <c r="U36" s="569">
        <f t="shared" si="4"/>
        <v>24</v>
      </c>
      <c r="V36" s="569">
        <v>0</v>
      </c>
      <c r="W36" s="569">
        <v>5</v>
      </c>
      <c r="X36" s="569">
        <v>4</v>
      </c>
      <c r="Y36" s="569">
        <f t="shared" si="5"/>
        <v>9</v>
      </c>
      <c r="Z36" s="569">
        <v>2</v>
      </c>
      <c r="AA36" s="569">
        <v>9</v>
      </c>
      <c r="AB36" s="569">
        <v>17</v>
      </c>
      <c r="AC36" s="569">
        <f t="shared" si="6"/>
        <v>28</v>
      </c>
      <c r="AD36" s="568" t="s">
        <v>604</v>
      </c>
      <c r="AE36" s="456"/>
    </row>
    <row r="37" spans="1:31" ht="20.25">
      <c r="A37" s="568" t="s">
        <v>605</v>
      </c>
      <c r="B37" s="570">
        <v>0</v>
      </c>
      <c r="C37" s="570">
        <v>2</v>
      </c>
      <c r="D37" s="570">
        <v>9</v>
      </c>
      <c r="E37" s="570">
        <f t="shared" si="0"/>
        <v>11</v>
      </c>
      <c r="F37" s="571">
        <v>0</v>
      </c>
      <c r="G37" s="570">
        <v>0</v>
      </c>
      <c r="H37" s="570">
        <v>1</v>
      </c>
      <c r="I37" s="570">
        <f t="shared" si="1"/>
        <v>1</v>
      </c>
      <c r="J37" s="571">
        <v>0</v>
      </c>
      <c r="K37" s="570">
        <v>3</v>
      </c>
      <c r="L37" s="570">
        <v>8</v>
      </c>
      <c r="M37" s="570">
        <f t="shared" si="2"/>
        <v>11</v>
      </c>
      <c r="N37" s="571">
        <v>0</v>
      </c>
      <c r="O37" s="570">
        <v>0</v>
      </c>
      <c r="P37" s="570">
        <v>0</v>
      </c>
      <c r="Q37" s="570">
        <f t="shared" si="3"/>
        <v>0</v>
      </c>
      <c r="R37" s="571">
        <v>0</v>
      </c>
      <c r="S37" s="570">
        <v>2</v>
      </c>
      <c r="T37" s="570">
        <v>1</v>
      </c>
      <c r="U37" s="570">
        <f t="shared" si="4"/>
        <v>3</v>
      </c>
      <c r="V37" s="571">
        <v>0</v>
      </c>
      <c r="W37" s="570">
        <v>0</v>
      </c>
      <c r="X37" s="570">
        <v>1</v>
      </c>
      <c r="Y37" s="570">
        <f t="shared" si="5"/>
        <v>1</v>
      </c>
      <c r="Z37" s="571">
        <v>0</v>
      </c>
      <c r="AA37" s="570">
        <v>0</v>
      </c>
      <c r="AB37" s="570">
        <v>11</v>
      </c>
      <c r="AC37" s="570">
        <f t="shared" si="6"/>
        <v>11</v>
      </c>
      <c r="AD37" s="568" t="s">
        <v>606</v>
      </c>
      <c r="AE37" s="456"/>
    </row>
    <row r="38" spans="1:31" ht="20.25">
      <c r="A38" s="568" t="s">
        <v>607</v>
      </c>
      <c r="B38" s="569">
        <v>1</v>
      </c>
      <c r="C38" s="569">
        <v>5</v>
      </c>
      <c r="D38" s="569">
        <v>11</v>
      </c>
      <c r="E38" s="569">
        <f t="shared" si="0"/>
        <v>17</v>
      </c>
      <c r="F38" s="569">
        <v>0</v>
      </c>
      <c r="G38" s="569">
        <v>0</v>
      </c>
      <c r="H38" s="569">
        <v>0</v>
      </c>
      <c r="I38" s="569">
        <f t="shared" si="1"/>
        <v>0</v>
      </c>
      <c r="J38" s="569">
        <v>0</v>
      </c>
      <c r="K38" s="569">
        <v>3</v>
      </c>
      <c r="L38" s="569">
        <v>9</v>
      </c>
      <c r="M38" s="569">
        <f t="shared" si="2"/>
        <v>12</v>
      </c>
      <c r="N38" s="569">
        <v>0</v>
      </c>
      <c r="O38" s="569">
        <v>1</v>
      </c>
      <c r="P38" s="569">
        <v>0</v>
      </c>
      <c r="Q38" s="569">
        <f t="shared" si="3"/>
        <v>1</v>
      </c>
      <c r="R38" s="569">
        <v>0</v>
      </c>
      <c r="S38" s="569">
        <v>1</v>
      </c>
      <c r="T38" s="569">
        <v>3</v>
      </c>
      <c r="U38" s="569">
        <f t="shared" si="4"/>
        <v>4</v>
      </c>
      <c r="V38" s="569">
        <v>0</v>
      </c>
      <c r="W38" s="569">
        <v>0</v>
      </c>
      <c r="X38" s="569">
        <v>0</v>
      </c>
      <c r="Y38" s="569">
        <f t="shared" si="5"/>
        <v>0</v>
      </c>
      <c r="Z38" s="569">
        <v>0</v>
      </c>
      <c r="AA38" s="569">
        <v>3</v>
      </c>
      <c r="AB38" s="569">
        <v>5</v>
      </c>
      <c r="AC38" s="569">
        <f t="shared" si="6"/>
        <v>8</v>
      </c>
      <c r="AD38" s="568" t="s">
        <v>608</v>
      </c>
    </row>
    <row r="39" spans="1:31" ht="20.25">
      <c r="A39" s="568" t="s">
        <v>609</v>
      </c>
      <c r="B39" s="570">
        <v>0</v>
      </c>
      <c r="C39" s="570">
        <v>20</v>
      </c>
      <c r="D39" s="570">
        <v>39</v>
      </c>
      <c r="E39" s="570">
        <f t="shared" si="0"/>
        <v>59</v>
      </c>
      <c r="F39" s="571">
        <v>1</v>
      </c>
      <c r="G39" s="570">
        <v>4</v>
      </c>
      <c r="H39" s="570">
        <v>5</v>
      </c>
      <c r="I39" s="570">
        <f t="shared" si="1"/>
        <v>10</v>
      </c>
      <c r="J39" s="571">
        <v>1</v>
      </c>
      <c r="K39" s="570">
        <v>7</v>
      </c>
      <c r="L39" s="570">
        <v>16</v>
      </c>
      <c r="M39" s="570">
        <f t="shared" si="2"/>
        <v>24</v>
      </c>
      <c r="N39" s="571">
        <v>0</v>
      </c>
      <c r="O39" s="570">
        <v>1</v>
      </c>
      <c r="P39" s="570">
        <v>1</v>
      </c>
      <c r="Q39" s="570">
        <f t="shared" si="3"/>
        <v>2</v>
      </c>
      <c r="R39" s="571">
        <v>1</v>
      </c>
      <c r="S39" s="570">
        <v>4</v>
      </c>
      <c r="T39" s="570">
        <v>5</v>
      </c>
      <c r="U39" s="570">
        <f t="shared" si="4"/>
        <v>10</v>
      </c>
      <c r="V39" s="571">
        <v>0</v>
      </c>
      <c r="W39" s="570">
        <v>4</v>
      </c>
      <c r="X39" s="570">
        <v>3</v>
      </c>
      <c r="Y39" s="570">
        <f t="shared" si="5"/>
        <v>7</v>
      </c>
      <c r="Z39" s="571">
        <v>0</v>
      </c>
      <c r="AA39" s="570">
        <v>8</v>
      </c>
      <c r="AB39" s="570">
        <v>16</v>
      </c>
      <c r="AC39" s="570">
        <f t="shared" si="6"/>
        <v>24</v>
      </c>
      <c r="AD39" s="568" t="s">
        <v>610</v>
      </c>
      <c r="AE39" s="456"/>
    </row>
    <row r="40" spans="1:31" ht="20.25">
      <c r="A40" s="568" t="s">
        <v>611</v>
      </c>
      <c r="B40" s="569">
        <v>2</v>
      </c>
      <c r="C40" s="569">
        <v>8</v>
      </c>
      <c r="D40" s="569">
        <v>17</v>
      </c>
      <c r="E40" s="569">
        <f t="shared" si="0"/>
        <v>27</v>
      </c>
      <c r="F40" s="569">
        <v>0</v>
      </c>
      <c r="G40" s="569">
        <v>1</v>
      </c>
      <c r="H40" s="569">
        <v>0</v>
      </c>
      <c r="I40" s="569">
        <f t="shared" si="1"/>
        <v>1</v>
      </c>
      <c r="J40" s="569">
        <v>0</v>
      </c>
      <c r="K40" s="569">
        <v>3</v>
      </c>
      <c r="L40" s="569">
        <v>3</v>
      </c>
      <c r="M40" s="569">
        <f t="shared" si="2"/>
        <v>6</v>
      </c>
      <c r="N40" s="569">
        <v>0</v>
      </c>
      <c r="O40" s="569">
        <v>0</v>
      </c>
      <c r="P40" s="569">
        <v>0</v>
      </c>
      <c r="Q40" s="569">
        <f t="shared" si="3"/>
        <v>0</v>
      </c>
      <c r="R40" s="569">
        <v>0</v>
      </c>
      <c r="S40" s="569">
        <v>0</v>
      </c>
      <c r="T40" s="569">
        <v>2</v>
      </c>
      <c r="U40" s="569">
        <f t="shared" si="4"/>
        <v>2</v>
      </c>
      <c r="V40" s="569">
        <v>0</v>
      </c>
      <c r="W40" s="569">
        <v>1</v>
      </c>
      <c r="X40" s="569">
        <v>2</v>
      </c>
      <c r="Y40" s="569">
        <f t="shared" si="5"/>
        <v>3</v>
      </c>
      <c r="Z40" s="569">
        <v>1</v>
      </c>
      <c r="AA40" s="569">
        <v>3</v>
      </c>
      <c r="AB40" s="569">
        <v>9</v>
      </c>
      <c r="AC40" s="569">
        <f t="shared" si="6"/>
        <v>13</v>
      </c>
      <c r="AD40" s="568" t="s">
        <v>612</v>
      </c>
    </row>
    <row r="41" spans="1:31" ht="20.25">
      <c r="A41" s="568" t="s">
        <v>613</v>
      </c>
      <c r="B41" s="570">
        <v>1</v>
      </c>
      <c r="C41" s="570">
        <v>5</v>
      </c>
      <c r="D41" s="570">
        <v>7</v>
      </c>
      <c r="E41" s="570">
        <f t="shared" si="0"/>
        <v>13</v>
      </c>
      <c r="F41" s="571">
        <v>0</v>
      </c>
      <c r="G41" s="570">
        <v>0</v>
      </c>
      <c r="H41" s="570">
        <v>0</v>
      </c>
      <c r="I41" s="570">
        <f t="shared" si="1"/>
        <v>0</v>
      </c>
      <c r="J41" s="571">
        <v>1</v>
      </c>
      <c r="K41" s="570">
        <v>5</v>
      </c>
      <c r="L41" s="570">
        <v>4</v>
      </c>
      <c r="M41" s="570">
        <f t="shared" si="2"/>
        <v>10</v>
      </c>
      <c r="N41" s="571">
        <v>1</v>
      </c>
      <c r="O41" s="570">
        <v>0</v>
      </c>
      <c r="P41" s="570">
        <v>0</v>
      </c>
      <c r="Q41" s="570">
        <f t="shared" si="3"/>
        <v>1</v>
      </c>
      <c r="R41" s="571">
        <v>0</v>
      </c>
      <c r="S41" s="570">
        <v>2</v>
      </c>
      <c r="T41" s="570">
        <v>3</v>
      </c>
      <c r="U41" s="570">
        <f t="shared" si="4"/>
        <v>5</v>
      </c>
      <c r="V41" s="571">
        <v>0</v>
      </c>
      <c r="W41" s="570">
        <v>0</v>
      </c>
      <c r="X41" s="570">
        <v>0</v>
      </c>
      <c r="Y41" s="570">
        <f t="shared" si="5"/>
        <v>0</v>
      </c>
      <c r="Z41" s="571">
        <v>0</v>
      </c>
      <c r="AA41" s="570">
        <v>3</v>
      </c>
      <c r="AB41" s="570">
        <v>7</v>
      </c>
      <c r="AC41" s="570">
        <f t="shared" si="6"/>
        <v>10</v>
      </c>
      <c r="AD41" s="568" t="s">
        <v>614</v>
      </c>
      <c r="AE41" s="456"/>
    </row>
    <row r="42" spans="1:31" ht="20.25">
      <c r="A42" s="568" t="s">
        <v>615</v>
      </c>
      <c r="B42" s="569">
        <v>0</v>
      </c>
      <c r="C42" s="569">
        <v>7</v>
      </c>
      <c r="D42" s="569">
        <v>10</v>
      </c>
      <c r="E42" s="569">
        <f t="shared" si="0"/>
        <v>17</v>
      </c>
      <c r="F42" s="569">
        <v>0</v>
      </c>
      <c r="G42" s="569">
        <v>1</v>
      </c>
      <c r="H42" s="569">
        <v>4</v>
      </c>
      <c r="I42" s="569">
        <f t="shared" si="1"/>
        <v>5</v>
      </c>
      <c r="J42" s="569">
        <v>0</v>
      </c>
      <c r="K42" s="569">
        <v>6</v>
      </c>
      <c r="L42" s="569">
        <v>16</v>
      </c>
      <c r="M42" s="569">
        <f t="shared" si="2"/>
        <v>22</v>
      </c>
      <c r="N42" s="569">
        <v>0</v>
      </c>
      <c r="O42" s="569">
        <v>0</v>
      </c>
      <c r="P42" s="569">
        <v>0</v>
      </c>
      <c r="Q42" s="569">
        <f t="shared" si="3"/>
        <v>0</v>
      </c>
      <c r="R42" s="569">
        <v>0</v>
      </c>
      <c r="S42" s="569">
        <v>3</v>
      </c>
      <c r="T42" s="569">
        <v>3</v>
      </c>
      <c r="U42" s="569">
        <f t="shared" si="4"/>
        <v>6</v>
      </c>
      <c r="V42" s="569">
        <v>0</v>
      </c>
      <c r="W42" s="569">
        <v>2</v>
      </c>
      <c r="X42" s="569">
        <v>0</v>
      </c>
      <c r="Y42" s="569">
        <f t="shared" si="5"/>
        <v>2</v>
      </c>
      <c r="Z42" s="569">
        <v>0</v>
      </c>
      <c r="AA42" s="569">
        <v>3</v>
      </c>
      <c r="AB42" s="569">
        <v>5</v>
      </c>
      <c r="AC42" s="569">
        <f t="shared" si="6"/>
        <v>8</v>
      </c>
      <c r="AD42" s="568" t="s">
        <v>616</v>
      </c>
    </row>
    <row r="43" spans="1:31" ht="20.25">
      <c r="A43" s="568" t="s">
        <v>617</v>
      </c>
      <c r="B43" s="570">
        <v>4</v>
      </c>
      <c r="C43" s="570">
        <v>3</v>
      </c>
      <c r="D43" s="570">
        <v>11</v>
      </c>
      <c r="E43" s="570">
        <f t="shared" si="0"/>
        <v>18</v>
      </c>
      <c r="F43" s="571">
        <v>1</v>
      </c>
      <c r="G43" s="570">
        <v>0</v>
      </c>
      <c r="H43" s="570">
        <v>0</v>
      </c>
      <c r="I43" s="570">
        <f t="shared" si="1"/>
        <v>1</v>
      </c>
      <c r="J43" s="571">
        <v>2</v>
      </c>
      <c r="K43" s="570">
        <v>3</v>
      </c>
      <c r="L43" s="570">
        <v>4</v>
      </c>
      <c r="M43" s="570">
        <f t="shared" si="2"/>
        <v>9</v>
      </c>
      <c r="N43" s="571">
        <v>0</v>
      </c>
      <c r="O43" s="570">
        <v>0</v>
      </c>
      <c r="P43" s="570">
        <v>0</v>
      </c>
      <c r="Q43" s="570">
        <f t="shared" si="3"/>
        <v>0</v>
      </c>
      <c r="R43" s="571">
        <v>2</v>
      </c>
      <c r="S43" s="570">
        <v>0</v>
      </c>
      <c r="T43" s="570">
        <v>3</v>
      </c>
      <c r="U43" s="570">
        <f t="shared" si="4"/>
        <v>5</v>
      </c>
      <c r="V43" s="571">
        <v>0</v>
      </c>
      <c r="W43" s="570">
        <v>0</v>
      </c>
      <c r="X43" s="570">
        <v>1</v>
      </c>
      <c r="Y43" s="570">
        <f t="shared" si="5"/>
        <v>1</v>
      </c>
      <c r="Z43" s="571">
        <v>1</v>
      </c>
      <c r="AA43" s="570">
        <v>1</v>
      </c>
      <c r="AB43" s="570">
        <v>8</v>
      </c>
      <c r="AC43" s="570">
        <f t="shared" si="6"/>
        <v>10</v>
      </c>
      <c r="AD43" s="568" t="s">
        <v>618</v>
      </c>
    </row>
    <row r="44" spans="1:31" ht="20.25">
      <c r="A44" s="387" t="s">
        <v>128</v>
      </c>
      <c r="B44" s="573">
        <f t="shared" ref="B44:AC44" si="7">SUM(B8:B43)</f>
        <v>6809</v>
      </c>
      <c r="C44" s="573">
        <f t="shared" si="7"/>
        <v>5703</v>
      </c>
      <c r="D44" s="573">
        <f t="shared" si="7"/>
        <v>4283</v>
      </c>
      <c r="E44" s="573">
        <f t="shared" si="7"/>
        <v>16795</v>
      </c>
      <c r="F44" s="573">
        <f t="shared" si="7"/>
        <v>1017</v>
      </c>
      <c r="G44" s="573">
        <f t="shared" si="7"/>
        <v>1010</v>
      </c>
      <c r="H44" s="573">
        <f t="shared" si="7"/>
        <v>564</v>
      </c>
      <c r="I44" s="573">
        <f t="shared" si="7"/>
        <v>2591</v>
      </c>
      <c r="J44" s="573">
        <f t="shared" si="7"/>
        <v>3571</v>
      </c>
      <c r="K44" s="573">
        <f t="shared" si="7"/>
        <v>3545</v>
      </c>
      <c r="L44" s="573">
        <f t="shared" si="7"/>
        <v>2671</v>
      </c>
      <c r="M44" s="573">
        <f t="shared" si="7"/>
        <v>9787</v>
      </c>
      <c r="N44" s="573">
        <f t="shared" si="7"/>
        <v>582</v>
      </c>
      <c r="O44" s="573">
        <f t="shared" si="7"/>
        <v>506</v>
      </c>
      <c r="P44" s="573">
        <f t="shared" si="7"/>
        <v>176</v>
      </c>
      <c r="Q44" s="574">
        <f t="shared" si="7"/>
        <v>1264</v>
      </c>
      <c r="R44" s="574">
        <f t="shared" si="7"/>
        <v>1151</v>
      </c>
      <c r="S44" s="573">
        <f t="shared" si="7"/>
        <v>1029</v>
      </c>
      <c r="T44" s="573">
        <f t="shared" si="7"/>
        <v>650</v>
      </c>
      <c r="U44" s="573">
        <f t="shared" si="7"/>
        <v>2830</v>
      </c>
      <c r="V44" s="573">
        <f t="shared" si="7"/>
        <v>769</v>
      </c>
      <c r="W44" s="573">
        <f t="shared" si="7"/>
        <v>775</v>
      </c>
      <c r="X44" s="573">
        <f t="shared" si="7"/>
        <v>278</v>
      </c>
      <c r="Y44" s="573">
        <f t="shared" si="7"/>
        <v>1822</v>
      </c>
      <c r="Z44" s="573">
        <f t="shared" si="7"/>
        <v>2825</v>
      </c>
      <c r="AA44" s="573">
        <f t="shared" si="7"/>
        <v>2781</v>
      </c>
      <c r="AB44" s="573">
        <f t="shared" si="7"/>
        <v>1750</v>
      </c>
      <c r="AC44" s="573">
        <f t="shared" si="7"/>
        <v>7356</v>
      </c>
      <c r="AD44" s="387" t="s">
        <v>129</v>
      </c>
    </row>
    <row r="45" spans="1:31">
      <c r="A45" s="575"/>
      <c r="B45" s="575"/>
      <c r="C45" s="575"/>
      <c r="D45" s="575"/>
      <c r="E45" s="575"/>
      <c r="F45" s="576"/>
      <c r="G45" s="575"/>
      <c r="H45" s="575"/>
      <c r="I45" s="575"/>
      <c r="J45" s="576"/>
      <c r="K45" s="575"/>
      <c r="L45" s="575"/>
      <c r="M45" s="575"/>
      <c r="N45" s="576"/>
      <c r="O45" s="575"/>
      <c r="P45" s="575"/>
      <c r="Q45" s="575"/>
      <c r="R45" s="576"/>
      <c r="S45" s="575"/>
      <c r="T45" s="575"/>
      <c r="U45" s="575"/>
      <c r="V45" s="576"/>
      <c r="W45" s="575"/>
      <c r="X45" s="575"/>
      <c r="Y45" s="575"/>
      <c r="Z45" s="576"/>
      <c r="AA45" s="575"/>
      <c r="AB45" s="575"/>
      <c r="AC45" s="575"/>
      <c r="AD45" s="575"/>
    </row>
    <row r="46" spans="1:31" ht="23.25" customHeight="1">
      <c r="A46" s="1903" t="s">
        <v>1022</v>
      </c>
      <c r="B46" s="1903"/>
      <c r="C46" s="1903"/>
      <c r="D46" s="1903"/>
      <c r="E46" s="1903"/>
      <c r="F46" s="1903"/>
      <c r="G46" s="1903"/>
      <c r="H46" s="1903"/>
      <c r="I46" s="1903"/>
      <c r="J46" s="1903"/>
      <c r="K46" s="1903"/>
      <c r="L46" s="1903"/>
      <c r="M46" s="1903"/>
      <c r="N46" s="1903"/>
      <c r="O46" s="1904"/>
      <c r="P46" s="1905" t="s">
        <v>1023</v>
      </c>
      <c r="Q46" s="1906"/>
      <c r="R46" s="1906"/>
      <c r="S46" s="1906"/>
      <c r="T46" s="1906"/>
      <c r="U46" s="1906"/>
      <c r="V46" s="1906"/>
      <c r="W46" s="1906"/>
      <c r="X46" s="1906"/>
      <c r="Y46" s="1906"/>
      <c r="Z46" s="1906"/>
      <c r="AA46" s="1906"/>
      <c r="AB46" s="1906"/>
      <c r="AC46" s="1906"/>
      <c r="AD46" s="1906"/>
      <c r="AE46" s="456"/>
    </row>
    <row r="47" spans="1:31" ht="23.25">
      <c r="A47" s="2012" t="s">
        <v>537</v>
      </c>
      <c r="B47" s="2241" t="s">
        <v>102</v>
      </c>
      <c r="C47" s="2242"/>
      <c r="D47" s="2242"/>
      <c r="E47" s="2243"/>
      <c r="F47" s="2241" t="s">
        <v>104</v>
      </c>
      <c r="G47" s="2242"/>
      <c r="H47" s="2242"/>
      <c r="I47" s="2243"/>
      <c r="J47" s="2241" t="s">
        <v>106</v>
      </c>
      <c r="K47" s="2242"/>
      <c r="L47" s="2242"/>
      <c r="M47" s="2243"/>
      <c r="N47" s="2241" t="s">
        <v>259</v>
      </c>
      <c r="O47" s="2242"/>
      <c r="P47" s="2242"/>
      <c r="Q47" s="2243"/>
      <c r="R47" s="2241" t="s">
        <v>110</v>
      </c>
      <c r="S47" s="2242"/>
      <c r="T47" s="2242"/>
      <c r="U47" s="2243"/>
      <c r="V47" s="2241" t="s">
        <v>112</v>
      </c>
      <c r="W47" s="2242"/>
      <c r="X47" s="2242"/>
      <c r="Y47" s="2243"/>
      <c r="Z47" s="2241" t="s">
        <v>148</v>
      </c>
      <c r="AA47" s="2242"/>
      <c r="AB47" s="2242"/>
      <c r="AC47" s="2243"/>
      <c r="AD47" s="2012" t="s">
        <v>872</v>
      </c>
      <c r="AE47" s="456"/>
    </row>
    <row r="48" spans="1:31" ht="23.25">
      <c r="A48" s="2012"/>
      <c r="B48" s="2241" t="s">
        <v>103</v>
      </c>
      <c r="C48" s="2242"/>
      <c r="D48" s="2242"/>
      <c r="E48" s="2243"/>
      <c r="F48" s="2241" t="s">
        <v>105</v>
      </c>
      <c r="G48" s="2242"/>
      <c r="H48" s="2242"/>
      <c r="I48" s="2243"/>
      <c r="J48" s="2241" t="s">
        <v>107</v>
      </c>
      <c r="K48" s="2242"/>
      <c r="L48" s="2242"/>
      <c r="M48" s="2243"/>
      <c r="N48" s="2241" t="s">
        <v>109</v>
      </c>
      <c r="O48" s="2242"/>
      <c r="P48" s="2242"/>
      <c r="Q48" s="2243"/>
      <c r="R48" s="2241" t="s">
        <v>111</v>
      </c>
      <c r="S48" s="2242"/>
      <c r="T48" s="2242"/>
      <c r="U48" s="2243"/>
      <c r="V48" s="2241" t="s">
        <v>260</v>
      </c>
      <c r="W48" s="2242"/>
      <c r="X48" s="2242"/>
      <c r="Y48" s="2243"/>
      <c r="Z48" s="2241" t="s">
        <v>261</v>
      </c>
      <c r="AA48" s="2242"/>
      <c r="AB48" s="2242"/>
      <c r="AC48" s="2243"/>
      <c r="AD48" s="2012"/>
      <c r="AE48" s="456"/>
    </row>
    <row r="49" spans="1:31" ht="51">
      <c r="A49" s="2012"/>
      <c r="B49" s="567" t="s">
        <v>541</v>
      </c>
      <c r="C49" s="567" t="s">
        <v>542</v>
      </c>
      <c r="D49" s="567" t="s">
        <v>543</v>
      </c>
      <c r="E49" s="567" t="s">
        <v>128</v>
      </c>
      <c r="F49" s="567" t="s">
        <v>541</v>
      </c>
      <c r="G49" s="567" t="s">
        <v>542</v>
      </c>
      <c r="H49" s="567" t="s">
        <v>543</v>
      </c>
      <c r="I49" s="567" t="s">
        <v>128</v>
      </c>
      <c r="J49" s="567" t="s">
        <v>541</v>
      </c>
      <c r="K49" s="567" t="s">
        <v>542</v>
      </c>
      <c r="L49" s="567" t="s">
        <v>543</v>
      </c>
      <c r="M49" s="567" t="s">
        <v>128</v>
      </c>
      <c r="N49" s="567" t="s">
        <v>541</v>
      </c>
      <c r="O49" s="567" t="s">
        <v>542</v>
      </c>
      <c r="P49" s="567" t="s">
        <v>543</v>
      </c>
      <c r="Q49" s="567" t="s">
        <v>128</v>
      </c>
      <c r="R49" s="567" t="s">
        <v>541</v>
      </c>
      <c r="S49" s="567" t="s">
        <v>542</v>
      </c>
      <c r="T49" s="567" t="s">
        <v>543</v>
      </c>
      <c r="U49" s="567" t="s">
        <v>128</v>
      </c>
      <c r="V49" s="567" t="s">
        <v>541</v>
      </c>
      <c r="W49" s="567" t="s">
        <v>542</v>
      </c>
      <c r="X49" s="567" t="s">
        <v>543</v>
      </c>
      <c r="Y49" s="567" t="s">
        <v>128</v>
      </c>
      <c r="Z49" s="567" t="s">
        <v>541</v>
      </c>
      <c r="AA49" s="567" t="s">
        <v>542</v>
      </c>
      <c r="AB49" s="567" t="s">
        <v>543</v>
      </c>
      <c r="AC49" s="567" t="s">
        <v>128</v>
      </c>
      <c r="AD49" s="2012"/>
      <c r="AE49" s="456"/>
    </row>
    <row r="50" spans="1:31" ht="67.5">
      <c r="A50" s="2012"/>
      <c r="B50" s="567" t="s">
        <v>544</v>
      </c>
      <c r="C50" s="567" t="s">
        <v>545</v>
      </c>
      <c r="D50" s="567" t="s">
        <v>546</v>
      </c>
      <c r="E50" s="567" t="s">
        <v>129</v>
      </c>
      <c r="F50" s="567" t="s">
        <v>544</v>
      </c>
      <c r="G50" s="567" t="s">
        <v>545</v>
      </c>
      <c r="H50" s="567" t="s">
        <v>546</v>
      </c>
      <c r="I50" s="567" t="s">
        <v>129</v>
      </c>
      <c r="J50" s="567" t="s">
        <v>544</v>
      </c>
      <c r="K50" s="567" t="s">
        <v>545</v>
      </c>
      <c r="L50" s="567" t="s">
        <v>546</v>
      </c>
      <c r="M50" s="567" t="s">
        <v>129</v>
      </c>
      <c r="N50" s="567" t="s">
        <v>544</v>
      </c>
      <c r="O50" s="567" t="s">
        <v>545</v>
      </c>
      <c r="P50" s="567" t="s">
        <v>546</v>
      </c>
      <c r="Q50" s="567" t="s">
        <v>129</v>
      </c>
      <c r="R50" s="567" t="s">
        <v>544</v>
      </c>
      <c r="S50" s="567" t="s">
        <v>545</v>
      </c>
      <c r="T50" s="567" t="s">
        <v>546</v>
      </c>
      <c r="U50" s="567" t="s">
        <v>129</v>
      </c>
      <c r="V50" s="567" t="s">
        <v>544</v>
      </c>
      <c r="W50" s="567" t="s">
        <v>545</v>
      </c>
      <c r="X50" s="567" t="s">
        <v>546</v>
      </c>
      <c r="Y50" s="567" t="s">
        <v>129</v>
      </c>
      <c r="Z50" s="567" t="s">
        <v>544</v>
      </c>
      <c r="AA50" s="567" t="s">
        <v>545</v>
      </c>
      <c r="AB50" s="567" t="s">
        <v>546</v>
      </c>
      <c r="AC50" s="567" t="s">
        <v>129</v>
      </c>
      <c r="AD50" s="2012"/>
      <c r="AE50" s="456"/>
    </row>
    <row r="51" spans="1:31" ht="20.25">
      <c r="A51" s="568" t="s">
        <v>547</v>
      </c>
      <c r="B51" s="569">
        <v>169</v>
      </c>
      <c r="C51" s="569">
        <v>0</v>
      </c>
      <c r="D51" s="569">
        <v>0</v>
      </c>
      <c r="E51" s="569">
        <f t="shared" ref="E51:E86" si="8">SUM(B51:D51)</f>
        <v>169</v>
      </c>
      <c r="F51" s="569">
        <v>50</v>
      </c>
      <c r="G51" s="569">
        <v>0</v>
      </c>
      <c r="H51" s="569">
        <v>0</v>
      </c>
      <c r="I51" s="569">
        <f t="shared" ref="I51:I86" si="9">SUM(F51:H51)</f>
        <v>50</v>
      </c>
      <c r="J51" s="569">
        <v>330</v>
      </c>
      <c r="K51" s="569">
        <v>0</v>
      </c>
      <c r="L51" s="569">
        <v>0</v>
      </c>
      <c r="M51" s="569">
        <f t="shared" ref="M51:M86" si="10">SUM(J51:L51)</f>
        <v>330</v>
      </c>
      <c r="N51" s="569">
        <v>35</v>
      </c>
      <c r="O51" s="569">
        <v>0</v>
      </c>
      <c r="P51" s="569">
        <v>0</v>
      </c>
      <c r="Q51" s="569">
        <f t="shared" ref="Q51:Q86" si="11">SUM(N51:P51)</f>
        <v>35</v>
      </c>
      <c r="R51" s="569">
        <v>84</v>
      </c>
      <c r="S51" s="569">
        <v>0</v>
      </c>
      <c r="T51" s="569">
        <v>0</v>
      </c>
      <c r="U51" s="569">
        <f t="shared" ref="U51:U86" si="12">SUM(R51:T51)</f>
        <v>84</v>
      </c>
      <c r="V51" s="569">
        <v>100</v>
      </c>
      <c r="W51" s="569">
        <v>0</v>
      </c>
      <c r="X51" s="569">
        <v>0</v>
      </c>
      <c r="Y51" s="569">
        <f t="shared" ref="Y51:Y86" si="13">SUM(V51:X51)</f>
        <v>100</v>
      </c>
      <c r="Z51" s="569">
        <v>51</v>
      </c>
      <c r="AA51" s="569">
        <v>0</v>
      </c>
      <c r="AB51" s="569">
        <v>0</v>
      </c>
      <c r="AC51" s="569">
        <f t="shared" ref="AC51:AC86" si="14">SUM(Z51:AB51)</f>
        <v>51</v>
      </c>
      <c r="AD51" s="568" t="s">
        <v>548</v>
      </c>
      <c r="AE51" s="456"/>
    </row>
    <row r="52" spans="1:31" ht="20.25">
      <c r="A52" s="568" t="s">
        <v>549</v>
      </c>
      <c r="B52" s="570">
        <v>377</v>
      </c>
      <c r="C52" s="570">
        <v>120</v>
      </c>
      <c r="D52" s="570">
        <v>11</v>
      </c>
      <c r="E52" s="570">
        <f t="shared" si="8"/>
        <v>508</v>
      </c>
      <c r="F52" s="571">
        <v>157</v>
      </c>
      <c r="G52" s="570">
        <v>28</v>
      </c>
      <c r="H52" s="570">
        <v>3</v>
      </c>
      <c r="I52" s="570">
        <f t="shared" si="9"/>
        <v>188</v>
      </c>
      <c r="J52" s="571">
        <v>771</v>
      </c>
      <c r="K52" s="570">
        <v>194</v>
      </c>
      <c r="L52" s="570">
        <v>44</v>
      </c>
      <c r="M52" s="570">
        <f t="shared" si="10"/>
        <v>1009</v>
      </c>
      <c r="N52" s="571">
        <v>112</v>
      </c>
      <c r="O52" s="570">
        <v>21</v>
      </c>
      <c r="P52" s="570">
        <v>2</v>
      </c>
      <c r="Q52" s="570">
        <f t="shared" si="11"/>
        <v>135</v>
      </c>
      <c r="R52" s="571">
        <v>269</v>
      </c>
      <c r="S52" s="570">
        <v>105</v>
      </c>
      <c r="T52" s="570">
        <v>2</v>
      </c>
      <c r="U52" s="570">
        <f t="shared" si="12"/>
        <v>376</v>
      </c>
      <c r="V52" s="571">
        <v>293</v>
      </c>
      <c r="W52" s="570">
        <v>58</v>
      </c>
      <c r="X52" s="570">
        <v>6</v>
      </c>
      <c r="Y52" s="570">
        <f t="shared" si="13"/>
        <v>357</v>
      </c>
      <c r="Z52" s="571">
        <v>87</v>
      </c>
      <c r="AA52" s="570">
        <v>24</v>
      </c>
      <c r="AB52" s="570">
        <v>1</v>
      </c>
      <c r="AC52" s="570">
        <f t="shared" si="14"/>
        <v>112</v>
      </c>
      <c r="AD52" s="568" t="s">
        <v>550</v>
      </c>
    </row>
    <row r="53" spans="1:31" ht="20.25">
      <c r="A53" s="568" t="s">
        <v>551</v>
      </c>
      <c r="B53" s="569">
        <v>23</v>
      </c>
      <c r="C53" s="569">
        <v>48</v>
      </c>
      <c r="D53" s="569">
        <v>46</v>
      </c>
      <c r="E53" s="569">
        <f t="shared" si="8"/>
        <v>117</v>
      </c>
      <c r="F53" s="569">
        <v>1</v>
      </c>
      <c r="G53" s="569">
        <v>18</v>
      </c>
      <c r="H53" s="569">
        <v>4</v>
      </c>
      <c r="I53" s="569">
        <f t="shared" si="9"/>
        <v>23</v>
      </c>
      <c r="J53" s="569">
        <v>9</v>
      </c>
      <c r="K53" s="569">
        <v>69</v>
      </c>
      <c r="L53" s="569">
        <v>48</v>
      </c>
      <c r="M53" s="569">
        <f t="shared" si="10"/>
        <v>126</v>
      </c>
      <c r="N53" s="569">
        <v>6</v>
      </c>
      <c r="O53" s="569">
        <v>10</v>
      </c>
      <c r="P53" s="569">
        <v>0</v>
      </c>
      <c r="Q53" s="569">
        <f t="shared" si="11"/>
        <v>16</v>
      </c>
      <c r="R53" s="569">
        <v>1</v>
      </c>
      <c r="S53" s="569">
        <v>31</v>
      </c>
      <c r="T53" s="569">
        <v>4</v>
      </c>
      <c r="U53" s="569">
        <f t="shared" si="12"/>
        <v>36</v>
      </c>
      <c r="V53" s="569">
        <v>3</v>
      </c>
      <c r="W53" s="569">
        <v>29</v>
      </c>
      <c r="X53" s="569">
        <v>5</v>
      </c>
      <c r="Y53" s="569">
        <f t="shared" si="13"/>
        <v>37</v>
      </c>
      <c r="Z53" s="569">
        <v>1</v>
      </c>
      <c r="AA53" s="569">
        <v>14</v>
      </c>
      <c r="AB53" s="569">
        <v>2</v>
      </c>
      <c r="AC53" s="569">
        <f t="shared" si="14"/>
        <v>17</v>
      </c>
      <c r="AD53" s="568" t="s">
        <v>552</v>
      </c>
    </row>
    <row r="54" spans="1:31" ht="20.25">
      <c r="A54" s="568" t="s">
        <v>553</v>
      </c>
      <c r="B54" s="570">
        <v>4</v>
      </c>
      <c r="C54" s="570">
        <v>25</v>
      </c>
      <c r="D54" s="570">
        <v>25</v>
      </c>
      <c r="E54" s="570">
        <f t="shared" si="8"/>
        <v>54</v>
      </c>
      <c r="F54" s="571">
        <v>2</v>
      </c>
      <c r="G54" s="570">
        <v>5</v>
      </c>
      <c r="H54" s="570">
        <v>8</v>
      </c>
      <c r="I54" s="570">
        <f t="shared" si="9"/>
        <v>15</v>
      </c>
      <c r="J54" s="571">
        <v>6</v>
      </c>
      <c r="K54" s="570">
        <v>36</v>
      </c>
      <c r="L54" s="570">
        <v>34</v>
      </c>
      <c r="M54" s="570">
        <f t="shared" si="10"/>
        <v>76</v>
      </c>
      <c r="N54" s="571">
        <v>0</v>
      </c>
      <c r="O54" s="570">
        <v>5</v>
      </c>
      <c r="P54" s="570">
        <v>3</v>
      </c>
      <c r="Q54" s="570">
        <f t="shared" si="11"/>
        <v>8</v>
      </c>
      <c r="R54" s="571">
        <v>0</v>
      </c>
      <c r="S54" s="570">
        <v>11</v>
      </c>
      <c r="T54" s="570">
        <v>6</v>
      </c>
      <c r="U54" s="570">
        <f t="shared" si="12"/>
        <v>17</v>
      </c>
      <c r="V54" s="571">
        <v>2</v>
      </c>
      <c r="W54" s="570">
        <v>17</v>
      </c>
      <c r="X54" s="570">
        <v>7</v>
      </c>
      <c r="Y54" s="570">
        <f t="shared" si="13"/>
        <v>26</v>
      </c>
      <c r="Z54" s="571">
        <v>0</v>
      </c>
      <c r="AA54" s="570">
        <v>2</v>
      </c>
      <c r="AB54" s="570">
        <v>0</v>
      </c>
      <c r="AC54" s="570">
        <f t="shared" si="14"/>
        <v>2</v>
      </c>
      <c r="AD54" s="568" t="s">
        <v>554</v>
      </c>
    </row>
    <row r="55" spans="1:31" ht="20.25">
      <c r="A55" s="568" t="s">
        <v>555</v>
      </c>
      <c r="B55" s="569">
        <v>3</v>
      </c>
      <c r="C55" s="569">
        <v>31</v>
      </c>
      <c r="D55" s="569">
        <v>18</v>
      </c>
      <c r="E55" s="569">
        <f t="shared" si="8"/>
        <v>52</v>
      </c>
      <c r="F55" s="569">
        <v>1</v>
      </c>
      <c r="G55" s="569">
        <v>8</v>
      </c>
      <c r="H55" s="569">
        <v>3</v>
      </c>
      <c r="I55" s="569">
        <f t="shared" si="9"/>
        <v>12</v>
      </c>
      <c r="J55" s="569">
        <v>2</v>
      </c>
      <c r="K55" s="569">
        <v>32</v>
      </c>
      <c r="L55" s="569">
        <v>21</v>
      </c>
      <c r="M55" s="569">
        <f t="shared" si="10"/>
        <v>55</v>
      </c>
      <c r="N55" s="569">
        <v>1</v>
      </c>
      <c r="O55" s="569">
        <v>2</v>
      </c>
      <c r="P55" s="569">
        <v>0</v>
      </c>
      <c r="Q55" s="569">
        <f t="shared" si="11"/>
        <v>3</v>
      </c>
      <c r="R55" s="569">
        <v>1</v>
      </c>
      <c r="S55" s="569">
        <v>12</v>
      </c>
      <c r="T55" s="569">
        <v>2</v>
      </c>
      <c r="U55" s="569">
        <f t="shared" si="12"/>
        <v>15</v>
      </c>
      <c r="V55" s="569">
        <v>1</v>
      </c>
      <c r="W55" s="569">
        <v>18</v>
      </c>
      <c r="X55" s="569">
        <v>1</v>
      </c>
      <c r="Y55" s="569">
        <f t="shared" si="13"/>
        <v>20</v>
      </c>
      <c r="Z55" s="569">
        <v>1</v>
      </c>
      <c r="AA55" s="569">
        <v>4</v>
      </c>
      <c r="AB55" s="569">
        <v>2</v>
      </c>
      <c r="AC55" s="569">
        <f t="shared" si="14"/>
        <v>7</v>
      </c>
      <c r="AD55" s="568" t="s">
        <v>556</v>
      </c>
    </row>
    <row r="56" spans="1:31" ht="20.25">
      <c r="A56" s="568" t="s">
        <v>557</v>
      </c>
      <c r="B56" s="570">
        <v>0</v>
      </c>
      <c r="C56" s="570">
        <v>7</v>
      </c>
      <c r="D56" s="570">
        <v>9</v>
      </c>
      <c r="E56" s="570">
        <f t="shared" si="8"/>
        <v>16</v>
      </c>
      <c r="F56" s="571">
        <v>0</v>
      </c>
      <c r="G56" s="570">
        <v>7</v>
      </c>
      <c r="H56" s="570">
        <v>1</v>
      </c>
      <c r="I56" s="570">
        <f t="shared" si="9"/>
        <v>8</v>
      </c>
      <c r="J56" s="571">
        <v>4</v>
      </c>
      <c r="K56" s="570">
        <v>20</v>
      </c>
      <c r="L56" s="570">
        <v>19</v>
      </c>
      <c r="M56" s="570">
        <f t="shared" si="10"/>
        <v>43</v>
      </c>
      <c r="N56" s="571">
        <v>0</v>
      </c>
      <c r="O56" s="570">
        <v>3</v>
      </c>
      <c r="P56" s="570">
        <v>2</v>
      </c>
      <c r="Q56" s="570">
        <f t="shared" si="11"/>
        <v>5</v>
      </c>
      <c r="R56" s="571">
        <v>0</v>
      </c>
      <c r="S56" s="570">
        <v>7</v>
      </c>
      <c r="T56" s="570">
        <v>0</v>
      </c>
      <c r="U56" s="570">
        <f t="shared" si="12"/>
        <v>7</v>
      </c>
      <c r="V56" s="571">
        <v>0</v>
      </c>
      <c r="W56" s="570">
        <v>5</v>
      </c>
      <c r="X56" s="570">
        <v>2</v>
      </c>
      <c r="Y56" s="570">
        <f t="shared" si="13"/>
        <v>7</v>
      </c>
      <c r="Z56" s="571">
        <v>0</v>
      </c>
      <c r="AA56" s="570">
        <v>2</v>
      </c>
      <c r="AB56" s="570">
        <v>0</v>
      </c>
      <c r="AC56" s="570">
        <f t="shared" si="14"/>
        <v>2</v>
      </c>
      <c r="AD56" s="568" t="s">
        <v>558</v>
      </c>
      <c r="AE56" s="456"/>
    </row>
    <row r="57" spans="1:31" ht="20.25">
      <c r="A57" s="568" t="s">
        <v>559</v>
      </c>
      <c r="B57" s="569">
        <v>0</v>
      </c>
      <c r="C57" s="569">
        <v>3</v>
      </c>
      <c r="D57" s="569">
        <v>2</v>
      </c>
      <c r="E57" s="569">
        <f t="shared" si="8"/>
        <v>5</v>
      </c>
      <c r="F57" s="569">
        <v>0</v>
      </c>
      <c r="G57" s="569">
        <v>1</v>
      </c>
      <c r="H57" s="569">
        <v>0</v>
      </c>
      <c r="I57" s="569">
        <f t="shared" si="9"/>
        <v>1</v>
      </c>
      <c r="J57" s="569">
        <v>0</v>
      </c>
      <c r="K57" s="569">
        <v>2</v>
      </c>
      <c r="L57" s="569">
        <v>1</v>
      </c>
      <c r="M57" s="569">
        <f t="shared" si="10"/>
        <v>3</v>
      </c>
      <c r="N57" s="569">
        <v>0</v>
      </c>
      <c r="O57" s="569">
        <v>0</v>
      </c>
      <c r="P57" s="569">
        <v>0</v>
      </c>
      <c r="Q57" s="569">
        <f t="shared" si="11"/>
        <v>0</v>
      </c>
      <c r="R57" s="569">
        <v>0</v>
      </c>
      <c r="S57" s="569">
        <v>0</v>
      </c>
      <c r="T57" s="569">
        <v>0</v>
      </c>
      <c r="U57" s="569">
        <f t="shared" si="12"/>
        <v>0</v>
      </c>
      <c r="V57" s="569">
        <v>0</v>
      </c>
      <c r="W57" s="569">
        <v>0</v>
      </c>
      <c r="X57" s="569">
        <v>0</v>
      </c>
      <c r="Y57" s="569">
        <f t="shared" si="13"/>
        <v>0</v>
      </c>
      <c r="Z57" s="569">
        <v>0</v>
      </c>
      <c r="AA57" s="569">
        <v>0</v>
      </c>
      <c r="AB57" s="569">
        <v>0</v>
      </c>
      <c r="AC57" s="569">
        <f t="shared" si="14"/>
        <v>0</v>
      </c>
      <c r="AD57" s="568" t="s">
        <v>560</v>
      </c>
    </row>
    <row r="58" spans="1:31" ht="20.25">
      <c r="A58" s="568" t="s">
        <v>561</v>
      </c>
      <c r="B58" s="570">
        <v>0</v>
      </c>
      <c r="C58" s="570">
        <v>3</v>
      </c>
      <c r="D58" s="570">
        <v>5</v>
      </c>
      <c r="E58" s="570">
        <f t="shared" si="8"/>
        <v>8</v>
      </c>
      <c r="F58" s="571">
        <v>0</v>
      </c>
      <c r="G58" s="570">
        <v>0</v>
      </c>
      <c r="H58" s="570">
        <v>2</v>
      </c>
      <c r="I58" s="570">
        <f t="shared" si="9"/>
        <v>2</v>
      </c>
      <c r="J58" s="571">
        <v>1</v>
      </c>
      <c r="K58" s="570">
        <v>4</v>
      </c>
      <c r="L58" s="570">
        <v>9</v>
      </c>
      <c r="M58" s="570">
        <f t="shared" si="10"/>
        <v>14</v>
      </c>
      <c r="N58" s="571">
        <v>0</v>
      </c>
      <c r="O58" s="570">
        <v>0</v>
      </c>
      <c r="P58" s="570">
        <v>0</v>
      </c>
      <c r="Q58" s="570">
        <f t="shared" si="11"/>
        <v>0</v>
      </c>
      <c r="R58" s="571">
        <v>0</v>
      </c>
      <c r="S58" s="570">
        <v>0</v>
      </c>
      <c r="T58" s="570">
        <v>1</v>
      </c>
      <c r="U58" s="570">
        <f t="shared" si="12"/>
        <v>1</v>
      </c>
      <c r="V58" s="571">
        <v>1</v>
      </c>
      <c r="W58" s="570">
        <v>1</v>
      </c>
      <c r="X58" s="570">
        <v>1</v>
      </c>
      <c r="Y58" s="570">
        <f t="shared" si="13"/>
        <v>3</v>
      </c>
      <c r="Z58" s="571">
        <v>0</v>
      </c>
      <c r="AA58" s="570">
        <v>0</v>
      </c>
      <c r="AB58" s="570">
        <v>0</v>
      </c>
      <c r="AC58" s="570">
        <f t="shared" si="14"/>
        <v>0</v>
      </c>
      <c r="AD58" s="568" t="s">
        <v>562</v>
      </c>
    </row>
    <row r="59" spans="1:31" ht="20.25">
      <c r="A59" s="568" t="s">
        <v>563</v>
      </c>
      <c r="B59" s="569">
        <v>1</v>
      </c>
      <c r="C59" s="569">
        <v>2</v>
      </c>
      <c r="D59" s="569">
        <v>5</v>
      </c>
      <c r="E59" s="569">
        <f t="shared" si="8"/>
        <v>8</v>
      </c>
      <c r="F59" s="569">
        <v>0</v>
      </c>
      <c r="G59" s="569">
        <v>2</v>
      </c>
      <c r="H59" s="569">
        <v>0</v>
      </c>
      <c r="I59" s="569">
        <f t="shared" si="9"/>
        <v>2</v>
      </c>
      <c r="J59" s="569">
        <v>0</v>
      </c>
      <c r="K59" s="569">
        <v>4</v>
      </c>
      <c r="L59" s="569">
        <v>3</v>
      </c>
      <c r="M59" s="569">
        <f t="shared" si="10"/>
        <v>7</v>
      </c>
      <c r="N59" s="569">
        <v>0</v>
      </c>
      <c r="O59" s="569">
        <v>0</v>
      </c>
      <c r="P59" s="569">
        <v>0</v>
      </c>
      <c r="Q59" s="569">
        <f t="shared" si="11"/>
        <v>0</v>
      </c>
      <c r="R59" s="569">
        <v>0</v>
      </c>
      <c r="S59" s="569">
        <v>0</v>
      </c>
      <c r="T59" s="569">
        <v>0</v>
      </c>
      <c r="U59" s="569">
        <f t="shared" si="12"/>
        <v>0</v>
      </c>
      <c r="V59" s="569">
        <v>0</v>
      </c>
      <c r="W59" s="569">
        <v>1</v>
      </c>
      <c r="X59" s="569">
        <v>0</v>
      </c>
      <c r="Y59" s="569">
        <f t="shared" si="13"/>
        <v>1</v>
      </c>
      <c r="Z59" s="569">
        <v>0</v>
      </c>
      <c r="AA59" s="569">
        <v>0</v>
      </c>
      <c r="AB59" s="569">
        <v>0</v>
      </c>
      <c r="AC59" s="569">
        <f t="shared" si="14"/>
        <v>0</v>
      </c>
      <c r="AD59" s="568" t="s">
        <v>564</v>
      </c>
    </row>
    <row r="60" spans="1:31" ht="20.25">
      <c r="A60" s="568" t="s">
        <v>565</v>
      </c>
      <c r="B60" s="570">
        <v>0</v>
      </c>
      <c r="C60" s="570">
        <v>17</v>
      </c>
      <c r="D60" s="570">
        <v>10</v>
      </c>
      <c r="E60" s="570">
        <f t="shared" si="8"/>
        <v>27</v>
      </c>
      <c r="F60" s="571">
        <v>0</v>
      </c>
      <c r="G60" s="570">
        <v>4</v>
      </c>
      <c r="H60" s="570">
        <v>1</v>
      </c>
      <c r="I60" s="570">
        <f t="shared" si="9"/>
        <v>5</v>
      </c>
      <c r="J60" s="571">
        <v>4</v>
      </c>
      <c r="K60" s="570">
        <v>26</v>
      </c>
      <c r="L60" s="570">
        <v>19</v>
      </c>
      <c r="M60" s="570">
        <f t="shared" si="10"/>
        <v>49</v>
      </c>
      <c r="N60" s="571">
        <v>2</v>
      </c>
      <c r="O60" s="570">
        <v>0</v>
      </c>
      <c r="P60" s="570">
        <v>0</v>
      </c>
      <c r="Q60" s="570">
        <f t="shared" si="11"/>
        <v>2</v>
      </c>
      <c r="R60" s="571">
        <v>0</v>
      </c>
      <c r="S60" s="570">
        <v>13</v>
      </c>
      <c r="T60" s="570">
        <v>3</v>
      </c>
      <c r="U60" s="570">
        <f t="shared" si="12"/>
        <v>16</v>
      </c>
      <c r="V60" s="571">
        <v>1</v>
      </c>
      <c r="W60" s="570">
        <v>12</v>
      </c>
      <c r="X60" s="570">
        <v>4</v>
      </c>
      <c r="Y60" s="570">
        <f t="shared" si="13"/>
        <v>17</v>
      </c>
      <c r="Z60" s="571">
        <v>0</v>
      </c>
      <c r="AA60" s="570">
        <v>5</v>
      </c>
      <c r="AB60" s="570">
        <v>0</v>
      </c>
      <c r="AC60" s="570">
        <f t="shared" si="14"/>
        <v>5</v>
      </c>
      <c r="AD60" s="568" t="s">
        <v>566</v>
      </c>
    </row>
    <row r="61" spans="1:31" ht="20.25">
      <c r="A61" s="568" t="s">
        <v>567</v>
      </c>
      <c r="B61" s="569">
        <v>2</v>
      </c>
      <c r="C61" s="569">
        <v>23</v>
      </c>
      <c r="D61" s="569">
        <v>17</v>
      </c>
      <c r="E61" s="569">
        <f t="shared" si="8"/>
        <v>42</v>
      </c>
      <c r="F61" s="569">
        <v>0</v>
      </c>
      <c r="G61" s="569">
        <v>7</v>
      </c>
      <c r="H61" s="569">
        <v>4</v>
      </c>
      <c r="I61" s="569">
        <f t="shared" si="9"/>
        <v>11</v>
      </c>
      <c r="J61" s="569">
        <v>3</v>
      </c>
      <c r="K61" s="569">
        <v>24</v>
      </c>
      <c r="L61" s="569">
        <v>30</v>
      </c>
      <c r="M61" s="569">
        <f t="shared" si="10"/>
        <v>57</v>
      </c>
      <c r="N61" s="569">
        <v>0</v>
      </c>
      <c r="O61" s="569">
        <v>3</v>
      </c>
      <c r="P61" s="569">
        <v>2</v>
      </c>
      <c r="Q61" s="569">
        <f t="shared" si="11"/>
        <v>5</v>
      </c>
      <c r="R61" s="569">
        <v>1</v>
      </c>
      <c r="S61" s="569">
        <v>17</v>
      </c>
      <c r="T61" s="569">
        <v>7</v>
      </c>
      <c r="U61" s="569">
        <f t="shared" si="12"/>
        <v>25</v>
      </c>
      <c r="V61" s="569">
        <v>2</v>
      </c>
      <c r="W61" s="569">
        <v>14</v>
      </c>
      <c r="X61" s="569">
        <v>4</v>
      </c>
      <c r="Y61" s="569">
        <f t="shared" si="13"/>
        <v>20</v>
      </c>
      <c r="Z61" s="569">
        <v>1</v>
      </c>
      <c r="AA61" s="569">
        <v>6</v>
      </c>
      <c r="AB61" s="569">
        <v>0</v>
      </c>
      <c r="AC61" s="569">
        <f t="shared" si="14"/>
        <v>7</v>
      </c>
      <c r="AD61" s="568" t="s">
        <v>568</v>
      </c>
    </row>
    <row r="62" spans="1:31" ht="20.25">
      <c r="A62" s="568" t="s">
        <v>569</v>
      </c>
      <c r="B62" s="570">
        <v>26</v>
      </c>
      <c r="C62" s="570">
        <v>55</v>
      </c>
      <c r="D62" s="570">
        <v>28</v>
      </c>
      <c r="E62" s="570">
        <f t="shared" si="8"/>
        <v>109</v>
      </c>
      <c r="F62" s="571">
        <v>7</v>
      </c>
      <c r="G62" s="570">
        <v>26</v>
      </c>
      <c r="H62" s="570">
        <v>3</v>
      </c>
      <c r="I62" s="570">
        <f t="shared" si="9"/>
        <v>36</v>
      </c>
      <c r="J62" s="571">
        <v>40</v>
      </c>
      <c r="K62" s="570">
        <v>118</v>
      </c>
      <c r="L62" s="570">
        <v>40</v>
      </c>
      <c r="M62" s="570">
        <f t="shared" si="10"/>
        <v>198</v>
      </c>
      <c r="N62" s="571">
        <v>8</v>
      </c>
      <c r="O62" s="570">
        <v>13</v>
      </c>
      <c r="P62" s="570">
        <v>0</v>
      </c>
      <c r="Q62" s="570">
        <f t="shared" si="11"/>
        <v>21</v>
      </c>
      <c r="R62" s="571">
        <v>12</v>
      </c>
      <c r="S62" s="570">
        <v>43</v>
      </c>
      <c r="T62" s="570">
        <v>4</v>
      </c>
      <c r="U62" s="570">
        <f t="shared" si="12"/>
        <v>59</v>
      </c>
      <c r="V62" s="571">
        <v>17</v>
      </c>
      <c r="W62" s="570">
        <v>40</v>
      </c>
      <c r="X62" s="570">
        <v>8</v>
      </c>
      <c r="Y62" s="570">
        <f t="shared" si="13"/>
        <v>65</v>
      </c>
      <c r="Z62" s="571">
        <v>2</v>
      </c>
      <c r="AA62" s="570">
        <v>20</v>
      </c>
      <c r="AB62" s="570">
        <v>0</v>
      </c>
      <c r="AC62" s="570">
        <f t="shared" si="14"/>
        <v>22</v>
      </c>
      <c r="AD62" s="568" t="s">
        <v>570</v>
      </c>
    </row>
    <row r="63" spans="1:31" ht="20.25">
      <c r="A63" s="568" t="s">
        <v>571</v>
      </c>
      <c r="B63" s="569">
        <v>3</v>
      </c>
      <c r="C63" s="569">
        <v>13</v>
      </c>
      <c r="D63" s="569">
        <v>11</v>
      </c>
      <c r="E63" s="569">
        <f t="shared" si="8"/>
        <v>27</v>
      </c>
      <c r="F63" s="569">
        <v>0</v>
      </c>
      <c r="G63" s="569">
        <v>6</v>
      </c>
      <c r="H63" s="569">
        <v>1</v>
      </c>
      <c r="I63" s="569">
        <f t="shared" si="9"/>
        <v>7</v>
      </c>
      <c r="J63" s="569">
        <v>5</v>
      </c>
      <c r="K63" s="569">
        <v>12</v>
      </c>
      <c r="L63" s="569">
        <v>4</v>
      </c>
      <c r="M63" s="569">
        <f t="shared" si="10"/>
        <v>21</v>
      </c>
      <c r="N63" s="569">
        <v>0</v>
      </c>
      <c r="O63" s="569">
        <v>0</v>
      </c>
      <c r="P63" s="569">
        <v>0</v>
      </c>
      <c r="Q63" s="569">
        <f t="shared" si="11"/>
        <v>0</v>
      </c>
      <c r="R63" s="569">
        <v>0</v>
      </c>
      <c r="S63" s="569">
        <v>4</v>
      </c>
      <c r="T63" s="569">
        <v>1</v>
      </c>
      <c r="U63" s="569">
        <f t="shared" si="12"/>
        <v>5</v>
      </c>
      <c r="V63" s="569">
        <v>1</v>
      </c>
      <c r="W63" s="569">
        <v>8</v>
      </c>
      <c r="X63" s="569">
        <v>2</v>
      </c>
      <c r="Y63" s="569">
        <f t="shared" si="13"/>
        <v>11</v>
      </c>
      <c r="Z63" s="569">
        <v>0</v>
      </c>
      <c r="AA63" s="569">
        <v>0</v>
      </c>
      <c r="AB63" s="569">
        <v>0</v>
      </c>
      <c r="AC63" s="569">
        <f t="shared" si="14"/>
        <v>0</v>
      </c>
      <c r="AD63" s="568" t="s">
        <v>572</v>
      </c>
    </row>
    <row r="64" spans="1:31" ht="20.25">
      <c r="A64" s="568" t="s">
        <v>573</v>
      </c>
      <c r="B64" s="570">
        <v>0</v>
      </c>
      <c r="C64" s="570">
        <v>2</v>
      </c>
      <c r="D64" s="570">
        <v>5</v>
      </c>
      <c r="E64" s="570">
        <f t="shared" si="8"/>
        <v>7</v>
      </c>
      <c r="F64" s="571">
        <v>0</v>
      </c>
      <c r="G64" s="570">
        <v>5</v>
      </c>
      <c r="H64" s="570">
        <v>0</v>
      </c>
      <c r="I64" s="570">
        <f t="shared" si="9"/>
        <v>5</v>
      </c>
      <c r="J64" s="571">
        <v>0</v>
      </c>
      <c r="K64" s="570">
        <v>8</v>
      </c>
      <c r="L64" s="570">
        <v>3</v>
      </c>
      <c r="M64" s="570">
        <f t="shared" si="10"/>
        <v>11</v>
      </c>
      <c r="N64" s="571">
        <v>0</v>
      </c>
      <c r="O64" s="570">
        <v>0</v>
      </c>
      <c r="P64" s="570">
        <v>0</v>
      </c>
      <c r="Q64" s="570">
        <f t="shared" si="11"/>
        <v>0</v>
      </c>
      <c r="R64" s="571">
        <v>0</v>
      </c>
      <c r="S64" s="570">
        <v>2</v>
      </c>
      <c r="T64" s="570">
        <v>0</v>
      </c>
      <c r="U64" s="570">
        <f t="shared" si="12"/>
        <v>2</v>
      </c>
      <c r="V64" s="571">
        <v>0</v>
      </c>
      <c r="W64" s="570">
        <v>8</v>
      </c>
      <c r="X64" s="570">
        <v>4</v>
      </c>
      <c r="Y64" s="570">
        <f t="shared" si="13"/>
        <v>12</v>
      </c>
      <c r="Z64" s="571">
        <v>0</v>
      </c>
      <c r="AA64" s="570">
        <v>0</v>
      </c>
      <c r="AB64" s="570">
        <v>0</v>
      </c>
      <c r="AC64" s="570">
        <f t="shared" si="14"/>
        <v>0</v>
      </c>
      <c r="AD64" s="568" t="s">
        <v>574</v>
      </c>
    </row>
    <row r="65" spans="1:31" ht="20.25">
      <c r="A65" s="568" t="s">
        <v>575</v>
      </c>
      <c r="B65" s="569">
        <v>17</v>
      </c>
      <c r="C65" s="569">
        <v>55</v>
      </c>
      <c r="D65" s="569">
        <v>6</v>
      </c>
      <c r="E65" s="569">
        <f t="shared" si="8"/>
        <v>78</v>
      </c>
      <c r="F65" s="569">
        <v>1</v>
      </c>
      <c r="G65" s="569">
        <v>31</v>
      </c>
      <c r="H65" s="569">
        <v>3</v>
      </c>
      <c r="I65" s="569">
        <f t="shared" si="9"/>
        <v>35</v>
      </c>
      <c r="J65" s="569">
        <v>23</v>
      </c>
      <c r="K65" s="569">
        <v>74</v>
      </c>
      <c r="L65" s="569">
        <v>29</v>
      </c>
      <c r="M65" s="569">
        <f t="shared" si="10"/>
        <v>126</v>
      </c>
      <c r="N65" s="569">
        <v>6</v>
      </c>
      <c r="O65" s="569">
        <v>7</v>
      </c>
      <c r="P65" s="569">
        <v>1</v>
      </c>
      <c r="Q65" s="569">
        <f t="shared" si="11"/>
        <v>14</v>
      </c>
      <c r="R65" s="569">
        <v>5</v>
      </c>
      <c r="S65" s="569">
        <v>34</v>
      </c>
      <c r="T65" s="569">
        <v>2</v>
      </c>
      <c r="U65" s="569">
        <f t="shared" si="12"/>
        <v>41</v>
      </c>
      <c r="V65" s="569">
        <v>21</v>
      </c>
      <c r="W65" s="569">
        <v>34</v>
      </c>
      <c r="X65" s="569">
        <v>3</v>
      </c>
      <c r="Y65" s="569">
        <f t="shared" si="13"/>
        <v>58</v>
      </c>
      <c r="Z65" s="569">
        <v>5</v>
      </c>
      <c r="AA65" s="569">
        <v>15</v>
      </c>
      <c r="AB65" s="569">
        <v>2</v>
      </c>
      <c r="AC65" s="569">
        <f t="shared" si="14"/>
        <v>22</v>
      </c>
      <c r="AD65" s="568" t="s">
        <v>576</v>
      </c>
    </row>
    <row r="66" spans="1:31" ht="20.25">
      <c r="A66" s="568" t="s">
        <v>577</v>
      </c>
      <c r="B66" s="570">
        <v>0</v>
      </c>
      <c r="C66" s="570">
        <v>2</v>
      </c>
      <c r="D66" s="570">
        <v>7</v>
      </c>
      <c r="E66" s="570">
        <f t="shared" si="8"/>
        <v>9</v>
      </c>
      <c r="F66" s="571">
        <v>0</v>
      </c>
      <c r="G66" s="570">
        <v>1</v>
      </c>
      <c r="H66" s="570">
        <v>1</v>
      </c>
      <c r="I66" s="570">
        <f t="shared" si="9"/>
        <v>2</v>
      </c>
      <c r="J66" s="571">
        <v>0</v>
      </c>
      <c r="K66" s="570">
        <v>9</v>
      </c>
      <c r="L66" s="570">
        <v>6</v>
      </c>
      <c r="M66" s="570">
        <f t="shared" si="10"/>
        <v>15</v>
      </c>
      <c r="N66" s="571">
        <v>0</v>
      </c>
      <c r="O66" s="570">
        <v>0</v>
      </c>
      <c r="P66" s="570">
        <v>0</v>
      </c>
      <c r="Q66" s="570">
        <f t="shared" si="11"/>
        <v>0</v>
      </c>
      <c r="R66" s="571">
        <v>0</v>
      </c>
      <c r="S66" s="570">
        <v>0</v>
      </c>
      <c r="T66" s="570">
        <v>0</v>
      </c>
      <c r="U66" s="570">
        <f t="shared" si="12"/>
        <v>0</v>
      </c>
      <c r="V66" s="571">
        <v>0</v>
      </c>
      <c r="W66" s="570">
        <v>3</v>
      </c>
      <c r="X66" s="570">
        <v>0</v>
      </c>
      <c r="Y66" s="570">
        <f t="shared" si="13"/>
        <v>3</v>
      </c>
      <c r="Z66" s="571">
        <v>0</v>
      </c>
      <c r="AA66" s="570">
        <v>0</v>
      </c>
      <c r="AB66" s="570">
        <v>0</v>
      </c>
      <c r="AC66" s="570">
        <f t="shared" si="14"/>
        <v>0</v>
      </c>
      <c r="AD66" s="568" t="s">
        <v>578</v>
      </c>
    </row>
    <row r="67" spans="1:31" ht="25.5">
      <c r="A67" s="568" t="s">
        <v>579</v>
      </c>
      <c r="B67" s="569">
        <v>0</v>
      </c>
      <c r="C67" s="569">
        <v>0</v>
      </c>
      <c r="D67" s="569">
        <v>0</v>
      </c>
      <c r="E67" s="569">
        <f t="shared" si="8"/>
        <v>0</v>
      </c>
      <c r="F67" s="569">
        <v>0</v>
      </c>
      <c r="G67" s="569">
        <v>0</v>
      </c>
      <c r="H67" s="569">
        <v>0</v>
      </c>
      <c r="I67" s="569">
        <f t="shared" si="9"/>
        <v>0</v>
      </c>
      <c r="J67" s="569">
        <v>0</v>
      </c>
      <c r="K67" s="569">
        <v>1</v>
      </c>
      <c r="L67" s="569">
        <v>0</v>
      </c>
      <c r="M67" s="569">
        <f t="shared" si="10"/>
        <v>1</v>
      </c>
      <c r="N67" s="569">
        <v>0</v>
      </c>
      <c r="O67" s="569">
        <v>0</v>
      </c>
      <c r="P67" s="569">
        <v>0</v>
      </c>
      <c r="Q67" s="569">
        <f t="shared" si="11"/>
        <v>0</v>
      </c>
      <c r="R67" s="569">
        <v>0</v>
      </c>
      <c r="S67" s="569">
        <v>1</v>
      </c>
      <c r="T67" s="569">
        <v>0</v>
      </c>
      <c r="U67" s="569">
        <f t="shared" si="12"/>
        <v>1</v>
      </c>
      <c r="V67" s="569">
        <v>0</v>
      </c>
      <c r="W67" s="569">
        <v>0</v>
      </c>
      <c r="X67" s="569">
        <v>0</v>
      </c>
      <c r="Y67" s="569">
        <f t="shared" si="13"/>
        <v>0</v>
      </c>
      <c r="Z67" s="569">
        <v>0</v>
      </c>
      <c r="AA67" s="569">
        <v>0</v>
      </c>
      <c r="AB67" s="569">
        <v>0</v>
      </c>
      <c r="AC67" s="569">
        <f t="shared" si="14"/>
        <v>0</v>
      </c>
      <c r="AD67" s="301" t="s">
        <v>580</v>
      </c>
    </row>
    <row r="68" spans="1:31" ht="20.25">
      <c r="A68" s="568" t="s">
        <v>581</v>
      </c>
      <c r="B68" s="570">
        <v>0</v>
      </c>
      <c r="C68" s="570">
        <v>0</v>
      </c>
      <c r="D68" s="570">
        <v>1</v>
      </c>
      <c r="E68" s="570">
        <f t="shared" si="8"/>
        <v>1</v>
      </c>
      <c r="F68" s="571">
        <v>0</v>
      </c>
      <c r="G68" s="570">
        <v>0</v>
      </c>
      <c r="H68" s="570">
        <v>0</v>
      </c>
      <c r="I68" s="570">
        <f t="shared" si="9"/>
        <v>0</v>
      </c>
      <c r="J68" s="571">
        <v>0</v>
      </c>
      <c r="K68" s="570">
        <v>0</v>
      </c>
      <c r="L68" s="570">
        <v>0</v>
      </c>
      <c r="M68" s="570">
        <f t="shared" si="10"/>
        <v>0</v>
      </c>
      <c r="N68" s="571">
        <v>0</v>
      </c>
      <c r="O68" s="570">
        <v>0</v>
      </c>
      <c r="P68" s="570">
        <v>0</v>
      </c>
      <c r="Q68" s="570">
        <f t="shared" si="11"/>
        <v>0</v>
      </c>
      <c r="R68" s="571">
        <v>0</v>
      </c>
      <c r="S68" s="570">
        <v>1</v>
      </c>
      <c r="T68" s="570">
        <v>0</v>
      </c>
      <c r="U68" s="570">
        <f t="shared" si="12"/>
        <v>1</v>
      </c>
      <c r="V68" s="571">
        <v>0</v>
      </c>
      <c r="W68" s="570">
        <v>0</v>
      </c>
      <c r="X68" s="570">
        <v>0</v>
      </c>
      <c r="Y68" s="570">
        <f t="shared" si="13"/>
        <v>0</v>
      </c>
      <c r="Z68" s="571">
        <v>0</v>
      </c>
      <c r="AA68" s="570">
        <v>0</v>
      </c>
      <c r="AB68" s="570">
        <v>0</v>
      </c>
      <c r="AC68" s="570">
        <f t="shared" si="14"/>
        <v>0</v>
      </c>
      <c r="AD68" s="572" t="s">
        <v>582</v>
      </c>
    </row>
    <row r="69" spans="1:31" ht="20.25">
      <c r="A69" s="568" t="s">
        <v>583</v>
      </c>
      <c r="B69" s="569">
        <v>0</v>
      </c>
      <c r="C69" s="569">
        <v>30</v>
      </c>
      <c r="D69" s="569">
        <v>20</v>
      </c>
      <c r="E69" s="569">
        <f t="shared" si="8"/>
        <v>50</v>
      </c>
      <c r="F69" s="569">
        <v>0</v>
      </c>
      <c r="G69" s="569">
        <v>8</v>
      </c>
      <c r="H69" s="569">
        <v>3</v>
      </c>
      <c r="I69" s="569">
        <f t="shared" si="9"/>
        <v>11</v>
      </c>
      <c r="J69" s="569">
        <v>0</v>
      </c>
      <c r="K69" s="569">
        <v>52</v>
      </c>
      <c r="L69" s="569">
        <v>14</v>
      </c>
      <c r="M69" s="569">
        <f t="shared" si="10"/>
        <v>66</v>
      </c>
      <c r="N69" s="569">
        <v>0</v>
      </c>
      <c r="O69" s="569">
        <v>2</v>
      </c>
      <c r="P69" s="569">
        <v>0</v>
      </c>
      <c r="Q69" s="569">
        <f t="shared" si="11"/>
        <v>2</v>
      </c>
      <c r="R69" s="569">
        <v>1</v>
      </c>
      <c r="S69" s="569">
        <v>13</v>
      </c>
      <c r="T69" s="569">
        <v>3</v>
      </c>
      <c r="U69" s="569">
        <f t="shared" si="12"/>
        <v>17</v>
      </c>
      <c r="V69" s="569">
        <v>0</v>
      </c>
      <c r="W69" s="569">
        <v>18</v>
      </c>
      <c r="X69" s="569">
        <v>5</v>
      </c>
      <c r="Y69" s="569">
        <f t="shared" si="13"/>
        <v>23</v>
      </c>
      <c r="Z69" s="569">
        <v>0</v>
      </c>
      <c r="AA69" s="569">
        <v>7</v>
      </c>
      <c r="AB69" s="569">
        <v>0</v>
      </c>
      <c r="AC69" s="569">
        <f t="shared" si="14"/>
        <v>7</v>
      </c>
      <c r="AD69" s="568" t="s">
        <v>584</v>
      </c>
    </row>
    <row r="70" spans="1:31" ht="20.25">
      <c r="A70" s="568" t="s">
        <v>585</v>
      </c>
      <c r="B70" s="570">
        <v>0</v>
      </c>
      <c r="C70" s="570">
        <v>13</v>
      </c>
      <c r="D70" s="570">
        <v>8</v>
      </c>
      <c r="E70" s="570">
        <f t="shared" si="8"/>
        <v>21</v>
      </c>
      <c r="F70" s="571">
        <v>0</v>
      </c>
      <c r="G70" s="570">
        <v>10</v>
      </c>
      <c r="H70" s="570">
        <v>2</v>
      </c>
      <c r="I70" s="570">
        <f t="shared" si="9"/>
        <v>12</v>
      </c>
      <c r="J70" s="571">
        <v>2</v>
      </c>
      <c r="K70" s="570">
        <v>28</v>
      </c>
      <c r="L70" s="570">
        <v>9</v>
      </c>
      <c r="M70" s="570">
        <f t="shared" si="10"/>
        <v>39</v>
      </c>
      <c r="N70" s="571">
        <v>0</v>
      </c>
      <c r="O70" s="570">
        <v>1</v>
      </c>
      <c r="P70" s="570">
        <v>0</v>
      </c>
      <c r="Q70" s="570">
        <f t="shared" si="11"/>
        <v>1</v>
      </c>
      <c r="R70" s="571">
        <v>0</v>
      </c>
      <c r="S70" s="570">
        <v>16</v>
      </c>
      <c r="T70" s="570">
        <v>5</v>
      </c>
      <c r="U70" s="570">
        <f t="shared" si="12"/>
        <v>21</v>
      </c>
      <c r="V70" s="571">
        <v>0</v>
      </c>
      <c r="W70" s="570">
        <v>16</v>
      </c>
      <c r="X70" s="570">
        <v>2</v>
      </c>
      <c r="Y70" s="570">
        <f t="shared" si="13"/>
        <v>18</v>
      </c>
      <c r="Z70" s="571">
        <v>0</v>
      </c>
      <c r="AA70" s="570">
        <v>5</v>
      </c>
      <c r="AB70" s="570">
        <v>0</v>
      </c>
      <c r="AC70" s="570">
        <f t="shared" si="14"/>
        <v>5</v>
      </c>
      <c r="AD70" s="568" t="s">
        <v>586</v>
      </c>
    </row>
    <row r="71" spans="1:31" ht="20.25">
      <c r="A71" s="568" t="s">
        <v>587</v>
      </c>
      <c r="B71" s="569">
        <v>3</v>
      </c>
      <c r="C71" s="569">
        <v>20</v>
      </c>
      <c r="D71" s="569">
        <v>24</v>
      </c>
      <c r="E71" s="569">
        <f t="shared" si="8"/>
        <v>47</v>
      </c>
      <c r="F71" s="569">
        <v>1</v>
      </c>
      <c r="G71" s="569">
        <v>4</v>
      </c>
      <c r="H71" s="569">
        <v>3</v>
      </c>
      <c r="I71" s="569">
        <f t="shared" si="9"/>
        <v>8</v>
      </c>
      <c r="J71" s="569">
        <v>12</v>
      </c>
      <c r="K71" s="569">
        <v>23</v>
      </c>
      <c r="L71" s="569">
        <v>22</v>
      </c>
      <c r="M71" s="569">
        <f t="shared" si="10"/>
        <v>57</v>
      </c>
      <c r="N71" s="569">
        <v>0</v>
      </c>
      <c r="O71" s="569">
        <v>2</v>
      </c>
      <c r="P71" s="569">
        <v>0</v>
      </c>
      <c r="Q71" s="569">
        <f t="shared" si="11"/>
        <v>2</v>
      </c>
      <c r="R71" s="569">
        <v>0</v>
      </c>
      <c r="S71" s="569">
        <v>6</v>
      </c>
      <c r="T71" s="569">
        <v>3</v>
      </c>
      <c r="U71" s="569">
        <f t="shared" si="12"/>
        <v>9</v>
      </c>
      <c r="V71" s="569">
        <v>0</v>
      </c>
      <c r="W71" s="569">
        <v>10</v>
      </c>
      <c r="X71" s="569">
        <v>6</v>
      </c>
      <c r="Y71" s="569">
        <f t="shared" si="13"/>
        <v>16</v>
      </c>
      <c r="Z71" s="569">
        <v>0</v>
      </c>
      <c r="AA71" s="569">
        <v>0</v>
      </c>
      <c r="AB71" s="569">
        <v>0</v>
      </c>
      <c r="AC71" s="569">
        <f t="shared" si="14"/>
        <v>0</v>
      </c>
      <c r="AD71" s="568" t="s">
        <v>588</v>
      </c>
    </row>
    <row r="72" spans="1:31" ht="20.25">
      <c r="A72" s="568" t="s">
        <v>589</v>
      </c>
      <c r="B72" s="570">
        <v>0</v>
      </c>
      <c r="C72" s="570">
        <v>1</v>
      </c>
      <c r="D72" s="570">
        <v>3</v>
      </c>
      <c r="E72" s="570">
        <f t="shared" si="8"/>
        <v>4</v>
      </c>
      <c r="F72" s="571">
        <v>0</v>
      </c>
      <c r="G72" s="570">
        <v>0</v>
      </c>
      <c r="H72" s="570">
        <v>0</v>
      </c>
      <c r="I72" s="570">
        <f t="shared" si="9"/>
        <v>0</v>
      </c>
      <c r="J72" s="571">
        <v>0</v>
      </c>
      <c r="K72" s="570">
        <v>1</v>
      </c>
      <c r="L72" s="570">
        <v>1</v>
      </c>
      <c r="M72" s="570">
        <f t="shared" si="10"/>
        <v>2</v>
      </c>
      <c r="N72" s="571">
        <v>0</v>
      </c>
      <c r="O72" s="570">
        <v>0</v>
      </c>
      <c r="P72" s="570">
        <v>0</v>
      </c>
      <c r="Q72" s="570">
        <f t="shared" si="11"/>
        <v>0</v>
      </c>
      <c r="R72" s="571">
        <v>0</v>
      </c>
      <c r="S72" s="570">
        <v>0</v>
      </c>
      <c r="T72" s="570">
        <v>0</v>
      </c>
      <c r="U72" s="570">
        <f t="shared" si="12"/>
        <v>0</v>
      </c>
      <c r="V72" s="571">
        <v>0</v>
      </c>
      <c r="W72" s="570">
        <v>0</v>
      </c>
      <c r="X72" s="570">
        <v>0</v>
      </c>
      <c r="Y72" s="570">
        <f t="shared" si="13"/>
        <v>0</v>
      </c>
      <c r="Z72" s="571">
        <v>0</v>
      </c>
      <c r="AA72" s="570">
        <v>1</v>
      </c>
      <c r="AB72" s="570">
        <v>0</v>
      </c>
      <c r="AC72" s="570">
        <f t="shared" si="14"/>
        <v>1</v>
      </c>
      <c r="AD72" s="568" t="s">
        <v>590</v>
      </c>
    </row>
    <row r="73" spans="1:31" ht="20.25">
      <c r="A73" s="568" t="s">
        <v>591</v>
      </c>
      <c r="B73" s="569">
        <v>26</v>
      </c>
      <c r="C73" s="569">
        <v>53</v>
      </c>
      <c r="D73" s="569">
        <v>35</v>
      </c>
      <c r="E73" s="569">
        <f t="shared" si="8"/>
        <v>114</v>
      </c>
      <c r="F73" s="569">
        <v>6</v>
      </c>
      <c r="G73" s="569">
        <v>16</v>
      </c>
      <c r="H73" s="569">
        <v>2</v>
      </c>
      <c r="I73" s="569">
        <f t="shared" si="9"/>
        <v>24</v>
      </c>
      <c r="J73" s="569">
        <v>28</v>
      </c>
      <c r="K73" s="569">
        <v>116</v>
      </c>
      <c r="L73" s="569">
        <v>35</v>
      </c>
      <c r="M73" s="569">
        <f t="shared" si="10"/>
        <v>179</v>
      </c>
      <c r="N73" s="569">
        <v>6</v>
      </c>
      <c r="O73" s="569">
        <v>6</v>
      </c>
      <c r="P73" s="569">
        <v>0</v>
      </c>
      <c r="Q73" s="569">
        <f t="shared" si="11"/>
        <v>12</v>
      </c>
      <c r="R73" s="569">
        <v>2</v>
      </c>
      <c r="S73" s="569">
        <v>40</v>
      </c>
      <c r="T73" s="569">
        <v>4</v>
      </c>
      <c r="U73" s="569">
        <f t="shared" si="12"/>
        <v>46</v>
      </c>
      <c r="V73" s="569">
        <v>2</v>
      </c>
      <c r="W73" s="569">
        <v>44</v>
      </c>
      <c r="X73" s="569">
        <v>10</v>
      </c>
      <c r="Y73" s="569">
        <f t="shared" si="13"/>
        <v>56</v>
      </c>
      <c r="Z73" s="569">
        <v>2</v>
      </c>
      <c r="AA73" s="569">
        <v>16</v>
      </c>
      <c r="AB73" s="569">
        <v>0</v>
      </c>
      <c r="AC73" s="569">
        <f t="shared" si="14"/>
        <v>18</v>
      </c>
      <c r="AD73" s="568" t="s">
        <v>592</v>
      </c>
    </row>
    <row r="74" spans="1:31" ht="20.25">
      <c r="A74" s="568" t="s">
        <v>593</v>
      </c>
      <c r="B74" s="570">
        <v>0</v>
      </c>
      <c r="C74" s="570">
        <v>0</v>
      </c>
      <c r="D74" s="570">
        <v>6</v>
      </c>
      <c r="E74" s="570">
        <f t="shared" si="8"/>
        <v>6</v>
      </c>
      <c r="F74" s="571">
        <v>0</v>
      </c>
      <c r="G74" s="570">
        <v>3</v>
      </c>
      <c r="H74" s="570">
        <v>0</v>
      </c>
      <c r="I74" s="570">
        <f t="shared" si="9"/>
        <v>3</v>
      </c>
      <c r="J74" s="571">
        <v>1</v>
      </c>
      <c r="K74" s="570">
        <v>5</v>
      </c>
      <c r="L74" s="570">
        <v>10</v>
      </c>
      <c r="M74" s="570">
        <f t="shared" si="10"/>
        <v>16</v>
      </c>
      <c r="N74" s="571">
        <v>0</v>
      </c>
      <c r="O74" s="570">
        <v>0</v>
      </c>
      <c r="P74" s="570">
        <v>0</v>
      </c>
      <c r="Q74" s="570">
        <f t="shared" si="11"/>
        <v>0</v>
      </c>
      <c r="R74" s="571">
        <v>0</v>
      </c>
      <c r="S74" s="570">
        <v>2</v>
      </c>
      <c r="T74" s="570">
        <v>0</v>
      </c>
      <c r="U74" s="570">
        <f t="shared" si="12"/>
        <v>2</v>
      </c>
      <c r="V74" s="571">
        <v>0</v>
      </c>
      <c r="W74" s="570">
        <v>3</v>
      </c>
      <c r="X74" s="570">
        <v>0</v>
      </c>
      <c r="Y74" s="570">
        <f t="shared" si="13"/>
        <v>3</v>
      </c>
      <c r="Z74" s="571">
        <v>0</v>
      </c>
      <c r="AA74" s="570">
        <v>0</v>
      </c>
      <c r="AB74" s="570">
        <v>0</v>
      </c>
      <c r="AC74" s="570">
        <f t="shared" si="14"/>
        <v>0</v>
      </c>
      <c r="AD74" s="568" t="s">
        <v>594</v>
      </c>
    </row>
    <row r="75" spans="1:31" ht="20.25">
      <c r="A75" s="568" t="s">
        <v>595</v>
      </c>
      <c r="B75" s="569">
        <v>0</v>
      </c>
      <c r="C75" s="569">
        <v>0</v>
      </c>
      <c r="D75" s="569">
        <v>0</v>
      </c>
      <c r="E75" s="569">
        <f t="shared" si="8"/>
        <v>0</v>
      </c>
      <c r="F75" s="569">
        <v>0</v>
      </c>
      <c r="G75" s="569">
        <v>0</v>
      </c>
      <c r="H75" s="569">
        <v>0</v>
      </c>
      <c r="I75" s="569">
        <f t="shared" si="9"/>
        <v>0</v>
      </c>
      <c r="J75" s="569">
        <v>0</v>
      </c>
      <c r="K75" s="569">
        <v>0</v>
      </c>
      <c r="L75" s="569">
        <v>0</v>
      </c>
      <c r="M75" s="569">
        <f t="shared" si="10"/>
        <v>0</v>
      </c>
      <c r="N75" s="569">
        <v>0</v>
      </c>
      <c r="O75" s="569">
        <v>0</v>
      </c>
      <c r="P75" s="569">
        <v>0</v>
      </c>
      <c r="Q75" s="569">
        <f t="shared" si="11"/>
        <v>0</v>
      </c>
      <c r="R75" s="569">
        <v>0</v>
      </c>
      <c r="S75" s="569">
        <v>0</v>
      </c>
      <c r="T75" s="569">
        <v>0</v>
      </c>
      <c r="U75" s="569">
        <f t="shared" si="12"/>
        <v>0</v>
      </c>
      <c r="V75" s="569">
        <v>0</v>
      </c>
      <c r="W75" s="569">
        <v>0</v>
      </c>
      <c r="X75" s="569">
        <v>0</v>
      </c>
      <c r="Y75" s="569">
        <f t="shared" si="13"/>
        <v>0</v>
      </c>
      <c r="Z75" s="569">
        <v>0</v>
      </c>
      <c r="AA75" s="569">
        <v>0</v>
      </c>
      <c r="AB75" s="569">
        <v>0</v>
      </c>
      <c r="AC75" s="569">
        <f t="shared" si="14"/>
        <v>0</v>
      </c>
      <c r="AD75" s="568" t="s">
        <v>596</v>
      </c>
    </row>
    <row r="76" spans="1:31" ht="20.25">
      <c r="A76" s="568" t="s">
        <v>597</v>
      </c>
      <c r="B76" s="570">
        <v>3</v>
      </c>
      <c r="C76" s="570">
        <v>11</v>
      </c>
      <c r="D76" s="570">
        <v>14</v>
      </c>
      <c r="E76" s="570">
        <f t="shared" si="8"/>
        <v>28</v>
      </c>
      <c r="F76" s="571">
        <v>1</v>
      </c>
      <c r="G76" s="570">
        <v>0</v>
      </c>
      <c r="H76" s="570">
        <v>1</v>
      </c>
      <c r="I76" s="570">
        <f t="shared" si="9"/>
        <v>2</v>
      </c>
      <c r="J76" s="571">
        <v>0</v>
      </c>
      <c r="K76" s="570">
        <v>13</v>
      </c>
      <c r="L76" s="570">
        <v>15</v>
      </c>
      <c r="M76" s="570">
        <f t="shared" si="10"/>
        <v>28</v>
      </c>
      <c r="N76" s="571">
        <v>0</v>
      </c>
      <c r="O76" s="570">
        <v>0</v>
      </c>
      <c r="P76" s="570">
        <v>0</v>
      </c>
      <c r="Q76" s="570">
        <f t="shared" si="11"/>
        <v>0</v>
      </c>
      <c r="R76" s="571">
        <v>0</v>
      </c>
      <c r="S76" s="570">
        <v>3</v>
      </c>
      <c r="T76" s="570">
        <v>2</v>
      </c>
      <c r="U76" s="570">
        <f t="shared" si="12"/>
        <v>5</v>
      </c>
      <c r="V76" s="571">
        <v>0</v>
      </c>
      <c r="W76" s="570">
        <v>2</v>
      </c>
      <c r="X76" s="570">
        <v>0</v>
      </c>
      <c r="Y76" s="570">
        <f t="shared" si="13"/>
        <v>2</v>
      </c>
      <c r="Z76" s="571">
        <v>0</v>
      </c>
      <c r="AA76" s="570">
        <v>1</v>
      </c>
      <c r="AB76" s="570">
        <v>0</v>
      </c>
      <c r="AC76" s="570">
        <f t="shared" si="14"/>
        <v>1</v>
      </c>
      <c r="AD76" s="568" t="s">
        <v>598</v>
      </c>
      <c r="AE76" s="456"/>
    </row>
    <row r="77" spans="1:31" ht="20.25">
      <c r="A77" s="568" t="s">
        <v>599</v>
      </c>
      <c r="B77" s="569">
        <v>7</v>
      </c>
      <c r="C77" s="569">
        <v>27</v>
      </c>
      <c r="D77" s="569">
        <v>20</v>
      </c>
      <c r="E77" s="569">
        <f t="shared" si="8"/>
        <v>54</v>
      </c>
      <c r="F77" s="569">
        <v>0</v>
      </c>
      <c r="G77" s="569">
        <v>2</v>
      </c>
      <c r="H77" s="569">
        <v>0</v>
      </c>
      <c r="I77" s="569">
        <f t="shared" si="9"/>
        <v>2</v>
      </c>
      <c r="J77" s="569">
        <v>2</v>
      </c>
      <c r="K77" s="569">
        <v>7</v>
      </c>
      <c r="L77" s="569">
        <v>5</v>
      </c>
      <c r="M77" s="569">
        <f t="shared" si="10"/>
        <v>14</v>
      </c>
      <c r="N77" s="569">
        <v>0</v>
      </c>
      <c r="O77" s="569">
        <v>0</v>
      </c>
      <c r="P77" s="569">
        <v>0</v>
      </c>
      <c r="Q77" s="569">
        <f t="shared" si="11"/>
        <v>0</v>
      </c>
      <c r="R77" s="569">
        <v>0</v>
      </c>
      <c r="S77" s="569">
        <v>2</v>
      </c>
      <c r="T77" s="569">
        <v>3</v>
      </c>
      <c r="U77" s="569">
        <f t="shared" si="12"/>
        <v>5</v>
      </c>
      <c r="V77" s="569">
        <v>0</v>
      </c>
      <c r="W77" s="569">
        <v>5</v>
      </c>
      <c r="X77" s="569">
        <v>0</v>
      </c>
      <c r="Y77" s="569">
        <f t="shared" si="13"/>
        <v>5</v>
      </c>
      <c r="Z77" s="569">
        <v>0</v>
      </c>
      <c r="AA77" s="569">
        <v>0</v>
      </c>
      <c r="AB77" s="569">
        <v>0</v>
      </c>
      <c r="AC77" s="569">
        <f t="shared" si="14"/>
        <v>0</v>
      </c>
      <c r="AD77" s="568" t="s">
        <v>600</v>
      </c>
    </row>
    <row r="78" spans="1:31" ht="20.25">
      <c r="A78" s="568" t="s">
        <v>601</v>
      </c>
      <c r="B78" s="570">
        <v>3</v>
      </c>
      <c r="C78" s="570">
        <v>24</v>
      </c>
      <c r="D78" s="570">
        <v>3</v>
      </c>
      <c r="E78" s="570">
        <f t="shared" si="8"/>
        <v>30</v>
      </c>
      <c r="F78" s="571">
        <v>0</v>
      </c>
      <c r="G78" s="570">
        <v>2</v>
      </c>
      <c r="H78" s="570">
        <v>0</v>
      </c>
      <c r="I78" s="570">
        <f t="shared" si="9"/>
        <v>2</v>
      </c>
      <c r="J78" s="571">
        <v>2</v>
      </c>
      <c r="K78" s="570">
        <v>26</v>
      </c>
      <c r="L78" s="570">
        <v>2</v>
      </c>
      <c r="M78" s="570">
        <f t="shared" si="10"/>
        <v>30</v>
      </c>
      <c r="N78" s="571">
        <v>0</v>
      </c>
      <c r="O78" s="570">
        <v>0</v>
      </c>
      <c r="P78" s="570">
        <v>0</v>
      </c>
      <c r="Q78" s="570">
        <f t="shared" si="11"/>
        <v>0</v>
      </c>
      <c r="R78" s="571">
        <v>0</v>
      </c>
      <c r="S78" s="570">
        <v>3</v>
      </c>
      <c r="T78" s="570">
        <v>0</v>
      </c>
      <c r="U78" s="570">
        <f t="shared" si="12"/>
        <v>3</v>
      </c>
      <c r="V78" s="571">
        <v>1</v>
      </c>
      <c r="W78" s="570">
        <v>11</v>
      </c>
      <c r="X78" s="570">
        <v>1</v>
      </c>
      <c r="Y78" s="570">
        <f t="shared" si="13"/>
        <v>13</v>
      </c>
      <c r="Z78" s="571">
        <v>0</v>
      </c>
      <c r="AA78" s="570">
        <v>0</v>
      </c>
      <c r="AB78" s="570">
        <v>0</v>
      </c>
      <c r="AC78" s="570">
        <f t="shared" si="14"/>
        <v>0</v>
      </c>
      <c r="AD78" s="568" t="s">
        <v>602</v>
      </c>
    </row>
    <row r="79" spans="1:31" ht="20.25">
      <c r="A79" s="568" t="s">
        <v>603</v>
      </c>
      <c r="B79" s="569">
        <v>1</v>
      </c>
      <c r="C79" s="569">
        <v>7</v>
      </c>
      <c r="D79" s="569">
        <v>4</v>
      </c>
      <c r="E79" s="569">
        <f t="shared" si="8"/>
        <v>12</v>
      </c>
      <c r="F79" s="569">
        <v>0</v>
      </c>
      <c r="G79" s="569">
        <v>1</v>
      </c>
      <c r="H79" s="569">
        <v>0</v>
      </c>
      <c r="I79" s="569">
        <f t="shared" si="9"/>
        <v>1</v>
      </c>
      <c r="J79" s="569">
        <v>0</v>
      </c>
      <c r="K79" s="569">
        <v>3</v>
      </c>
      <c r="L79" s="569">
        <v>1</v>
      </c>
      <c r="M79" s="569">
        <f t="shared" si="10"/>
        <v>4</v>
      </c>
      <c r="N79" s="569">
        <v>0</v>
      </c>
      <c r="O79" s="569">
        <v>0</v>
      </c>
      <c r="P79" s="569">
        <v>0</v>
      </c>
      <c r="Q79" s="569">
        <f t="shared" si="11"/>
        <v>0</v>
      </c>
      <c r="R79" s="569">
        <v>0</v>
      </c>
      <c r="S79" s="569">
        <v>0</v>
      </c>
      <c r="T79" s="569">
        <v>0</v>
      </c>
      <c r="U79" s="569">
        <f t="shared" si="12"/>
        <v>0</v>
      </c>
      <c r="V79" s="569">
        <v>1</v>
      </c>
      <c r="W79" s="569">
        <v>2</v>
      </c>
      <c r="X79" s="569">
        <v>1</v>
      </c>
      <c r="Y79" s="569">
        <f t="shared" si="13"/>
        <v>4</v>
      </c>
      <c r="Z79" s="569">
        <v>0</v>
      </c>
      <c r="AA79" s="569">
        <v>0</v>
      </c>
      <c r="AB79" s="569">
        <v>0</v>
      </c>
      <c r="AC79" s="569">
        <f t="shared" si="14"/>
        <v>0</v>
      </c>
      <c r="AD79" s="568" t="s">
        <v>604</v>
      </c>
      <c r="AE79" s="456"/>
    </row>
    <row r="80" spans="1:31" ht="20.25">
      <c r="A80" s="568" t="s">
        <v>605</v>
      </c>
      <c r="B80" s="570">
        <v>0</v>
      </c>
      <c r="C80" s="570">
        <v>1</v>
      </c>
      <c r="D80" s="570">
        <v>3</v>
      </c>
      <c r="E80" s="570">
        <f t="shared" si="8"/>
        <v>4</v>
      </c>
      <c r="F80" s="571">
        <v>0</v>
      </c>
      <c r="G80" s="570">
        <v>0</v>
      </c>
      <c r="H80" s="570">
        <v>0</v>
      </c>
      <c r="I80" s="570">
        <f t="shared" si="9"/>
        <v>0</v>
      </c>
      <c r="J80" s="571">
        <v>1</v>
      </c>
      <c r="K80" s="570">
        <v>0</v>
      </c>
      <c r="L80" s="570">
        <v>0</v>
      </c>
      <c r="M80" s="570">
        <f t="shared" si="10"/>
        <v>1</v>
      </c>
      <c r="N80" s="571">
        <v>0</v>
      </c>
      <c r="O80" s="570">
        <v>0</v>
      </c>
      <c r="P80" s="570">
        <v>0</v>
      </c>
      <c r="Q80" s="570">
        <f t="shared" si="11"/>
        <v>0</v>
      </c>
      <c r="R80" s="571">
        <v>0</v>
      </c>
      <c r="S80" s="570">
        <v>0</v>
      </c>
      <c r="T80" s="570">
        <v>0</v>
      </c>
      <c r="U80" s="570">
        <f t="shared" si="12"/>
        <v>0</v>
      </c>
      <c r="V80" s="571">
        <v>0</v>
      </c>
      <c r="W80" s="570">
        <v>0</v>
      </c>
      <c r="X80" s="570">
        <v>0</v>
      </c>
      <c r="Y80" s="570">
        <f t="shared" si="13"/>
        <v>0</v>
      </c>
      <c r="Z80" s="571">
        <v>0</v>
      </c>
      <c r="AA80" s="570">
        <v>0</v>
      </c>
      <c r="AB80" s="570">
        <v>0</v>
      </c>
      <c r="AC80" s="570">
        <f t="shared" si="14"/>
        <v>0</v>
      </c>
      <c r="AD80" s="568" t="s">
        <v>606</v>
      </c>
    </row>
    <row r="81" spans="1:31" ht="20.25">
      <c r="A81" s="568" t="s">
        <v>607</v>
      </c>
      <c r="B81" s="569">
        <v>0</v>
      </c>
      <c r="C81" s="569">
        <v>1</v>
      </c>
      <c r="D81" s="569">
        <v>2</v>
      </c>
      <c r="E81" s="569">
        <f t="shared" si="8"/>
        <v>3</v>
      </c>
      <c r="F81" s="569">
        <v>0</v>
      </c>
      <c r="G81" s="569">
        <v>0</v>
      </c>
      <c r="H81" s="569">
        <v>0</v>
      </c>
      <c r="I81" s="569">
        <f t="shared" si="9"/>
        <v>0</v>
      </c>
      <c r="J81" s="569">
        <v>0</v>
      </c>
      <c r="K81" s="569">
        <v>0</v>
      </c>
      <c r="L81" s="569">
        <v>0</v>
      </c>
      <c r="M81" s="569">
        <f t="shared" si="10"/>
        <v>0</v>
      </c>
      <c r="N81" s="569">
        <v>0</v>
      </c>
      <c r="O81" s="569">
        <v>0</v>
      </c>
      <c r="P81" s="569">
        <v>0</v>
      </c>
      <c r="Q81" s="569">
        <f t="shared" si="11"/>
        <v>0</v>
      </c>
      <c r="R81" s="569">
        <v>0</v>
      </c>
      <c r="S81" s="569">
        <v>0</v>
      </c>
      <c r="T81" s="569">
        <v>0</v>
      </c>
      <c r="U81" s="569">
        <f t="shared" si="12"/>
        <v>0</v>
      </c>
      <c r="V81" s="569">
        <v>0</v>
      </c>
      <c r="W81" s="569">
        <v>0</v>
      </c>
      <c r="X81" s="569">
        <v>0</v>
      </c>
      <c r="Y81" s="569">
        <f t="shared" si="13"/>
        <v>0</v>
      </c>
      <c r="Z81" s="569">
        <v>0</v>
      </c>
      <c r="AA81" s="569">
        <v>0</v>
      </c>
      <c r="AB81" s="569">
        <v>0</v>
      </c>
      <c r="AC81" s="569">
        <f t="shared" si="14"/>
        <v>0</v>
      </c>
      <c r="AD81" s="568" t="s">
        <v>608</v>
      </c>
    </row>
    <row r="82" spans="1:31" ht="20.25">
      <c r="A82" s="568" t="s">
        <v>609</v>
      </c>
      <c r="B82" s="570">
        <v>0</v>
      </c>
      <c r="C82" s="570">
        <v>3</v>
      </c>
      <c r="D82" s="570">
        <v>5</v>
      </c>
      <c r="E82" s="570">
        <f t="shared" si="8"/>
        <v>8</v>
      </c>
      <c r="F82" s="571">
        <v>0</v>
      </c>
      <c r="G82" s="570">
        <v>0</v>
      </c>
      <c r="H82" s="570">
        <v>1</v>
      </c>
      <c r="I82" s="570">
        <f t="shared" si="9"/>
        <v>1</v>
      </c>
      <c r="J82" s="571">
        <v>0</v>
      </c>
      <c r="K82" s="570">
        <v>4</v>
      </c>
      <c r="L82" s="570">
        <v>4</v>
      </c>
      <c r="M82" s="570">
        <f t="shared" si="10"/>
        <v>8</v>
      </c>
      <c r="N82" s="571">
        <v>0</v>
      </c>
      <c r="O82" s="570">
        <v>0</v>
      </c>
      <c r="P82" s="570">
        <v>0</v>
      </c>
      <c r="Q82" s="570">
        <f t="shared" si="11"/>
        <v>0</v>
      </c>
      <c r="R82" s="571">
        <v>0</v>
      </c>
      <c r="S82" s="570">
        <v>2</v>
      </c>
      <c r="T82" s="570">
        <v>0</v>
      </c>
      <c r="U82" s="570">
        <f t="shared" si="12"/>
        <v>2</v>
      </c>
      <c r="V82" s="571">
        <v>0</v>
      </c>
      <c r="W82" s="570">
        <v>6</v>
      </c>
      <c r="X82" s="570">
        <v>0</v>
      </c>
      <c r="Y82" s="570">
        <f t="shared" si="13"/>
        <v>6</v>
      </c>
      <c r="Z82" s="571">
        <v>0</v>
      </c>
      <c r="AA82" s="570">
        <v>0</v>
      </c>
      <c r="AB82" s="570">
        <v>0</v>
      </c>
      <c r="AC82" s="570">
        <f t="shared" si="14"/>
        <v>0</v>
      </c>
      <c r="AD82" s="568" t="s">
        <v>610</v>
      </c>
    </row>
    <row r="83" spans="1:31" ht="20.25">
      <c r="A83" s="568" t="s">
        <v>611</v>
      </c>
      <c r="B83" s="569">
        <v>0</v>
      </c>
      <c r="C83" s="569">
        <v>0</v>
      </c>
      <c r="D83" s="569">
        <v>0</v>
      </c>
      <c r="E83" s="569">
        <f t="shared" si="8"/>
        <v>0</v>
      </c>
      <c r="F83" s="569">
        <v>0</v>
      </c>
      <c r="G83" s="569">
        <v>0</v>
      </c>
      <c r="H83" s="569">
        <v>0</v>
      </c>
      <c r="I83" s="569">
        <f t="shared" si="9"/>
        <v>0</v>
      </c>
      <c r="J83" s="569">
        <v>0</v>
      </c>
      <c r="K83" s="569">
        <v>0</v>
      </c>
      <c r="L83" s="569">
        <v>0</v>
      </c>
      <c r="M83" s="569">
        <f t="shared" si="10"/>
        <v>0</v>
      </c>
      <c r="N83" s="569">
        <v>0</v>
      </c>
      <c r="O83" s="569">
        <v>0</v>
      </c>
      <c r="P83" s="569">
        <v>0</v>
      </c>
      <c r="Q83" s="569">
        <f t="shared" si="11"/>
        <v>0</v>
      </c>
      <c r="R83" s="569">
        <v>0</v>
      </c>
      <c r="S83" s="569">
        <v>0</v>
      </c>
      <c r="T83" s="569">
        <v>0</v>
      </c>
      <c r="U83" s="569">
        <f t="shared" si="12"/>
        <v>0</v>
      </c>
      <c r="V83" s="569">
        <v>0</v>
      </c>
      <c r="W83" s="569">
        <v>0</v>
      </c>
      <c r="X83" s="569">
        <v>1</v>
      </c>
      <c r="Y83" s="569">
        <f t="shared" si="13"/>
        <v>1</v>
      </c>
      <c r="Z83" s="569">
        <v>0</v>
      </c>
      <c r="AA83" s="569">
        <v>0</v>
      </c>
      <c r="AB83" s="569">
        <v>0</v>
      </c>
      <c r="AC83" s="569">
        <f t="shared" si="14"/>
        <v>0</v>
      </c>
      <c r="AD83" s="568" t="s">
        <v>612</v>
      </c>
    </row>
    <row r="84" spans="1:31" ht="20.25">
      <c r="A84" s="568" t="s">
        <v>613</v>
      </c>
      <c r="B84" s="570">
        <v>0</v>
      </c>
      <c r="C84" s="570">
        <v>1</v>
      </c>
      <c r="D84" s="570">
        <v>1</v>
      </c>
      <c r="E84" s="570">
        <f t="shared" si="8"/>
        <v>2</v>
      </c>
      <c r="F84" s="571">
        <v>0</v>
      </c>
      <c r="G84" s="570">
        <v>0</v>
      </c>
      <c r="H84" s="570">
        <v>0</v>
      </c>
      <c r="I84" s="570">
        <f t="shared" si="9"/>
        <v>0</v>
      </c>
      <c r="J84" s="571">
        <v>0</v>
      </c>
      <c r="K84" s="570">
        <v>0</v>
      </c>
      <c r="L84" s="570">
        <v>0</v>
      </c>
      <c r="M84" s="570">
        <f t="shared" si="10"/>
        <v>0</v>
      </c>
      <c r="N84" s="571">
        <v>0</v>
      </c>
      <c r="O84" s="570">
        <v>0</v>
      </c>
      <c r="P84" s="570">
        <v>0</v>
      </c>
      <c r="Q84" s="570">
        <f t="shared" si="11"/>
        <v>0</v>
      </c>
      <c r="R84" s="571">
        <v>0</v>
      </c>
      <c r="S84" s="570">
        <v>0</v>
      </c>
      <c r="T84" s="570">
        <v>0</v>
      </c>
      <c r="U84" s="570">
        <f t="shared" si="12"/>
        <v>0</v>
      </c>
      <c r="V84" s="571">
        <v>0</v>
      </c>
      <c r="W84" s="570">
        <v>0</v>
      </c>
      <c r="X84" s="570">
        <v>0</v>
      </c>
      <c r="Y84" s="570">
        <f t="shared" si="13"/>
        <v>0</v>
      </c>
      <c r="Z84" s="571">
        <v>0</v>
      </c>
      <c r="AA84" s="570">
        <v>0</v>
      </c>
      <c r="AB84" s="570">
        <v>0</v>
      </c>
      <c r="AC84" s="570">
        <f t="shared" si="14"/>
        <v>0</v>
      </c>
      <c r="AD84" s="568" t="s">
        <v>614</v>
      </c>
    </row>
    <row r="85" spans="1:31" ht="20.25">
      <c r="A85" s="568" t="s">
        <v>615</v>
      </c>
      <c r="B85" s="569">
        <v>0</v>
      </c>
      <c r="C85" s="569">
        <v>2</v>
      </c>
      <c r="D85" s="569">
        <v>1</v>
      </c>
      <c r="E85" s="569">
        <f t="shared" si="8"/>
        <v>3</v>
      </c>
      <c r="F85" s="569">
        <v>0</v>
      </c>
      <c r="G85" s="569">
        <v>0</v>
      </c>
      <c r="H85" s="569">
        <v>0</v>
      </c>
      <c r="I85" s="569">
        <f t="shared" si="9"/>
        <v>0</v>
      </c>
      <c r="J85" s="569">
        <v>0</v>
      </c>
      <c r="K85" s="569">
        <v>4</v>
      </c>
      <c r="L85" s="569">
        <v>2</v>
      </c>
      <c r="M85" s="569">
        <f t="shared" si="10"/>
        <v>6</v>
      </c>
      <c r="N85" s="569">
        <v>0</v>
      </c>
      <c r="O85" s="569">
        <v>0</v>
      </c>
      <c r="P85" s="569">
        <v>0</v>
      </c>
      <c r="Q85" s="569">
        <f t="shared" si="11"/>
        <v>0</v>
      </c>
      <c r="R85" s="569">
        <v>0</v>
      </c>
      <c r="S85" s="569">
        <v>0</v>
      </c>
      <c r="T85" s="569">
        <v>0</v>
      </c>
      <c r="U85" s="569">
        <f t="shared" si="12"/>
        <v>0</v>
      </c>
      <c r="V85" s="569">
        <v>0</v>
      </c>
      <c r="W85" s="569">
        <v>1</v>
      </c>
      <c r="X85" s="569">
        <v>0</v>
      </c>
      <c r="Y85" s="569">
        <f t="shared" si="13"/>
        <v>1</v>
      </c>
      <c r="Z85" s="569">
        <v>0</v>
      </c>
      <c r="AA85" s="569">
        <v>0</v>
      </c>
      <c r="AB85" s="569">
        <v>0</v>
      </c>
      <c r="AC85" s="569">
        <f t="shared" si="14"/>
        <v>0</v>
      </c>
      <c r="AD85" s="568" t="s">
        <v>616</v>
      </c>
    </row>
    <row r="86" spans="1:31" ht="20.25">
      <c r="A86" s="568" t="s">
        <v>617</v>
      </c>
      <c r="B86" s="570">
        <v>0</v>
      </c>
      <c r="C86" s="570">
        <v>1</v>
      </c>
      <c r="D86" s="570">
        <v>0</v>
      </c>
      <c r="E86" s="570">
        <f t="shared" si="8"/>
        <v>1</v>
      </c>
      <c r="F86" s="571">
        <v>0</v>
      </c>
      <c r="G86" s="570">
        <v>0</v>
      </c>
      <c r="H86" s="570">
        <v>0</v>
      </c>
      <c r="I86" s="570">
        <f t="shared" si="9"/>
        <v>0</v>
      </c>
      <c r="J86" s="571">
        <v>0</v>
      </c>
      <c r="K86" s="570">
        <v>0</v>
      </c>
      <c r="L86" s="570">
        <v>1</v>
      </c>
      <c r="M86" s="570">
        <f t="shared" si="10"/>
        <v>1</v>
      </c>
      <c r="N86" s="571">
        <v>0</v>
      </c>
      <c r="O86" s="570">
        <v>0</v>
      </c>
      <c r="P86" s="570">
        <v>0</v>
      </c>
      <c r="Q86" s="570">
        <f t="shared" si="11"/>
        <v>0</v>
      </c>
      <c r="R86" s="571">
        <v>0</v>
      </c>
      <c r="S86" s="570">
        <v>1</v>
      </c>
      <c r="T86" s="570">
        <v>0</v>
      </c>
      <c r="U86" s="570">
        <f t="shared" si="12"/>
        <v>1</v>
      </c>
      <c r="V86" s="571">
        <v>0</v>
      </c>
      <c r="W86" s="570">
        <v>0</v>
      </c>
      <c r="X86" s="570">
        <v>0</v>
      </c>
      <c r="Y86" s="570">
        <f t="shared" si="13"/>
        <v>0</v>
      </c>
      <c r="Z86" s="571">
        <v>0</v>
      </c>
      <c r="AA86" s="570">
        <v>0</v>
      </c>
      <c r="AB86" s="570">
        <v>0</v>
      </c>
      <c r="AC86" s="570">
        <f t="shared" si="14"/>
        <v>0</v>
      </c>
      <c r="AD86" s="568" t="s">
        <v>618</v>
      </c>
      <c r="AE86" s="456"/>
    </row>
    <row r="87" spans="1:31" ht="20.25">
      <c r="A87" s="387" t="s">
        <v>128</v>
      </c>
      <c r="B87" s="573">
        <f t="shared" ref="B87:AC87" si="15">SUM(B51:B86)</f>
        <v>668</v>
      </c>
      <c r="C87" s="573">
        <f t="shared" si="15"/>
        <v>601</v>
      </c>
      <c r="D87" s="573">
        <f t="shared" si="15"/>
        <v>355</v>
      </c>
      <c r="E87" s="573">
        <f t="shared" si="15"/>
        <v>1624</v>
      </c>
      <c r="F87" s="573">
        <f t="shared" si="15"/>
        <v>227</v>
      </c>
      <c r="G87" s="573">
        <f t="shared" si="15"/>
        <v>195</v>
      </c>
      <c r="H87" s="573">
        <f t="shared" si="15"/>
        <v>46</v>
      </c>
      <c r="I87" s="573">
        <f t="shared" si="15"/>
        <v>468</v>
      </c>
      <c r="J87" s="573">
        <f t="shared" si="15"/>
        <v>1246</v>
      </c>
      <c r="K87" s="573">
        <f t="shared" si="15"/>
        <v>915</v>
      </c>
      <c r="L87" s="573">
        <f t="shared" si="15"/>
        <v>431</v>
      </c>
      <c r="M87" s="573">
        <f t="shared" si="15"/>
        <v>2592</v>
      </c>
      <c r="N87" s="573">
        <f t="shared" si="15"/>
        <v>176</v>
      </c>
      <c r="O87" s="573">
        <f t="shared" si="15"/>
        <v>75</v>
      </c>
      <c r="P87" s="573">
        <f t="shared" si="15"/>
        <v>10</v>
      </c>
      <c r="Q87" s="573">
        <f t="shared" si="15"/>
        <v>261</v>
      </c>
      <c r="R87" s="573">
        <f t="shared" si="15"/>
        <v>376</v>
      </c>
      <c r="S87" s="573">
        <f t="shared" si="15"/>
        <v>369</v>
      </c>
      <c r="T87" s="573">
        <f t="shared" si="15"/>
        <v>52</v>
      </c>
      <c r="U87" s="573">
        <f t="shared" si="15"/>
        <v>797</v>
      </c>
      <c r="V87" s="573">
        <f t="shared" si="15"/>
        <v>446</v>
      </c>
      <c r="W87" s="573">
        <f t="shared" si="15"/>
        <v>366</v>
      </c>
      <c r="X87" s="573">
        <f t="shared" si="15"/>
        <v>73</v>
      </c>
      <c r="Y87" s="573">
        <f t="shared" si="15"/>
        <v>885</v>
      </c>
      <c r="Z87" s="573">
        <f t="shared" si="15"/>
        <v>150</v>
      </c>
      <c r="AA87" s="573">
        <f t="shared" si="15"/>
        <v>122</v>
      </c>
      <c r="AB87" s="573">
        <f t="shared" si="15"/>
        <v>7</v>
      </c>
      <c r="AC87" s="573">
        <f t="shared" si="15"/>
        <v>279</v>
      </c>
      <c r="AD87" s="387" t="s">
        <v>129</v>
      </c>
      <c r="AE87" s="456"/>
    </row>
    <row r="88" spans="1:31">
      <c r="A88" s="575"/>
      <c r="B88" s="575"/>
      <c r="C88" s="575"/>
      <c r="D88" s="575"/>
      <c r="E88" s="575"/>
      <c r="F88" s="576"/>
      <c r="G88" s="575"/>
      <c r="H88" s="575"/>
      <c r="I88" s="575"/>
      <c r="J88" s="576"/>
      <c r="K88" s="575"/>
      <c r="L88" s="575"/>
      <c r="M88" s="575"/>
      <c r="N88" s="576"/>
      <c r="O88" s="575"/>
      <c r="P88" s="575"/>
      <c r="Q88" s="575"/>
      <c r="R88" s="576"/>
      <c r="S88" s="575"/>
      <c r="T88" s="575"/>
      <c r="U88" s="575"/>
      <c r="V88" s="576"/>
      <c r="W88" s="575"/>
      <c r="X88" s="575"/>
      <c r="Y88" s="575"/>
      <c r="Z88" s="576"/>
      <c r="AA88" s="575"/>
      <c r="AB88" s="575"/>
      <c r="AC88" s="575"/>
      <c r="AD88" s="575"/>
    </row>
    <row r="89" spans="1:31" ht="23.25" customHeight="1">
      <c r="A89" s="1903" t="s">
        <v>1022</v>
      </c>
      <c r="B89" s="1903"/>
      <c r="C89" s="1903"/>
      <c r="D89" s="1903"/>
      <c r="E89" s="1903"/>
      <c r="F89" s="1903"/>
      <c r="G89" s="1903"/>
      <c r="H89" s="1903"/>
      <c r="I89" s="1903"/>
      <c r="J89" s="1903"/>
      <c r="K89" s="1903"/>
      <c r="L89" s="1903"/>
      <c r="M89" s="1903"/>
      <c r="N89" s="1903"/>
      <c r="O89" s="1904"/>
      <c r="P89" s="1905" t="s">
        <v>1023</v>
      </c>
      <c r="Q89" s="1906"/>
      <c r="R89" s="1906"/>
      <c r="S89" s="1906"/>
      <c r="T89" s="1906"/>
      <c r="U89" s="1906"/>
      <c r="V89" s="1906"/>
      <c r="W89" s="1906"/>
      <c r="X89" s="1906"/>
      <c r="Y89" s="1906"/>
      <c r="Z89" s="1906"/>
      <c r="AA89" s="1906"/>
      <c r="AB89" s="1906"/>
      <c r="AC89" s="1906"/>
      <c r="AD89" s="1906"/>
      <c r="AE89" s="456"/>
    </row>
    <row r="90" spans="1:31" ht="23.25">
      <c r="A90" s="2012" t="s">
        <v>537</v>
      </c>
      <c r="B90" s="2241" t="s">
        <v>116</v>
      </c>
      <c r="C90" s="2242"/>
      <c r="D90" s="2242"/>
      <c r="E90" s="2243"/>
      <c r="F90" s="2241" t="s">
        <v>118</v>
      </c>
      <c r="G90" s="2242"/>
      <c r="H90" s="2242"/>
      <c r="I90" s="2243"/>
      <c r="J90" s="2241" t="s">
        <v>149</v>
      </c>
      <c r="K90" s="2242"/>
      <c r="L90" s="2242"/>
      <c r="M90" s="2243"/>
      <c r="N90" s="2241" t="s">
        <v>122</v>
      </c>
      <c r="O90" s="2242"/>
      <c r="P90" s="2242"/>
      <c r="Q90" s="2243"/>
      <c r="R90" s="2241" t="s">
        <v>124</v>
      </c>
      <c r="S90" s="2242"/>
      <c r="T90" s="2242"/>
      <c r="U90" s="2243"/>
      <c r="V90" s="2241" t="s">
        <v>126</v>
      </c>
      <c r="W90" s="2242"/>
      <c r="X90" s="2242"/>
      <c r="Y90" s="2243"/>
      <c r="Z90" s="2241" t="s">
        <v>150</v>
      </c>
      <c r="AA90" s="2242"/>
      <c r="AB90" s="2242"/>
      <c r="AC90" s="2243"/>
      <c r="AD90" s="2012" t="s">
        <v>872</v>
      </c>
      <c r="AE90" s="456"/>
    </row>
    <row r="91" spans="1:31" ht="23.25">
      <c r="A91" s="2012"/>
      <c r="B91" s="2241" t="s">
        <v>117</v>
      </c>
      <c r="C91" s="2242"/>
      <c r="D91" s="2242"/>
      <c r="E91" s="2243"/>
      <c r="F91" s="2241" t="s">
        <v>119</v>
      </c>
      <c r="G91" s="2242"/>
      <c r="H91" s="2242"/>
      <c r="I91" s="2243"/>
      <c r="J91" s="2241" t="s">
        <v>121</v>
      </c>
      <c r="K91" s="2242"/>
      <c r="L91" s="2242"/>
      <c r="M91" s="2243"/>
      <c r="N91" s="2241" t="s">
        <v>123</v>
      </c>
      <c r="O91" s="2242"/>
      <c r="P91" s="2242"/>
      <c r="Q91" s="2243"/>
      <c r="R91" s="2241" t="s">
        <v>125</v>
      </c>
      <c r="S91" s="2242"/>
      <c r="T91" s="2242"/>
      <c r="U91" s="2243"/>
      <c r="V91" s="2241" t="s">
        <v>127</v>
      </c>
      <c r="W91" s="2242"/>
      <c r="X91" s="2242"/>
      <c r="Y91" s="2243"/>
      <c r="Z91" s="2241" t="s">
        <v>129</v>
      </c>
      <c r="AA91" s="2242"/>
      <c r="AB91" s="2242"/>
      <c r="AC91" s="2243"/>
      <c r="AD91" s="2012"/>
      <c r="AE91" s="456"/>
    </row>
    <row r="92" spans="1:31" ht="51">
      <c r="A92" s="2012"/>
      <c r="B92" s="567" t="s">
        <v>541</v>
      </c>
      <c r="C92" s="567" t="s">
        <v>542</v>
      </c>
      <c r="D92" s="567" t="s">
        <v>543</v>
      </c>
      <c r="E92" s="567" t="s">
        <v>128</v>
      </c>
      <c r="F92" s="567" t="s">
        <v>541</v>
      </c>
      <c r="G92" s="567" t="s">
        <v>542</v>
      </c>
      <c r="H92" s="567" t="s">
        <v>543</v>
      </c>
      <c r="I92" s="567" t="s">
        <v>128</v>
      </c>
      <c r="J92" s="567" t="s">
        <v>541</v>
      </c>
      <c r="K92" s="567" t="s">
        <v>542</v>
      </c>
      <c r="L92" s="567" t="s">
        <v>543</v>
      </c>
      <c r="M92" s="567" t="s">
        <v>128</v>
      </c>
      <c r="N92" s="567" t="s">
        <v>541</v>
      </c>
      <c r="O92" s="567" t="s">
        <v>542</v>
      </c>
      <c r="P92" s="567" t="s">
        <v>543</v>
      </c>
      <c r="Q92" s="567" t="s">
        <v>128</v>
      </c>
      <c r="R92" s="567" t="s">
        <v>541</v>
      </c>
      <c r="S92" s="567" t="s">
        <v>542</v>
      </c>
      <c r="T92" s="567" t="s">
        <v>543</v>
      </c>
      <c r="U92" s="567" t="s">
        <v>128</v>
      </c>
      <c r="V92" s="567" t="s">
        <v>541</v>
      </c>
      <c r="W92" s="567" t="s">
        <v>542</v>
      </c>
      <c r="X92" s="567" t="s">
        <v>543</v>
      </c>
      <c r="Y92" s="567" t="s">
        <v>128</v>
      </c>
      <c r="Z92" s="567" t="s">
        <v>541</v>
      </c>
      <c r="AA92" s="567" t="s">
        <v>542</v>
      </c>
      <c r="AB92" s="567" t="s">
        <v>543</v>
      </c>
      <c r="AC92" s="567" t="s">
        <v>128</v>
      </c>
      <c r="AD92" s="2012"/>
      <c r="AE92" s="456"/>
    </row>
    <row r="93" spans="1:31" ht="67.5">
      <c r="A93" s="2012"/>
      <c r="B93" s="567" t="s">
        <v>544</v>
      </c>
      <c r="C93" s="567" t="s">
        <v>545</v>
      </c>
      <c r="D93" s="567" t="s">
        <v>546</v>
      </c>
      <c r="E93" s="567" t="s">
        <v>129</v>
      </c>
      <c r="F93" s="567" t="s">
        <v>544</v>
      </c>
      <c r="G93" s="567" t="s">
        <v>545</v>
      </c>
      <c r="H93" s="567" t="s">
        <v>546</v>
      </c>
      <c r="I93" s="567" t="s">
        <v>129</v>
      </c>
      <c r="J93" s="567" t="s">
        <v>544</v>
      </c>
      <c r="K93" s="567" t="s">
        <v>545</v>
      </c>
      <c r="L93" s="567" t="s">
        <v>546</v>
      </c>
      <c r="M93" s="567" t="s">
        <v>129</v>
      </c>
      <c r="N93" s="567" t="s">
        <v>544</v>
      </c>
      <c r="O93" s="567" t="s">
        <v>545</v>
      </c>
      <c r="P93" s="567" t="s">
        <v>546</v>
      </c>
      <c r="Q93" s="567" t="s">
        <v>129</v>
      </c>
      <c r="R93" s="567" t="s">
        <v>544</v>
      </c>
      <c r="S93" s="567" t="s">
        <v>545</v>
      </c>
      <c r="T93" s="567" t="s">
        <v>546</v>
      </c>
      <c r="U93" s="567" t="s">
        <v>129</v>
      </c>
      <c r="V93" s="567" t="s">
        <v>544</v>
      </c>
      <c r="W93" s="567" t="s">
        <v>545</v>
      </c>
      <c r="X93" s="567" t="s">
        <v>546</v>
      </c>
      <c r="Y93" s="567" t="s">
        <v>129</v>
      </c>
      <c r="Z93" s="567" t="s">
        <v>544</v>
      </c>
      <c r="AA93" s="567" t="s">
        <v>545</v>
      </c>
      <c r="AB93" s="567" t="s">
        <v>546</v>
      </c>
      <c r="AC93" s="567" t="s">
        <v>129</v>
      </c>
      <c r="AD93" s="2012"/>
      <c r="AE93" s="456"/>
    </row>
    <row r="94" spans="1:31" ht="20.25">
      <c r="A94" s="568" t="s">
        <v>547</v>
      </c>
      <c r="B94" s="569">
        <v>164</v>
      </c>
      <c r="C94" s="569">
        <v>0</v>
      </c>
      <c r="D94" s="569">
        <v>0</v>
      </c>
      <c r="E94" s="569">
        <f t="shared" ref="E94:E129" si="16">SUM(B94:D94)</f>
        <v>164</v>
      </c>
      <c r="F94" s="569">
        <v>73</v>
      </c>
      <c r="G94" s="569">
        <v>0</v>
      </c>
      <c r="H94" s="569">
        <v>0</v>
      </c>
      <c r="I94" s="569">
        <f t="shared" ref="I94:I129" si="17">SUM(F94:H94)</f>
        <v>73</v>
      </c>
      <c r="J94" s="569">
        <v>26</v>
      </c>
      <c r="K94" s="569">
        <v>0</v>
      </c>
      <c r="L94" s="569">
        <v>0</v>
      </c>
      <c r="M94" s="569">
        <f t="shared" ref="M94:M129" si="18">SUM(J94:L94)</f>
        <v>26</v>
      </c>
      <c r="N94" s="569">
        <v>39</v>
      </c>
      <c r="O94" s="569">
        <v>0</v>
      </c>
      <c r="P94" s="569">
        <v>0</v>
      </c>
      <c r="Q94" s="569">
        <f t="shared" ref="Q94:Q129" si="19">SUM(N94:P94)</f>
        <v>39</v>
      </c>
      <c r="R94" s="569">
        <v>16</v>
      </c>
      <c r="S94" s="569">
        <v>0</v>
      </c>
      <c r="T94" s="569">
        <v>0</v>
      </c>
      <c r="U94" s="569">
        <f t="shared" ref="U94:U129" si="20">SUM(R94:T94)</f>
        <v>16</v>
      </c>
      <c r="V94" s="569">
        <v>32</v>
      </c>
      <c r="W94" s="569">
        <v>0</v>
      </c>
      <c r="X94" s="569">
        <v>0</v>
      </c>
      <c r="Y94" s="569">
        <f t="shared" ref="Y94:Y129" si="21">SUM(V94:X94)</f>
        <v>32</v>
      </c>
      <c r="Z94" s="569">
        <f t="shared" ref="Z94:AB109" si="22">B8+F8+J8+N8+R8+V8+Z8+B51+F51+J51+N51+R51+V51+Z51+B94+F94+J94+N94+R94+V94</f>
        <v>6481</v>
      </c>
      <c r="AA94" s="569">
        <f t="shared" si="22"/>
        <v>0</v>
      </c>
      <c r="AB94" s="569">
        <f t="shared" si="22"/>
        <v>0</v>
      </c>
      <c r="AC94" s="569">
        <f t="shared" ref="AC94:AC129" si="23">SUM(Z94:AB94)</f>
        <v>6481</v>
      </c>
      <c r="AD94" s="568" t="s">
        <v>548</v>
      </c>
      <c r="AE94" s="456"/>
    </row>
    <row r="95" spans="1:31" ht="20.25">
      <c r="A95" s="568" t="s">
        <v>549</v>
      </c>
      <c r="B95" s="570">
        <v>336</v>
      </c>
      <c r="C95" s="570">
        <v>62</v>
      </c>
      <c r="D95" s="570">
        <v>11</v>
      </c>
      <c r="E95" s="570">
        <f t="shared" si="16"/>
        <v>409</v>
      </c>
      <c r="F95" s="570">
        <v>217</v>
      </c>
      <c r="G95" s="570">
        <v>47</v>
      </c>
      <c r="H95" s="570">
        <v>8</v>
      </c>
      <c r="I95" s="570">
        <f t="shared" si="17"/>
        <v>272</v>
      </c>
      <c r="J95" s="570">
        <v>121</v>
      </c>
      <c r="K95" s="570">
        <v>37</v>
      </c>
      <c r="L95" s="570">
        <v>2</v>
      </c>
      <c r="M95" s="570">
        <f t="shared" si="18"/>
        <v>160</v>
      </c>
      <c r="N95" s="570">
        <v>109</v>
      </c>
      <c r="O95" s="570">
        <v>24</v>
      </c>
      <c r="P95" s="570">
        <v>2</v>
      </c>
      <c r="Q95" s="570">
        <f t="shared" si="19"/>
        <v>135</v>
      </c>
      <c r="R95" s="570">
        <v>54</v>
      </c>
      <c r="S95" s="570">
        <v>19</v>
      </c>
      <c r="T95" s="570">
        <v>4</v>
      </c>
      <c r="U95" s="570">
        <f t="shared" si="20"/>
        <v>77</v>
      </c>
      <c r="V95" s="570">
        <v>61</v>
      </c>
      <c r="W95" s="570">
        <v>15</v>
      </c>
      <c r="X95" s="570">
        <v>0</v>
      </c>
      <c r="Y95" s="570">
        <f t="shared" si="21"/>
        <v>76</v>
      </c>
      <c r="Z95" s="571">
        <f t="shared" si="22"/>
        <v>12197</v>
      </c>
      <c r="AA95" s="570">
        <f t="shared" si="22"/>
        <v>3341</v>
      </c>
      <c r="AB95" s="570">
        <f t="shared" si="22"/>
        <v>1138</v>
      </c>
      <c r="AC95" s="570">
        <f t="shared" si="23"/>
        <v>16676</v>
      </c>
      <c r="AD95" s="568" t="s">
        <v>550</v>
      </c>
    </row>
    <row r="96" spans="1:31" ht="20.25">
      <c r="A96" s="568" t="s">
        <v>551</v>
      </c>
      <c r="B96" s="569">
        <v>11</v>
      </c>
      <c r="C96" s="569">
        <v>47</v>
      </c>
      <c r="D96" s="569">
        <v>16</v>
      </c>
      <c r="E96" s="569">
        <f t="shared" si="16"/>
        <v>74</v>
      </c>
      <c r="F96" s="569">
        <v>0</v>
      </c>
      <c r="G96" s="569">
        <v>16</v>
      </c>
      <c r="H96" s="569">
        <v>6</v>
      </c>
      <c r="I96" s="569">
        <f t="shared" si="17"/>
        <v>22</v>
      </c>
      <c r="J96" s="569">
        <v>1</v>
      </c>
      <c r="K96" s="569">
        <v>10</v>
      </c>
      <c r="L96" s="569">
        <v>0</v>
      </c>
      <c r="M96" s="569">
        <f t="shared" si="18"/>
        <v>11</v>
      </c>
      <c r="N96" s="569">
        <v>1</v>
      </c>
      <c r="O96" s="569">
        <v>9</v>
      </c>
      <c r="P96" s="569">
        <v>9</v>
      </c>
      <c r="Q96" s="569">
        <f t="shared" si="19"/>
        <v>19</v>
      </c>
      <c r="R96" s="569">
        <v>0</v>
      </c>
      <c r="S96" s="569">
        <v>3</v>
      </c>
      <c r="T96" s="569">
        <v>0</v>
      </c>
      <c r="U96" s="569">
        <f t="shared" si="20"/>
        <v>3</v>
      </c>
      <c r="V96" s="569">
        <v>3</v>
      </c>
      <c r="W96" s="569">
        <v>9</v>
      </c>
      <c r="X96" s="569">
        <v>1</v>
      </c>
      <c r="Y96" s="569">
        <f t="shared" si="21"/>
        <v>13</v>
      </c>
      <c r="Z96" s="569">
        <f t="shared" si="22"/>
        <v>353</v>
      </c>
      <c r="AA96" s="569">
        <f t="shared" si="22"/>
        <v>1691</v>
      </c>
      <c r="AB96" s="569">
        <f t="shared" si="22"/>
        <v>1421</v>
      </c>
      <c r="AC96" s="569">
        <f t="shared" si="23"/>
        <v>3465</v>
      </c>
      <c r="AD96" s="568" t="s">
        <v>552</v>
      </c>
    </row>
    <row r="97" spans="1:30" ht="20.25">
      <c r="A97" s="568" t="s">
        <v>553</v>
      </c>
      <c r="B97" s="570">
        <v>3</v>
      </c>
      <c r="C97" s="570">
        <v>24</v>
      </c>
      <c r="D97" s="570">
        <v>6</v>
      </c>
      <c r="E97" s="570">
        <f t="shared" si="16"/>
        <v>33</v>
      </c>
      <c r="F97" s="570">
        <v>1</v>
      </c>
      <c r="G97" s="570">
        <v>9</v>
      </c>
      <c r="H97" s="570">
        <v>5</v>
      </c>
      <c r="I97" s="570">
        <f t="shared" si="17"/>
        <v>15</v>
      </c>
      <c r="J97" s="570">
        <v>2</v>
      </c>
      <c r="K97" s="570">
        <v>2</v>
      </c>
      <c r="L97" s="570">
        <v>1</v>
      </c>
      <c r="M97" s="570">
        <f t="shared" si="18"/>
        <v>5</v>
      </c>
      <c r="N97" s="570">
        <v>1</v>
      </c>
      <c r="O97" s="570">
        <v>2</v>
      </c>
      <c r="P97" s="570">
        <v>3</v>
      </c>
      <c r="Q97" s="570">
        <f t="shared" si="19"/>
        <v>6</v>
      </c>
      <c r="R97" s="570">
        <v>0</v>
      </c>
      <c r="S97" s="570">
        <v>0</v>
      </c>
      <c r="T97" s="570">
        <v>1</v>
      </c>
      <c r="U97" s="570">
        <f t="shared" si="20"/>
        <v>1</v>
      </c>
      <c r="V97" s="570">
        <v>1</v>
      </c>
      <c r="W97" s="570">
        <v>4</v>
      </c>
      <c r="X97" s="570">
        <v>0</v>
      </c>
      <c r="Y97" s="570">
        <f t="shared" si="21"/>
        <v>5</v>
      </c>
      <c r="Z97" s="571">
        <f t="shared" si="22"/>
        <v>109</v>
      </c>
      <c r="AA97" s="570">
        <f t="shared" si="22"/>
        <v>745</v>
      </c>
      <c r="AB97" s="570">
        <f t="shared" si="22"/>
        <v>798</v>
      </c>
      <c r="AC97" s="570">
        <f t="shared" si="23"/>
        <v>1652</v>
      </c>
      <c r="AD97" s="568" t="s">
        <v>554</v>
      </c>
    </row>
    <row r="98" spans="1:30" ht="20.25">
      <c r="A98" s="568" t="s">
        <v>555</v>
      </c>
      <c r="B98" s="569">
        <v>0</v>
      </c>
      <c r="C98" s="569">
        <v>22</v>
      </c>
      <c r="D98" s="569">
        <v>3</v>
      </c>
      <c r="E98" s="569">
        <f t="shared" si="16"/>
        <v>25</v>
      </c>
      <c r="F98" s="569">
        <v>0</v>
      </c>
      <c r="G98" s="569">
        <v>5</v>
      </c>
      <c r="H98" s="569">
        <v>4</v>
      </c>
      <c r="I98" s="569">
        <f t="shared" si="17"/>
        <v>9</v>
      </c>
      <c r="J98" s="569">
        <v>1</v>
      </c>
      <c r="K98" s="569">
        <v>3</v>
      </c>
      <c r="L98" s="569">
        <v>0</v>
      </c>
      <c r="M98" s="569">
        <f t="shared" si="18"/>
        <v>4</v>
      </c>
      <c r="N98" s="569">
        <v>0</v>
      </c>
      <c r="O98" s="569">
        <v>5</v>
      </c>
      <c r="P98" s="569">
        <v>0</v>
      </c>
      <c r="Q98" s="569">
        <f t="shared" si="19"/>
        <v>5</v>
      </c>
      <c r="R98" s="569">
        <v>1</v>
      </c>
      <c r="S98" s="569">
        <v>2</v>
      </c>
      <c r="T98" s="569">
        <v>0</v>
      </c>
      <c r="U98" s="569">
        <f t="shared" si="20"/>
        <v>3</v>
      </c>
      <c r="V98" s="569">
        <v>0</v>
      </c>
      <c r="W98" s="569">
        <v>1</v>
      </c>
      <c r="X98" s="569">
        <v>0</v>
      </c>
      <c r="Y98" s="569">
        <f t="shared" si="21"/>
        <v>1</v>
      </c>
      <c r="Z98" s="569">
        <f t="shared" si="22"/>
        <v>96</v>
      </c>
      <c r="AA98" s="569">
        <f t="shared" si="22"/>
        <v>846</v>
      </c>
      <c r="AB98" s="569">
        <f t="shared" si="22"/>
        <v>589</v>
      </c>
      <c r="AC98" s="569">
        <f t="shared" si="23"/>
        <v>1531</v>
      </c>
      <c r="AD98" s="568" t="s">
        <v>556</v>
      </c>
    </row>
    <row r="99" spans="1:30" ht="20.25">
      <c r="A99" s="568" t="s">
        <v>557</v>
      </c>
      <c r="B99" s="570">
        <v>1</v>
      </c>
      <c r="C99" s="570">
        <v>11</v>
      </c>
      <c r="D99" s="570">
        <v>4</v>
      </c>
      <c r="E99" s="570">
        <f t="shared" si="16"/>
        <v>16</v>
      </c>
      <c r="F99" s="570">
        <v>0</v>
      </c>
      <c r="G99" s="570">
        <v>4</v>
      </c>
      <c r="H99" s="570">
        <v>1</v>
      </c>
      <c r="I99" s="570">
        <f t="shared" si="17"/>
        <v>5</v>
      </c>
      <c r="J99" s="570">
        <v>1</v>
      </c>
      <c r="K99" s="570">
        <v>0</v>
      </c>
      <c r="L99" s="570">
        <v>0</v>
      </c>
      <c r="M99" s="570">
        <f t="shared" si="18"/>
        <v>1</v>
      </c>
      <c r="N99" s="570">
        <v>0</v>
      </c>
      <c r="O99" s="570">
        <v>4</v>
      </c>
      <c r="P99" s="570">
        <v>0</v>
      </c>
      <c r="Q99" s="570">
        <f t="shared" si="19"/>
        <v>4</v>
      </c>
      <c r="R99" s="570">
        <v>0</v>
      </c>
      <c r="S99" s="570">
        <v>2</v>
      </c>
      <c r="T99" s="570">
        <v>0</v>
      </c>
      <c r="U99" s="570">
        <f t="shared" si="20"/>
        <v>2</v>
      </c>
      <c r="V99" s="570">
        <v>0</v>
      </c>
      <c r="W99" s="570">
        <v>0</v>
      </c>
      <c r="X99" s="570">
        <v>0</v>
      </c>
      <c r="Y99" s="570">
        <f t="shared" si="21"/>
        <v>0</v>
      </c>
      <c r="Z99" s="571">
        <f t="shared" si="22"/>
        <v>25</v>
      </c>
      <c r="AA99" s="570">
        <f t="shared" si="22"/>
        <v>325</v>
      </c>
      <c r="AB99" s="570">
        <f t="shared" si="22"/>
        <v>311</v>
      </c>
      <c r="AC99" s="570">
        <f t="shared" si="23"/>
        <v>661</v>
      </c>
      <c r="AD99" s="568" t="s">
        <v>558</v>
      </c>
    </row>
    <row r="100" spans="1:30" ht="20.25">
      <c r="A100" s="568" t="s">
        <v>559</v>
      </c>
      <c r="B100" s="569">
        <v>0</v>
      </c>
      <c r="C100" s="569">
        <v>0</v>
      </c>
      <c r="D100" s="569">
        <v>0</v>
      </c>
      <c r="E100" s="569">
        <f t="shared" si="16"/>
        <v>0</v>
      </c>
      <c r="F100" s="569">
        <v>0</v>
      </c>
      <c r="G100" s="569">
        <v>0</v>
      </c>
      <c r="H100" s="569">
        <v>0</v>
      </c>
      <c r="I100" s="569">
        <f t="shared" si="17"/>
        <v>0</v>
      </c>
      <c r="J100" s="569">
        <v>0</v>
      </c>
      <c r="K100" s="569">
        <v>0</v>
      </c>
      <c r="L100" s="569">
        <v>0</v>
      </c>
      <c r="M100" s="569">
        <f t="shared" si="18"/>
        <v>0</v>
      </c>
      <c r="N100" s="569">
        <v>0</v>
      </c>
      <c r="O100" s="569">
        <v>0</v>
      </c>
      <c r="P100" s="569">
        <v>0</v>
      </c>
      <c r="Q100" s="569">
        <f t="shared" si="19"/>
        <v>0</v>
      </c>
      <c r="R100" s="569">
        <v>0</v>
      </c>
      <c r="S100" s="569">
        <v>0</v>
      </c>
      <c r="T100" s="569">
        <v>0</v>
      </c>
      <c r="U100" s="569">
        <f t="shared" si="20"/>
        <v>0</v>
      </c>
      <c r="V100" s="569">
        <v>0</v>
      </c>
      <c r="W100" s="569">
        <v>0</v>
      </c>
      <c r="X100" s="569">
        <v>0</v>
      </c>
      <c r="Y100" s="569">
        <f t="shared" si="21"/>
        <v>0</v>
      </c>
      <c r="Z100" s="569">
        <f t="shared" si="22"/>
        <v>3</v>
      </c>
      <c r="AA100" s="569">
        <f t="shared" si="22"/>
        <v>25</v>
      </c>
      <c r="AB100" s="569">
        <f t="shared" si="22"/>
        <v>54</v>
      </c>
      <c r="AC100" s="569">
        <f t="shared" si="23"/>
        <v>82</v>
      </c>
      <c r="AD100" s="568" t="s">
        <v>560</v>
      </c>
    </row>
    <row r="101" spans="1:30" ht="20.25">
      <c r="A101" s="568" t="s">
        <v>561</v>
      </c>
      <c r="B101" s="570">
        <v>0</v>
      </c>
      <c r="C101" s="570">
        <v>2</v>
      </c>
      <c r="D101" s="570">
        <v>1</v>
      </c>
      <c r="E101" s="570">
        <f t="shared" si="16"/>
        <v>3</v>
      </c>
      <c r="F101" s="570">
        <v>0</v>
      </c>
      <c r="G101" s="570">
        <v>0</v>
      </c>
      <c r="H101" s="570">
        <v>0</v>
      </c>
      <c r="I101" s="570">
        <f t="shared" si="17"/>
        <v>0</v>
      </c>
      <c r="J101" s="570">
        <v>0</v>
      </c>
      <c r="K101" s="570">
        <v>0</v>
      </c>
      <c r="L101" s="570">
        <v>0</v>
      </c>
      <c r="M101" s="570">
        <f t="shared" si="18"/>
        <v>0</v>
      </c>
      <c r="N101" s="570">
        <v>0</v>
      </c>
      <c r="O101" s="570">
        <v>0</v>
      </c>
      <c r="P101" s="570">
        <v>0</v>
      </c>
      <c r="Q101" s="570">
        <f t="shared" si="19"/>
        <v>0</v>
      </c>
      <c r="R101" s="570">
        <v>0</v>
      </c>
      <c r="S101" s="570">
        <v>0</v>
      </c>
      <c r="T101" s="570">
        <v>0</v>
      </c>
      <c r="U101" s="570">
        <f t="shared" si="20"/>
        <v>0</v>
      </c>
      <c r="V101" s="570">
        <v>0</v>
      </c>
      <c r="W101" s="570">
        <v>0</v>
      </c>
      <c r="X101" s="570">
        <v>0</v>
      </c>
      <c r="Y101" s="570">
        <f t="shared" si="21"/>
        <v>0</v>
      </c>
      <c r="Z101" s="571">
        <f t="shared" si="22"/>
        <v>13</v>
      </c>
      <c r="AA101" s="570">
        <f t="shared" si="22"/>
        <v>52</v>
      </c>
      <c r="AB101" s="570">
        <f t="shared" si="22"/>
        <v>149</v>
      </c>
      <c r="AC101" s="570">
        <f t="shared" si="23"/>
        <v>214</v>
      </c>
      <c r="AD101" s="568" t="s">
        <v>562</v>
      </c>
    </row>
    <row r="102" spans="1:30" ht="20.25">
      <c r="A102" s="568" t="s">
        <v>563</v>
      </c>
      <c r="B102" s="569">
        <v>2</v>
      </c>
      <c r="C102" s="569">
        <v>1</v>
      </c>
      <c r="D102" s="569">
        <v>2</v>
      </c>
      <c r="E102" s="569">
        <f t="shared" si="16"/>
        <v>5</v>
      </c>
      <c r="F102" s="569">
        <v>0</v>
      </c>
      <c r="G102" s="569">
        <v>1</v>
      </c>
      <c r="H102" s="569">
        <v>0</v>
      </c>
      <c r="I102" s="569">
        <f t="shared" si="17"/>
        <v>1</v>
      </c>
      <c r="J102" s="569">
        <v>0</v>
      </c>
      <c r="K102" s="569">
        <v>0</v>
      </c>
      <c r="L102" s="569">
        <v>0</v>
      </c>
      <c r="M102" s="569">
        <f t="shared" si="18"/>
        <v>0</v>
      </c>
      <c r="N102" s="569">
        <v>0</v>
      </c>
      <c r="O102" s="569">
        <v>0</v>
      </c>
      <c r="P102" s="569">
        <v>0</v>
      </c>
      <c r="Q102" s="569">
        <f t="shared" si="19"/>
        <v>0</v>
      </c>
      <c r="R102" s="569">
        <v>0</v>
      </c>
      <c r="S102" s="569">
        <v>0</v>
      </c>
      <c r="T102" s="569">
        <v>0</v>
      </c>
      <c r="U102" s="569">
        <f t="shared" si="20"/>
        <v>0</v>
      </c>
      <c r="V102" s="569">
        <v>0</v>
      </c>
      <c r="W102" s="569">
        <v>0</v>
      </c>
      <c r="X102" s="569">
        <v>0</v>
      </c>
      <c r="Y102" s="569">
        <f t="shared" si="21"/>
        <v>0</v>
      </c>
      <c r="Z102" s="569">
        <f t="shared" si="22"/>
        <v>6</v>
      </c>
      <c r="AA102" s="569">
        <f t="shared" si="22"/>
        <v>166</v>
      </c>
      <c r="AB102" s="569">
        <f t="shared" si="22"/>
        <v>293</v>
      </c>
      <c r="AC102" s="569">
        <f t="shared" si="23"/>
        <v>465</v>
      </c>
      <c r="AD102" s="568" t="s">
        <v>564</v>
      </c>
    </row>
    <row r="103" spans="1:30" ht="20.25">
      <c r="A103" s="568" t="s">
        <v>565</v>
      </c>
      <c r="B103" s="570">
        <v>3</v>
      </c>
      <c r="C103" s="570">
        <v>15</v>
      </c>
      <c r="D103" s="570">
        <v>7</v>
      </c>
      <c r="E103" s="570">
        <f t="shared" si="16"/>
        <v>25</v>
      </c>
      <c r="F103" s="570">
        <v>0</v>
      </c>
      <c r="G103" s="570">
        <v>5</v>
      </c>
      <c r="H103" s="570">
        <v>3</v>
      </c>
      <c r="I103" s="570">
        <f t="shared" si="17"/>
        <v>8</v>
      </c>
      <c r="J103" s="570">
        <v>0</v>
      </c>
      <c r="K103" s="570">
        <v>2</v>
      </c>
      <c r="L103" s="570">
        <v>0</v>
      </c>
      <c r="M103" s="570">
        <f t="shared" si="18"/>
        <v>2</v>
      </c>
      <c r="N103" s="570">
        <v>0</v>
      </c>
      <c r="O103" s="570">
        <v>6</v>
      </c>
      <c r="P103" s="570">
        <v>2</v>
      </c>
      <c r="Q103" s="570">
        <f t="shared" si="19"/>
        <v>8</v>
      </c>
      <c r="R103" s="570">
        <v>1</v>
      </c>
      <c r="S103" s="570">
        <v>2</v>
      </c>
      <c r="T103" s="570">
        <v>0</v>
      </c>
      <c r="U103" s="570">
        <f t="shared" si="20"/>
        <v>3</v>
      </c>
      <c r="V103" s="570">
        <v>0</v>
      </c>
      <c r="W103" s="570">
        <v>1</v>
      </c>
      <c r="X103" s="570">
        <v>0</v>
      </c>
      <c r="Y103" s="570">
        <f t="shared" si="21"/>
        <v>1</v>
      </c>
      <c r="Z103" s="571">
        <f t="shared" si="22"/>
        <v>47</v>
      </c>
      <c r="AA103" s="570">
        <f t="shared" si="22"/>
        <v>647</v>
      </c>
      <c r="AB103" s="570">
        <f t="shared" si="22"/>
        <v>407</v>
      </c>
      <c r="AC103" s="570">
        <f t="shared" si="23"/>
        <v>1101</v>
      </c>
      <c r="AD103" s="568" t="s">
        <v>566</v>
      </c>
    </row>
    <row r="104" spans="1:30" ht="20.25">
      <c r="A104" s="568" t="s">
        <v>567</v>
      </c>
      <c r="B104" s="569">
        <v>4</v>
      </c>
      <c r="C104" s="569">
        <v>14</v>
      </c>
      <c r="D104" s="569">
        <v>13</v>
      </c>
      <c r="E104" s="569">
        <f t="shared" si="16"/>
        <v>31</v>
      </c>
      <c r="F104" s="569">
        <v>0</v>
      </c>
      <c r="G104" s="569">
        <v>5</v>
      </c>
      <c r="H104" s="569">
        <v>2</v>
      </c>
      <c r="I104" s="569">
        <f t="shared" si="17"/>
        <v>7</v>
      </c>
      <c r="J104" s="569">
        <v>0</v>
      </c>
      <c r="K104" s="569">
        <v>4</v>
      </c>
      <c r="L104" s="569">
        <v>3</v>
      </c>
      <c r="M104" s="569">
        <f t="shared" si="18"/>
        <v>7</v>
      </c>
      <c r="N104" s="569">
        <v>0</v>
      </c>
      <c r="O104" s="569">
        <v>5</v>
      </c>
      <c r="P104" s="569">
        <v>6</v>
      </c>
      <c r="Q104" s="569">
        <f t="shared" si="19"/>
        <v>11</v>
      </c>
      <c r="R104" s="569">
        <v>0</v>
      </c>
      <c r="S104" s="569">
        <v>1</v>
      </c>
      <c r="T104" s="569">
        <v>1</v>
      </c>
      <c r="U104" s="569">
        <f t="shared" si="20"/>
        <v>2</v>
      </c>
      <c r="V104" s="569">
        <v>0</v>
      </c>
      <c r="W104" s="569">
        <v>4</v>
      </c>
      <c r="X104" s="569">
        <v>0</v>
      </c>
      <c r="Y104" s="569">
        <f t="shared" si="21"/>
        <v>4</v>
      </c>
      <c r="Z104" s="569">
        <f t="shared" si="22"/>
        <v>62</v>
      </c>
      <c r="AA104" s="569">
        <f t="shared" si="22"/>
        <v>690</v>
      </c>
      <c r="AB104" s="569">
        <f t="shared" si="22"/>
        <v>607</v>
      </c>
      <c r="AC104" s="569">
        <f t="shared" si="23"/>
        <v>1359</v>
      </c>
      <c r="AD104" s="568" t="s">
        <v>568</v>
      </c>
    </row>
    <row r="105" spans="1:30" ht="20.25">
      <c r="A105" s="568" t="s">
        <v>569</v>
      </c>
      <c r="B105" s="570">
        <v>12</v>
      </c>
      <c r="C105" s="570">
        <v>68</v>
      </c>
      <c r="D105" s="570">
        <v>8</v>
      </c>
      <c r="E105" s="570">
        <f t="shared" si="16"/>
        <v>88</v>
      </c>
      <c r="F105" s="570">
        <v>3</v>
      </c>
      <c r="G105" s="570">
        <v>29</v>
      </c>
      <c r="H105" s="570">
        <v>4</v>
      </c>
      <c r="I105" s="570">
        <f t="shared" si="17"/>
        <v>36</v>
      </c>
      <c r="J105" s="570">
        <v>4</v>
      </c>
      <c r="K105" s="570">
        <v>9</v>
      </c>
      <c r="L105" s="570">
        <v>1</v>
      </c>
      <c r="M105" s="570">
        <f t="shared" si="18"/>
        <v>14</v>
      </c>
      <c r="N105" s="570">
        <v>1</v>
      </c>
      <c r="O105" s="570">
        <v>17</v>
      </c>
      <c r="P105" s="570">
        <v>2</v>
      </c>
      <c r="Q105" s="570">
        <f t="shared" si="19"/>
        <v>20</v>
      </c>
      <c r="R105" s="570">
        <v>2</v>
      </c>
      <c r="S105" s="570">
        <v>11</v>
      </c>
      <c r="T105" s="570">
        <v>0</v>
      </c>
      <c r="U105" s="570">
        <f t="shared" si="20"/>
        <v>13</v>
      </c>
      <c r="V105" s="570">
        <v>1</v>
      </c>
      <c r="W105" s="570">
        <v>10</v>
      </c>
      <c r="X105" s="570">
        <v>1</v>
      </c>
      <c r="Y105" s="570">
        <f t="shared" si="21"/>
        <v>12</v>
      </c>
      <c r="Z105" s="571">
        <f t="shared" si="22"/>
        <v>578</v>
      </c>
      <c r="AA105" s="570">
        <f t="shared" si="22"/>
        <v>2000</v>
      </c>
      <c r="AB105" s="570">
        <f t="shared" si="22"/>
        <v>1032</v>
      </c>
      <c r="AC105" s="570">
        <f t="shared" si="23"/>
        <v>3610</v>
      </c>
      <c r="AD105" s="568" t="s">
        <v>570</v>
      </c>
    </row>
    <row r="106" spans="1:30" ht="20.25">
      <c r="A106" s="568" t="s">
        <v>571</v>
      </c>
      <c r="B106" s="569">
        <v>1</v>
      </c>
      <c r="C106" s="569">
        <v>5</v>
      </c>
      <c r="D106" s="569">
        <v>3</v>
      </c>
      <c r="E106" s="569">
        <f t="shared" si="16"/>
        <v>9</v>
      </c>
      <c r="F106" s="569">
        <v>0</v>
      </c>
      <c r="G106" s="569">
        <v>1</v>
      </c>
      <c r="H106" s="569">
        <v>1</v>
      </c>
      <c r="I106" s="569">
        <f t="shared" si="17"/>
        <v>2</v>
      </c>
      <c r="J106" s="569">
        <v>0</v>
      </c>
      <c r="K106" s="569">
        <v>1</v>
      </c>
      <c r="L106" s="569">
        <v>0</v>
      </c>
      <c r="M106" s="569">
        <f t="shared" si="18"/>
        <v>1</v>
      </c>
      <c r="N106" s="569">
        <v>0</v>
      </c>
      <c r="O106" s="569">
        <v>0</v>
      </c>
      <c r="P106" s="569">
        <v>0</v>
      </c>
      <c r="Q106" s="569">
        <f t="shared" si="19"/>
        <v>0</v>
      </c>
      <c r="R106" s="569">
        <v>0</v>
      </c>
      <c r="S106" s="569">
        <v>0</v>
      </c>
      <c r="T106" s="569">
        <v>0</v>
      </c>
      <c r="U106" s="569">
        <f t="shared" si="20"/>
        <v>0</v>
      </c>
      <c r="V106" s="569">
        <v>0</v>
      </c>
      <c r="W106" s="569">
        <v>0</v>
      </c>
      <c r="X106" s="569">
        <v>0</v>
      </c>
      <c r="Y106" s="569">
        <f t="shared" si="21"/>
        <v>0</v>
      </c>
      <c r="Z106" s="569">
        <f t="shared" si="22"/>
        <v>44</v>
      </c>
      <c r="AA106" s="569">
        <f t="shared" si="22"/>
        <v>343</v>
      </c>
      <c r="AB106" s="569">
        <f t="shared" si="22"/>
        <v>229</v>
      </c>
      <c r="AC106" s="569">
        <f t="shared" si="23"/>
        <v>616</v>
      </c>
      <c r="AD106" s="568" t="s">
        <v>572</v>
      </c>
    </row>
    <row r="107" spans="1:30" ht="20.25">
      <c r="A107" s="568" t="s">
        <v>573</v>
      </c>
      <c r="B107" s="570">
        <v>1</v>
      </c>
      <c r="C107" s="570">
        <v>2</v>
      </c>
      <c r="D107" s="570">
        <v>2</v>
      </c>
      <c r="E107" s="570">
        <f t="shared" si="16"/>
        <v>5</v>
      </c>
      <c r="F107" s="570">
        <v>0</v>
      </c>
      <c r="G107" s="570">
        <v>3</v>
      </c>
      <c r="H107" s="570">
        <v>1</v>
      </c>
      <c r="I107" s="570">
        <f t="shared" si="17"/>
        <v>4</v>
      </c>
      <c r="J107" s="570">
        <v>0</v>
      </c>
      <c r="K107" s="570">
        <v>1</v>
      </c>
      <c r="L107" s="570">
        <v>0</v>
      </c>
      <c r="M107" s="570">
        <f t="shared" si="18"/>
        <v>1</v>
      </c>
      <c r="N107" s="570">
        <v>1</v>
      </c>
      <c r="O107" s="570">
        <v>0</v>
      </c>
      <c r="P107" s="570">
        <v>0</v>
      </c>
      <c r="Q107" s="570">
        <f t="shared" si="19"/>
        <v>1</v>
      </c>
      <c r="R107" s="570">
        <v>0</v>
      </c>
      <c r="S107" s="570">
        <v>1</v>
      </c>
      <c r="T107" s="570">
        <v>0</v>
      </c>
      <c r="U107" s="570">
        <f t="shared" si="20"/>
        <v>1</v>
      </c>
      <c r="V107" s="570">
        <v>0</v>
      </c>
      <c r="W107" s="570">
        <v>0</v>
      </c>
      <c r="X107" s="570">
        <v>0</v>
      </c>
      <c r="Y107" s="570">
        <f t="shared" si="21"/>
        <v>0</v>
      </c>
      <c r="Z107" s="571">
        <f t="shared" si="22"/>
        <v>6</v>
      </c>
      <c r="AA107" s="570">
        <f t="shared" si="22"/>
        <v>170</v>
      </c>
      <c r="AB107" s="570">
        <f t="shared" si="22"/>
        <v>108</v>
      </c>
      <c r="AC107" s="570">
        <f t="shared" si="23"/>
        <v>284</v>
      </c>
      <c r="AD107" s="568" t="s">
        <v>574</v>
      </c>
    </row>
    <row r="108" spans="1:30" ht="20.25">
      <c r="A108" s="568" t="s">
        <v>575</v>
      </c>
      <c r="B108" s="569">
        <v>9</v>
      </c>
      <c r="C108" s="569">
        <v>24</v>
      </c>
      <c r="D108" s="569">
        <v>6</v>
      </c>
      <c r="E108" s="569">
        <f t="shared" si="16"/>
        <v>39</v>
      </c>
      <c r="F108" s="569">
        <v>2</v>
      </c>
      <c r="G108" s="569">
        <v>31</v>
      </c>
      <c r="H108" s="569">
        <v>1</v>
      </c>
      <c r="I108" s="569">
        <f t="shared" si="17"/>
        <v>34</v>
      </c>
      <c r="J108" s="569">
        <v>0</v>
      </c>
      <c r="K108" s="569">
        <v>16</v>
      </c>
      <c r="L108" s="569">
        <v>2</v>
      </c>
      <c r="M108" s="569">
        <f t="shared" si="18"/>
        <v>18</v>
      </c>
      <c r="N108" s="569">
        <v>1</v>
      </c>
      <c r="O108" s="569">
        <v>10</v>
      </c>
      <c r="P108" s="569">
        <v>1</v>
      </c>
      <c r="Q108" s="569">
        <f t="shared" si="19"/>
        <v>12</v>
      </c>
      <c r="R108" s="569">
        <v>2</v>
      </c>
      <c r="S108" s="569">
        <v>7</v>
      </c>
      <c r="T108" s="569">
        <v>1</v>
      </c>
      <c r="U108" s="569">
        <f t="shared" si="20"/>
        <v>10</v>
      </c>
      <c r="V108" s="569">
        <v>1</v>
      </c>
      <c r="W108" s="569">
        <v>4</v>
      </c>
      <c r="X108" s="569">
        <v>0</v>
      </c>
      <c r="Y108" s="569">
        <f t="shared" si="21"/>
        <v>5</v>
      </c>
      <c r="Z108" s="569">
        <f t="shared" si="22"/>
        <v>429</v>
      </c>
      <c r="AA108" s="569">
        <f t="shared" si="22"/>
        <v>1891</v>
      </c>
      <c r="AB108" s="569">
        <f t="shared" si="22"/>
        <v>586</v>
      </c>
      <c r="AC108" s="569">
        <f t="shared" si="23"/>
        <v>2906</v>
      </c>
      <c r="AD108" s="568" t="s">
        <v>576</v>
      </c>
    </row>
    <row r="109" spans="1:30" ht="20.25">
      <c r="A109" s="568" t="s">
        <v>577</v>
      </c>
      <c r="B109" s="570">
        <v>0</v>
      </c>
      <c r="C109" s="570">
        <v>1</v>
      </c>
      <c r="D109" s="570">
        <v>0</v>
      </c>
      <c r="E109" s="570">
        <f t="shared" si="16"/>
        <v>1</v>
      </c>
      <c r="F109" s="570">
        <v>0</v>
      </c>
      <c r="G109" s="570">
        <v>1</v>
      </c>
      <c r="H109" s="570">
        <v>0</v>
      </c>
      <c r="I109" s="570">
        <f t="shared" si="17"/>
        <v>1</v>
      </c>
      <c r="J109" s="570">
        <v>0</v>
      </c>
      <c r="K109" s="570">
        <v>0</v>
      </c>
      <c r="L109" s="570">
        <v>0</v>
      </c>
      <c r="M109" s="570">
        <f t="shared" si="18"/>
        <v>0</v>
      </c>
      <c r="N109" s="570">
        <v>0</v>
      </c>
      <c r="O109" s="570">
        <v>0</v>
      </c>
      <c r="P109" s="570">
        <v>0</v>
      </c>
      <c r="Q109" s="570">
        <f t="shared" si="19"/>
        <v>0</v>
      </c>
      <c r="R109" s="570">
        <v>0</v>
      </c>
      <c r="S109" s="570">
        <v>0</v>
      </c>
      <c r="T109" s="570">
        <v>0</v>
      </c>
      <c r="U109" s="570">
        <f t="shared" si="20"/>
        <v>0</v>
      </c>
      <c r="V109" s="570">
        <v>0</v>
      </c>
      <c r="W109" s="570">
        <v>0</v>
      </c>
      <c r="X109" s="570">
        <v>0</v>
      </c>
      <c r="Y109" s="570">
        <f t="shared" si="21"/>
        <v>0</v>
      </c>
      <c r="Z109" s="571">
        <f t="shared" si="22"/>
        <v>10</v>
      </c>
      <c r="AA109" s="570">
        <f t="shared" si="22"/>
        <v>110</v>
      </c>
      <c r="AB109" s="570">
        <f t="shared" si="22"/>
        <v>177</v>
      </c>
      <c r="AC109" s="570">
        <f t="shared" si="23"/>
        <v>297</v>
      </c>
      <c r="AD109" s="568" t="s">
        <v>578</v>
      </c>
    </row>
    <row r="110" spans="1:30" ht="25.5">
      <c r="A110" s="568" t="s">
        <v>579</v>
      </c>
      <c r="B110" s="569">
        <v>0</v>
      </c>
      <c r="C110" s="569">
        <v>0</v>
      </c>
      <c r="D110" s="569">
        <v>0</v>
      </c>
      <c r="E110" s="569">
        <f t="shared" si="16"/>
        <v>0</v>
      </c>
      <c r="F110" s="569">
        <v>0</v>
      </c>
      <c r="G110" s="569">
        <v>1</v>
      </c>
      <c r="H110" s="569">
        <v>0</v>
      </c>
      <c r="I110" s="569">
        <f t="shared" si="17"/>
        <v>1</v>
      </c>
      <c r="J110" s="569">
        <v>0</v>
      </c>
      <c r="K110" s="569">
        <v>0</v>
      </c>
      <c r="L110" s="569">
        <v>0</v>
      </c>
      <c r="M110" s="569">
        <f t="shared" si="18"/>
        <v>0</v>
      </c>
      <c r="N110" s="569">
        <v>0</v>
      </c>
      <c r="O110" s="569">
        <v>0</v>
      </c>
      <c r="P110" s="569">
        <v>0</v>
      </c>
      <c r="Q110" s="569">
        <f t="shared" si="19"/>
        <v>0</v>
      </c>
      <c r="R110" s="569">
        <v>0</v>
      </c>
      <c r="S110" s="569">
        <v>0</v>
      </c>
      <c r="T110" s="569">
        <v>0</v>
      </c>
      <c r="U110" s="569">
        <f t="shared" si="20"/>
        <v>0</v>
      </c>
      <c r="V110" s="569">
        <v>0</v>
      </c>
      <c r="W110" s="569">
        <v>0</v>
      </c>
      <c r="X110" s="569">
        <v>0</v>
      </c>
      <c r="Y110" s="569">
        <f t="shared" si="21"/>
        <v>0</v>
      </c>
      <c r="Z110" s="569">
        <f t="shared" ref="Z110:AB125" si="24">B24+F24+J24+N24+R24+V24+Z24+B67+F67+J67+N67+R67+V67+Z67+B110+F110+J110+N110+R110+V110</f>
        <v>7</v>
      </c>
      <c r="AA110" s="569">
        <f t="shared" si="24"/>
        <v>27</v>
      </c>
      <c r="AB110" s="569">
        <f t="shared" si="24"/>
        <v>11</v>
      </c>
      <c r="AC110" s="569">
        <f t="shared" si="23"/>
        <v>45</v>
      </c>
      <c r="AD110" s="301" t="s">
        <v>580</v>
      </c>
    </row>
    <row r="111" spans="1:30" ht="20.25">
      <c r="A111" s="568" t="s">
        <v>581</v>
      </c>
      <c r="B111" s="570">
        <v>0</v>
      </c>
      <c r="C111" s="570">
        <v>1</v>
      </c>
      <c r="D111" s="570">
        <v>0</v>
      </c>
      <c r="E111" s="570">
        <f t="shared" si="16"/>
        <v>1</v>
      </c>
      <c r="F111" s="570">
        <v>0</v>
      </c>
      <c r="G111" s="570">
        <v>0</v>
      </c>
      <c r="H111" s="570">
        <v>0</v>
      </c>
      <c r="I111" s="570">
        <f t="shared" si="17"/>
        <v>0</v>
      </c>
      <c r="J111" s="570">
        <v>0</v>
      </c>
      <c r="K111" s="570">
        <v>0</v>
      </c>
      <c r="L111" s="570">
        <v>0</v>
      </c>
      <c r="M111" s="570">
        <f t="shared" si="18"/>
        <v>0</v>
      </c>
      <c r="N111" s="570">
        <v>0</v>
      </c>
      <c r="O111" s="570">
        <v>0</v>
      </c>
      <c r="P111" s="570">
        <v>0</v>
      </c>
      <c r="Q111" s="570">
        <f t="shared" si="19"/>
        <v>0</v>
      </c>
      <c r="R111" s="570">
        <v>0</v>
      </c>
      <c r="S111" s="570">
        <v>0</v>
      </c>
      <c r="T111" s="570">
        <v>0</v>
      </c>
      <c r="U111" s="570">
        <f t="shared" si="20"/>
        <v>0</v>
      </c>
      <c r="V111" s="570">
        <v>0</v>
      </c>
      <c r="W111" s="570">
        <v>0</v>
      </c>
      <c r="X111" s="570">
        <v>0</v>
      </c>
      <c r="Y111" s="570">
        <f t="shared" si="21"/>
        <v>0</v>
      </c>
      <c r="Z111" s="571">
        <f t="shared" si="24"/>
        <v>2</v>
      </c>
      <c r="AA111" s="570">
        <f t="shared" si="24"/>
        <v>18</v>
      </c>
      <c r="AB111" s="570">
        <f t="shared" si="24"/>
        <v>11</v>
      </c>
      <c r="AC111" s="570">
        <f t="shared" si="23"/>
        <v>31</v>
      </c>
      <c r="AD111" s="572" t="s">
        <v>582</v>
      </c>
    </row>
    <row r="112" spans="1:30" ht="20.25">
      <c r="A112" s="568" t="s">
        <v>583</v>
      </c>
      <c r="B112" s="569">
        <v>1</v>
      </c>
      <c r="C112" s="569">
        <v>27</v>
      </c>
      <c r="D112" s="569">
        <v>6</v>
      </c>
      <c r="E112" s="569">
        <f t="shared" si="16"/>
        <v>34</v>
      </c>
      <c r="F112" s="569">
        <v>1</v>
      </c>
      <c r="G112" s="569">
        <v>6</v>
      </c>
      <c r="H112" s="569">
        <v>2</v>
      </c>
      <c r="I112" s="569">
        <f t="shared" si="17"/>
        <v>9</v>
      </c>
      <c r="J112" s="569">
        <v>1</v>
      </c>
      <c r="K112" s="569">
        <v>3</v>
      </c>
      <c r="L112" s="569">
        <v>0</v>
      </c>
      <c r="M112" s="569">
        <f t="shared" si="18"/>
        <v>4</v>
      </c>
      <c r="N112" s="569">
        <v>0</v>
      </c>
      <c r="O112" s="569">
        <v>4</v>
      </c>
      <c r="P112" s="569">
        <v>1</v>
      </c>
      <c r="Q112" s="569">
        <f t="shared" si="19"/>
        <v>5</v>
      </c>
      <c r="R112" s="569">
        <v>0</v>
      </c>
      <c r="S112" s="569">
        <v>0</v>
      </c>
      <c r="T112" s="569">
        <v>0</v>
      </c>
      <c r="U112" s="569">
        <f t="shared" si="20"/>
        <v>0</v>
      </c>
      <c r="V112" s="569">
        <v>0</v>
      </c>
      <c r="W112" s="569">
        <v>0</v>
      </c>
      <c r="X112" s="569">
        <v>0</v>
      </c>
      <c r="Y112" s="569">
        <f t="shared" si="21"/>
        <v>0</v>
      </c>
      <c r="Z112" s="569">
        <f t="shared" si="24"/>
        <v>70</v>
      </c>
      <c r="AA112" s="569">
        <f t="shared" si="24"/>
        <v>1046</v>
      </c>
      <c r="AB112" s="569">
        <f t="shared" si="24"/>
        <v>464</v>
      </c>
      <c r="AC112" s="569">
        <f t="shared" si="23"/>
        <v>1580</v>
      </c>
      <c r="AD112" s="568" t="s">
        <v>584</v>
      </c>
    </row>
    <row r="113" spans="1:31" ht="20.25">
      <c r="A113" s="568" t="s">
        <v>585</v>
      </c>
      <c r="B113" s="570">
        <v>2</v>
      </c>
      <c r="C113" s="570">
        <v>8</v>
      </c>
      <c r="D113" s="570">
        <v>3</v>
      </c>
      <c r="E113" s="570">
        <f t="shared" si="16"/>
        <v>13</v>
      </c>
      <c r="F113" s="570">
        <v>0</v>
      </c>
      <c r="G113" s="570">
        <v>5</v>
      </c>
      <c r="H113" s="570">
        <v>3</v>
      </c>
      <c r="I113" s="570">
        <f t="shared" si="17"/>
        <v>8</v>
      </c>
      <c r="J113" s="570">
        <v>0</v>
      </c>
      <c r="K113" s="570">
        <v>1</v>
      </c>
      <c r="L113" s="570">
        <v>0</v>
      </c>
      <c r="M113" s="570">
        <f t="shared" si="18"/>
        <v>1</v>
      </c>
      <c r="N113" s="570">
        <v>0</v>
      </c>
      <c r="O113" s="570">
        <v>5</v>
      </c>
      <c r="P113" s="570">
        <v>0</v>
      </c>
      <c r="Q113" s="570">
        <f t="shared" si="19"/>
        <v>5</v>
      </c>
      <c r="R113" s="570">
        <v>0</v>
      </c>
      <c r="S113" s="570">
        <v>2</v>
      </c>
      <c r="T113" s="570">
        <v>1</v>
      </c>
      <c r="U113" s="570">
        <f t="shared" si="20"/>
        <v>3</v>
      </c>
      <c r="V113" s="570">
        <v>0</v>
      </c>
      <c r="W113" s="570">
        <v>2</v>
      </c>
      <c r="X113" s="570">
        <v>0</v>
      </c>
      <c r="Y113" s="570">
        <f t="shared" si="21"/>
        <v>2</v>
      </c>
      <c r="Z113" s="571">
        <f t="shared" si="24"/>
        <v>13</v>
      </c>
      <c r="AA113" s="570">
        <f t="shared" si="24"/>
        <v>584</v>
      </c>
      <c r="AB113" s="570">
        <f t="shared" si="24"/>
        <v>323</v>
      </c>
      <c r="AC113" s="570">
        <f t="shared" si="23"/>
        <v>920</v>
      </c>
      <c r="AD113" s="568" t="s">
        <v>586</v>
      </c>
      <c r="AE113" s="456"/>
    </row>
    <row r="114" spans="1:31" ht="20.25">
      <c r="A114" s="568" t="s">
        <v>587</v>
      </c>
      <c r="B114" s="569">
        <v>1</v>
      </c>
      <c r="C114" s="569">
        <v>11</v>
      </c>
      <c r="D114" s="569">
        <v>3</v>
      </c>
      <c r="E114" s="569">
        <f t="shared" si="16"/>
        <v>15</v>
      </c>
      <c r="F114" s="569">
        <v>1</v>
      </c>
      <c r="G114" s="569">
        <v>4</v>
      </c>
      <c r="H114" s="569">
        <v>5</v>
      </c>
      <c r="I114" s="569">
        <f t="shared" si="17"/>
        <v>10</v>
      </c>
      <c r="J114" s="569">
        <v>0</v>
      </c>
      <c r="K114" s="569">
        <v>1</v>
      </c>
      <c r="L114" s="569">
        <v>0</v>
      </c>
      <c r="M114" s="569">
        <f t="shared" si="18"/>
        <v>1</v>
      </c>
      <c r="N114" s="569">
        <v>0</v>
      </c>
      <c r="O114" s="569">
        <v>1</v>
      </c>
      <c r="P114" s="569">
        <v>0</v>
      </c>
      <c r="Q114" s="569">
        <f t="shared" si="19"/>
        <v>1</v>
      </c>
      <c r="R114" s="569">
        <v>0</v>
      </c>
      <c r="S114" s="569">
        <v>0</v>
      </c>
      <c r="T114" s="569">
        <v>0</v>
      </c>
      <c r="U114" s="569">
        <f t="shared" si="20"/>
        <v>0</v>
      </c>
      <c r="V114" s="569">
        <v>0</v>
      </c>
      <c r="W114" s="569">
        <v>0</v>
      </c>
      <c r="X114" s="569">
        <v>0</v>
      </c>
      <c r="Y114" s="569">
        <f t="shared" si="21"/>
        <v>0</v>
      </c>
      <c r="Z114" s="569">
        <f t="shared" si="24"/>
        <v>97</v>
      </c>
      <c r="AA114" s="569">
        <f t="shared" si="24"/>
        <v>664</v>
      </c>
      <c r="AB114" s="569">
        <f t="shared" si="24"/>
        <v>552</v>
      </c>
      <c r="AC114" s="569">
        <f t="shared" si="23"/>
        <v>1313</v>
      </c>
      <c r="AD114" s="568" t="s">
        <v>588</v>
      </c>
    </row>
    <row r="115" spans="1:31" ht="20.25">
      <c r="A115" s="568" t="s">
        <v>589</v>
      </c>
      <c r="B115" s="570">
        <v>0</v>
      </c>
      <c r="C115" s="570">
        <v>0</v>
      </c>
      <c r="D115" s="570">
        <v>1</v>
      </c>
      <c r="E115" s="570">
        <f t="shared" si="16"/>
        <v>1</v>
      </c>
      <c r="F115" s="570">
        <v>0</v>
      </c>
      <c r="G115" s="570">
        <v>0</v>
      </c>
      <c r="H115" s="570">
        <v>0</v>
      </c>
      <c r="I115" s="570">
        <f t="shared" si="17"/>
        <v>0</v>
      </c>
      <c r="J115" s="570">
        <v>0</v>
      </c>
      <c r="K115" s="570">
        <v>0</v>
      </c>
      <c r="L115" s="570">
        <v>0</v>
      </c>
      <c r="M115" s="570">
        <f t="shared" si="18"/>
        <v>0</v>
      </c>
      <c r="N115" s="570">
        <v>0</v>
      </c>
      <c r="O115" s="570">
        <v>0</v>
      </c>
      <c r="P115" s="570">
        <v>0</v>
      </c>
      <c r="Q115" s="570">
        <f t="shared" si="19"/>
        <v>0</v>
      </c>
      <c r="R115" s="570">
        <v>0</v>
      </c>
      <c r="S115" s="570">
        <v>0</v>
      </c>
      <c r="T115" s="570">
        <v>0</v>
      </c>
      <c r="U115" s="570">
        <f t="shared" si="20"/>
        <v>0</v>
      </c>
      <c r="V115" s="570">
        <v>0</v>
      </c>
      <c r="W115" s="570">
        <v>0</v>
      </c>
      <c r="X115" s="570">
        <v>0</v>
      </c>
      <c r="Y115" s="570">
        <f t="shared" si="21"/>
        <v>0</v>
      </c>
      <c r="Z115" s="571">
        <f t="shared" si="24"/>
        <v>2</v>
      </c>
      <c r="AA115" s="570">
        <f t="shared" si="24"/>
        <v>46</v>
      </c>
      <c r="AB115" s="570">
        <f t="shared" si="24"/>
        <v>50</v>
      </c>
      <c r="AC115" s="570">
        <f t="shared" si="23"/>
        <v>98</v>
      </c>
      <c r="AD115" s="568" t="s">
        <v>590</v>
      </c>
    </row>
    <row r="116" spans="1:31" ht="20.25">
      <c r="A116" s="568" t="s">
        <v>591</v>
      </c>
      <c r="B116" s="569">
        <v>11</v>
      </c>
      <c r="C116" s="569">
        <v>61</v>
      </c>
      <c r="D116" s="569">
        <v>16</v>
      </c>
      <c r="E116" s="569">
        <f t="shared" si="16"/>
        <v>88</v>
      </c>
      <c r="F116" s="569">
        <v>3</v>
      </c>
      <c r="G116" s="569">
        <v>19</v>
      </c>
      <c r="H116" s="569">
        <v>3</v>
      </c>
      <c r="I116" s="569">
        <f t="shared" si="17"/>
        <v>25</v>
      </c>
      <c r="J116" s="569">
        <v>4</v>
      </c>
      <c r="K116" s="569">
        <v>8</v>
      </c>
      <c r="L116" s="569">
        <v>1</v>
      </c>
      <c r="M116" s="569">
        <f t="shared" si="18"/>
        <v>13</v>
      </c>
      <c r="N116" s="569">
        <v>1</v>
      </c>
      <c r="O116" s="569">
        <v>9</v>
      </c>
      <c r="P116" s="569">
        <v>8</v>
      </c>
      <c r="Q116" s="569">
        <f t="shared" si="19"/>
        <v>18</v>
      </c>
      <c r="R116" s="569">
        <v>2</v>
      </c>
      <c r="S116" s="569">
        <v>7</v>
      </c>
      <c r="T116" s="569">
        <v>1</v>
      </c>
      <c r="U116" s="569">
        <f t="shared" si="20"/>
        <v>10</v>
      </c>
      <c r="V116" s="569">
        <v>2</v>
      </c>
      <c r="W116" s="569">
        <v>8</v>
      </c>
      <c r="X116" s="569">
        <v>1</v>
      </c>
      <c r="Y116" s="569">
        <f t="shared" si="21"/>
        <v>11</v>
      </c>
      <c r="Z116" s="569">
        <f t="shared" si="24"/>
        <v>491</v>
      </c>
      <c r="AA116" s="569">
        <f t="shared" si="24"/>
        <v>2099</v>
      </c>
      <c r="AB116" s="569">
        <f t="shared" si="24"/>
        <v>1072</v>
      </c>
      <c r="AC116" s="569">
        <f t="shared" si="23"/>
        <v>3662</v>
      </c>
      <c r="AD116" s="568" t="s">
        <v>592</v>
      </c>
    </row>
    <row r="117" spans="1:31" ht="20.25">
      <c r="A117" s="568" t="s">
        <v>593</v>
      </c>
      <c r="B117" s="570">
        <v>1</v>
      </c>
      <c r="C117" s="570">
        <v>4</v>
      </c>
      <c r="D117" s="570">
        <v>3</v>
      </c>
      <c r="E117" s="570">
        <f t="shared" si="16"/>
        <v>8</v>
      </c>
      <c r="F117" s="570">
        <v>0</v>
      </c>
      <c r="G117" s="570">
        <v>1</v>
      </c>
      <c r="H117" s="570">
        <v>0</v>
      </c>
      <c r="I117" s="570">
        <f t="shared" si="17"/>
        <v>1</v>
      </c>
      <c r="J117" s="570">
        <v>0</v>
      </c>
      <c r="K117" s="570">
        <v>1</v>
      </c>
      <c r="L117" s="570">
        <v>0</v>
      </c>
      <c r="M117" s="570">
        <f t="shared" si="18"/>
        <v>1</v>
      </c>
      <c r="N117" s="570">
        <v>0</v>
      </c>
      <c r="O117" s="570">
        <v>0</v>
      </c>
      <c r="P117" s="570">
        <v>1</v>
      </c>
      <c r="Q117" s="570">
        <f t="shared" si="19"/>
        <v>1</v>
      </c>
      <c r="R117" s="570">
        <v>0</v>
      </c>
      <c r="S117" s="570">
        <v>0</v>
      </c>
      <c r="T117" s="570">
        <v>0</v>
      </c>
      <c r="U117" s="570">
        <f t="shared" si="20"/>
        <v>0</v>
      </c>
      <c r="V117" s="570">
        <v>0</v>
      </c>
      <c r="W117" s="570">
        <v>0</v>
      </c>
      <c r="X117" s="570">
        <v>0</v>
      </c>
      <c r="Y117" s="570">
        <f t="shared" si="21"/>
        <v>0</v>
      </c>
      <c r="Z117" s="571">
        <f t="shared" si="24"/>
        <v>14</v>
      </c>
      <c r="AA117" s="570">
        <f t="shared" si="24"/>
        <v>160</v>
      </c>
      <c r="AB117" s="570">
        <f t="shared" si="24"/>
        <v>233</v>
      </c>
      <c r="AC117" s="570">
        <f t="shared" si="23"/>
        <v>407</v>
      </c>
      <c r="AD117" s="568" t="s">
        <v>594</v>
      </c>
    </row>
    <row r="118" spans="1:31" ht="20.25">
      <c r="A118" s="568" t="s">
        <v>595</v>
      </c>
      <c r="B118" s="569">
        <v>0</v>
      </c>
      <c r="C118" s="569">
        <v>0</v>
      </c>
      <c r="D118" s="569">
        <v>0</v>
      </c>
      <c r="E118" s="569">
        <f t="shared" si="16"/>
        <v>0</v>
      </c>
      <c r="F118" s="569">
        <v>0</v>
      </c>
      <c r="G118" s="569">
        <v>0</v>
      </c>
      <c r="H118" s="569">
        <v>0</v>
      </c>
      <c r="I118" s="569">
        <f t="shared" si="17"/>
        <v>0</v>
      </c>
      <c r="J118" s="569">
        <v>0</v>
      </c>
      <c r="K118" s="569">
        <v>0</v>
      </c>
      <c r="L118" s="569">
        <v>0</v>
      </c>
      <c r="M118" s="569">
        <f t="shared" si="18"/>
        <v>0</v>
      </c>
      <c r="N118" s="569">
        <v>0</v>
      </c>
      <c r="O118" s="569">
        <v>0</v>
      </c>
      <c r="P118" s="569">
        <v>0</v>
      </c>
      <c r="Q118" s="569">
        <f t="shared" si="19"/>
        <v>0</v>
      </c>
      <c r="R118" s="569">
        <v>0</v>
      </c>
      <c r="S118" s="569">
        <v>0</v>
      </c>
      <c r="T118" s="569">
        <v>0</v>
      </c>
      <c r="U118" s="569">
        <f t="shared" si="20"/>
        <v>0</v>
      </c>
      <c r="V118" s="569">
        <v>0</v>
      </c>
      <c r="W118" s="569">
        <v>0</v>
      </c>
      <c r="X118" s="569">
        <v>0</v>
      </c>
      <c r="Y118" s="569">
        <f t="shared" si="21"/>
        <v>0</v>
      </c>
      <c r="Z118" s="569">
        <f t="shared" si="24"/>
        <v>0</v>
      </c>
      <c r="AA118" s="569">
        <f t="shared" si="24"/>
        <v>0</v>
      </c>
      <c r="AB118" s="569">
        <f t="shared" si="24"/>
        <v>0</v>
      </c>
      <c r="AC118" s="569">
        <f t="shared" si="23"/>
        <v>0</v>
      </c>
      <c r="AD118" s="568" t="s">
        <v>596</v>
      </c>
    </row>
    <row r="119" spans="1:31" ht="20.25">
      <c r="A119" s="568" t="s">
        <v>597</v>
      </c>
      <c r="B119" s="570">
        <v>0</v>
      </c>
      <c r="C119" s="570">
        <v>3</v>
      </c>
      <c r="D119" s="570">
        <v>1</v>
      </c>
      <c r="E119" s="570">
        <f t="shared" si="16"/>
        <v>4</v>
      </c>
      <c r="F119" s="570">
        <v>1</v>
      </c>
      <c r="G119" s="570">
        <v>2</v>
      </c>
      <c r="H119" s="570">
        <v>0</v>
      </c>
      <c r="I119" s="570">
        <f t="shared" si="17"/>
        <v>3</v>
      </c>
      <c r="J119" s="570">
        <v>0</v>
      </c>
      <c r="K119" s="570">
        <v>0</v>
      </c>
      <c r="L119" s="570">
        <v>0</v>
      </c>
      <c r="M119" s="570">
        <f t="shared" si="18"/>
        <v>0</v>
      </c>
      <c r="N119" s="570">
        <v>0</v>
      </c>
      <c r="O119" s="570">
        <v>2</v>
      </c>
      <c r="P119" s="570">
        <v>0</v>
      </c>
      <c r="Q119" s="570">
        <f t="shared" si="19"/>
        <v>2</v>
      </c>
      <c r="R119" s="570">
        <v>0</v>
      </c>
      <c r="S119" s="570">
        <v>2</v>
      </c>
      <c r="T119" s="570">
        <v>1</v>
      </c>
      <c r="U119" s="570">
        <f t="shared" si="20"/>
        <v>3</v>
      </c>
      <c r="V119" s="570">
        <v>0</v>
      </c>
      <c r="W119" s="570">
        <v>0</v>
      </c>
      <c r="X119" s="570">
        <v>0</v>
      </c>
      <c r="Y119" s="570">
        <f t="shared" si="21"/>
        <v>0</v>
      </c>
      <c r="Z119" s="571">
        <f t="shared" si="24"/>
        <v>36</v>
      </c>
      <c r="AA119" s="570">
        <f t="shared" si="24"/>
        <v>249</v>
      </c>
      <c r="AB119" s="570">
        <f t="shared" si="24"/>
        <v>342</v>
      </c>
      <c r="AC119" s="570">
        <f t="shared" si="23"/>
        <v>627</v>
      </c>
      <c r="AD119" s="568" t="s">
        <v>598</v>
      </c>
      <c r="AE119" s="456"/>
    </row>
    <row r="120" spans="1:31" ht="20.25">
      <c r="A120" s="568" t="s">
        <v>599</v>
      </c>
      <c r="B120" s="569">
        <v>2</v>
      </c>
      <c r="C120" s="569">
        <v>2</v>
      </c>
      <c r="D120" s="569">
        <v>0</v>
      </c>
      <c r="E120" s="569">
        <f t="shared" si="16"/>
        <v>4</v>
      </c>
      <c r="F120" s="569">
        <v>0</v>
      </c>
      <c r="G120" s="569">
        <v>2</v>
      </c>
      <c r="H120" s="569">
        <v>0</v>
      </c>
      <c r="I120" s="569">
        <f t="shared" si="17"/>
        <v>2</v>
      </c>
      <c r="J120" s="569">
        <v>0</v>
      </c>
      <c r="K120" s="569">
        <v>0</v>
      </c>
      <c r="L120" s="569">
        <v>0</v>
      </c>
      <c r="M120" s="569">
        <f t="shared" si="18"/>
        <v>0</v>
      </c>
      <c r="N120" s="569">
        <v>0</v>
      </c>
      <c r="O120" s="569">
        <v>0</v>
      </c>
      <c r="P120" s="569">
        <v>1</v>
      </c>
      <c r="Q120" s="569">
        <f t="shared" si="19"/>
        <v>1</v>
      </c>
      <c r="R120" s="569">
        <v>0</v>
      </c>
      <c r="S120" s="569">
        <v>0</v>
      </c>
      <c r="T120" s="569">
        <v>0</v>
      </c>
      <c r="U120" s="569">
        <f t="shared" si="20"/>
        <v>0</v>
      </c>
      <c r="V120" s="569">
        <v>0</v>
      </c>
      <c r="W120" s="569">
        <v>0</v>
      </c>
      <c r="X120" s="569">
        <v>0</v>
      </c>
      <c r="Y120" s="569">
        <f t="shared" si="21"/>
        <v>0</v>
      </c>
      <c r="Z120" s="569">
        <f t="shared" si="24"/>
        <v>91</v>
      </c>
      <c r="AA120" s="569">
        <f t="shared" si="24"/>
        <v>346</v>
      </c>
      <c r="AB120" s="569">
        <f t="shared" si="24"/>
        <v>214</v>
      </c>
      <c r="AC120" s="569">
        <f t="shared" si="23"/>
        <v>651</v>
      </c>
      <c r="AD120" s="568" t="s">
        <v>600</v>
      </c>
    </row>
    <row r="121" spans="1:31" ht="20.25">
      <c r="A121" s="568" t="s">
        <v>601</v>
      </c>
      <c r="B121" s="570">
        <v>2</v>
      </c>
      <c r="C121" s="570">
        <v>11</v>
      </c>
      <c r="D121" s="570">
        <v>2</v>
      </c>
      <c r="E121" s="570">
        <f t="shared" si="16"/>
        <v>15</v>
      </c>
      <c r="F121" s="570">
        <v>0</v>
      </c>
      <c r="G121" s="570">
        <v>6</v>
      </c>
      <c r="H121" s="570">
        <v>0</v>
      </c>
      <c r="I121" s="570">
        <f t="shared" si="17"/>
        <v>6</v>
      </c>
      <c r="J121" s="570">
        <v>0</v>
      </c>
      <c r="K121" s="570">
        <v>0</v>
      </c>
      <c r="L121" s="570">
        <v>0</v>
      </c>
      <c r="M121" s="570">
        <f t="shared" si="18"/>
        <v>0</v>
      </c>
      <c r="N121" s="570">
        <v>0</v>
      </c>
      <c r="O121" s="570">
        <v>0</v>
      </c>
      <c r="P121" s="570">
        <v>1</v>
      </c>
      <c r="Q121" s="570">
        <f t="shared" si="19"/>
        <v>1</v>
      </c>
      <c r="R121" s="570">
        <v>0</v>
      </c>
      <c r="S121" s="570">
        <v>0</v>
      </c>
      <c r="T121" s="570">
        <v>0</v>
      </c>
      <c r="U121" s="570">
        <f t="shared" si="20"/>
        <v>0</v>
      </c>
      <c r="V121" s="570">
        <v>0</v>
      </c>
      <c r="W121" s="570">
        <v>0</v>
      </c>
      <c r="X121" s="570">
        <v>0</v>
      </c>
      <c r="Y121" s="570">
        <f t="shared" si="21"/>
        <v>0</v>
      </c>
      <c r="Z121" s="571">
        <f t="shared" si="24"/>
        <v>62</v>
      </c>
      <c r="AA121" s="570">
        <f t="shared" si="24"/>
        <v>409</v>
      </c>
      <c r="AB121" s="570">
        <f t="shared" si="24"/>
        <v>49</v>
      </c>
      <c r="AC121" s="570">
        <f t="shared" si="23"/>
        <v>520</v>
      </c>
      <c r="AD121" s="568" t="s">
        <v>602</v>
      </c>
      <c r="AE121" s="456"/>
    </row>
    <row r="122" spans="1:31" ht="20.25">
      <c r="A122" s="568" t="s">
        <v>603</v>
      </c>
      <c r="B122" s="569">
        <v>0</v>
      </c>
      <c r="C122" s="569">
        <v>10</v>
      </c>
      <c r="D122" s="569">
        <v>4</v>
      </c>
      <c r="E122" s="569">
        <f t="shared" si="16"/>
        <v>14</v>
      </c>
      <c r="F122" s="569">
        <v>0</v>
      </c>
      <c r="G122" s="569">
        <v>0</v>
      </c>
      <c r="H122" s="569">
        <v>0</v>
      </c>
      <c r="I122" s="569">
        <f t="shared" si="17"/>
        <v>0</v>
      </c>
      <c r="J122" s="569">
        <v>0</v>
      </c>
      <c r="K122" s="569">
        <v>0</v>
      </c>
      <c r="L122" s="569">
        <v>0</v>
      </c>
      <c r="M122" s="569">
        <f t="shared" si="18"/>
        <v>0</v>
      </c>
      <c r="N122" s="569">
        <v>0</v>
      </c>
      <c r="O122" s="569">
        <v>0</v>
      </c>
      <c r="P122" s="569">
        <v>0</v>
      </c>
      <c r="Q122" s="569">
        <f t="shared" si="19"/>
        <v>0</v>
      </c>
      <c r="R122" s="569">
        <v>0</v>
      </c>
      <c r="S122" s="569">
        <v>0</v>
      </c>
      <c r="T122" s="569">
        <v>0</v>
      </c>
      <c r="U122" s="569">
        <f t="shared" si="20"/>
        <v>0</v>
      </c>
      <c r="V122" s="569">
        <v>0</v>
      </c>
      <c r="W122" s="569">
        <v>1</v>
      </c>
      <c r="X122" s="569">
        <v>1</v>
      </c>
      <c r="Y122" s="569">
        <f t="shared" si="21"/>
        <v>2</v>
      </c>
      <c r="Z122" s="569">
        <f t="shared" si="24"/>
        <v>11</v>
      </c>
      <c r="AA122" s="569">
        <f t="shared" si="24"/>
        <v>106</v>
      </c>
      <c r="AB122" s="569">
        <f t="shared" si="24"/>
        <v>73</v>
      </c>
      <c r="AC122" s="569">
        <f t="shared" si="23"/>
        <v>190</v>
      </c>
      <c r="AD122" s="568" t="s">
        <v>604</v>
      </c>
    </row>
    <row r="123" spans="1:31" ht="20.25">
      <c r="A123" s="568" t="s">
        <v>605</v>
      </c>
      <c r="B123" s="570">
        <v>0</v>
      </c>
      <c r="C123" s="570">
        <v>0</v>
      </c>
      <c r="D123" s="570">
        <v>0</v>
      </c>
      <c r="E123" s="570">
        <f t="shared" si="16"/>
        <v>0</v>
      </c>
      <c r="F123" s="570">
        <v>0</v>
      </c>
      <c r="G123" s="570">
        <v>0</v>
      </c>
      <c r="H123" s="570">
        <v>0</v>
      </c>
      <c r="I123" s="570">
        <f t="shared" si="17"/>
        <v>0</v>
      </c>
      <c r="J123" s="570">
        <v>0</v>
      </c>
      <c r="K123" s="570">
        <v>0</v>
      </c>
      <c r="L123" s="570">
        <v>0</v>
      </c>
      <c r="M123" s="570">
        <f t="shared" si="18"/>
        <v>0</v>
      </c>
      <c r="N123" s="570">
        <v>0</v>
      </c>
      <c r="O123" s="570">
        <v>0</v>
      </c>
      <c r="P123" s="570">
        <v>0</v>
      </c>
      <c r="Q123" s="570">
        <f t="shared" si="19"/>
        <v>0</v>
      </c>
      <c r="R123" s="570">
        <v>0</v>
      </c>
      <c r="S123" s="570">
        <v>0</v>
      </c>
      <c r="T123" s="570">
        <v>0</v>
      </c>
      <c r="U123" s="570">
        <f t="shared" si="20"/>
        <v>0</v>
      </c>
      <c r="V123" s="570">
        <v>0</v>
      </c>
      <c r="W123" s="570">
        <v>0</v>
      </c>
      <c r="X123" s="570">
        <v>0</v>
      </c>
      <c r="Y123" s="570">
        <f t="shared" si="21"/>
        <v>0</v>
      </c>
      <c r="Z123" s="571">
        <f t="shared" si="24"/>
        <v>1</v>
      </c>
      <c r="AA123" s="570">
        <f t="shared" si="24"/>
        <v>8</v>
      </c>
      <c r="AB123" s="570">
        <f t="shared" si="24"/>
        <v>34</v>
      </c>
      <c r="AC123" s="570">
        <f t="shared" si="23"/>
        <v>43</v>
      </c>
      <c r="AD123" s="568" t="s">
        <v>606</v>
      </c>
    </row>
    <row r="124" spans="1:31" ht="20.25">
      <c r="A124" s="568" t="s">
        <v>607</v>
      </c>
      <c r="B124" s="569">
        <v>0</v>
      </c>
      <c r="C124" s="569">
        <v>0</v>
      </c>
      <c r="D124" s="569">
        <v>0</v>
      </c>
      <c r="E124" s="569">
        <f t="shared" si="16"/>
        <v>0</v>
      </c>
      <c r="F124" s="569">
        <v>0</v>
      </c>
      <c r="G124" s="569">
        <v>0</v>
      </c>
      <c r="H124" s="569">
        <v>0</v>
      </c>
      <c r="I124" s="569">
        <f t="shared" si="17"/>
        <v>0</v>
      </c>
      <c r="J124" s="569">
        <v>0</v>
      </c>
      <c r="K124" s="569">
        <v>0</v>
      </c>
      <c r="L124" s="569">
        <v>0</v>
      </c>
      <c r="M124" s="569">
        <f t="shared" si="18"/>
        <v>0</v>
      </c>
      <c r="N124" s="569">
        <v>0</v>
      </c>
      <c r="O124" s="569">
        <v>0</v>
      </c>
      <c r="P124" s="569">
        <v>0</v>
      </c>
      <c r="Q124" s="569">
        <f t="shared" si="19"/>
        <v>0</v>
      </c>
      <c r="R124" s="569">
        <v>1</v>
      </c>
      <c r="S124" s="569">
        <v>0</v>
      </c>
      <c r="T124" s="569">
        <v>0</v>
      </c>
      <c r="U124" s="569">
        <f t="shared" si="20"/>
        <v>1</v>
      </c>
      <c r="V124" s="569">
        <v>0</v>
      </c>
      <c r="W124" s="569">
        <v>0</v>
      </c>
      <c r="X124" s="569">
        <v>0</v>
      </c>
      <c r="Y124" s="569">
        <f t="shared" si="21"/>
        <v>0</v>
      </c>
      <c r="Z124" s="569">
        <f t="shared" si="24"/>
        <v>2</v>
      </c>
      <c r="AA124" s="569">
        <f t="shared" si="24"/>
        <v>14</v>
      </c>
      <c r="AB124" s="569">
        <f t="shared" si="24"/>
        <v>30</v>
      </c>
      <c r="AC124" s="569">
        <f t="shared" si="23"/>
        <v>46</v>
      </c>
      <c r="AD124" s="568" t="s">
        <v>608</v>
      </c>
    </row>
    <row r="125" spans="1:31" ht="20.25">
      <c r="A125" s="568" t="s">
        <v>609</v>
      </c>
      <c r="B125" s="570">
        <v>0</v>
      </c>
      <c r="C125" s="570">
        <v>1</v>
      </c>
      <c r="D125" s="570">
        <v>1</v>
      </c>
      <c r="E125" s="570">
        <f t="shared" si="16"/>
        <v>2</v>
      </c>
      <c r="F125" s="570">
        <v>0</v>
      </c>
      <c r="G125" s="570">
        <v>2</v>
      </c>
      <c r="H125" s="570">
        <v>0</v>
      </c>
      <c r="I125" s="570">
        <f t="shared" si="17"/>
        <v>2</v>
      </c>
      <c r="J125" s="570">
        <v>0</v>
      </c>
      <c r="K125" s="570">
        <v>0</v>
      </c>
      <c r="L125" s="570">
        <v>0</v>
      </c>
      <c r="M125" s="570">
        <f t="shared" si="18"/>
        <v>0</v>
      </c>
      <c r="N125" s="570">
        <v>0</v>
      </c>
      <c r="O125" s="570">
        <v>0</v>
      </c>
      <c r="P125" s="570">
        <v>0</v>
      </c>
      <c r="Q125" s="570">
        <f t="shared" si="19"/>
        <v>0</v>
      </c>
      <c r="R125" s="570">
        <v>0</v>
      </c>
      <c r="S125" s="570">
        <v>0</v>
      </c>
      <c r="T125" s="570">
        <v>0</v>
      </c>
      <c r="U125" s="570">
        <f t="shared" si="20"/>
        <v>0</v>
      </c>
      <c r="V125" s="570">
        <v>0</v>
      </c>
      <c r="W125" s="570">
        <v>1</v>
      </c>
      <c r="X125" s="570">
        <v>0</v>
      </c>
      <c r="Y125" s="570">
        <f t="shared" si="21"/>
        <v>1</v>
      </c>
      <c r="Z125" s="571">
        <f t="shared" si="24"/>
        <v>3</v>
      </c>
      <c r="AA125" s="570">
        <f t="shared" si="24"/>
        <v>67</v>
      </c>
      <c r="AB125" s="570">
        <f t="shared" si="24"/>
        <v>96</v>
      </c>
      <c r="AC125" s="570">
        <f t="shared" si="23"/>
        <v>166</v>
      </c>
      <c r="AD125" s="568" t="s">
        <v>610</v>
      </c>
      <c r="AE125" s="456"/>
    </row>
    <row r="126" spans="1:31" ht="20.25">
      <c r="A126" s="568" t="s">
        <v>611</v>
      </c>
      <c r="B126" s="569">
        <v>0</v>
      </c>
      <c r="C126" s="569">
        <v>1</v>
      </c>
      <c r="D126" s="569">
        <v>0</v>
      </c>
      <c r="E126" s="569">
        <f t="shared" si="16"/>
        <v>1</v>
      </c>
      <c r="F126" s="569">
        <v>0</v>
      </c>
      <c r="G126" s="569">
        <v>0</v>
      </c>
      <c r="H126" s="569">
        <v>1</v>
      </c>
      <c r="I126" s="569">
        <f t="shared" si="17"/>
        <v>1</v>
      </c>
      <c r="J126" s="569">
        <v>0</v>
      </c>
      <c r="K126" s="569">
        <v>0</v>
      </c>
      <c r="L126" s="569">
        <v>0</v>
      </c>
      <c r="M126" s="569">
        <f t="shared" si="18"/>
        <v>0</v>
      </c>
      <c r="N126" s="569">
        <v>0</v>
      </c>
      <c r="O126" s="569">
        <v>0</v>
      </c>
      <c r="P126" s="569">
        <v>0</v>
      </c>
      <c r="Q126" s="569">
        <f t="shared" si="19"/>
        <v>0</v>
      </c>
      <c r="R126" s="569">
        <v>0</v>
      </c>
      <c r="S126" s="569">
        <v>0</v>
      </c>
      <c r="T126" s="569">
        <v>0</v>
      </c>
      <c r="U126" s="569">
        <f t="shared" si="20"/>
        <v>0</v>
      </c>
      <c r="V126" s="569">
        <v>0</v>
      </c>
      <c r="W126" s="569">
        <v>0</v>
      </c>
      <c r="X126" s="569">
        <v>0</v>
      </c>
      <c r="Y126" s="569">
        <f t="shared" si="21"/>
        <v>0</v>
      </c>
      <c r="Z126" s="569">
        <f t="shared" ref="Z126:AB129" si="25">B40+F40+J40+N40+R40+V40+Z40+B83+F83+J83+N83+R83+V83+Z83+B126+F126+J126+N126+R126+V126</f>
        <v>3</v>
      </c>
      <c r="AA126" s="569">
        <f t="shared" si="25"/>
        <v>17</v>
      </c>
      <c r="AB126" s="569">
        <f t="shared" si="25"/>
        <v>35</v>
      </c>
      <c r="AC126" s="569">
        <f t="shared" si="23"/>
        <v>55</v>
      </c>
      <c r="AD126" s="568" t="s">
        <v>612</v>
      </c>
      <c r="AE126" s="456"/>
    </row>
    <row r="127" spans="1:31" ht="20.25">
      <c r="A127" s="568" t="s">
        <v>613</v>
      </c>
      <c r="B127" s="570">
        <v>0</v>
      </c>
      <c r="C127" s="570">
        <v>0</v>
      </c>
      <c r="D127" s="570">
        <v>0</v>
      </c>
      <c r="E127" s="570">
        <f t="shared" si="16"/>
        <v>0</v>
      </c>
      <c r="F127" s="570">
        <v>0</v>
      </c>
      <c r="G127" s="570">
        <v>0</v>
      </c>
      <c r="H127" s="570">
        <v>0</v>
      </c>
      <c r="I127" s="570">
        <f t="shared" si="17"/>
        <v>0</v>
      </c>
      <c r="J127" s="570">
        <v>0</v>
      </c>
      <c r="K127" s="570">
        <v>0</v>
      </c>
      <c r="L127" s="570">
        <v>0</v>
      </c>
      <c r="M127" s="570">
        <f t="shared" si="18"/>
        <v>0</v>
      </c>
      <c r="N127" s="570">
        <v>0</v>
      </c>
      <c r="O127" s="570">
        <v>0</v>
      </c>
      <c r="P127" s="570">
        <v>0</v>
      </c>
      <c r="Q127" s="570">
        <f t="shared" si="19"/>
        <v>0</v>
      </c>
      <c r="R127" s="570">
        <v>0</v>
      </c>
      <c r="S127" s="570">
        <v>0</v>
      </c>
      <c r="T127" s="570">
        <v>0</v>
      </c>
      <c r="U127" s="570">
        <f t="shared" si="20"/>
        <v>0</v>
      </c>
      <c r="V127" s="570">
        <v>0</v>
      </c>
      <c r="W127" s="570">
        <v>0</v>
      </c>
      <c r="X127" s="570">
        <v>0</v>
      </c>
      <c r="Y127" s="570">
        <f t="shared" si="21"/>
        <v>0</v>
      </c>
      <c r="Z127" s="571">
        <f t="shared" si="25"/>
        <v>3</v>
      </c>
      <c r="AA127" s="570">
        <f t="shared" si="25"/>
        <v>16</v>
      </c>
      <c r="AB127" s="570">
        <f t="shared" si="25"/>
        <v>22</v>
      </c>
      <c r="AC127" s="570">
        <f t="shared" si="23"/>
        <v>41</v>
      </c>
      <c r="AD127" s="568" t="s">
        <v>614</v>
      </c>
    </row>
    <row r="128" spans="1:31" ht="20.25">
      <c r="A128" s="568" t="s">
        <v>615</v>
      </c>
      <c r="B128" s="569">
        <v>0</v>
      </c>
      <c r="C128" s="569">
        <v>0</v>
      </c>
      <c r="D128" s="569">
        <v>0</v>
      </c>
      <c r="E128" s="569">
        <f t="shared" si="16"/>
        <v>0</v>
      </c>
      <c r="F128" s="569">
        <v>0</v>
      </c>
      <c r="G128" s="569">
        <v>0</v>
      </c>
      <c r="H128" s="569">
        <v>0</v>
      </c>
      <c r="I128" s="569">
        <f t="shared" si="17"/>
        <v>0</v>
      </c>
      <c r="J128" s="569">
        <v>0</v>
      </c>
      <c r="K128" s="569">
        <v>0</v>
      </c>
      <c r="L128" s="569">
        <v>0</v>
      </c>
      <c r="M128" s="569">
        <f t="shared" si="18"/>
        <v>0</v>
      </c>
      <c r="N128" s="569">
        <v>0</v>
      </c>
      <c r="O128" s="569">
        <v>0</v>
      </c>
      <c r="P128" s="569">
        <v>0</v>
      </c>
      <c r="Q128" s="569">
        <f t="shared" si="19"/>
        <v>0</v>
      </c>
      <c r="R128" s="569">
        <v>0</v>
      </c>
      <c r="S128" s="569">
        <v>0</v>
      </c>
      <c r="T128" s="569">
        <v>0</v>
      </c>
      <c r="U128" s="569">
        <f t="shared" si="20"/>
        <v>0</v>
      </c>
      <c r="V128" s="569">
        <v>0</v>
      </c>
      <c r="W128" s="569">
        <v>0</v>
      </c>
      <c r="X128" s="569">
        <v>0</v>
      </c>
      <c r="Y128" s="569">
        <f t="shared" si="21"/>
        <v>0</v>
      </c>
      <c r="Z128" s="569">
        <f t="shared" si="25"/>
        <v>0</v>
      </c>
      <c r="AA128" s="569">
        <f t="shared" si="25"/>
        <v>29</v>
      </c>
      <c r="AB128" s="569">
        <f t="shared" si="25"/>
        <v>41</v>
      </c>
      <c r="AC128" s="569">
        <f t="shared" si="23"/>
        <v>70</v>
      </c>
      <c r="AD128" s="568" t="s">
        <v>616</v>
      </c>
      <c r="AE128" s="456"/>
    </row>
    <row r="129" spans="1:31" ht="20.25">
      <c r="A129" s="568" t="s">
        <v>617</v>
      </c>
      <c r="B129" s="570">
        <v>0</v>
      </c>
      <c r="C129" s="570">
        <v>0</v>
      </c>
      <c r="D129" s="570">
        <v>1</v>
      </c>
      <c r="E129" s="570">
        <f t="shared" si="16"/>
        <v>1</v>
      </c>
      <c r="F129" s="570">
        <v>0</v>
      </c>
      <c r="G129" s="570">
        <v>0</v>
      </c>
      <c r="H129" s="570">
        <v>0</v>
      </c>
      <c r="I129" s="570">
        <f t="shared" si="17"/>
        <v>0</v>
      </c>
      <c r="J129" s="570">
        <v>0</v>
      </c>
      <c r="K129" s="570">
        <v>0</v>
      </c>
      <c r="L129" s="570">
        <v>0</v>
      </c>
      <c r="M129" s="570">
        <f t="shared" si="18"/>
        <v>0</v>
      </c>
      <c r="N129" s="570">
        <v>0</v>
      </c>
      <c r="O129" s="570">
        <v>0</v>
      </c>
      <c r="P129" s="570">
        <v>0</v>
      </c>
      <c r="Q129" s="570">
        <f t="shared" si="19"/>
        <v>0</v>
      </c>
      <c r="R129" s="570">
        <v>0</v>
      </c>
      <c r="S129" s="570">
        <v>0</v>
      </c>
      <c r="T129" s="570">
        <v>0</v>
      </c>
      <c r="U129" s="570">
        <f t="shared" si="20"/>
        <v>0</v>
      </c>
      <c r="V129" s="570">
        <v>0</v>
      </c>
      <c r="W129" s="570">
        <v>0</v>
      </c>
      <c r="X129" s="570">
        <v>0</v>
      </c>
      <c r="Y129" s="570">
        <f t="shared" si="21"/>
        <v>0</v>
      </c>
      <c r="Z129" s="571">
        <f t="shared" si="25"/>
        <v>10</v>
      </c>
      <c r="AA129" s="570">
        <f t="shared" si="25"/>
        <v>9</v>
      </c>
      <c r="AB129" s="570">
        <f t="shared" si="25"/>
        <v>29</v>
      </c>
      <c r="AC129" s="570">
        <f t="shared" si="23"/>
        <v>48</v>
      </c>
      <c r="AD129" s="568" t="s">
        <v>618</v>
      </c>
      <c r="AE129" s="456"/>
    </row>
    <row r="130" spans="1:31" ht="20.25">
      <c r="A130" s="387" t="s">
        <v>128</v>
      </c>
      <c r="B130" s="573">
        <f t="shared" ref="B130:AC130" si="26">SUM(B94:B129)</f>
        <v>567</v>
      </c>
      <c r="C130" s="573">
        <f t="shared" si="26"/>
        <v>438</v>
      </c>
      <c r="D130" s="573">
        <f t="shared" si="26"/>
        <v>123</v>
      </c>
      <c r="E130" s="573">
        <f t="shared" si="26"/>
        <v>1128</v>
      </c>
      <c r="F130" s="573">
        <f t="shared" si="26"/>
        <v>302</v>
      </c>
      <c r="G130" s="573">
        <f t="shared" si="26"/>
        <v>205</v>
      </c>
      <c r="H130" s="573">
        <f t="shared" si="26"/>
        <v>50</v>
      </c>
      <c r="I130" s="573">
        <f t="shared" si="26"/>
        <v>557</v>
      </c>
      <c r="J130" s="573">
        <f t="shared" si="26"/>
        <v>161</v>
      </c>
      <c r="K130" s="573">
        <f t="shared" si="26"/>
        <v>99</v>
      </c>
      <c r="L130" s="573">
        <f t="shared" si="26"/>
        <v>10</v>
      </c>
      <c r="M130" s="573">
        <f t="shared" si="26"/>
        <v>270</v>
      </c>
      <c r="N130" s="573">
        <f t="shared" si="26"/>
        <v>154</v>
      </c>
      <c r="O130" s="573">
        <f t="shared" si="26"/>
        <v>103</v>
      </c>
      <c r="P130" s="573">
        <f t="shared" si="26"/>
        <v>37</v>
      </c>
      <c r="Q130" s="573">
        <f t="shared" si="26"/>
        <v>294</v>
      </c>
      <c r="R130" s="573">
        <f t="shared" si="26"/>
        <v>79</v>
      </c>
      <c r="S130" s="573">
        <f t="shared" si="26"/>
        <v>59</v>
      </c>
      <c r="T130" s="573">
        <f t="shared" si="26"/>
        <v>10</v>
      </c>
      <c r="U130" s="573">
        <f t="shared" si="26"/>
        <v>148</v>
      </c>
      <c r="V130" s="573">
        <f t="shared" si="26"/>
        <v>101</v>
      </c>
      <c r="W130" s="573">
        <f t="shared" si="26"/>
        <v>60</v>
      </c>
      <c r="X130" s="573">
        <f t="shared" si="26"/>
        <v>4</v>
      </c>
      <c r="Y130" s="573">
        <f t="shared" si="26"/>
        <v>165</v>
      </c>
      <c r="Z130" s="573">
        <f t="shared" si="26"/>
        <v>21377</v>
      </c>
      <c r="AA130" s="573">
        <f t="shared" si="26"/>
        <v>18956</v>
      </c>
      <c r="AB130" s="573">
        <f t="shared" si="26"/>
        <v>11580</v>
      </c>
      <c r="AC130" s="573">
        <f t="shared" si="26"/>
        <v>51913</v>
      </c>
      <c r="AD130" s="387" t="s">
        <v>129</v>
      </c>
      <c r="AE130" s="456"/>
    </row>
    <row r="131" spans="1:31">
      <c r="A131" s="305"/>
      <c r="B131" s="305"/>
      <c r="C131" s="305"/>
      <c r="D131" s="305"/>
      <c r="E131" s="305"/>
      <c r="F131" s="306"/>
      <c r="G131" s="305"/>
      <c r="H131" s="305"/>
      <c r="I131" s="305"/>
      <c r="J131" s="306"/>
      <c r="K131" s="305"/>
      <c r="L131" s="305"/>
      <c r="M131" s="305"/>
      <c r="N131" s="306"/>
      <c r="O131" s="305"/>
      <c r="P131" s="305"/>
      <c r="Q131" s="305"/>
      <c r="R131" s="306"/>
      <c r="S131" s="305"/>
      <c r="T131" s="305"/>
      <c r="U131" s="305"/>
      <c r="V131" s="306"/>
      <c r="W131" s="305"/>
      <c r="X131" s="305"/>
      <c r="Y131" s="305"/>
      <c r="Z131" s="306"/>
      <c r="AA131" s="305"/>
      <c r="AB131" s="305"/>
      <c r="AC131" s="305"/>
      <c r="AD131" s="305"/>
    </row>
  </sheetData>
  <mergeCells count="56">
    <mergeCell ref="A1:AD1"/>
    <mergeCell ref="A2:AD2"/>
    <mergeCell ref="A3:O3"/>
    <mergeCell ref="P3:AD3"/>
    <mergeCell ref="A4:A7"/>
    <mergeCell ref="B4:E4"/>
    <mergeCell ref="F4:I4"/>
    <mergeCell ref="J4:M4"/>
    <mergeCell ref="N4:Q4"/>
    <mergeCell ref="R4:U4"/>
    <mergeCell ref="V4:Y4"/>
    <mergeCell ref="Z4:AC4"/>
    <mergeCell ref="AD4:AD7"/>
    <mergeCell ref="B5:E5"/>
    <mergeCell ref="F5:I5"/>
    <mergeCell ref="J5:M5"/>
    <mergeCell ref="N5:Q5"/>
    <mergeCell ref="R5:U5"/>
    <mergeCell ref="V5:Y5"/>
    <mergeCell ref="Z5:AC5"/>
    <mergeCell ref="A46:O46"/>
    <mergeCell ref="P46:AD46"/>
    <mergeCell ref="A47:A50"/>
    <mergeCell ref="B47:E47"/>
    <mergeCell ref="F47:I47"/>
    <mergeCell ref="J47:M47"/>
    <mergeCell ref="N47:Q47"/>
    <mergeCell ref="F91:I91"/>
    <mergeCell ref="J91:M91"/>
    <mergeCell ref="AD47:AD50"/>
    <mergeCell ref="B48:E48"/>
    <mergeCell ref="F48:I48"/>
    <mergeCell ref="J48:M48"/>
    <mergeCell ref="N48:Q48"/>
    <mergeCell ref="R48:U48"/>
    <mergeCell ref="V48:Y48"/>
    <mergeCell ref="Z48:AC48"/>
    <mergeCell ref="R47:U47"/>
    <mergeCell ref="V47:Y47"/>
    <mergeCell ref="Z47:AC47"/>
    <mergeCell ref="N91:Q91"/>
    <mergeCell ref="R91:U91"/>
    <mergeCell ref="A89:O89"/>
    <mergeCell ref="P89:AD89"/>
    <mergeCell ref="A90:A93"/>
    <mergeCell ref="B90:E90"/>
    <mergeCell ref="F90:I90"/>
    <mergeCell ref="J90:M90"/>
    <mergeCell ref="N90:Q90"/>
    <mergeCell ref="R90:U90"/>
    <mergeCell ref="V90:Y90"/>
    <mergeCell ref="V91:Y91"/>
    <mergeCell ref="Z91:AC91"/>
    <mergeCell ref="Z90:AC90"/>
    <mergeCell ref="AD90:AD93"/>
    <mergeCell ref="B91:E91"/>
  </mergeCells>
  <pageMargins left="0.7" right="0.7" top="0.75" bottom="0.75" header="0.3" footer="0.3"/>
  <pageSetup paperSize="9" scale="43" orientation="landscape" r:id="rId1"/>
  <rowBreaks count="2" manualBreakCount="2">
    <brk id="44" max="29" man="1"/>
    <brk id="87" max="29"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F31"/>
  <sheetViews>
    <sheetView showGridLines="0" rightToLeft="1" zoomScaleNormal="100" workbookViewId="0">
      <selection activeCell="G13" sqref="G13"/>
    </sheetView>
  </sheetViews>
  <sheetFormatPr defaultColWidth="8.85546875" defaultRowHeight="12.75"/>
  <cols>
    <col min="1" max="1" width="21.7109375" style="355" customWidth="1"/>
    <col min="2" max="2" width="13.7109375" style="348" customWidth="1"/>
    <col min="3" max="14" width="9.7109375" style="531" customWidth="1"/>
    <col min="15" max="17" width="10.85546875" style="531" bestFit="1" customWidth="1"/>
    <col min="18" max="18" width="13.7109375" style="348" customWidth="1"/>
    <col min="19" max="19" width="21.7109375" style="355" customWidth="1"/>
    <col min="20" max="23" width="8.85546875" style="577"/>
    <col min="24" max="211" width="8.85546875" style="531"/>
    <col min="212" max="212" width="10.28515625" style="531" customWidth="1"/>
    <col min="213" max="213" width="7.28515625" style="531" customWidth="1"/>
    <col min="214" max="243" width="6.7109375" style="531" customWidth="1"/>
    <col min="244" max="467" width="8.85546875" style="531"/>
    <col min="468" max="468" width="10.28515625" style="531" customWidth="1"/>
    <col min="469" max="469" width="7.28515625" style="531" customWidth="1"/>
    <col min="470" max="499" width="6.7109375" style="531" customWidth="1"/>
    <col min="500" max="723" width="8.85546875" style="531"/>
    <col min="724" max="724" width="10.28515625" style="531" customWidth="1"/>
    <col min="725" max="725" width="7.28515625" style="531" customWidth="1"/>
    <col min="726" max="755" width="6.7109375" style="531" customWidth="1"/>
    <col min="756" max="979" width="8.85546875" style="531"/>
    <col min="980" max="980" width="10.28515625" style="531" customWidth="1"/>
    <col min="981" max="981" width="7.28515625" style="531" customWidth="1"/>
    <col min="982" max="1011" width="6.7109375" style="531" customWidth="1"/>
    <col min="1012" max="1235" width="8.85546875" style="531"/>
    <col min="1236" max="1236" width="10.28515625" style="531" customWidth="1"/>
    <col min="1237" max="1237" width="7.28515625" style="531" customWidth="1"/>
    <col min="1238" max="1267" width="6.7109375" style="531" customWidth="1"/>
    <col min="1268" max="1491" width="8.85546875" style="531"/>
    <col min="1492" max="1492" width="10.28515625" style="531" customWidth="1"/>
    <col min="1493" max="1493" width="7.28515625" style="531" customWidth="1"/>
    <col min="1494" max="1523" width="6.7109375" style="531" customWidth="1"/>
    <col min="1524" max="1747" width="8.85546875" style="531"/>
    <col min="1748" max="1748" width="10.28515625" style="531" customWidth="1"/>
    <col min="1749" max="1749" width="7.28515625" style="531" customWidth="1"/>
    <col min="1750" max="1779" width="6.7109375" style="531" customWidth="1"/>
    <col min="1780" max="2003" width="8.85546875" style="531"/>
    <col min="2004" max="2004" width="10.28515625" style="531" customWidth="1"/>
    <col min="2005" max="2005" width="7.28515625" style="531" customWidth="1"/>
    <col min="2006" max="2035" width="6.7109375" style="531" customWidth="1"/>
    <col min="2036" max="2259" width="8.85546875" style="531"/>
    <col min="2260" max="2260" width="10.28515625" style="531" customWidth="1"/>
    <col min="2261" max="2261" width="7.28515625" style="531" customWidth="1"/>
    <col min="2262" max="2291" width="6.7109375" style="531" customWidth="1"/>
    <col min="2292" max="2515" width="8.85546875" style="531"/>
    <col min="2516" max="2516" width="10.28515625" style="531" customWidth="1"/>
    <col min="2517" max="2517" width="7.28515625" style="531" customWidth="1"/>
    <col min="2518" max="2547" width="6.7109375" style="531" customWidth="1"/>
    <col min="2548" max="2771" width="8.85546875" style="531"/>
    <col min="2772" max="2772" width="10.28515625" style="531" customWidth="1"/>
    <col min="2773" max="2773" width="7.28515625" style="531" customWidth="1"/>
    <col min="2774" max="2803" width="6.7109375" style="531" customWidth="1"/>
    <col min="2804" max="3027" width="8.85546875" style="531"/>
    <col min="3028" max="3028" width="10.28515625" style="531" customWidth="1"/>
    <col min="3029" max="3029" width="7.28515625" style="531" customWidth="1"/>
    <col min="3030" max="3059" width="6.7109375" style="531" customWidth="1"/>
    <col min="3060" max="3283" width="8.85546875" style="531"/>
    <col min="3284" max="3284" width="10.28515625" style="531" customWidth="1"/>
    <col min="3285" max="3285" width="7.28515625" style="531" customWidth="1"/>
    <col min="3286" max="3315" width="6.7109375" style="531" customWidth="1"/>
    <col min="3316" max="3539" width="8.85546875" style="531"/>
    <col min="3540" max="3540" width="10.28515625" style="531" customWidth="1"/>
    <col min="3541" max="3541" width="7.28515625" style="531" customWidth="1"/>
    <col min="3542" max="3571" width="6.7109375" style="531" customWidth="1"/>
    <col min="3572" max="3795" width="8.85546875" style="531"/>
    <col min="3796" max="3796" width="10.28515625" style="531" customWidth="1"/>
    <col min="3797" max="3797" width="7.28515625" style="531" customWidth="1"/>
    <col min="3798" max="3827" width="6.7109375" style="531" customWidth="1"/>
    <col min="3828" max="4051" width="8.85546875" style="531"/>
    <col min="4052" max="4052" width="10.28515625" style="531" customWidth="1"/>
    <col min="4053" max="4053" width="7.28515625" style="531" customWidth="1"/>
    <col min="4054" max="4083" width="6.7109375" style="531" customWidth="1"/>
    <col min="4084" max="4307" width="8.85546875" style="531"/>
    <col min="4308" max="4308" width="10.28515625" style="531" customWidth="1"/>
    <col min="4309" max="4309" width="7.28515625" style="531" customWidth="1"/>
    <col min="4310" max="4339" width="6.7109375" style="531" customWidth="1"/>
    <col min="4340" max="4563" width="8.85546875" style="531"/>
    <col min="4564" max="4564" width="10.28515625" style="531" customWidth="1"/>
    <col min="4565" max="4565" width="7.28515625" style="531" customWidth="1"/>
    <col min="4566" max="4595" width="6.7109375" style="531" customWidth="1"/>
    <col min="4596" max="4819" width="8.85546875" style="531"/>
    <col min="4820" max="4820" width="10.28515625" style="531" customWidth="1"/>
    <col min="4821" max="4821" width="7.28515625" style="531" customWidth="1"/>
    <col min="4822" max="4851" width="6.7109375" style="531" customWidth="1"/>
    <col min="4852" max="5075" width="8.85546875" style="531"/>
    <col min="5076" max="5076" width="10.28515625" style="531" customWidth="1"/>
    <col min="5077" max="5077" width="7.28515625" style="531" customWidth="1"/>
    <col min="5078" max="5107" width="6.7109375" style="531" customWidth="1"/>
    <col min="5108" max="5331" width="8.85546875" style="531"/>
    <col min="5332" max="5332" width="10.28515625" style="531" customWidth="1"/>
    <col min="5333" max="5333" width="7.28515625" style="531" customWidth="1"/>
    <col min="5334" max="5363" width="6.7109375" style="531" customWidth="1"/>
    <col min="5364" max="5587" width="8.85546875" style="531"/>
    <col min="5588" max="5588" width="10.28515625" style="531" customWidth="1"/>
    <col min="5589" max="5589" width="7.28515625" style="531" customWidth="1"/>
    <col min="5590" max="5619" width="6.7109375" style="531" customWidth="1"/>
    <col min="5620" max="5843" width="8.85546875" style="531"/>
    <col min="5844" max="5844" width="10.28515625" style="531" customWidth="1"/>
    <col min="5845" max="5845" width="7.28515625" style="531" customWidth="1"/>
    <col min="5846" max="5875" width="6.7109375" style="531" customWidth="1"/>
    <col min="5876" max="6099" width="8.85546875" style="531"/>
    <col min="6100" max="6100" width="10.28515625" style="531" customWidth="1"/>
    <col min="6101" max="6101" width="7.28515625" style="531" customWidth="1"/>
    <col min="6102" max="6131" width="6.7109375" style="531" customWidth="1"/>
    <col min="6132" max="6355" width="8.85546875" style="531"/>
    <col min="6356" max="6356" width="10.28515625" style="531" customWidth="1"/>
    <col min="6357" max="6357" width="7.28515625" style="531" customWidth="1"/>
    <col min="6358" max="6387" width="6.7109375" style="531" customWidth="1"/>
    <col min="6388" max="6611" width="8.85546875" style="531"/>
    <col min="6612" max="6612" width="10.28515625" style="531" customWidth="1"/>
    <col min="6613" max="6613" width="7.28515625" style="531" customWidth="1"/>
    <col min="6614" max="6643" width="6.7109375" style="531" customWidth="1"/>
    <col min="6644" max="6867" width="8.85546875" style="531"/>
    <col min="6868" max="6868" width="10.28515625" style="531" customWidth="1"/>
    <col min="6869" max="6869" width="7.28515625" style="531" customWidth="1"/>
    <col min="6870" max="6899" width="6.7109375" style="531" customWidth="1"/>
    <col min="6900" max="7123" width="8.85546875" style="531"/>
    <col min="7124" max="7124" width="10.28515625" style="531" customWidth="1"/>
    <col min="7125" max="7125" width="7.28515625" style="531" customWidth="1"/>
    <col min="7126" max="7155" width="6.7109375" style="531" customWidth="1"/>
    <col min="7156" max="7379" width="8.85546875" style="531"/>
    <col min="7380" max="7380" width="10.28515625" style="531" customWidth="1"/>
    <col min="7381" max="7381" width="7.28515625" style="531" customWidth="1"/>
    <col min="7382" max="7411" width="6.7109375" style="531" customWidth="1"/>
    <col min="7412" max="7635" width="8.85546875" style="531"/>
    <col min="7636" max="7636" width="10.28515625" style="531" customWidth="1"/>
    <col min="7637" max="7637" width="7.28515625" style="531" customWidth="1"/>
    <col min="7638" max="7667" width="6.7109375" style="531" customWidth="1"/>
    <col min="7668" max="7891" width="8.85546875" style="531"/>
    <col min="7892" max="7892" width="10.28515625" style="531" customWidth="1"/>
    <col min="7893" max="7893" width="7.28515625" style="531" customWidth="1"/>
    <col min="7894" max="7923" width="6.7109375" style="531" customWidth="1"/>
    <col min="7924" max="8147" width="8.85546875" style="531"/>
    <col min="8148" max="8148" width="10.28515625" style="531" customWidth="1"/>
    <col min="8149" max="8149" width="7.28515625" style="531" customWidth="1"/>
    <col min="8150" max="8179" width="6.7109375" style="531" customWidth="1"/>
    <col min="8180" max="8403" width="8.85546875" style="531"/>
    <col min="8404" max="8404" width="10.28515625" style="531" customWidth="1"/>
    <col min="8405" max="8405" width="7.28515625" style="531" customWidth="1"/>
    <col min="8406" max="8435" width="6.7109375" style="531" customWidth="1"/>
    <col min="8436" max="8659" width="8.85546875" style="531"/>
    <col min="8660" max="8660" width="10.28515625" style="531" customWidth="1"/>
    <col min="8661" max="8661" width="7.28515625" style="531" customWidth="1"/>
    <col min="8662" max="8691" width="6.7109375" style="531" customWidth="1"/>
    <col min="8692" max="8915" width="8.85546875" style="531"/>
    <col min="8916" max="8916" width="10.28515625" style="531" customWidth="1"/>
    <col min="8917" max="8917" width="7.28515625" style="531" customWidth="1"/>
    <col min="8918" max="8947" width="6.7109375" style="531" customWidth="1"/>
    <col min="8948" max="9171" width="8.85546875" style="531"/>
    <col min="9172" max="9172" width="10.28515625" style="531" customWidth="1"/>
    <col min="9173" max="9173" width="7.28515625" style="531" customWidth="1"/>
    <col min="9174" max="9203" width="6.7109375" style="531" customWidth="1"/>
    <col min="9204" max="9427" width="8.85546875" style="531"/>
    <col min="9428" max="9428" width="10.28515625" style="531" customWidth="1"/>
    <col min="9429" max="9429" width="7.28515625" style="531" customWidth="1"/>
    <col min="9430" max="9459" width="6.7109375" style="531" customWidth="1"/>
    <col min="9460" max="9683" width="8.85546875" style="531"/>
    <col min="9684" max="9684" width="10.28515625" style="531" customWidth="1"/>
    <col min="9685" max="9685" width="7.28515625" style="531" customWidth="1"/>
    <col min="9686" max="9715" width="6.7109375" style="531" customWidth="1"/>
    <col min="9716" max="9939" width="8.85546875" style="531"/>
    <col min="9940" max="9940" width="10.28515625" style="531" customWidth="1"/>
    <col min="9941" max="9941" width="7.28515625" style="531" customWidth="1"/>
    <col min="9942" max="9971" width="6.7109375" style="531" customWidth="1"/>
    <col min="9972" max="10195" width="8.85546875" style="531"/>
    <col min="10196" max="10196" width="10.28515625" style="531" customWidth="1"/>
    <col min="10197" max="10197" width="7.28515625" style="531" customWidth="1"/>
    <col min="10198" max="10227" width="6.7109375" style="531" customWidth="1"/>
    <col min="10228" max="10451" width="8.85546875" style="531"/>
    <col min="10452" max="10452" width="10.28515625" style="531" customWidth="1"/>
    <col min="10453" max="10453" width="7.28515625" style="531" customWidth="1"/>
    <col min="10454" max="10483" width="6.7109375" style="531" customWidth="1"/>
    <col min="10484" max="10707" width="8.85546875" style="531"/>
    <col min="10708" max="10708" width="10.28515625" style="531" customWidth="1"/>
    <col min="10709" max="10709" width="7.28515625" style="531" customWidth="1"/>
    <col min="10710" max="10739" width="6.7109375" style="531" customWidth="1"/>
    <col min="10740" max="10963" width="8.85546875" style="531"/>
    <col min="10964" max="10964" width="10.28515625" style="531" customWidth="1"/>
    <col min="10965" max="10965" width="7.28515625" style="531" customWidth="1"/>
    <col min="10966" max="10995" width="6.7109375" style="531" customWidth="1"/>
    <col min="10996" max="11219" width="8.85546875" style="531"/>
    <col min="11220" max="11220" width="10.28515625" style="531" customWidth="1"/>
    <col min="11221" max="11221" width="7.28515625" style="531" customWidth="1"/>
    <col min="11222" max="11251" width="6.7109375" style="531" customWidth="1"/>
    <col min="11252" max="11475" width="8.85546875" style="531"/>
    <col min="11476" max="11476" width="10.28515625" style="531" customWidth="1"/>
    <col min="11477" max="11477" width="7.28515625" style="531" customWidth="1"/>
    <col min="11478" max="11507" width="6.7109375" style="531" customWidth="1"/>
    <col min="11508" max="11731" width="8.85546875" style="531"/>
    <col min="11732" max="11732" width="10.28515625" style="531" customWidth="1"/>
    <col min="11733" max="11733" width="7.28515625" style="531" customWidth="1"/>
    <col min="11734" max="11763" width="6.7109375" style="531" customWidth="1"/>
    <col min="11764" max="11987" width="8.85546875" style="531"/>
    <col min="11988" max="11988" width="10.28515625" style="531" customWidth="1"/>
    <col min="11989" max="11989" width="7.28515625" style="531" customWidth="1"/>
    <col min="11990" max="12019" width="6.7109375" style="531" customWidth="1"/>
    <col min="12020" max="12243" width="8.85546875" style="531"/>
    <col min="12244" max="12244" width="10.28515625" style="531" customWidth="1"/>
    <col min="12245" max="12245" width="7.28515625" style="531" customWidth="1"/>
    <col min="12246" max="12275" width="6.7109375" style="531" customWidth="1"/>
    <col min="12276" max="12499" width="8.85546875" style="531"/>
    <col min="12500" max="12500" width="10.28515625" style="531" customWidth="1"/>
    <col min="12501" max="12501" width="7.28515625" style="531" customWidth="1"/>
    <col min="12502" max="12531" width="6.7109375" style="531" customWidth="1"/>
    <col min="12532" max="12755" width="8.85546875" style="531"/>
    <col min="12756" max="12756" width="10.28515625" style="531" customWidth="1"/>
    <col min="12757" max="12757" width="7.28515625" style="531" customWidth="1"/>
    <col min="12758" max="12787" width="6.7109375" style="531" customWidth="1"/>
    <col min="12788" max="13011" width="8.85546875" style="531"/>
    <col min="13012" max="13012" width="10.28515625" style="531" customWidth="1"/>
    <col min="13013" max="13013" width="7.28515625" style="531" customWidth="1"/>
    <col min="13014" max="13043" width="6.7109375" style="531" customWidth="1"/>
    <col min="13044" max="13267" width="8.85546875" style="531"/>
    <col min="13268" max="13268" width="10.28515625" style="531" customWidth="1"/>
    <col min="13269" max="13269" width="7.28515625" style="531" customWidth="1"/>
    <col min="13270" max="13299" width="6.7109375" style="531" customWidth="1"/>
    <col min="13300" max="13523" width="8.85546875" style="531"/>
    <col min="13524" max="13524" width="10.28515625" style="531" customWidth="1"/>
    <col min="13525" max="13525" width="7.28515625" style="531" customWidth="1"/>
    <col min="13526" max="13555" width="6.7109375" style="531" customWidth="1"/>
    <col min="13556" max="13779" width="8.85546875" style="531"/>
    <col min="13780" max="13780" width="10.28515625" style="531" customWidth="1"/>
    <col min="13781" max="13781" width="7.28515625" style="531" customWidth="1"/>
    <col min="13782" max="13811" width="6.7109375" style="531" customWidth="1"/>
    <col min="13812" max="14035" width="8.85546875" style="531"/>
    <col min="14036" max="14036" width="10.28515625" style="531" customWidth="1"/>
    <col min="14037" max="14037" width="7.28515625" style="531" customWidth="1"/>
    <col min="14038" max="14067" width="6.7109375" style="531" customWidth="1"/>
    <col min="14068" max="14291" width="8.85546875" style="531"/>
    <col min="14292" max="14292" width="10.28515625" style="531" customWidth="1"/>
    <col min="14293" max="14293" width="7.28515625" style="531" customWidth="1"/>
    <col min="14294" max="14323" width="6.7109375" style="531" customWidth="1"/>
    <col min="14324" max="14547" width="8.85546875" style="531"/>
    <col min="14548" max="14548" width="10.28515625" style="531" customWidth="1"/>
    <col min="14549" max="14549" width="7.28515625" style="531" customWidth="1"/>
    <col min="14550" max="14579" width="6.7109375" style="531" customWidth="1"/>
    <col min="14580" max="14803" width="8.85546875" style="531"/>
    <col min="14804" max="14804" width="10.28515625" style="531" customWidth="1"/>
    <col min="14805" max="14805" width="7.28515625" style="531" customWidth="1"/>
    <col min="14806" max="14835" width="6.7109375" style="531" customWidth="1"/>
    <col min="14836" max="15059" width="8.85546875" style="531"/>
    <col min="15060" max="15060" width="10.28515625" style="531" customWidth="1"/>
    <col min="15061" max="15061" width="7.28515625" style="531" customWidth="1"/>
    <col min="15062" max="15091" width="6.7109375" style="531" customWidth="1"/>
    <col min="15092" max="15315" width="8.85546875" style="531"/>
    <col min="15316" max="15316" width="10.28515625" style="531" customWidth="1"/>
    <col min="15317" max="15317" width="7.28515625" style="531" customWidth="1"/>
    <col min="15318" max="15347" width="6.7109375" style="531" customWidth="1"/>
    <col min="15348" max="15571" width="8.85546875" style="531"/>
    <col min="15572" max="15572" width="10.28515625" style="531" customWidth="1"/>
    <col min="15573" max="15573" width="7.28515625" style="531" customWidth="1"/>
    <col min="15574" max="15603" width="6.7109375" style="531" customWidth="1"/>
    <col min="15604" max="15827" width="8.85546875" style="531"/>
    <col min="15828" max="15828" width="10.28515625" style="531" customWidth="1"/>
    <col min="15829" max="15829" width="7.28515625" style="531" customWidth="1"/>
    <col min="15830" max="15859" width="6.7109375" style="531" customWidth="1"/>
    <col min="15860" max="16083" width="8.85546875" style="531"/>
    <col min="16084" max="16084" width="10.28515625" style="531" customWidth="1"/>
    <col min="16085" max="16085" width="7.28515625" style="531" customWidth="1"/>
    <col min="16086" max="16115" width="6.7109375" style="531" customWidth="1"/>
    <col min="16116" max="16384" width="8.85546875" style="531"/>
  </cols>
  <sheetData>
    <row r="1" spans="1:32" ht="33" customHeight="1">
      <c r="A1" s="2247" t="s">
        <v>443</v>
      </c>
      <c r="B1" s="2248"/>
      <c r="C1" s="2248"/>
      <c r="D1" s="2248"/>
      <c r="E1" s="2248"/>
      <c r="F1" s="2248"/>
      <c r="G1" s="2248"/>
      <c r="H1" s="2248"/>
      <c r="I1" s="2248"/>
      <c r="J1" s="2248"/>
      <c r="K1" s="2248"/>
      <c r="L1" s="2248"/>
      <c r="M1" s="2248"/>
      <c r="N1" s="2248"/>
      <c r="O1" s="2248"/>
      <c r="P1" s="2248"/>
      <c r="Q1" s="2248"/>
      <c r="R1" s="2248"/>
      <c r="S1" s="2248"/>
    </row>
    <row r="2" spans="1:32" ht="33" customHeight="1">
      <c r="A2" s="2249" t="s">
        <v>444</v>
      </c>
      <c r="B2" s="2250"/>
      <c r="C2" s="2250"/>
      <c r="D2" s="2250"/>
      <c r="E2" s="2250"/>
      <c r="F2" s="2250"/>
      <c r="G2" s="2250"/>
      <c r="H2" s="2250"/>
      <c r="I2" s="2250"/>
      <c r="J2" s="2250"/>
      <c r="K2" s="2250"/>
      <c r="L2" s="2250"/>
      <c r="M2" s="2250"/>
      <c r="N2" s="2250"/>
      <c r="O2" s="2250"/>
      <c r="P2" s="2250"/>
      <c r="Q2" s="2250"/>
      <c r="R2" s="2250"/>
      <c r="S2" s="2250"/>
    </row>
    <row r="3" spans="1:32" s="579" customFormat="1" ht="33" customHeight="1">
      <c r="A3" s="2155" t="s">
        <v>1024</v>
      </c>
      <c r="B3" s="2155"/>
      <c r="C3" s="2155"/>
      <c r="D3" s="2155"/>
      <c r="E3" s="2155"/>
      <c r="F3" s="2155"/>
      <c r="G3" s="2155"/>
      <c r="H3" s="2155"/>
      <c r="I3" s="2155"/>
      <c r="J3" s="2155"/>
      <c r="K3" s="1958" t="s">
        <v>1025</v>
      </c>
      <c r="L3" s="1958"/>
      <c r="M3" s="1958"/>
      <c r="N3" s="1958"/>
      <c r="O3" s="1958"/>
      <c r="P3" s="1958"/>
      <c r="Q3" s="1958"/>
      <c r="R3" s="1958"/>
      <c r="S3" s="1958"/>
      <c r="T3" s="578"/>
      <c r="U3" s="578"/>
      <c r="V3" s="578"/>
      <c r="W3" s="578"/>
    </row>
    <row r="4" spans="1:32" s="581" customFormat="1" ht="23.1" customHeight="1">
      <c r="A4" s="2251" t="s">
        <v>699</v>
      </c>
      <c r="B4" s="2254" t="s">
        <v>621</v>
      </c>
      <c r="C4" s="2257" t="s">
        <v>761</v>
      </c>
      <c r="D4" s="2258"/>
      <c r="E4" s="2259"/>
      <c r="F4" s="2257" t="s">
        <v>1026</v>
      </c>
      <c r="G4" s="2258"/>
      <c r="H4" s="2259"/>
      <c r="I4" s="2257" t="s">
        <v>1027</v>
      </c>
      <c r="J4" s="2258"/>
      <c r="K4" s="2259"/>
      <c r="L4" s="2257" t="s">
        <v>1028</v>
      </c>
      <c r="M4" s="2258"/>
      <c r="N4" s="2259"/>
      <c r="O4" s="2257" t="s">
        <v>128</v>
      </c>
      <c r="P4" s="2258"/>
      <c r="Q4" s="2259"/>
      <c r="R4" s="2254" t="s">
        <v>622</v>
      </c>
      <c r="S4" s="2251" t="s">
        <v>520</v>
      </c>
      <c r="T4" s="580"/>
      <c r="U4" s="580"/>
      <c r="V4" s="580"/>
      <c r="W4" s="580"/>
    </row>
    <row r="5" spans="1:32" s="581" customFormat="1" ht="56.25" customHeight="1">
      <c r="A5" s="2252"/>
      <c r="B5" s="2255"/>
      <c r="C5" s="2244" t="s">
        <v>493</v>
      </c>
      <c r="D5" s="2245"/>
      <c r="E5" s="2246"/>
      <c r="F5" s="2244" t="s">
        <v>1029</v>
      </c>
      <c r="G5" s="2245"/>
      <c r="H5" s="2246"/>
      <c r="I5" s="2244" t="s">
        <v>1030</v>
      </c>
      <c r="J5" s="2245"/>
      <c r="K5" s="2246"/>
      <c r="L5" s="2244" t="s">
        <v>1031</v>
      </c>
      <c r="M5" s="2245"/>
      <c r="N5" s="2246"/>
      <c r="O5" s="2244" t="s">
        <v>129</v>
      </c>
      <c r="P5" s="2245"/>
      <c r="Q5" s="2246"/>
      <c r="R5" s="2255"/>
      <c r="S5" s="2252"/>
      <c r="T5" s="580"/>
      <c r="U5" s="580"/>
      <c r="V5" s="580"/>
      <c r="W5" s="580"/>
    </row>
    <row r="6" spans="1:32" s="581" customFormat="1" ht="27" customHeight="1">
      <c r="A6" s="2252"/>
      <c r="B6" s="2255"/>
      <c r="C6" s="582" t="s">
        <v>624</v>
      </c>
      <c r="D6" s="582" t="s">
        <v>625</v>
      </c>
      <c r="E6" s="582" t="s">
        <v>128</v>
      </c>
      <c r="F6" s="582" t="s">
        <v>624</v>
      </c>
      <c r="G6" s="582" t="s">
        <v>625</v>
      </c>
      <c r="H6" s="582" t="s">
        <v>128</v>
      </c>
      <c r="I6" s="582" t="s">
        <v>624</v>
      </c>
      <c r="J6" s="582" t="s">
        <v>625</v>
      </c>
      <c r="K6" s="582" t="s">
        <v>128</v>
      </c>
      <c r="L6" s="582" t="s">
        <v>624</v>
      </c>
      <c r="M6" s="582" t="s">
        <v>625</v>
      </c>
      <c r="N6" s="582" t="s">
        <v>128</v>
      </c>
      <c r="O6" s="582" t="s">
        <v>624</v>
      </c>
      <c r="P6" s="582" t="s">
        <v>625</v>
      </c>
      <c r="Q6" s="582" t="s">
        <v>128</v>
      </c>
      <c r="R6" s="2255"/>
      <c r="S6" s="2252"/>
      <c r="T6" s="580"/>
      <c r="U6" s="580"/>
      <c r="V6" s="580"/>
      <c r="W6" s="580"/>
    </row>
    <row r="7" spans="1:32" s="581" customFormat="1" ht="23.1" customHeight="1">
      <c r="A7" s="2253"/>
      <c r="B7" s="2256"/>
      <c r="C7" s="583" t="s">
        <v>626</v>
      </c>
      <c r="D7" s="583" t="s">
        <v>627</v>
      </c>
      <c r="E7" s="583" t="s">
        <v>129</v>
      </c>
      <c r="F7" s="583" t="s">
        <v>626</v>
      </c>
      <c r="G7" s="583" t="s">
        <v>627</v>
      </c>
      <c r="H7" s="583" t="s">
        <v>129</v>
      </c>
      <c r="I7" s="583" t="s">
        <v>626</v>
      </c>
      <c r="J7" s="583" t="s">
        <v>627</v>
      </c>
      <c r="K7" s="583" t="s">
        <v>129</v>
      </c>
      <c r="L7" s="583" t="s">
        <v>626</v>
      </c>
      <c r="M7" s="583" t="s">
        <v>627</v>
      </c>
      <c r="N7" s="583" t="s">
        <v>129</v>
      </c>
      <c r="O7" s="583" t="s">
        <v>626</v>
      </c>
      <c r="P7" s="583" t="s">
        <v>627</v>
      </c>
      <c r="Q7" s="583" t="s">
        <v>129</v>
      </c>
      <c r="R7" s="2256"/>
      <c r="S7" s="2253"/>
      <c r="T7" s="580"/>
      <c r="U7" s="580"/>
      <c r="V7" s="580"/>
      <c r="W7" s="580"/>
    </row>
    <row r="8" spans="1:32" s="581" customFormat="1" ht="41.1" customHeight="1">
      <c r="A8" s="2070" t="s">
        <v>523</v>
      </c>
      <c r="B8" s="352" t="s">
        <v>628</v>
      </c>
      <c r="C8" s="584">
        <v>2855</v>
      </c>
      <c r="D8" s="585">
        <v>8670</v>
      </c>
      <c r="E8" s="586">
        <f>C8+D8</f>
        <v>11525</v>
      </c>
      <c r="F8" s="584">
        <v>2212</v>
      </c>
      <c r="G8" s="584">
        <v>7906</v>
      </c>
      <c r="H8" s="586">
        <f>F8+G8</f>
        <v>10118</v>
      </c>
      <c r="I8" s="584">
        <v>250</v>
      </c>
      <c r="J8" s="584">
        <v>478</v>
      </c>
      <c r="K8" s="586">
        <f>I8+J8</f>
        <v>728</v>
      </c>
      <c r="L8" s="584">
        <v>0</v>
      </c>
      <c r="M8" s="584">
        <v>0</v>
      </c>
      <c r="N8" s="586">
        <f>L8+M8</f>
        <v>0</v>
      </c>
      <c r="O8" s="587">
        <f t="shared" ref="O8:Q23" si="0">C8+F8+I8+L8</f>
        <v>5317</v>
      </c>
      <c r="P8" s="587">
        <f t="shared" si="0"/>
        <v>17054</v>
      </c>
      <c r="Q8" s="587">
        <f t="shared" si="0"/>
        <v>22371</v>
      </c>
      <c r="R8" s="352" t="s">
        <v>76</v>
      </c>
      <c r="S8" s="2070" t="s">
        <v>629</v>
      </c>
      <c r="T8" s="588"/>
      <c r="U8" s="589"/>
      <c r="V8" s="589"/>
      <c r="W8" s="590"/>
      <c r="X8" s="591"/>
      <c r="Y8" s="591"/>
      <c r="AA8" s="591"/>
      <c r="AB8" s="591"/>
      <c r="AE8" s="591"/>
      <c r="AF8" s="591"/>
    </row>
    <row r="9" spans="1:32" s="581" customFormat="1" ht="41.1" customHeight="1">
      <c r="A9" s="2070"/>
      <c r="B9" s="352" t="s">
        <v>1032</v>
      </c>
      <c r="C9" s="592">
        <v>765</v>
      </c>
      <c r="D9" s="593">
        <v>4628</v>
      </c>
      <c r="E9" s="594">
        <f>C9+D9</f>
        <v>5393</v>
      </c>
      <c r="F9" s="592">
        <v>863</v>
      </c>
      <c r="G9" s="592">
        <v>6288</v>
      </c>
      <c r="H9" s="594">
        <f>F9+G9</f>
        <v>7151</v>
      </c>
      <c r="I9" s="592">
        <v>74</v>
      </c>
      <c r="J9" s="592">
        <v>248</v>
      </c>
      <c r="K9" s="594">
        <f>I9+J9</f>
        <v>322</v>
      </c>
      <c r="L9" s="592">
        <v>0</v>
      </c>
      <c r="M9" s="592">
        <v>0</v>
      </c>
      <c r="N9" s="594">
        <f>L9+M9</f>
        <v>0</v>
      </c>
      <c r="O9" s="587">
        <f t="shared" si="0"/>
        <v>1702</v>
      </c>
      <c r="P9" s="587">
        <f t="shared" si="0"/>
        <v>11164</v>
      </c>
      <c r="Q9" s="587">
        <f t="shared" si="0"/>
        <v>12866</v>
      </c>
      <c r="R9" s="352" t="s">
        <v>78</v>
      </c>
      <c r="S9" s="2070"/>
      <c r="T9" s="588"/>
      <c r="U9" s="589"/>
      <c r="V9" s="589"/>
      <c r="W9" s="590"/>
      <c r="X9" s="591"/>
      <c r="Y9" s="591"/>
      <c r="AA9" s="591"/>
      <c r="AB9" s="591"/>
      <c r="AE9" s="591"/>
      <c r="AF9" s="591"/>
    </row>
    <row r="10" spans="1:32" s="581" customFormat="1" ht="41.1" customHeight="1">
      <c r="A10" s="2070"/>
      <c r="B10" s="352" t="s">
        <v>128</v>
      </c>
      <c r="C10" s="595">
        <v>3620</v>
      </c>
      <c r="D10" s="595">
        <v>13298</v>
      </c>
      <c r="E10" s="595">
        <f t="shared" ref="E10:N10" si="1">E8+E9</f>
        <v>16918</v>
      </c>
      <c r="F10" s="595">
        <v>3075</v>
      </c>
      <c r="G10" s="595">
        <v>14194</v>
      </c>
      <c r="H10" s="595">
        <f t="shared" si="1"/>
        <v>17269</v>
      </c>
      <c r="I10" s="595">
        <v>324</v>
      </c>
      <c r="J10" s="595">
        <v>726</v>
      </c>
      <c r="K10" s="595">
        <f t="shared" si="1"/>
        <v>1050</v>
      </c>
      <c r="L10" s="595">
        <f t="shared" si="1"/>
        <v>0</v>
      </c>
      <c r="M10" s="595">
        <f t="shared" si="1"/>
        <v>0</v>
      </c>
      <c r="N10" s="595">
        <f t="shared" si="1"/>
        <v>0</v>
      </c>
      <c r="O10" s="587">
        <f t="shared" si="0"/>
        <v>7019</v>
      </c>
      <c r="P10" s="587">
        <f t="shared" si="0"/>
        <v>28218</v>
      </c>
      <c r="Q10" s="587">
        <f t="shared" si="0"/>
        <v>35237</v>
      </c>
      <c r="R10" s="352" t="s">
        <v>129</v>
      </c>
      <c r="S10" s="2070"/>
      <c r="T10" s="588"/>
      <c r="U10" s="589"/>
      <c r="V10" s="589"/>
      <c r="W10" s="590"/>
      <c r="X10" s="591"/>
      <c r="Y10" s="591"/>
      <c r="AA10" s="591"/>
      <c r="AB10" s="591"/>
      <c r="AE10" s="591"/>
      <c r="AF10" s="591"/>
    </row>
    <row r="11" spans="1:32" s="581" customFormat="1" ht="41.1" customHeight="1">
      <c r="A11" s="2070" t="s">
        <v>524</v>
      </c>
      <c r="B11" s="352" t="s">
        <v>628</v>
      </c>
      <c r="C11" s="584">
        <v>172</v>
      </c>
      <c r="D11" s="585">
        <v>299</v>
      </c>
      <c r="E11" s="586">
        <f>C11+D11</f>
        <v>471</v>
      </c>
      <c r="F11" s="584">
        <v>2768</v>
      </c>
      <c r="G11" s="584">
        <v>6335</v>
      </c>
      <c r="H11" s="586">
        <f>F11+G11</f>
        <v>9103</v>
      </c>
      <c r="I11" s="584">
        <v>20</v>
      </c>
      <c r="J11" s="584">
        <v>17</v>
      </c>
      <c r="K11" s="586">
        <f>I11+J11</f>
        <v>37</v>
      </c>
      <c r="L11" s="584">
        <v>0</v>
      </c>
      <c r="M11" s="584">
        <v>0</v>
      </c>
      <c r="N11" s="586">
        <f>L11+M11</f>
        <v>0</v>
      </c>
      <c r="O11" s="587">
        <f t="shared" si="0"/>
        <v>2960</v>
      </c>
      <c r="P11" s="587">
        <f t="shared" si="0"/>
        <v>6651</v>
      </c>
      <c r="Q11" s="587">
        <f t="shared" si="0"/>
        <v>9611</v>
      </c>
      <c r="R11" s="352" t="s">
        <v>76</v>
      </c>
      <c r="S11" s="2070" t="s">
        <v>227</v>
      </c>
      <c r="T11" s="588"/>
      <c r="U11" s="589"/>
      <c r="V11" s="589"/>
      <c r="W11" s="590"/>
      <c r="X11" s="591"/>
      <c r="Y11" s="591"/>
      <c r="AA11" s="591"/>
      <c r="AB11" s="591"/>
      <c r="AE11" s="591"/>
      <c r="AF11" s="591"/>
    </row>
    <row r="12" spans="1:32" s="581" customFormat="1" ht="41.1" customHeight="1">
      <c r="A12" s="2070"/>
      <c r="B12" s="352" t="s">
        <v>1032</v>
      </c>
      <c r="C12" s="592">
        <v>177</v>
      </c>
      <c r="D12" s="593">
        <v>187</v>
      </c>
      <c r="E12" s="594">
        <f>C12+D12</f>
        <v>364</v>
      </c>
      <c r="F12" s="592">
        <v>2397</v>
      </c>
      <c r="G12" s="592">
        <v>4262</v>
      </c>
      <c r="H12" s="594">
        <f>F12+G12</f>
        <v>6659</v>
      </c>
      <c r="I12" s="592">
        <v>20</v>
      </c>
      <c r="J12" s="592">
        <v>22</v>
      </c>
      <c r="K12" s="594">
        <f>I12+J12</f>
        <v>42</v>
      </c>
      <c r="L12" s="592">
        <v>0</v>
      </c>
      <c r="M12" s="592">
        <v>0</v>
      </c>
      <c r="N12" s="594">
        <f>L12+M12</f>
        <v>0</v>
      </c>
      <c r="O12" s="587">
        <f t="shared" si="0"/>
        <v>2594</v>
      </c>
      <c r="P12" s="587">
        <f t="shared" si="0"/>
        <v>4471</v>
      </c>
      <c r="Q12" s="587">
        <f t="shared" si="0"/>
        <v>7065</v>
      </c>
      <c r="R12" s="352" t="s">
        <v>78</v>
      </c>
      <c r="S12" s="2070"/>
      <c r="T12" s="588"/>
      <c r="U12" s="589"/>
      <c r="V12" s="589"/>
      <c r="W12" s="590"/>
      <c r="X12" s="591"/>
      <c r="Y12" s="591"/>
      <c r="AA12" s="591"/>
      <c r="AB12" s="591"/>
      <c r="AE12" s="591"/>
      <c r="AF12" s="591"/>
    </row>
    <row r="13" spans="1:32" s="581" customFormat="1" ht="41.1" customHeight="1">
      <c r="A13" s="2070"/>
      <c r="B13" s="352" t="s">
        <v>128</v>
      </c>
      <c r="C13" s="595">
        <v>349</v>
      </c>
      <c r="D13" s="595">
        <v>486</v>
      </c>
      <c r="E13" s="595">
        <f>E11+E12</f>
        <v>835</v>
      </c>
      <c r="F13" s="595">
        <v>5165</v>
      </c>
      <c r="G13" s="595">
        <v>10597</v>
      </c>
      <c r="H13" s="595">
        <f>H11+H12</f>
        <v>15762</v>
      </c>
      <c r="I13" s="595">
        <v>40</v>
      </c>
      <c r="J13" s="595">
        <v>39</v>
      </c>
      <c r="K13" s="595">
        <f>K11+K12</f>
        <v>79</v>
      </c>
      <c r="L13" s="595">
        <f>L11+L12</f>
        <v>0</v>
      </c>
      <c r="M13" s="595">
        <f>M11+M12</f>
        <v>0</v>
      </c>
      <c r="N13" s="595">
        <f>N11+N12</f>
        <v>0</v>
      </c>
      <c r="O13" s="587">
        <f t="shared" si="0"/>
        <v>5554</v>
      </c>
      <c r="P13" s="587">
        <f t="shared" si="0"/>
        <v>11122</v>
      </c>
      <c r="Q13" s="587">
        <f t="shared" si="0"/>
        <v>16676</v>
      </c>
      <c r="R13" s="352" t="s">
        <v>129</v>
      </c>
      <c r="S13" s="2070"/>
      <c r="T13" s="588"/>
      <c r="U13" s="589"/>
      <c r="V13" s="589"/>
      <c r="W13" s="590"/>
      <c r="X13" s="591"/>
      <c r="Y13" s="591"/>
      <c r="AA13" s="591"/>
      <c r="AB13" s="591"/>
      <c r="AE13" s="591"/>
      <c r="AF13" s="591"/>
    </row>
    <row r="14" spans="1:32" s="581" customFormat="1" ht="41.1" customHeight="1">
      <c r="A14" s="2070" t="s">
        <v>525</v>
      </c>
      <c r="B14" s="352" t="s">
        <v>628</v>
      </c>
      <c r="C14" s="584">
        <v>3027</v>
      </c>
      <c r="D14" s="584">
        <v>8969</v>
      </c>
      <c r="E14" s="586">
        <f>C14+D14</f>
        <v>11996</v>
      </c>
      <c r="F14" s="584">
        <v>4980</v>
      </c>
      <c r="G14" s="584">
        <v>14241</v>
      </c>
      <c r="H14" s="586">
        <f>F14+G14</f>
        <v>19221</v>
      </c>
      <c r="I14" s="584">
        <v>270</v>
      </c>
      <c r="J14" s="584">
        <v>495</v>
      </c>
      <c r="K14" s="586">
        <f>I14+J14</f>
        <v>765</v>
      </c>
      <c r="L14" s="584">
        <f>L8+L11</f>
        <v>0</v>
      </c>
      <c r="M14" s="584">
        <f>M8+M11</f>
        <v>0</v>
      </c>
      <c r="N14" s="586">
        <f>L14+M14</f>
        <v>0</v>
      </c>
      <c r="O14" s="587">
        <f t="shared" si="0"/>
        <v>8277</v>
      </c>
      <c r="P14" s="587">
        <f t="shared" si="0"/>
        <v>23705</v>
      </c>
      <c r="Q14" s="587">
        <f t="shared" si="0"/>
        <v>31982</v>
      </c>
      <c r="R14" s="352" t="s">
        <v>76</v>
      </c>
      <c r="S14" s="2070" t="s">
        <v>631</v>
      </c>
      <c r="T14" s="588"/>
      <c r="U14" s="589"/>
      <c r="V14" s="589"/>
      <c r="W14" s="590"/>
      <c r="X14" s="591"/>
      <c r="Y14" s="591"/>
      <c r="AA14" s="591"/>
      <c r="AB14" s="591"/>
      <c r="AE14" s="591"/>
      <c r="AF14" s="591"/>
    </row>
    <row r="15" spans="1:32" s="581" customFormat="1" ht="41.1" customHeight="1">
      <c r="A15" s="2070"/>
      <c r="B15" s="352" t="s">
        <v>1032</v>
      </c>
      <c r="C15" s="584">
        <v>942</v>
      </c>
      <c r="D15" s="584">
        <v>4815</v>
      </c>
      <c r="E15" s="594">
        <f>C15+D15</f>
        <v>5757</v>
      </c>
      <c r="F15" s="584">
        <v>3260</v>
      </c>
      <c r="G15" s="584">
        <v>10550</v>
      </c>
      <c r="H15" s="594">
        <f>F15+G15</f>
        <v>13810</v>
      </c>
      <c r="I15" s="584">
        <v>94</v>
      </c>
      <c r="J15" s="584">
        <v>270</v>
      </c>
      <c r="K15" s="594">
        <f>I15+J15</f>
        <v>364</v>
      </c>
      <c r="L15" s="584">
        <f>L9+L12</f>
        <v>0</v>
      </c>
      <c r="M15" s="584">
        <f>M9+M12</f>
        <v>0</v>
      </c>
      <c r="N15" s="594">
        <f>L15+M15</f>
        <v>0</v>
      </c>
      <c r="O15" s="587">
        <f t="shared" si="0"/>
        <v>4296</v>
      </c>
      <c r="P15" s="587">
        <f t="shared" si="0"/>
        <v>15635</v>
      </c>
      <c r="Q15" s="587">
        <f t="shared" si="0"/>
        <v>19931</v>
      </c>
      <c r="R15" s="352" t="s">
        <v>78</v>
      </c>
      <c r="S15" s="2070"/>
      <c r="T15" s="588"/>
      <c r="U15" s="589"/>
      <c r="V15" s="589"/>
      <c r="W15" s="590"/>
      <c r="X15" s="591"/>
      <c r="Y15" s="591"/>
      <c r="AA15" s="591"/>
      <c r="AB15" s="591"/>
      <c r="AE15" s="591"/>
      <c r="AF15" s="591"/>
    </row>
    <row r="16" spans="1:32" s="581" customFormat="1" ht="41.1" customHeight="1">
      <c r="A16" s="2070"/>
      <c r="B16" s="352" t="s">
        <v>128</v>
      </c>
      <c r="C16" s="595">
        <v>3969</v>
      </c>
      <c r="D16" s="595">
        <v>13784</v>
      </c>
      <c r="E16" s="595">
        <f>E14+E15</f>
        <v>17753</v>
      </c>
      <c r="F16" s="595">
        <v>8240</v>
      </c>
      <c r="G16" s="595">
        <v>24791</v>
      </c>
      <c r="H16" s="595">
        <f>H14+H15</f>
        <v>33031</v>
      </c>
      <c r="I16" s="595">
        <v>364</v>
      </c>
      <c r="J16" s="595">
        <v>765</v>
      </c>
      <c r="K16" s="595">
        <f>K14+K15</f>
        <v>1129</v>
      </c>
      <c r="L16" s="595">
        <f>L14+L15</f>
        <v>0</v>
      </c>
      <c r="M16" s="595">
        <f>M14+M15</f>
        <v>0</v>
      </c>
      <c r="N16" s="595">
        <f>N14+N15</f>
        <v>0</v>
      </c>
      <c r="O16" s="587">
        <f t="shared" si="0"/>
        <v>12573</v>
      </c>
      <c r="P16" s="587">
        <f t="shared" si="0"/>
        <v>39340</v>
      </c>
      <c r="Q16" s="587">
        <f t="shared" si="0"/>
        <v>51913</v>
      </c>
      <c r="R16" s="352" t="s">
        <v>129</v>
      </c>
      <c r="S16" s="2070"/>
      <c r="T16" s="588"/>
      <c r="U16" s="589"/>
      <c r="V16" s="589"/>
      <c r="W16" s="590"/>
      <c r="X16" s="591"/>
      <c r="Y16" s="591"/>
      <c r="AA16" s="591"/>
      <c r="AB16" s="591"/>
      <c r="AE16" s="591"/>
      <c r="AF16" s="591"/>
    </row>
    <row r="17" spans="1:32" s="581" customFormat="1" ht="41.1" customHeight="1">
      <c r="A17" s="2070" t="s">
        <v>527</v>
      </c>
      <c r="B17" s="352" t="s">
        <v>628</v>
      </c>
      <c r="C17" s="584">
        <v>949</v>
      </c>
      <c r="D17" s="585">
        <v>3902</v>
      </c>
      <c r="E17" s="586">
        <f>C17+D17</f>
        <v>4851</v>
      </c>
      <c r="F17" s="584">
        <v>586</v>
      </c>
      <c r="G17" s="584">
        <v>3393</v>
      </c>
      <c r="H17" s="586">
        <f>F17+G17</f>
        <v>3979</v>
      </c>
      <c r="I17" s="584">
        <v>204</v>
      </c>
      <c r="J17" s="584">
        <v>561</v>
      </c>
      <c r="K17" s="586">
        <f>I17+J17</f>
        <v>765</v>
      </c>
      <c r="L17" s="584">
        <v>0</v>
      </c>
      <c r="M17" s="584">
        <v>0</v>
      </c>
      <c r="N17" s="586">
        <f>L17+M17</f>
        <v>0</v>
      </c>
      <c r="O17" s="587">
        <f t="shared" si="0"/>
        <v>1739</v>
      </c>
      <c r="P17" s="587">
        <f t="shared" si="0"/>
        <v>7856</v>
      </c>
      <c r="Q17" s="587">
        <f t="shared" si="0"/>
        <v>9595</v>
      </c>
      <c r="R17" s="352" t="s">
        <v>76</v>
      </c>
      <c r="S17" s="2070" t="s">
        <v>233</v>
      </c>
      <c r="T17" s="588"/>
      <c r="U17" s="589"/>
      <c r="V17" s="589"/>
      <c r="W17" s="590"/>
      <c r="X17" s="591"/>
      <c r="Y17" s="591"/>
      <c r="AA17" s="591"/>
      <c r="AB17" s="591"/>
      <c r="AE17" s="591"/>
      <c r="AF17" s="591"/>
    </row>
    <row r="18" spans="1:32" s="581" customFormat="1" ht="41.1" customHeight="1">
      <c r="A18" s="2070"/>
      <c r="B18" s="352" t="s">
        <v>1032</v>
      </c>
      <c r="C18" s="592">
        <v>1262</v>
      </c>
      <c r="D18" s="593">
        <v>22798</v>
      </c>
      <c r="E18" s="594">
        <f>C18+D18</f>
        <v>24060</v>
      </c>
      <c r="F18" s="592">
        <v>988</v>
      </c>
      <c r="G18" s="592">
        <v>24615</v>
      </c>
      <c r="H18" s="594">
        <f>F18+G18</f>
        <v>25603</v>
      </c>
      <c r="I18" s="592">
        <v>107</v>
      </c>
      <c r="J18" s="592">
        <v>966</v>
      </c>
      <c r="K18" s="594">
        <f>I18+J18</f>
        <v>1073</v>
      </c>
      <c r="L18" s="592">
        <v>0</v>
      </c>
      <c r="M18" s="592">
        <v>0</v>
      </c>
      <c r="N18" s="594">
        <f>L18+M18</f>
        <v>0</v>
      </c>
      <c r="O18" s="587">
        <f t="shared" si="0"/>
        <v>2357</v>
      </c>
      <c r="P18" s="587">
        <f t="shared" si="0"/>
        <v>48379</v>
      </c>
      <c r="Q18" s="587">
        <f t="shared" si="0"/>
        <v>50736</v>
      </c>
      <c r="R18" s="352" t="s">
        <v>78</v>
      </c>
      <c r="S18" s="2070"/>
      <c r="T18" s="588"/>
      <c r="U18" s="589"/>
      <c r="V18" s="589"/>
      <c r="W18" s="590"/>
      <c r="X18" s="591"/>
      <c r="Y18" s="591"/>
      <c r="AA18" s="591"/>
      <c r="AB18" s="591"/>
      <c r="AE18" s="591"/>
      <c r="AF18" s="591"/>
    </row>
    <row r="19" spans="1:32" s="581" customFormat="1" ht="41.1" customHeight="1">
      <c r="A19" s="2070"/>
      <c r="B19" s="352" t="s">
        <v>128</v>
      </c>
      <c r="C19" s="595">
        <v>2211</v>
      </c>
      <c r="D19" s="595">
        <v>26700</v>
      </c>
      <c r="E19" s="595">
        <f>E17+E18</f>
        <v>28911</v>
      </c>
      <c r="F19" s="595">
        <v>1574</v>
      </c>
      <c r="G19" s="595">
        <v>28008</v>
      </c>
      <c r="H19" s="595">
        <f>H17+H18</f>
        <v>29582</v>
      </c>
      <c r="I19" s="595">
        <v>311</v>
      </c>
      <c r="J19" s="595">
        <v>1527</v>
      </c>
      <c r="K19" s="595">
        <f>K17+K18</f>
        <v>1838</v>
      </c>
      <c r="L19" s="595">
        <f>L17+L18</f>
        <v>0</v>
      </c>
      <c r="M19" s="595">
        <f>M17+M18</f>
        <v>0</v>
      </c>
      <c r="N19" s="595">
        <f>N17+N18</f>
        <v>0</v>
      </c>
      <c r="O19" s="587">
        <f t="shared" si="0"/>
        <v>4096</v>
      </c>
      <c r="P19" s="587">
        <f t="shared" si="0"/>
        <v>56235</v>
      </c>
      <c r="Q19" s="587">
        <f t="shared" si="0"/>
        <v>60331</v>
      </c>
      <c r="R19" s="352" t="s">
        <v>129</v>
      </c>
      <c r="S19" s="2070"/>
      <c r="T19" s="580"/>
      <c r="U19" s="589"/>
      <c r="V19" s="589"/>
      <c r="W19" s="590"/>
      <c r="X19" s="591"/>
      <c r="Y19" s="591"/>
      <c r="AA19" s="591"/>
      <c r="AB19" s="591"/>
      <c r="AE19" s="591"/>
      <c r="AF19" s="591"/>
    </row>
    <row r="20" spans="1:32" s="581" customFormat="1" ht="41.1" customHeight="1">
      <c r="A20" s="2070" t="s">
        <v>528</v>
      </c>
      <c r="B20" s="352" t="s">
        <v>628</v>
      </c>
      <c r="C20" s="584">
        <v>0</v>
      </c>
      <c r="D20" s="585">
        <v>0</v>
      </c>
      <c r="E20" s="586">
        <f>C20+D20</f>
        <v>0</v>
      </c>
      <c r="F20" s="584">
        <v>0</v>
      </c>
      <c r="G20" s="584">
        <v>0</v>
      </c>
      <c r="H20" s="586">
        <f>F20+G20</f>
        <v>0</v>
      </c>
      <c r="I20" s="584">
        <v>0</v>
      </c>
      <c r="J20" s="584">
        <v>0</v>
      </c>
      <c r="K20" s="586">
        <f>I20+J20</f>
        <v>0</v>
      </c>
      <c r="L20" s="584">
        <v>0</v>
      </c>
      <c r="M20" s="584">
        <v>0</v>
      </c>
      <c r="N20" s="586">
        <f>L20+M20</f>
        <v>0</v>
      </c>
      <c r="O20" s="587">
        <f t="shared" si="0"/>
        <v>0</v>
      </c>
      <c r="P20" s="587">
        <f t="shared" si="0"/>
        <v>0</v>
      </c>
      <c r="Q20" s="587">
        <f t="shared" si="0"/>
        <v>0</v>
      </c>
      <c r="R20" s="352" t="s">
        <v>76</v>
      </c>
      <c r="S20" s="2070" t="s">
        <v>235</v>
      </c>
      <c r="T20" s="580"/>
      <c r="U20" s="589"/>
      <c r="V20" s="589"/>
      <c r="W20" s="590"/>
      <c r="X20" s="591"/>
      <c r="Y20" s="591"/>
      <c r="AA20" s="591"/>
      <c r="AB20" s="591"/>
      <c r="AE20" s="591"/>
      <c r="AF20" s="591"/>
    </row>
    <row r="21" spans="1:32" s="581" customFormat="1" ht="41.1" customHeight="1">
      <c r="A21" s="2070"/>
      <c r="B21" s="352" t="s">
        <v>1032</v>
      </c>
      <c r="C21" s="592">
        <v>12</v>
      </c>
      <c r="D21" s="593">
        <v>1635</v>
      </c>
      <c r="E21" s="594">
        <f>C21+D21</f>
        <v>1647</v>
      </c>
      <c r="F21" s="592">
        <v>15</v>
      </c>
      <c r="G21" s="592">
        <v>999</v>
      </c>
      <c r="H21" s="594">
        <f>F21+G21</f>
        <v>1014</v>
      </c>
      <c r="I21" s="592">
        <v>2</v>
      </c>
      <c r="J21" s="592">
        <v>13</v>
      </c>
      <c r="K21" s="594">
        <f>I21+J21</f>
        <v>15</v>
      </c>
      <c r="L21" s="592">
        <v>0</v>
      </c>
      <c r="M21" s="592">
        <v>0</v>
      </c>
      <c r="N21" s="594">
        <f>L21+M21</f>
        <v>0</v>
      </c>
      <c r="O21" s="587">
        <f t="shared" si="0"/>
        <v>29</v>
      </c>
      <c r="P21" s="587">
        <f t="shared" si="0"/>
        <v>2647</v>
      </c>
      <c r="Q21" s="587">
        <f t="shared" si="0"/>
        <v>2676</v>
      </c>
      <c r="R21" s="352" t="s">
        <v>78</v>
      </c>
      <c r="S21" s="2070"/>
      <c r="T21" s="580"/>
      <c r="U21" s="589"/>
      <c r="V21" s="589"/>
      <c r="W21" s="590"/>
      <c r="X21" s="591"/>
      <c r="Y21" s="591"/>
      <c r="AA21" s="591"/>
      <c r="AB21" s="591"/>
      <c r="AE21" s="591"/>
      <c r="AF21" s="591"/>
    </row>
    <row r="22" spans="1:32" s="581" customFormat="1" ht="41.1" customHeight="1">
      <c r="A22" s="2070"/>
      <c r="B22" s="352" t="s">
        <v>128</v>
      </c>
      <c r="C22" s="595">
        <v>12</v>
      </c>
      <c r="D22" s="595">
        <v>1635</v>
      </c>
      <c r="E22" s="595">
        <f>E20+E21</f>
        <v>1647</v>
      </c>
      <c r="F22" s="595">
        <v>15</v>
      </c>
      <c r="G22" s="595">
        <v>999</v>
      </c>
      <c r="H22" s="595">
        <f>H20+H21</f>
        <v>1014</v>
      </c>
      <c r="I22" s="595">
        <v>2</v>
      </c>
      <c r="J22" s="595">
        <v>13</v>
      </c>
      <c r="K22" s="595">
        <f>K20+K21</f>
        <v>15</v>
      </c>
      <c r="L22" s="595">
        <f>L20+L21</f>
        <v>0</v>
      </c>
      <c r="M22" s="595">
        <f>M20+M21</f>
        <v>0</v>
      </c>
      <c r="N22" s="595">
        <f>N20+N21</f>
        <v>0</v>
      </c>
      <c r="O22" s="587">
        <f t="shared" si="0"/>
        <v>29</v>
      </c>
      <c r="P22" s="587">
        <f t="shared" si="0"/>
        <v>2647</v>
      </c>
      <c r="Q22" s="587">
        <f t="shared" si="0"/>
        <v>2676</v>
      </c>
      <c r="R22" s="352" t="s">
        <v>129</v>
      </c>
      <c r="S22" s="2070"/>
      <c r="T22" s="580"/>
      <c r="U22" s="589"/>
      <c r="V22" s="589"/>
      <c r="W22" s="590"/>
      <c r="X22" s="591"/>
      <c r="Y22" s="591"/>
      <c r="AA22" s="591"/>
      <c r="AB22" s="591"/>
      <c r="AE22" s="591"/>
      <c r="AF22" s="591"/>
    </row>
    <row r="23" spans="1:32" s="581" customFormat="1" ht="41.1" customHeight="1">
      <c r="A23" s="2070" t="s">
        <v>529</v>
      </c>
      <c r="B23" s="352" t="s">
        <v>628</v>
      </c>
      <c r="C23" s="584">
        <v>949</v>
      </c>
      <c r="D23" s="584">
        <v>3902</v>
      </c>
      <c r="E23" s="586">
        <f>C23+D23</f>
        <v>4851</v>
      </c>
      <c r="F23" s="584">
        <v>586</v>
      </c>
      <c r="G23" s="584">
        <v>3393</v>
      </c>
      <c r="H23" s="586">
        <f>F23+G23</f>
        <v>3979</v>
      </c>
      <c r="I23" s="584">
        <v>204</v>
      </c>
      <c r="J23" s="584">
        <v>561</v>
      </c>
      <c r="K23" s="586">
        <f>I23+J23</f>
        <v>765</v>
      </c>
      <c r="L23" s="584">
        <f>L17+L20</f>
        <v>0</v>
      </c>
      <c r="M23" s="584">
        <f>M17+M20</f>
        <v>0</v>
      </c>
      <c r="N23" s="586">
        <f>L23+M23</f>
        <v>0</v>
      </c>
      <c r="O23" s="587">
        <f t="shared" si="0"/>
        <v>1739</v>
      </c>
      <c r="P23" s="587">
        <f t="shared" si="0"/>
        <v>7856</v>
      </c>
      <c r="Q23" s="587">
        <f t="shared" si="0"/>
        <v>9595</v>
      </c>
      <c r="R23" s="352" t="s">
        <v>76</v>
      </c>
      <c r="S23" s="2070" t="s">
        <v>530</v>
      </c>
      <c r="T23" s="580"/>
      <c r="U23" s="589"/>
      <c r="V23" s="589"/>
      <c r="W23" s="590"/>
      <c r="X23" s="591"/>
      <c r="Y23" s="591"/>
      <c r="AA23" s="591"/>
      <c r="AB23" s="591"/>
      <c r="AE23" s="591"/>
      <c r="AF23" s="591"/>
    </row>
    <row r="24" spans="1:32" s="581" customFormat="1" ht="41.1" customHeight="1">
      <c r="A24" s="2070"/>
      <c r="B24" s="352" t="s">
        <v>1032</v>
      </c>
      <c r="C24" s="584">
        <v>1274</v>
      </c>
      <c r="D24" s="584">
        <v>24433</v>
      </c>
      <c r="E24" s="594">
        <f>C24+D24</f>
        <v>25707</v>
      </c>
      <c r="F24" s="584">
        <v>1003</v>
      </c>
      <c r="G24" s="584">
        <v>25614</v>
      </c>
      <c r="H24" s="594">
        <f>F24+G24</f>
        <v>26617</v>
      </c>
      <c r="I24" s="584">
        <v>109</v>
      </c>
      <c r="J24" s="584">
        <v>979</v>
      </c>
      <c r="K24" s="594">
        <f>I24+J24</f>
        <v>1088</v>
      </c>
      <c r="L24" s="584">
        <f>L18+L21</f>
        <v>0</v>
      </c>
      <c r="M24" s="584">
        <f>M18+M21</f>
        <v>0</v>
      </c>
      <c r="N24" s="594">
        <f>L24+M24</f>
        <v>0</v>
      </c>
      <c r="O24" s="587">
        <f t="shared" ref="O24:Q31" si="2">C24+F24+I24+L24</f>
        <v>2386</v>
      </c>
      <c r="P24" s="587">
        <f t="shared" si="2"/>
        <v>51026</v>
      </c>
      <c r="Q24" s="587">
        <f t="shared" si="2"/>
        <v>53412</v>
      </c>
      <c r="R24" s="352" t="s">
        <v>78</v>
      </c>
      <c r="S24" s="2070"/>
      <c r="T24" s="580"/>
      <c r="U24" s="589"/>
      <c r="V24" s="589"/>
      <c r="W24" s="590"/>
      <c r="X24" s="591"/>
      <c r="Y24" s="591"/>
      <c r="AA24" s="591"/>
      <c r="AB24" s="591"/>
      <c r="AE24" s="591"/>
      <c r="AF24" s="591"/>
    </row>
    <row r="25" spans="1:32" s="581" customFormat="1" ht="41.1" customHeight="1">
      <c r="A25" s="2070"/>
      <c r="B25" s="352" t="s">
        <v>128</v>
      </c>
      <c r="C25" s="595">
        <v>2223</v>
      </c>
      <c r="D25" s="595">
        <v>28335</v>
      </c>
      <c r="E25" s="595">
        <f>E23+E24</f>
        <v>30558</v>
      </c>
      <c r="F25" s="595">
        <v>1589</v>
      </c>
      <c r="G25" s="595">
        <v>29007</v>
      </c>
      <c r="H25" s="595">
        <f>H23+H24</f>
        <v>30596</v>
      </c>
      <c r="I25" s="595">
        <v>313</v>
      </c>
      <c r="J25" s="595">
        <v>1540</v>
      </c>
      <c r="K25" s="595">
        <f>K23+K24</f>
        <v>1853</v>
      </c>
      <c r="L25" s="595">
        <f>L23+L24</f>
        <v>0</v>
      </c>
      <c r="M25" s="595">
        <f>M23+M24</f>
        <v>0</v>
      </c>
      <c r="N25" s="595">
        <f>N23+N24</f>
        <v>0</v>
      </c>
      <c r="O25" s="587">
        <f t="shared" si="2"/>
        <v>4125</v>
      </c>
      <c r="P25" s="587">
        <f t="shared" si="2"/>
        <v>58882</v>
      </c>
      <c r="Q25" s="587">
        <f t="shared" si="2"/>
        <v>63007</v>
      </c>
      <c r="R25" s="352" t="s">
        <v>129</v>
      </c>
      <c r="S25" s="2070"/>
      <c r="T25" s="580"/>
      <c r="U25" s="589"/>
      <c r="V25" s="589"/>
      <c r="W25" s="590"/>
      <c r="X25" s="591"/>
      <c r="Y25" s="591"/>
      <c r="AA25" s="591"/>
      <c r="AB25" s="591"/>
      <c r="AE25" s="591"/>
      <c r="AF25" s="591"/>
    </row>
    <row r="26" spans="1:32" s="581" customFormat="1" ht="41.1" customHeight="1">
      <c r="A26" s="2070" t="s">
        <v>531</v>
      </c>
      <c r="B26" s="352" t="s">
        <v>628</v>
      </c>
      <c r="C26" s="584">
        <v>447</v>
      </c>
      <c r="D26" s="585">
        <v>545</v>
      </c>
      <c r="E26" s="586">
        <f>C26+D26</f>
        <v>992</v>
      </c>
      <c r="F26" s="584">
        <v>55</v>
      </c>
      <c r="G26" s="584">
        <v>135</v>
      </c>
      <c r="H26" s="586">
        <f>F26+G26</f>
        <v>190</v>
      </c>
      <c r="I26" s="584">
        <v>807</v>
      </c>
      <c r="J26" s="584">
        <v>546</v>
      </c>
      <c r="K26" s="586">
        <f>I26+J26</f>
        <v>1353</v>
      </c>
      <c r="L26" s="584">
        <v>2393</v>
      </c>
      <c r="M26" s="584">
        <v>18629</v>
      </c>
      <c r="N26" s="586">
        <f>L26+M26</f>
        <v>21022</v>
      </c>
      <c r="O26" s="587">
        <f t="shared" si="2"/>
        <v>3702</v>
      </c>
      <c r="P26" s="587">
        <f t="shared" si="2"/>
        <v>19855</v>
      </c>
      <c r="Q26" s="587">
        <f t="shared" si="2"/>
        <v>23557</v>
      </c>
      <c r="R26" s="352" t="s">
        <v>76</v>
      </c>
      <c r="S26" s="2070" t="s">
        <v>632</v>
      </c>
      <c r="T26" s="580"/>
      <c r="U26" s="589"/>
      <c r="V26" s="589"/>
      <c r="W26" s="590"/>
      <c r="X26" s="591"/>
      <c r="Y26" s="591"/>
      <c r="AA26" s="591"/>
      <c r="AB26" s="591"/>
      <c r="AE26" s="591"/>
      <c r="AF26" s="591"/>
    </row>
    <row r="27" spans="1:32" s="581" customFormat="1" ht="41.1" customHeight="1">
      <c r="A27" s="2070"/>
      <c r="B27" s="352" t="s">
        <v>1032</v>
      </c>
      <c r="C27" s="592">
        <v>966</v>
      </c>
      <c r="D27" s="593">
        <v>692</v>
      </c>
      <c r="E27" s="594">
        <f>C27+D27</f>
        <v>1658</v>
      </c>
      <c r="F27" s="592">
        <v>85</v>
      </c>
      <c r="G27" s="592">
        <v>57</v>
      </c>
      <c r="H27" s="594">
        <f>F27+G27</f>
        <v>142</v>
      </c>
      <c r="I27" s="592">
        <v>629</v>
      </c>
      <c r="J27" s="592">
        <v>38</v>
      </c>
      <c r="K27" s="594">
        <f>I27+J27</f>
        <v>667</v>
      </c>
      <c r="L27" s="592">
        <v>2289</v>
      </c>
      <c r="M27" s="592">
        <v>338</v>
      </c>
      <c r="N27" s="594">
        <f>L27+M27</f>
        <v>2627</v>
      </c>
      <c r="O27" s="587">
        <f t="shared" si="2"/>
        <v>3969</v>
      </c>
      <c r="P27" s="587">
        <f t="shared" si="2"/>
        <v>1125</v>
      </c>
      <c r="Q27" s="587">
        <f t="shared" si="2"/>
        <v>5094</v>
      </c>
      <c r="R27" s="352" t="s">
        <v>78</v>
      </c>
      <c r="S27" s="2070"/>
      <c r="T27" s="580"/>
      <c r="U27" s="589"/>
      <c r="V27" s="589"/>
      <c r="W27" s="590"/>
      <c r="X27" s="591"/>
      <c r="Y27" s="591"/>
      <c r="AA27" s="591"/>
      <c r="AB27" s="591"/>
      <c r="AE27" s="591"/>
      <c r="AF27" s="591"/>
    </row>
    <row r="28" spans="1:32" s="581" customFormat="1" ht="41.1" customHeight="1">
      <c r="A28" s="2070"/>
      <c r="B28" s="352" t="s">
        <v>128</v>
      </c>
      <c r="C28" s="595">
        <v>1413</v>
      </c>
      <c r="D28" s="595">
        <v>1237</v>
      </c>
      <c r="E28" s="595">
        <f>E26+E27</f>
        <v>2650</v>
      </c>
      <c r="F28" s="595">
        <v>140</v>
      </c>
      <c r="G28" s="595">
        <v>192</v>
      </c>
      <c r="H28" s="595">
        <f>H26+H27</f>
        <v>332</v>
      </c>
      <c r="I28" s="595">
        <v>1436</v>
      </c>
      <c r="J28" s="595">
        <v>584</v>
      </c>
      <c r="K28" s="595">
        <f>K26+K27</f>
        <v>2020</v>
      </c>
      <c r="L28" s="595">
        <f>L26+L27</f>
        <v>4682</v>
      </c>
      <c r="M28" s="595">
        <f>M26+M27</f>
        <v>18967</v>
      </c>
      <c r="N28" s="595">
        <f>N26+N27</f>
        <v>23649</v>
      </c>
      <c r="O28" s="587">
        <f t="shared" si="2"/>
        <v>7671</v>
      </c>
      <c r="P28" s="587">
        <f t="shared" si="2"/>
        <v>20980</v>
      </c>
      <c r="Q28" s="587">
        <f t="shared" si="2"/>
        <v>28651</v>
      </c>
      <c r="R28" s="352" t="s">
        <v>129</v>
      </c>
      <c r="S28" s="2070"/>
      <c r="T28" s="580"/>
      <c r="U28" s="589"/>
      <c r="V28" s="589"/>
      <c r="W28" s="590"/>
      <c r="X28" s="591"/>
      <c r="Y28" s="591"/>
      <c r="AA28" s="591"/>
      <c r="AB28" s="591"/>
      <c r="AE28" s="591"/>
      <c r="AF28" s="591"/>
    </row>
    <row r="29" spans="1:32" s="581" customFormat="1" ht="41.1" customHeight="1">
      <c r="A29" s="2070" t="s">
        <v>532</v>
      </c>
      <c r="B29" s="352" t="s">
        <v>628</v>
      </c>
      <c r="C29" s="584">
        <v>3411</v>
      </c>
      <c r="D29" s="585">
        <v>2143</v>
      </c>
      <c r="E29" s="586">
        <f>C29+D29</f>
        <v>5554</v>
      </c>
      <c r="F29" s="584">
        <v>1800</v>
      </c>
      <c r="G29" s="584">
        <v>2733</v>
      </c>
      <c r="H29" s="586">
        <f>F29+G29</f>
        <v>4533</v>
      </c>
      <c r="I29" s="584">
        <v>1816</v>
      </c>
      <c r="J29" s="584">
        <v>4350</v>
      </c>
      <c r="K29" s="586">
        <f>I29+J29</f>
        <v>6166</v>
      </c>
      <c r="L29" s="584">
        <v>92</v>
      </c>
      <c r="M29" s="584">
        <v>171</v>
      </c>
      <c r="N29" s="586">
        <f>L29+M29</f>
        <v>263</v>
      </c>
      <c r="O29" s="587">
        <f t="shared" si="2"/>
        <v>7119</v>
      </c>
      <c r="P29" s="587">
        <f t="shared" si="2"/>
        <v>9397</v>
      </c>
      <c r="Q29" s="587">
        <f t="shared" si="2"/>
        <v>16516</v>
      </c>
      <c r="R29" s="352" t="s">
        <v>76</v>
      </c>
      <c r="S29" s="2070" t="s">
        <v>633</v>
      </c>
      <c r="T29" s="580"/>
      <c r="U29" s="589"/>
      <c r="V29" s="589"/>
      <c r="W29" s="590"/>
      <c r="X29" s="591"/>
      <c r="Y29" s="591"/>
      <c r="AA29" s="591"/>
      <c r="AB29" s="591"/>
      <c r="AE29" s="591"/>
      <c r="AF29" s="591"/>
    </row>
    <row r="30" spans="1:32" s="581" customFormat="1" ht="41.1" customHeight="1">
      <c r="A30" s="2070"/>
      <c r="B30" s="352" t="s">
        <v>1032</v>
      </c>
      <c r="C30" s="592">
        <v>5728</v>
      </c>
      <c r="D30" s="593">
        <v>2768</v>
      </c>
      <c r="E30" s="594">
        <f>C30+D30</f>
        <v>8496</v>
      </c>
      <c r="F30" s="592">
        <v>5795</v>
      </c>
      <c r="G30" s="592">
        <v>3676</v>
      </c>
      <c r="H30" s="594">
        <f>F30+G30</f>
        <v>9471</v>
      </c>
      <c r="I30" s="592">
        <v>2419</v>
      </c>
      <c r="J30" s="592">
        <v>1188</v>
      </c>
      <c r="K30" s="594">
        <f>I30+J30</f>
        <v>3607</v>
      </c>
      <c r="L30" s="592">
        <v>11</v>
      </c>
      <c r="M30" s="592">
        <v>13</v>
      </c>
      <c r="N30" s="594">
        <f>L30+M30</f>
        <v>24</v>
      </c>
      <c r="O30" s="587">
        <f t="shared" si="2"/>
        <v>13953</v>
      </c>
      <c r="P30" s="587">
        <f t="shared" si="2"/>
        <v>7645</v>
      </c>
      <c r="Q30" s="587">
        <f t="shared" si="2"/>
        <v>21598</v>
      </c>
      <c r="R30" s="352" t="s">
        <v>78</v>
      </c>
      <c r="S30" s="2070"/>
      <c r="T30" s="580"/>
      <c r="U30" s="589"/>
      <c r="V30" s="589"/>
      <c r="W30" s="590"/>
      <c r="X30" s="591"/>
      <c r="Y30" s="591"/>
      <c r="AA30" s="591"/>
      <c r="AB30" s="591"/>
      <c r="AE30" s="591"/>
      <c r="AF30" s="591"/>
    </row>
    <row r="31" spans="1:32" s="581" customFormat="1" ht="41.1" customHeight="1">
      <c r="A31" s="2070"/>
      <c r="B31" s="352" t="s">
        <v>128</v>
      </c>
      <c r="C31" s="595">
        <v>9139</v>
      </c>
      <c r="D31" s="595">
        <v>4911</v>
      </c>
      <c r="E31" s="595">
        <f>E29+E30</f>
        <v>14050</v>
      </c>
      <c r="F31" s="595">
        <v>7595</v>
      </c>
      <c r="G31" s="595">
        <v>6409</v>
      </c>
      <c r="H31" s="595">
        <f>H29+H30</f>
        <v>14004</v>
      </c>
      <c r="I31" s="595">
        <v>4235</v>
      </c>
      <c r="J31" s="595">
        <v>5538</v>
      </c>
      <c r="K31" s="595">
        <f>K29+K30</f>
        <v>9773</v>
      </c>
      <c r="L31" s="595">
        <f>L29+L30</f>
        <v>103</v>
      </c>
      <c r="M31" s="595">
        <f>M29+M30</f>
        <v>184</v>
      </c>
      <c r="N31" s="595">
        <f>N29+N30</f>
        <v>287</v>
      </c>
      <c r="O31" s="587">
        <f t="shared" si="2"/>
        <v>21072</v>
      </c>
      <c r="P31" s="587">
        <f t="shared" si="2"/>
        <v>17042</v>
      </c>
      <c r="Q31" s="587">
        <f t="shared" si="2"/>
        <v>38114</v>
      </c>
      <c r="R31" s="352" t="s">
        <v>129</v>
      </c>
      <c r="S31" s="2070"/>
      <c r="T31" s="580"/>
      <c r="U31" s="589"/>
      <c r="V31" s="589"/>
      <c r="W31" s="590"/>
      <c r="X31" s="591"/>
      <c r="Y31" s="591"/>
      <c r="AA31" s="591"/>
      <c r="AB31" s="591"/>
      <c r="AE31" s="591"/>
      <c r="AF31" s="591"/>
    </row>
  </sheetData>
  <dataConsolidate link="1">
    <dataRefs count="16">
      <dataRef ref="C7:E27" sheet="30-2" r:id="rId1"/>
      <dataRef ref="F7:H27" sheet="30-2" r:id="rId2"/>
      <dataRef ref="I7:K27" sheet="30-2" r:id="rId3"/>
      <dataRef ref="L7:N27" sheet="30-2" r:id="rId4"/>
      <dataRef ref="C37:E57" sheet="30-2" r:id="rId5"/>
      <dataRef ref="F37:H57" sheet="30-2" r:id="rId6"/>
      <dataRef ref="I37:K57" sheet="30-2" r:id="rId7"/>
      <dataRef ref="L37:N57" sheet="30-2" r:id="rId8"/>
      <dataRef ref="C63:E83" sheet="30-2" r:id="rId9"/>
      <dataRef ref="F63:H83" sheet="30-2" r:id="rId10"/>
      <dataRef ref="L63:N83" sheet="30-2" r:id="rId11"/>
      <dataRef ref="C89:E109" sheet="30-2" r:id="rId12"/>
      <dataRef ref="I89:K109" sheet="30-2" r:id="rId13"/>
      <dataRef ref="L89:N109" sheet="30-2" r:id="rId14"/>
      <dataRef ref="C115:E135" sheet="30-2" r:id="rId15"/>
      <dataRef ref="L115:N135" sheet="30-2" r:id="rId16"/>
    </dataRefs>
  </dataConsolidate>
  <mergeCells count="34">
    <mergeCell ref="A1:S1"/>
    <mergeCell ref="A2:S2"/>
    <mergeCell ref="A3:J3"/>
    <mergeCell ref="K3:S3"/>
    <mergeCell ref="A4:A7"/>
    <mergeCell ref="B4:B7"/>
    <mergeCell ref="C4:E4"/>
    <mergeCell ref="F4:H4"/>
    <mergeCell ref="I4:K4"/>
    <mergeCell ref="L4:N4"/>
    <mergeCell ref="O4:Q4"/>
    <mergeCell ref="R4:R7"/>
    <mergeCell ref="S4:S7"/>
    <mergeCell ref="C5:E5"/>
    <mergeCell ref="F5:H5"/>
    <mergeCell ref="I5:K5"/>
    <mergeCell ref="L5:N5"/>
    <mergeCell ref="O5:Q5"/>
    <mergeCell ref="A8:A10"/>
    <mergeCell ref="S8:S10"/>
    <mergeCell ref="A11:A13"/>
    <mergeCell ref="S11:S13"/>
    <mergeCell ref="A14:A16"/>
    <mergeCell ref="S14:S16"/>
    <mergeCell ref="A26:A28"/>
    <mergeCell ref="S26:S28"/>
    <mergeCell ref="A29:A31"/>
    <mergeCell ref="S29:S31"/>
    <mergeCell ref="A17:A19"/>
    <mergeCell ref="S17:S19"/>
    <mergeCell ref="A20:A22"/>
    <mergeCell ref="S20:S22"/>
    <mergeCell ref="A23:A25"/>
    <mergeCell ref="S23:S25"/>
  </mergeCells>
  <printOptions horizontalCentered="1" verticalCentered="1"/>
  <pageMargins left="0.74803149606299213" right="0.74803149606299213" top="0.98425196850393704" bottom="0.98425196850393704" header="0.51181102362204722" footer="0.51181102362204722"/>
  <pageSetup paperSize="9" scale="64" orientation="landscape" r:id="rId17"/>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70"/>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17.28515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59" t="s">
        <v>446</v>
      </c>
      <c r="B1" s="1959"/>
      <c r="C1" s="1959"/>
    </row>
    <row r="2" spans="1:3" ht="28.5" customHeight="1">
      <c r="A2" s="1911" t="s">
        <v>447</v>
      </c>
      <c r="B2" s="1911"/>
      <c r="C2" s="1911"/>
    </row>
    <row r="3" spans="1:3" ht="21" customHeight="1">
      <c r="A3" s="1903" t="s">
        <v>1033</v>
      </c>
      <c r="B3" s="1904"/>
      <c r="C3" s="597" t="s">
        <v>1034</v>
      </c>
    </row>
    <row r="4" spans="1:3" ht="39" customHeight="1">
      <c r="A4" s="598" t="s">
        <v>537</v>
      </c>
      <c r="B4" s="599" t="s">
        <v>1035</v>
      </c>
      <c r="C4" s="600" t="s">
        <v>539</v>
      </c>
    </row>
    <row r="5" spans="1:3" ht="24.95" customHeight="1">
      <c r="A5" s="601" t="s">
        <v>224</v>
      </c>
      <c r="B5" s="602"/>
      <c r="C5" s="603" t="s">
        <v>225</v>
      </c>
    </row>
    <row r="6" spans="1:3" ht="18.95" customHeight="1">
      <c r="A6" s="604" t="s">
        <v>1036</v>
      </c>
      <c r="B6" s="605">
        <v>161</v>
      </c>
      <c r="C6" s="606" t="s">
        <v>592</v>
      </c>
    </row>
    <row r="7" spans="1:3" ht="18.95" customHeight="1">
      <c r="A7" s="604" t="s">
        <v>1037</v>
      </c>
      <c r="B7" s="607">
        <v>150</v>
      </c>
      <c r="C7" s="606" t="s">
        <v>1038</v>
      </c>
    </row>
    <row r="8" spans="1:3" ht="18.95" customHeight="1">
      <c r="A8" s="604" t="s">
        <v>1039</v>
      </c>
      <c r="B8" s="605">
        <v>120</v>
      </c>
      <c r="C8" s="606" t="s">
        <v>887</v>
      </c>
    </row>
    <row r="9" spans="1:3" ht="18.95" customHeight="1">
      <c r="A9" s="604" t="s">
        <v>1040</v>
      </c>
      <c r="B9" s="607">
        <v>66</v>
      </c>
      <c r="C9" s="606" t="s">
        <v>1041</v>
      </c>
    </row>
    <row r="10" spans="1:3" ht="18.95" customHeight="1">
      <c r="A10" s="604" t="s">
        <v>1042</v>
      </c>
      <c r="B10" s="605">
        <v>59</v>
      </c>
      <c r="C10" s="606" t="s">
        <v>554</v>
      </c>
    </row>
    <row r="11" spans="1:3" ht="18.95" customHeight="1">
      <c r="A11" s="604" t="s">
        <v>1043</v>
      </c>
      <c r="B11" s="607">
        <v>42</v>
      </c>
      <c r="C11" s="606" t="s">
        <v>1044</v>
      </c>
    </row>
    <row r="12" spans="1:3" ht="18.95" customHeight="1">
      <c r="A12" s="604" t="s">
        <v>1045</v>
      </c>
      <c r="B12" s="605">
        <v>39</v>
      </c>
      <c r="C12" s="606" t="s">
        <v>1046</v>
      </c>
    </row>
    <row r="13" spans="1:3" ht="18.95" customHeight="1">
      <c r="A13" s="604" t="s">
        <v>1047</v>
      </c>
      <c r="B13" s="607">
        <v>38</v>
      </c>
      <c r="C13" s="606" t="s">
        <v>1048</v>
      </c>
    </row>
    <row r="14" spans="1:3" ht="18.95" customHeight="1">
      <c r="A14" s="604" t="s">
        <v>1049</v>
      </c>
      <c r="B14" s="605">
        <v>38</v>
      </c>
      <c r="C14" s="606" t="s">
        <v>612</v>
      </c>
    </row>
    <row r="15" spans="1:3" ht="18.95" customHeight="1">
      <c r="A15" s="604" t="s">
        <v>1050</v>
      </c>
      <c r="B15" s="607">
        <v>36</v>
      </c>
      <c r="C15" s="606" t="s">
        <v>725</v>
      </c>
    </row>
    <row r="16" spans="1:3" ht="18.95" customHeight="1">
      <c r="A16" s="604" t="s">
        <v>1051</v>
      </c>
      <c r="B16" s="605">
        <v>30</v>
      </c>
      <c r="C16" s="606" t="s">
        <v>1052</v>
      </c>
    </row>
    <row r="17" spans="1:3" ht="18.95" customHeight="1">
      <c r="A17" s="604" t="s">
        <v>1053</v>
      </c>
      <c r="B17" s="607">
        <v>26</v>
      </c>
      <c r="C17" s="606" t="s">
        <v>594</v>
      </c>
    </row>
    <row r="18" spans="1:3" ht="18.95" customHeight="1">
      <c r="A18" s="604" t="s">
        <v>1054</v>
      </c>
      <c r="B18" s="605">
        <v>21</v>
      </c>
      <c r="C18" s="606" t="s">
        <v>1055</v>
      </c>
    </row>
    <row r="19" spans="1:3" ht="18.95" customHeight="1">
      <c r="A19" s="604" t="s">
        <v>1056</v>
      </c>
      <c r="B19" s="607">
        <v>19</v>
      </c>
      <c r="C19" s="606" t="s">
        <v>558</v>
      </c>
    </row>
    <row r="20" spans="1:3" ht="18.95" customHeight="1">
      <c r="A20" s="604" t="s">
        <v>1057</v>
      </c>
      <c r="B20" s="605">
        <v>17</v>
      </c>
      <c r="C20" s="606" t="s">
        <v>572</v>
      </c>
    </row>
    <row r="21" spans="1:3" ht="18.95" customHeight="1">
      <c r="A21" s="604" t="s">
        <v>1058</v>
      </c>
      <c r="B21" s="607">
        <v>14</v>
      </c>
      <c r="C21" s="606" t="s">
        <v>1059</v>
      </c>
    </row>
    <row r="22" spans="1:3" ht="18.95" customHeight="1">
      <c r="A22" s="604" t="s">
        <v>607</v>
      </c>
      <c r="B22" s="605">
        <v>14</v>
      </c>
      <c r="C22" s="606" t="s">
        <v>608</v>
      </c>
    </row>
    <row r="23" spans="1:3" ht="18.95" customHeight="1">
      <c r="A23" s="604" t="s">
        <v>1060</v>
      </c>
      <c r="B23" s="607">
        <v>13</v>
      </c>
      <c r="C23" s="606" t="s">
        <v>568</v>
      </c>
    </row>
    <row r="24" spans="1:3" ht="18.95" customHeight="1">
      <c r="A24" s="604" t="s">
        <v>1061</v>
      </c>
      <c r="B24" s="605">
        <v>13</v>
      </c>
      <c r="C24" s="606" t="s">
        <v>1062</v>
      </c>
    </row>
    <row r="25" spans="1:3" ht="18.95" customHeight="1">
      <c r="A25" s="604" t="s">
        <v>1063</v>
      </c>
      <c r="B25" s="607">
        <v>11</v>
      </c>
      <c r="C25" s="606" t="s">
        <v>578</v>
      </c>
    </row>
    <row r="26" spans="1:3" ht="18.95" customHeight="1">
      <c r="A26" s="604" t="s">
        <v>1064</v>
      </c>
      <c r="B26" s="605">
        <v>11</v>
      </c>
      <c r="C26" s="606" t="s">
        <v>1065</v>
      </c>
    </row>
    <row r="27" spans="1:3" ht="18.95" customHeight="1">
      <c r="A27" s="604" t="s">
        <v>1066</v>
      </c>
      <c r="B27" s="607">
        <v>10</v>
      </c>
      <c r="C27" s="606" t="s">
        <v>610</v>
      </c>
    </row>
    <row r="28" spans="1:3" ht="18.95" customHeight="1">
      <c r="A28" s="604" t="s">
        <v>1067</v>
      </c>
      <c r="B28" s="605">
        <v>10</v>
      </c>
      <c r="C28" s="606" t="s">
        <v>1068</v>
      </c>
    </row>
    <row r="29" spans="1:3" ht="18.95" customHeight="1">
      <c r="A29" s="604" t="s">
        <v>603</v>
      </c>
      <c r="B29" s="607">
        <v>8</v>
      </c>
      <c r="C29" s="606" t="s">
        <v>604</v>
      </c>
    </row>
    <row r="30" spans="1:3" ht="18.95" customHeight="1">
      <c r="A30" s="604" t="s">
        <v>1069</v>
      </c>
      <c r="B30" s="605">
        <v>7</v>
      </c>
      <c r="C30" s="606" t="s">
        <v>1070</v>
      </c>
    </row>
    <row r="31" spans="1:3" ht="18.95" customHeight="1">
      <c r="A31" s="604" t="s">
        <v>1071</v>
      </c>
      <c r="B31" s="607">
        <v>6</v>
      </c>
      <c r="C31" s="606" t="s">
        <v>562</v>
      </c>
    </row>
    <row r="32" spans="1:3" ht="18.95" customHeight="1">
      <c r="A32" s="604" t="s">
        <v>1072</v>
      </c>
      <c r="B32" s="605">
        <v>6</v>
      </c>
      <c r="C32" s="606" t="s">
        <v>1073</v>
      </c>
    </row>
    <row r="33" spans="1:10" ht="18.95" customHeight="1">
      <c r="A33" s="604" t="s">
        <v>1074</v>
      </c>
      <c r="B33" s="607">
        <v>5</v>
      </c>
      <c r="C33" s="606" t="s">
        <v>1075</v>
      </c>
    </row>
    <row r="34" spans="1:10" ht="18.95" customHeight="1">
      <c r="A34" s="604" t="s">
        <v>1076</v>
      </c>
      <c r="B34" s="605">
        <v>4</v>
      </c>
      <c r="C34" s="606" t="s">
        <v>1077</v>
      </c>
    </row>
    <row r="35" spans="1:10" ht="18.95" customHeight="1">
      <c r="A35" s="604" t="s">
        <v>1078</v>
      </c>
      <c r="B35" s="607">
        <v>4</v>
      </c>
      <c r="C35" s="606" t="s">
        <v>1079</v>
      </c>
    </row>
    <row r="36" spans="1:10" ht="18.95" customHeight="1">
      <c r="A36" s="604" t="s">
        <v>1080</v>
      </c>
      <c r="B36" s="605">
        <v>3</v>
      </c>
      <c r="C36" s="606" t="s">
        <v>1081</v>
      </c>
    </row>
    <row r="37" spans="1:10" ht="18.95" customHeight="1">
      <c r="A37" s="604" t="s">
        <v>1082</v>
      </c>
      <c r="B37" s="607">
        <v>2</v>
      </c>
      <c r="C37" s="606" t="s">
        <v>1083</v>
      </c>
    </row>
    <row r="38" spans="1:10" ht="18.95" customHeight="1">
      <c r="A38" s="604" t="s">
        <v>1084</v>
      </c>
      <c r="B38" s="605">
        <v>2</v>
      </c>
      <c r="C38" s="606" t="s">
        <v>1085</v>
      </c>
    </row>
    <row r="39" spans="1:10" ht="18.95" customHeight="1">
      <c r="A39" s="604" t="s">
        <v>1086</v>
      </c>
      <c r="B39" s="607">
        <v>2</v>
      </c>
      <c r="C39" s="606" t="s">
        <v>1087</v>
      </c>
    </row>
    <row r="40" spans="1:10" ht="18.95" customHeight="1">
      <c r="A40" s="604" t="s">
        <v>1088</v>
      </c>
      <c r="B40" s="605">
        <v>2</v>
      </c>
      <c r="C40" s="606" t="s">
        <v>1089</v>
      </c>
    </row>
    <row r="41" spans="1:10" ht="18.95" customHeight="1">
      <c r="A41" s="604" t="s">
        <v>1090</v>
      </c>
      <c r="B41" s="607">
        <v>2</v>
      </c>
      <c r="C41" s="606" t="s">
        <v>596</v>
      </c>
    </row>
    <row r="42" spans="1:10" ht="18.95" customHeight="1">
      <c r="A42" s="604" t="s">
        <v>1091</v>
      </c>
      <c r="B42" s="605">
        <v>2</v>
      </c>
      <c r="C42" s="606" t="s">
        <v>1092</v>
      </c>
    </row>
    <row r="43" spans="1:10" ht="18.95" customHeight="1">
      <c r="A43" s="604" t="s">
        <v>1093</v>
      </c>
      <c r="B43" s="607">
        <v>2</v>
      </c>
      <c r="C43" s="606" t="s">
        <v>1094</v>
      </c>
    </row>
    <row r="44" spans="1:10" ht="18.95" customHeight="1">
      <c r="A44" s="604" t="s">
        <v>1095</v>
      </c>
      <c r="B44" s="605">
        <v>1</v>
      </c>
      <c r="C44" s="606" t="s">
        <v>1096</v>
      </c>
    </row>
    <row r="45" spans="1:10" ht="18.95" customHeight="1">
      <c r="A45" s="604" t="s">
        <v>1097</v>
      </c>
      <c r="B45" s="607">
        <v>1</v>
      </c>
      <c r="C45" s="606" t="s">
        <v>1098</v>
      </c>
    </row>
    <row r="46" spans="1:10" ht="18.95" customHeight="1">
      <c r="A46" s="604" t="s">
        <v>1099</v>
      </c>
      <c r="B46" s="605">
        <v>1</v>
      </c>
      <c r="C46" s="606" t="s">
        <v>1100</v>
      </c>
    </row>
    <row r="47" spans="1:10" ht="18.95" customHeight="1">
      <c r="A47" s="604" t="s">
        <v>1101</v>
      </c>
      <c r="B47" s="607">
        <v>1</v>
      </c>
      <c r="C47" s="606" t="s">
        <v>1102</v>
      </c>
    </row>
    <row r="48" spans="1:10" ht="18.95" customHeight="1">
      <c r="A48" s="604" t="s">
        <v>1103</v>
      </c>
      <c r="B48" s="605">
        <v>1</v>
      </c>
      <c r="C48" s="606" t="s">
        <v>1104</v>
      </c>
      <c r="F48" s="2260"/>
      <c r="G48" s="2260"/>
      <c r="H48" s="2260"/>
      <c r="I48" s="2260"/>
      <c r="J48" s="2260"/>
    </row>
    <row r="49" spans="1:6" ht="29.1" customHeight="1">
      <c r="A49" s="608" t="s">
        <v>1105</v>
      </c>
      <c r="B49" s="609">
        <f>SUM(B6:B48)</f>
        <v>1020</v>
      </c>
      <c r="C49" s="610" t="s">
        <v>1106</v>
      </c>
    </row>
    <row r="50" spans="1:6" ht="18.95" customHeight="1">
      <c r="A50" s="611" t="s">
        <v>1107</v>
      </c>
      <c r="B50" s="605">
        <v>101</v>
      </c>
      <c r="C50" s="612" t="s">
        <v>227</v>
      </c>
    </row>
    <row r="51" spans="1:6" ht="18.95" customHeight="1">
      <c r="A51" s="611" t="s">
        <v>527</v>
      </c>
      <c r="B51" s="607">
        <v>480</v>
      </c>
      <c r="C51" s="612" t="s">
        <v>233</v>
      </c>
    </row>
    <row r="52" spans="1:6" ht="18.95" customHeight="1">
      <c r="A52" s="611" t="s">
        <v>1108</v>
      </c>
      <c r="B52" s="605">
        <v>97</v>
      </c>
      <c r="C52" s="612" t="s">
        <v>229</v>
      </c>
    </row>
    <row r="53" spans="1:6" ht="18.95" customHeight="1">
      <c r="A53" s="611" t="s">
        <v>1109</v>
      </c>
      <c r="B53" s="607">
        <v>208</v>
      </c>
      <c r="C53" s="612" t="s">
        <v>237</v>
      </c>
    </row>
    <row r="54" spans="1:6" ht="18.95" customHeight="1">
      <c r="A54" s="611" t="s">
        <v>1110</v>
      </c>
      <c r="B54" s="605">
        <v>9</v>
      </c>
      <c r="C54" s="612" t="s">
        <v>1111</v>
      </c>
    </row>
    <row r="55" spans="1:6" ht="21" customHeight="1">
      <c r="F55" s="614"/>
    </row>
    <row r="56" spans="1:6" ht="21" customHeight="1">
      <c r="F56" s="614"/>
    </row>
    <row r="57" spans="1:6" ht="21" customHeight="1">
      <c r="F57"/>
    </row>
    <row r="58" spans="1:6" ht="21" customHeight="1">
      <c r="F58" s="615"/>
    </row>
    <row r="59" spans="1:6" ht="21" customHeight="1">
      <c r="F59" s="615"/>
    </row>
    <row r="60" spans="1:6" ht="21" customHeight="1">
      <c r="F60" s="615"/>
    </row>
    <row r="61" spans="1:6" ht="21" customHeight="1">
      <c r="F61" s="615"/>
    </row>
    <row r="62" spans="1:6" ht="21" customHeight="1">
      <c r="F62" s="615"/>
    </row>
    <row r="63" spans="1:6" ht="21" customHeight="1">
      <c r="F63" s="615"/>
    </row>
    <row r="64" spans="1:6" ht="21" customHeight="1">
      <c r="F64" s="615"/>
    </row>
    <row r="65" spans="6:6" ht="21" customHeight="1">
      <c r="F65" s="615"/>
    </row>
    <row r="66" spans="6:6" ht="21" customHeight="1">
      <c r="F66" s="615"/>
    </row>
    <row r="67" spans="6:6" ht="21" customHeight="1">
      <c r="F67" s="615"/>
    </row>
    <row r="68" spans="6:6" ht="21" customHeight="1">
      <c r="F68" s="616"/>
    </row>
    <row r="69" spans="6:6" ht="21" customHeight="1">
      <c r="F69" s="617"/>
    </row>
    <row r="70" spans="6:6" ht="21" customHeight="1">
      <c r="F70" s="618"/>
    </row>
  </sheetData>
  <mergeCells count="4">
    <mergeCell ref="A1:C1"/>
    <mergeCell ref="A2:C2"/>
    <mergeCell ref="A3:B3"/>
    <mergeCell ref="F48:J48"/>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18"/>
  <sheetViews>
    <sheetView rightToLeft="1" topLeftCell="A10" zoomScaleNormal="100" workbookViewId="0">
      <selection activeCell="G13" sqref="G13"/>
    </sheetView>
  </sheetViews>
  <sheetFormatPr defaultColWidth="20.140625" defaultRowHeight="33" customHeight="1"/>
  <cols>
    <col min="1" max="4" width="25.7109375" style="110" customWidth="1"/>
    <col min="5" max="16384" width="20.140625" style="110"/>
  </cols>
  <sheetData>
    <row r="1" spans="1:7" s="31" customFormat="1" ht="33" customHeight="1">
      <c r="A1" s="1901" t="s">
        <v>19</v>
      </c>
      <c r="B1" s="1901"/>
      <c r="C1" s="1901"/>
      <c r="D1" s="1901"/>
      <c r="F1" s="108"/>
      <c r="G1" s="108"/>
    </row>
    <row r="2" spans="1:7" s="31" customFormat="1" ht="33" customHeight="1">
      <c r="A2" s="1911" t="s">
        <v>153</v>
      </c>
      <c r="B2" s="1911"/>
      <c r="C2" s="1911"/>
      <c r="D2" s="1911"/>
      <c r="F2" s="108"/>
      <c r="G2" s="108"/>
    </row>
    <row r="3" spans="1:7" s="60" customFormat="1" ht="15.75" customHeight="1">
      <c r="A3" s="1912" t="s">
        <v>154</v>
      </c>
      <c r="B3" s="1913"/>
      <c r="C3" s="93"/>
      <c r="D3" s="93" t="s">
        <v>155</v>
      </c>
    </row>
    <row r="4" spans="1:7" ht="33" customHeight="1">
      <c r="A4" s="109" t="s">
        <v>156</v>
      </c>
      <c r="B4" s="109" t="s">
        <v>157</v>
      </c>
      <c r="C4" s="109" t="s">
        <v>158</v>
      </c>
      <c r="D4" s="109" t="s">
        <v>159</v>
      </c>
    </row>
    <row r="5" spans="1:7" ht="33" customHeight="1">
      <c r="A5" s="111" t="s">
        <v>160</v>
      </c>
      <c r="B5" s="111" t="s">
        <v>161</v>
      </c>
      <c r="C5" s="111" t="s">
        <v>162</v>
      </c>
      <c r="D5" s="111" t="s">
        <v>163</v>
      </c>
    </row>
    <row r="6" spans="1:7" ht="33" customHeight="1">
      <c r="A6" s="112" t="s">
        <v>164</v>
      </c>
      <c r="B6" s="113">
        <v>2.8135786266753202</v>
      </c>
      <c r="C6" s="113">
        <v>3.7920687193087401</v>
      </c>
      <c r="D6" s="113">
        <v>1.3093207351499501</v>
      </c>
    </row>
    <row r="7" spans="1:7" ht="33" customHeight="1">
      <c r="A7" s="112" t="s">
        <v>165</v>
      </c>
      <c r="B7" s="114">
        <v>2.79669595989674</v>
      </c>
      <c r="C7" s="114">
        <v>3.7348289788420401</v>
      </c>
      <c r="D7" s="114">
        <v>1.3699087771488001</v>
      </c>
    </row>
    <row r="8" spans="1:7" ht="33" customHeight="1">
      <c r="A8" s="112" t="s">
        <v>166</v>
      </c>
      <c r="B8" s="113">
        <v>2.68863833548312</v>
      </c>
      <c r="C8" s="113">
        <v>3.6408978440964201</v>
      </c>
      <c r="D8" s="113">
        <v>1.3508431730936099</v>
      </c>
    </row>
    <row r="9" spans="1:7" ht="33" customHeight="1">
      <c r="A9" s="112" t="s">
        <v>167</v>
      </c>
      <c r="B9" s="114">
        <v>2.6950954072509599</v>
      </c>
      <c r="C9" s="114">
        <v>3.6251433951116199</v>
      </c>
      <c r="D9" s="114">
        <v>1.380052816688</v>
      </c>
    </row>
    <row r="10" spans="1:7" ht="33" customHeight="1">
      <c r="A10" s="112" t="s">
        <v>168</v>
      </c>
      <c r="B10" s="113">
        <v>2.6464968910739999</v>
      </c>
      <c r="C10" s="113">
        <v>3.5201969673892499</v>
      </c>
      <c r="D10" s="113">
        <v>1.43951090843911</v>
      </c>
    </row>
    <row r="11" spans="1:7" ht="33" customHeight="1">
      <c r="A11" s="112" t="s">
        <v>169</v>
      </c>
      <c r="B11" s="114">
        <v>2.66493021904571</v>
      </c>
      <c r="C11" s="114">
        <v>3.4701786132037098</v>
      </c>
      <c r="D11" s="114">
        <v>1.5766217345648099</v>
      </c>
    </row>
    <row r="12" spans="1:7" ht="33" customHeight="1">
      <c r="A12" s="112" t="s">
        <v>170</v>
      </c>
      <c r="B12" s="113">
        <v>2.6858877208910799</v>
      </c>
      <c r="C12" s="113">
        <v>3.4617140457775002</v>
      </c>
      <c r="D12" s="113">
        <v>1.68114627556584</v>
      </c>
    </row>
    <row r="13" spans="1:7" ht="33" customHeight="1">
      <c r="A13" s="112" t="s">
        <v>171</v>
      </c>
      <c r="B13" s="114">
        <v>2.6834751627311801</v>
      </c>
      <c r="C13" s="114">
        <v>3.3829585632325099</v>
      </c>
      <c r="D13" s="114">
        <v>1.6592349470582699</v>
      </c>
    </row>
    <row r="14" spans="1:7" ht="33" customHeight="1">
      <c r="A14" s="112" t="s">
        <v>172</v>
      </c>
      <c r="B14" s="113">
        <v>2.5104004555585702</v>
      </c>
      <c r="C14" s="113">
        <v>3.1633046792214001</v>
      </c>
      <c r="D14" s="113">
        <v>1.4822590216306499</v>
      </c>
    </row>
    <row r="15" spans="1:7" ht="33" customHeight="1">
      <c r="A15" s="112" t="s">
        <v>173</v>
      </c>
      <c r="B15" s="114">
        <v>2.2890237718127602</v>
      </c>
      <c r="C15" s="114">
        <v>2.9849282474293699</v>
      </c>
      <c r="D15" s="114">
        <v>1.1667505165324099</v>
      </c>
    </row>
    <row r="16" spans="1:7" ht="33" customHeight="1">
      <c r="A16" s="112" t="s">
        <v>174</v>
      </c>
      <c r="B16" s="113">
        <v>2.18866052692688</v>
      </c>
      <c r="C16" s="113">
        <v>2.7917007322915501</v>
      </c>
      <c r="D16" s="113">
        <v>1.07154074468064</v>
      </c>
    </row>
    <row r="17" spans="1:4" ht="33" customHeight="1">
      <c r="A17" s="112" t="s">
        <v>175</v>
      </c>
      <c r="B17" s="114">
        <v>2.1352620863191301</v>
      </c>
      <c r="C17" s="114">
        <v>2.7975518665105401</v>
      </c>
      <c r="D17" s="114">
        <v>0.90499716406580599</v>
      </c>
    </row>
    <row r="18" spans="1:4" s="31" customFormat="1" ht="22.5" customHeight="1">
      <c r="A18" s="1897" t="s">
        <v>79</v>
      </c>
      <c r="B18" s="1898"/>
      <c r="C18" s="1899" t="s">
        <v>80</v>
      </c>
      <c r="D18" s="1900"/>
    </row>
  </sheetData>
  <mergeCells count="5">
    <mergeCell ref="A1:D1"/>
    <mergeCell ref="A2:D2"/>
    <mergeCell ref="A3:B3"/>
    <mergeCell ref="A18:B18"/>
    <mergeCell ref="C18:D18"/>
  </mergeCells>
  <pageMargins left="0.7" right="0.7" top="0.75" bottom="0.75" header="0.3" footer="0.3"/>
  <pageSetup scale="87"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58"/>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17.28515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59" t="s">
        <v>449</v>
      </c>
      <c r="B1" s="1959"/>
      <c r="C1" s="1959"/>
    </row>
    <row r="2" spans="1:3" ht="28.5" customHeight="1">
      <c r="A2" s="1911" t="s">
        <v>450</v>
      </c>
      <c r="B2" s="1911"/>
      <c r="C2" s="1911"/>
    </row>
    <row r="3" spans="1:3" ht="21" customHeight="1">
      <c r="A3" s="1903" t="s">
        <v>1112</v>
      </c>
      <c r="B3" s="1904"/>
      <c r="C3" s="597" t="s">
        <v>1113</v>
      </c>
    </row>
    <row r="4" spans="1:3" ht="39" customHeight="1">
      <c r="A4" s="598" t="s">
        <v>537</v>
      </c>
      <c r="B4" s="599" t="s">
        <v>1035</v>
      </c>
      <c r="C4" s="600" t="s">
        <v>539</v>
      </c>
    </row>
    <row r="5" spans="1:3" ht="24.95" customHeight="1">
      <c r="A5" s="601" t="s">
        <v>224</v>
      </c>
      <c r="B5" s="602"/>
      <c r="C5" s="603" t="s">
        <v>225</v>
      </c>
    </row>
    <row r="6" spans="1:3" ht="18.95" customHeight="1">
      <c r="A6" s="604" t="s">
        <v>1042</v>
      </c>
      <c r="B6" s="605">
        <v>27</v>
      </c>
      <c r="C6" s="606" t="s">
        <v>554</v>
      </c>
    </row>
    <row r="7" spans="1:3" ht="18.95" customHeight="1">
      <c r="A7" s="604" t="s">
        <v>1054</v>
      </c>
      <c r="B7" s="607">
        <v>27</v>
      </c>
      <c r="C7" s="606" t="s">
        <v>1055</v>
      </c>
    </row>
    <row r="8" spans="1:3" ht="18.95" customHeight="1">
      <c r="A8" s="604" t="s">
        <v>1047</v>
      </c>
      <c r="B8" s="605">
        <v>18</v>
      </c>
      <c r="C8" s="606" t="s">
        <v>1048</v>
      </c>
    </row>
    <row r="9" spans="1:3" ht="18.95" customHeight="1">
      <c r="A9" s="604" t="s">
        <v>1056</v>
      </c>
      <c r="B9" s="607">
        <v>17</v>
      </c>
      <c r="C9" s="606" t="s">
        <v>558</v>
      </c>
    </row>
    <row r="10" spans="1:3" ht="18.95" customHeight="1">
      <c r="A10" s="604" t="s">
        <v>1067</v>
      </c>
      <c r="B10" s="605">
        <v>15</v>
      </c>
      <c r="C10" s="606" t="s">
        <v>1068</v>
      </c>
    </row>
    <row r="11" spans="1:3" ht="18.95" customHeight="1">
      <c r="A11" s="604" t="s">
        <v>1058</v>
      </c>
      <c r="B11" s="607">
        <v>13</v>
      </c>
      <c r="C11" s="606" t="s">
        <v>1059</v>
      </c>
    </row>
    <row r="12" spans="1:3" ht="18.95" customHeight="1">
      <c r="A12" s="604" t="s">
        <v>1063</v>
      </c>
      <c r="B12" s="605">
        <v>13</v>
      </c>
      <c r="C12" s="606" t="s">
        <v>578</v>
      </c>
    </row>
    <row r="13" spans="1:3" ht="18.95" customHeight="1">
      <c r="A13" s="604" t="s">
        <v>1036</v>
      </c>
      <c r="B13" s="607">
        <v>12</v>
      </c>
      <c r="C13" s="606" t="s">
        <v>592</v>
      </c>
    </row>
    <row r="14" spans="1:3" ht="18.95" customHeight="1">
      <c r="A14" s="604" t="s">
        <v>1086</v>
      </c>
      <c r="B14" s="605">
        <v>12</v>
      </c>
      <c r="C14" s="606" t="s">
        <v>1087</v>
      </c>
    </row>
    <row r="15" spans="1:3" ht="18.95" customHeight="1">
      <c r="A15" s="604" t="s">
        <v>1071</v>
      </c>
      <c r="B15" s="607">
        <v>9</v>
      </c>
      <c r="C15" s="606" t="s">
        <v>562</v>
      </c>
    </row>
    <row r="16" spans="1:3" ht="18.95" customHeight="1">
      <c r="A16" s="604" t="s">
        <v>1051</v>
      </c>
      <c r="B16" s="605">
        <v>8</v>
      </c>
      <c r="C16" s="606" t="s">
        <v>1052</v>
      </c>
    </row>
    <row r="17" spans="1:3" ht="18.95" customHeight="1">
      <c r="A17" s="604" t="s">
        <v>1057</v>
      </c>
      <c r="B17" s="607">
        <v>8</v>
      </c>
      <c r="C17" s="606" t="s">
        <v>572</v>
      </c>
    </row>
    <row r="18" spans="1:3" ht="18.95" customHeight="1">
      <c r="A18" s="604" t="s">
        <v>1093</v>
      </c>
      <c r="B18" s="605">
        <v>8</v>
      </c>
      <c r="C18" s="606" t="s">
        <v>1094</v>
      </c>
    </row>
    <row r="19" spans="1:3" ht="18.95" customHeight="1">
      <c r="A19" s="604" t="s">
        <v>1043</v>
      </c>
      <c r="B19" s="607">
        <v>7</v>
      </c>
      <c r="C19" s="606" t="s">
        <v>1044</v>
      </c>
    </row>
    <row r="20" spans="1:3" ht="18.95" customHeight="1">
      <c r="A20" s="604" t="s">
        <v>1045</v>
      </c>
      <c r="B20" s="605">
        <v>7</v>
      </c>
      <c r="C20" s="606" t="s">
        <v>1046</v>
      </c>
    </row>
    <row r="21" spans="1:3" ht="18.95" customHeight="1">
      <c r="A21" s="604" t="s">
        <v>1053</v>
      </c>
      <c r="B21" s="607">
        <v>6</v>
      </c>
      <c r="C21" s="606" t="s">
        <v>594</v>
      </c>
    </row>
    <row r="22" spans="1:3" ht="18.95" customHeight="1">
      <c r="A22" s="604" t="s">
        <v>1114</v>
      </c>
      <c r="B22" s="605">
        <v>6</v>
      </c>
      <c r="C22" s="606" t="s">
        <v>1115</v>
      </c>
    </row>
    <row r="23" spans="1:3" ht="18.95" customHeight="1">
      <c r="A23" s="604" t="s">
        <v>1066</v>
      </c>
      <c r="B23" s="607">
        <v>6</v>
      </c>
      <c r="C23" s="606" t="s">
        <v>610</v>
      </c>
    </row>
    <row r="24" spans="1:3" ht="18.95" customHeight="1">
      <c r="A24" s="604" t="s">
        <v>1037</v>
      </c>
      <c r="B24" s="605">
        <v>5</v>
      </c>
      <c r="C24" s="606" t="s">
        <v>1038</v>
      </c>
    </row>
    <row r="25" spans="1:3" ht="18.95" customHeight="1">
      <c r="A25" s="604" t="s">
        <v>1050</v>
      </c>
      <c r="B25" s="607">
        <v>5</v>
      </c>
      <c r="C25" s="606" t="s">
        <v>725</v>
      </c>
    </row>
    <row r="26" spans="1:3" ht="18.95" customHeight="1">
      <c r="A26" s="604" t="s">
        <v>1091</v>
      </c>
      <c r="B26" s="605">
        <v>5</v>
      </c>
      <c r="C26" s="606" t="s">
        <v>1092</v>
      </c>
    </row>
    <row r="27" spans="1:3" ht="18.95" customHeight="1">
      <c r="A27" s="604" t="s">
        <v>1116</v>
      </c>
      <c r="B27" s="607">
        <v>4</v>
      </c>
      <c r="C27" s="606" t="s">
        <v>1117</v>
      </c>
    </row>
    <row r="28" spans="1:3" ht="18.95" customHeight="1">
      <c r="A28" s="604" t="s">
        <v>1040</v>
      </c>
      <c r="B28" s="605">
        <v>3</v>
      </c>
      <c r="C28" s="606" t="s">
        <v>1041</v>
      </c>
    </row>
    <row r="29" spans="1:3" ht="18.95" customHeight="1">
      <c r="A29" s="604" t="s">
        <v>1060</v>
      </c>
      <c r="B29" s="607">
        <v>3</v>
      </c>
      <c r="C29" s="606" t="s">
        <v>568</v>
      </c>
    </row>
    <row r="30" spans="1:3" ht="18.95" customHeight="1">
      <c r="A30" s="604" t="s">
        <v>1061</v>
      </c>
      <c r="B30" s="605">
        <v>3</v>
      </c>
      <c r="C30" s="606" t="s">
        <v>1062</v>
      </c>
    </row>
    <row r="31" spans="1:3" ht="18.95" customHeight="1">
      <c r="A31" s="604" t="s">
        <v>1069</v>
      </c>
      <c r="B31" s="607">
        <v>3</v>
      </c>
      <c r="C31" s="606" t="s">
        <v>1070</v>
      </c>
    </row>
    <row r="32" spans="1:3" ht="18.95" customHeight="1">
      <c r="A32" s="604" t="s">
        <v>607</v>
      </c>
      <c r="B32" s="605">
        <v>2</v>
      </c>
      <c r="C32" s="606" t="s">
        <v>608</v>
      </c>
    </row>
    <row r="33" spans="1:10" ht="18.95" customHeight="1">
      <c r="A33" s="604" t="s">
        <v>1078</v>
      </c>
      <c r="B33" s="607">
        <v>2</v>
      </c>
      <c r="C33" s="606" t="s">
        <v>1079</v>
      </c>
    </row>
    <row r="34" spans="1:10" ht="18.95" customHeight="1">
      <c r="A34" s="604" t="s">
        <v>1088</v>
      </c>
      <c r="B34" s="605">
        <v>2</v>
      </c>
      <c r="C34" s="606" t="s">
        <v>1089</v>
      </c>
    </row>
    <row r="35" spans="1:10" ht="18.95" customHeight="1">
      <c r="A35" s="604" t="s">
        <v>1049</v>
      </c>
      <c r="B35" s="607">
        <v>1</v>
      </c>
      <c r="C35" s="606" t="s">
        <v>612</v>
      </c>
    </row>
    <row r="36" spans="1:10" ht="18.95" customHeight="1">
      <c r="A36" s="604" t="s">
        <v>603</v>
      </c>
      <c r="B36" s="605">
        <v>1</v>
      </c>
      <c r="C36" s="606" t="s">
        <v>604</v>
      </c>
      <c r="F36" s="2260"/>
      <c r="G36" s="2260"/>
      <c r="H36" s="2260"/>
      <c r="I36" s="2260"/>
      <c r="J36" s="2260"/>
    </row>
    <row r="37" spans="1:10" ht="29.1" customHeight="1">
      <c r="A37" s="608" t="s">
        <v>1105</v>
      </c>
      <c r="B37" s="609">
        <f>SUM(B6:B36)</f>
        <v>258</v>
      </c>
      <c r="C37" s="610" t="s">
        <v>1106</v>
      </c>
    </row>
    <row r="38" spans="1:10" ht="18.95" customHeight="1">
      <c r="A38" s="611" t="s">
        <v>1107</v>
      </c>
      <c r="B38" s="605">
        <v>42</v>
      </c>
      <c r="C38" s="612" t="s">
        <v>227</v>
      </c>
    </row>
    <row r="39" spans="1:10" ht="18.95" customHeight="1">
      <c r="A39" s="611" t="s">
        <v>527</v>
      </c>
      <c r="B39" s="607">
        <v>33</v>
      </c>
      <c r="C39" s="612" t="s">
        <v>233</v>
      </c>
    </row>
    <row r="40" spans="1:10" ht="18.95" customHeight="1">
      <c r="A40" s="611" t="s">
        <v>1108</v>
      </c>
      <c r="B40" s="605">
        <v>7</v>
      </c>
      <c r="C40" s="612" t="s">
        <v>229</v>
      </c>
    </row>
    <row r="41" spans="1:10" ht="18.95" customHeight="1">
      <c r="A41" s="611" t="s">
        <v>1109</v>
      </c>
      <c r="B41" s="607">
        <v>126</v>
      </c>
      <c r="C41" s="612" t="s">
        <v>237</v>
      </c>
    </row>
    <row r="42" spans="1:10" ht="18.95" customHeight="1">
      <c r="A42" s="611" t="s">
        <v>1110</v>
      </c>
      <c r="B42" s="605">
        <v>13</v>
      </c>
      <c r="C42" s="612" t="s">
        <v>1111</v>
      </c>
    </row>
    <row r="43" spans="1:10" ht="21" customHeight="1">
      <c r="F43" s="614"/>
    </row>
    <row r="44" spans="1:10" ht="21" customHeight="1">
      <c r="F44" s="614"/>
    </row>
    <row r="45" spans="1:10" ht="21" customHeight="1">
      <c r="F45"/>
    </row>
    <row r="46" spans="1:10" ht="21" customHeight="1">
      <c r="F46" s="615"/>
    </row>
    <row r="47" spans="1:10" ht="21" customHeight="1">
      <c r="F47" s="615"/>
    </row>
    <row r="48" spans="1:10" ht="21" customHeight="1">
      <c r="F48" s="615"/>
    </row>
    <row r="49" spans="6:6" ht="21" customHeight="1">
      <c r="F49" s="615"/>
    </row>
    <row r="50" spans="6:6" ht="21" customHeight="1">
      <c r="F50" s="615"/>
    </row>
    <row r="51" spans="6:6" ht="21" customHeight="1">
      <c r="F51" s="615"/>
    </row>
    <row r="52" spans="6:6" ht="21" customHeight="1">
      <c r="F52" s="615"/>
    </row>
    <row r="53" spans="6:6" ht="21" customHeight="1">
      <c r="F53" s="615"/>
    </row>
    <row r="54" spans="6:6" ht="21" customHeight="1">
      <c r="F54" s="615"/>
    </row>
    <row r="55" spans="6:6" ht="21" customHeight="1">
      <c r="F55" s="615"/>
    </row>
    <row r="56" spans="6:6" ht="21" customHeight="1">
      <c r="F56" s="616"/>
    </row>
    <row r="57" spans="6:6" ht="21" customHeight="1">
      <c r="F57" s="617"/>
    </row>
    <row r="58" spans="6:6" ht="21" customHeight="1">
      <c r="F58" s="618"/>
    </row>
  </sheetData>
  <mergeCells count="4">
    <mergeCell ref="A1:C1"/>
    <mergeCell ref="A2:C2"/>
    <mergeCell ref="A3:B3"/>
    <mergeCell ref="F36:J36"/>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G70"/>
  <sheetViews>
    <sheetView showGridLines="0" rightToLeft="1" zoomScaleNormal="100" zoomScaleSheetLayoutView="75" workbookViewId="0">
      <selection activeCell="G13" sqref="G13"/>
    </sheetView>
  </sheetViews>
  <sheetFormatPr defaultColWidth="8.85546875" defaultRowHeight="21" customHeight="1"/>
  <cols>
    <col min="1" max="1" width="47.7109375" style="613" customWidth="1"/>
    <col min="2" max="2" width="28" style="596" customWidth="1"/>
    <col min="3" max="3" width="47.7109375" style="596" customWidth="1"/>
    <col min="4" max="4" width="8.85546875" style="596"/>
    <col min="5" max="5" width="31.140625" style="596" customWidth="1"/>
    <col min="6" max="251" width="8.85546875" style="596"/>
    <col min="252" max="252" width="25.85546875" style="596" customWidth="1"/>
    <col min="253" max="253" width="29.140625" style="596" customWidth="1"/>
    <col min="254" max="258" width="12.85546875" style="596" customWidth="1"/>
    <col min="259" max="507" width="8.85546875" style="596"/>
    <col min="508" max="508" width="25.85546875" style="596" customWidth="1"/>
    <col min="509" max="509" width="29.140625" style="596" customWidth="1"/>
    <col min="510" max="514" width="12.85546875" style="596" customWidth="1"/>
    <col min="515" max="763" width="8.85546875" style="596"/>
    <col min="764" max="764" width="25.85546875" style="596" customWidth="1"/>
    <col min="765" max="765" width="29.140625" style="596" customWidth="1"/>
    <col min="766" max="770" width="12.85546875" style="596" customWidth="1"/>
    <col min="771" max="1019" width="8.85546875" style="596"/>
    <col min="1020" max="1020" width="25.85546875" style="596" customWidth="1"/>
    <col min="1021" max="1021" width="29.140625" style="596" customWidth="1"/>
    <col min="1022" max="1026" width="12.85546875" style="596" customWidth="1"/>
    <col min="1027" max="1275" width="8.85546875" style="596"/>
    <col min="1276" max="1276" width="25.85546875" style="596" customWidth="1"/>
    <col min="1277" max="1277" width="29.140625" style="596" customWidth="1"/>
    <col min="1278" max="1282" width="12.85546875" style="596" customWidth="1"/>
    <col min="1283" max="1531" width="8.85546875" style="596"/>
    <col min="1532" max="1532" width="25.85546875" style="596" customWidth="1"/>
    <col min="1533" max="1533" width="29.140625" style="596" customWidth="1"/>
    <col min="1534" max="1538" width="12.85546875" style="596" customWidth="1"/>
    <col min="1539" max="1787" width="8.85546875" style="596"/>
    <col min="1788" max="1788" width="25.85546875" style="596" customWidth="1"/>
    <col min="1789" max="1789" width="29.140625" style="596" customWidth="1"/>
    <col min="1790" max="1794" width="12.85546875" style="596" customWidth="1"/>
    <col min="1795" max="2043" width="8.85546875" style="596"/>
    <col min="2044" max="2044" width="25.85546875" style="596" customWidth="1"/>
    <col min="2045" max="2045" width="29.140625" style="596" customWidth="1"/>
    <col min="2046" max="2050" width="12.85546875" style="596" customWidth="1"/>
    <col min="2051" max="2299" width="8.85546875" style="596"/>
    <col min="2300" max="2300" width="25.85546875" style="596" customWidth="1"/>
    <col min="2301" max="2301" width="29.140625" style="596" customWidth="1"/>
    <col min="2302" max="2306" width="12.85546875" style="596" customWidth="1"/>
    <col min="2307" max="2555" width="8.85546875" style="596"/>
    <col min="2556" max="2556" width="25.85546875" style="596" customWidth="1"/>
    <col min="2557" max="2557" width="29.140625" style="596" customWidth="1"/>
    <col min="2558" max="2562" width="12.85546875" style="596" customWidth="1"/>
    <col min="2563" max="2811" width="8.85546875" style="596"/>
    <col min="2812" max="2812" width="25.85546875" style="596" customWidth="1"/>
    <col min="2813" max="2813" width="29.140625" style="596" customWidth="1"/>
    <col min="2814" max="2818" width="12.85546875" style="596" customWidth="1"/>
    <col min="2819" max="3067" width="8.85546875" style="596"/>
    <col min="3068" max="3068" width="25.85546875" style="596" customWidth="1"/>
    <col min="3069" max="3069" width="29.140625" style="596" customWidth="1"/>
    <col min="3070" max="3074" width="12.85546875" style="596" customWidth="1"/>
    <col min="3075" max="3323" width="8.85546875" style="596"/>
    <col min="3324" max="3324" width="25.85546875" style="596" customWidth="1"/>
    <col min="3325" max="3325" width="29.140625" style="596" customWidth="1"/>
    <col min="3326" max="3330" width="12.85546875" style="596" customWidth="1"/>
    <col min="3331" max="3579" width="8.85546875" style="596"/>
    <col min="3580" max="3580" width="25.85546875" style="596" customWidth="1"/>
    <col min="3581" max="3581" width="29.140625" style="596" customWidth="1"/>
    <col min="3582" max="3586" width="12.85546875" style="596" customWidth="1"/>
    <col min="3587" max="3835" width="8.85546875" style="596"/>
    <col min="3836" max="3836" width="25.85546875" style="596" customWidth="1"/>
    <col min="3837" max="3837" width="29.140625" style="596" customWidth="1"/>
    <col min="3838" max="3842" width="12.85546875" style="596" customWidth="1"/>
    <col min="3843" max="4091" width="8.85546875" style="596"/>
    <col min="4092" max="4092" width="25.85546875" style="596" customWidth="1"/>
    <col min="4093" max="4093" width="29.140625" style="596" customWidth="1"/>
    <col min="4094" max="4098" width="12.85546875" style="596" customWidth="1"/>
    <col min="4099" max="4347" width="8.85546875" style="596"/>
    <col min="4348" max="4348" width="25.85546875" style="596" customWidth="1"/>
    <col min="4349" max="4349" width="29.140625" style="596" customWidth="1"/>
    <col min="4350" max="4354" width="12.85546875" style="596" customWidth="1"/>
    <col min="4355" max="4603" width="8.85546875" style="596"/>
    <col min="4604" max="4604" width="25.85546875" style="596" customWidth="1"/>
    <col min="4605" max="4605" width="29.140625" style="596" customWidth="1"/>
    <col min="4606" max="4610" width="12.85546875" style="596" customWidth="1"/>
    <col min="4611" max="4859" width="8.85546875" style="596"/>
    <col min="4860" max="4860" width="25.85546875" style="596" customWidth="1"/>
    <col min="4861" max="4861" width="29.140625" style="596" customWidth="1"/>
    <col min="4862" max="4866" width="12.85546875" style="596" customWidth="1"/>
    <col min="4867" max="5115" width="8.85546875" style="596"/>
    <col min="5116" max="5116" width="25.85546875" style="596" customWidth="1"/>
    <col min="5117" max="5117" width="29.140625" style="596" customWidth="1"/>
    <col min="5118" max="5122" width="12.85546875" style="596" customWidth="1"/>
    <col min="5123" max="5371" width="8.85546875" style="596"/>
    <col min="5372" max="5372" width="25.85546875" style="596" customWidth="1"/>
    <col min="5373" max="5373" width="29.140625" style="596" customWidth="1"/>
    <col min="5374" max="5378" width="12.85546875" style="596" customWidth="1"/>
    <col min="5379" max="5627" width="8.85546875" style="596"/>
    <col min="5628" max="5628" width="25.85546875" style="596" customWidth="1"/>
    <col min="5629" max="5629" width="29.140625" style="596" customWidth="1"/>
    <col min="5630" max="5634" width="12.85546875" style="596" customWidth="1"/>
    <col min="5635" max="5883" width="8.85546875" style="596"/>
    <col min="5884" max="5884" width="25.85546875" style="596" customWidth="1"/>
    <col min="5885" max="5885" width="29.140625" style="596" customWidth="1"/>
    <col min="5886" max="5890" width="12.85546875" style="596" customWidth="1"/>
    <col min="5891" max="6139" width="8.85546875" style="596"/>
    <col min="6140" max="6140" width="25.85546875" style="596" customWidth="1"/>
    <col min="6141" max="6141" width="29.140625" style="596" customWidth="1"/>
    <col min="6142" max="6146" width="12.85546875" style="596" customWidth="1"/>
    <col min="6147" max="6395" width="8.85546875" style="596"/>
    <col min="6396" max="6396" width="25.85546875" style="596" customWidth="1"/>
    <col min="6397" max="6397" width="29.140625" style="596" customWidth="1"/>
    <col min="6398" max="6402" width="12.85546875" style="596" customWidth="1"/>
    <col min="6403" max="6651" width="8.85546875" style="596"/>
    <col min="6652" max="6652" width="25.85546875" style="596" customWidth="1"/>
    <col min="6653" max="6653" width="29.140625" style="596" customWidth="1"/>
    <col min="6654" max="6658" width="12.85546875" style="596" customWidth="1"/>
    <col min="6659" max="6907" width="8.85546875" style="596"/>
    <col min="6908" max="6908" width="25.85546875" style="596" customWidth="1"/>
    <col min="6909" max="6909" width="29.140625" style="596" customWidth="1"/>
    <col min="6910" max="6914" width="12.85546875" style="596" customWidth="1"/>
    <col min="6915" max="7163" width="8.85546875" style="596"/>
    <col min="7164" max="7164" width="25.85546875" style="596" customWidth="1"/>
    <col min="7165" max="7165" width="29.140625" style="596" customWidth="1"/>
    <col min="7166" max="7170" width="12.85546875" style="596" customWidth="1"/>
    <col min="7171" max="7419" width="8.85546875" style="596"/>
    <col min="7420" max="7420" width="25.85546875" style="596" customWidth="1"/>
    <col min="7421" max="7421" width="29.140625" style="596" customWidth="1"/>
    <col min="7422" max="7426" width="12.85546875" style="596" customWidth="1"/>
    <col min="7427" max="7675" width="8.85546875" style="596"/>
    <col min="7676" max="7676" width="25.85546875" style="596" customWidth="1"/>
    <col min="7677" max="7677" width="29.140625" style="596" customWidth="1"/>
    <col min="7678" max="7682" width="12.85546875" style="596" customWidth="1"/>
    <col min="7683" max="7931" width="8.85546875" style="596"/>
    <col min="7932" max="7932" width="25.85546875" style="596" customWidth="1"/>
    <col min="7933" max="7933" width="29.140625" style="596" customWidth="1"/>
    <col min="7934" max="7938" width="12.85546875" style="596" customWidth="1"/>
    <col min="7939" max="8187" width="8.85546875" style="596"/>
    <col min="8188" max="8188" width="25.85546875" style="596" customWidth="1"/>
    <col min="8189" max="8189" width="29.140625" style="596" customWidth="1"/>
    <col min="8190" max="8194" width="12.85546875" style="596" customWidth="1"/>
    <col min="8195" max="8443" width="8.85546875" style="596"/>
    <col min="8444" max="8444" width="25.85546875" style="596" customWidth="1"/>
    <col min="8445" max="8445" width="29.140625" style="596" customWidth="1"/>
    <col min="8446" max="8450" width="12.85546875" style="596" customWidth="1"/>
    <col min="8451" max="8699" width="8.85546875" style="596"/>
    <col min="8700" max="8700" width="25.85546875" style="596" customWidth="1"/>
    <col min="8701" max="8701" width="29.140625" style="596" customWidth="1"/>
    <col min="8702" max="8706" width="12.85546875" style="596" customWidth="1"/>
    <col min="8707" max="8955" width="8.85546875" style="596"/>
    <col min="8956" max="8956" width="25.85546875" style="596" customWidth="1"/>
    <col min="8957" max="8957" width="29.140625" style="596" customWidth="1"/>
    <col min="8958" max="8962" width="12.85546875" style="596" customWidth="1"/>
    <col min="8963" max="9211" width="8.85546875" style="596"/>
    <col min="9212" max="9212" width="25.85546875" style="596" customWidth="1"/>
    <col min="9213" max="9213" width="29.140625" style="596" customWidth="1"/>
    <col min="9214" max="9218" width="12.85546875" style="596" customWidth="1"/>
    <col min="9219" max="9467" width="8.85546875" style="596"/>
    <col min="9468" max="9468" width="25.85546875" style="596" customWidth="1"/>
    <col min="9469" max="9469" width="29.140625" style="596" customWidth="1"/>
    <col min="9470" max="9474" width="12.85546875" style="596" customWidth="1"/>
    <col min="9475" max="9723" width="8.85546875" style="596"/>
    <col min="9724" max="9724" width="25.85546875" style="596" customWidth="1"/>
    <col min="9725" max="9725" width="29.140625" style="596" customWidth="1"/>
    <col min="9726" max="9730" width="12.85546875" style="596" customWidth="1"/>
    <col min="9731" max="9979" width="8.85546875" style="596"/>
    <col min="9980" max="9980" width="25.85546875" style="596" customWidth="1"/>
    <col min="9981" max="9981" width="29.140625" style="596" customWidth="1"/>
    <col min="9982" max="9986" width="12.85546875" style="596" customWidth="1"/>
    <col min="9987" max="10235" width="8.85546875" style="596"/>
    <col min="10236" max="10236" width="25.85546875" style="596" customWidth="1"/>
    <col min="10237" max="10237" width="29.140625" style="596" customWidth="1"/>
    <col min="10238" max="10242" width="12.85546875" style="596" customWidth="1"/>
    <col min="10243" max="10491" width="8.85546875" style="596"/>
    <col min="10492" max="10492" width="25.85546875" style="596" customWidth="1"/>
    <col min="10493" max="10493" width="29.140625" style="596" customWidth="1"/>
    <col min="10494" max="10498" width="12.85546875" style="596" customWidth="1"/>
    <col min="10499" max="10747" width="8.85546875" style="596"/>
    <col min="10748" max="10748" width="25.85546875" style="596" customWidth="1"/>
    <col min="10749" max="10749" width="29.140625" style="596" customWidth="1"/>
    <col min="10750" max="10754" width="12.85546875" style="596" customWidth="1"/>
    <col min="10755" max="11003" width="8.85546875" style="596"/>
    <col min="11004" max="11004" width="25.85546875" style="596" customWidth="1"/>
    <col min="11005" max="11005" width="29.140625" style="596" customWidth="1"/>
    <col min="11006" max="11010" width="12.85546875" style="596" customWidth="1"/>
    <col min="11011" max="11259" width="8.85546875" style="596"/>
    <col min="11260" max="11260" width="25.85546875" style="596" customWidth="1"/>
    <col min="11261" max="11261" width="29.140625" style="596" customWidth="1"/>
    <col min="11262" max="11266" width="12.85546875" style="596" customWidth="1"/>
    <col min="11267" max="11515" width="8.85546875" style="596"/>
    <col min="11516" max="11516" width="25.85546875" style="596" customWidth="1"/>
    <col min="11517" max="11517" width="29.140625" style="596" customWidth="1"/>
    <col min="11518" max="11522" width="12.85546875" style="596" customWidth="1"/>
    <col min="11523" max="11771" width="8.85546875" style="596"/>
    <col min="11772" max="11772" width="25.85546875" style="596" customWidth="1"/>
    <col min="11773" max="11773" width="29.140625" style="596" customWidth="1"/>
    <col min="11774" max="11778" width="12.85546875" style="596" customWidth="1"/>
    <col min="11779" max="12027" width="8.85546875" style="596"/>
    <col min="12028" max="12028" width="25.85546875" style="596" customWidth="1"/>
    <col min="12029" max="12029" width="29.140625" style="596" customWidth="1"/>
    <col min="12030" max="12034" width="12.85546875" style="596" customWidth="1"/>
    <col min="12035" max="12283" width="8.85546875" style="596"/>
    <col min="12284" max="12284" width="25.85546875" style="596" customWidth="1"/>
    <col min="12285" max="12285" width="29.140625" style="596" customWidth="1"/>
    <col min="12286" max="12290" width="12.85546875" style="596" customWidth="1"/>
    <col min="12291" max="12539" width="8.85546875" style="596"/>
    <col min="12540" max="12540" width="25.85546875" style="596" customWidth="1"/>
    <col min="12541" max="12541" width="29.140625" style="596" customWidth="1"/>
    <col min="12542" max="12546" width="12.85546875" style="596" customWidth="1"/>
    <col min="12547" max="12795" width="8.85546875" style="596"/>
    <col min="12796" max="12796" width="25.85546875" style="596" customWidth="1"/>
    <col min="12797" max="12797" width="29.140625" style="596" customWidth="1"/>
    <col min="12798" max="12802" width="12.85546875" style="596" customWidth="1"/>
    <col min="12803" max="13051" width="8.85546875" style="596"/>
    <col min="13052" max="13052" width="25.85546875" style="596" customWidth="1"/>
    <col min="13053" max="13053" width="29.140625" style="596" customWidth="1"/>
    <col min="13054" max="13058" width="12.85546875" style="596" customWidth="1"/>
    <col min="13059" max="13307" width="8.85546875" style="596"/>
    <col min="13308" max="13308" width="25.85546875" style="596" customWidth="1"/>
    <col min="13309" max="13309" width="29.140625" style="596" customWidth="1"/>
    <col min="13310" max="13314" width="12.85546875" style="596" customWidth="1"/>
    <col min="13315" max="13563" width="8.85546875" style="596"/>
    <col min="13564" max="13564" width="25.85546875" style="596" customWidth="1"/>
    <col min="13565" max="13565" width="29.140625" style="596" customWidth="1"/>
    <col min="13566" max="13570" width="12.85546875" style="596" customWidth="1"/>
    <col min="13571" max="13819" width="8.85546875" style="596"/>
    <col min="13820" max="13820" width="25.85546875" style="596" customWidth="1"/>
    <col min="13821" max="13821" width="29.140625" style="596" customWidth="1"/>
    <col min="13822" max="13826" width="12.85546875" style="596" customWidth="1"/>
    <col min="13827" max="14075" width="8.85546875" style="596"/>
    <col min="14076" max="14076" width="25.85546875" style="596" customWidth="1"/>
    <col min="14077" max="14077" width="29.140625" style="596" customWidth="1"/>
    <col min="14078" max="14082" width="12.85546875" style="596" customWidth="1"/>
    <col min="14083" max="14331" width="8.85546875" style="596"/>
    <col min="14332" max="14332" width="25.85546875" style="596" customWidth="1"/>
    <col min="14333" max="14333" width="29.140625" style="596" customWidth="1"/>
    <col min="14334" max="14338" width="12.85546875" style="596" customWidth="1"/>
    <col min="14339" max="14587" width="8.85546875" style="596"/>
    <col min="14588" max="14588" width="25.85546875" style="596" customWidth="1"/>
    <col min="14589" max="14589" width="29.140625" style="596" customWidth="1"/>
    <col min="14590" max="14594" width="12.85546875" style="596" customWidth="1"/>
    <col min="14595" max="14843" width="8.85546875" style="596"/>
    <col min="14844" max="14844" width="25.85546875" style="596" customWidth="1"/>
    <col min="14845" max="14845" width="29.140625" style="596" customWidth="1"/>
    <col min="14846" max="14850" width="12.85546875" style="596" customWidth="1"/>
    <col min="14851" max="15099" width="8.85546875" style="596"/>
    <col min="15100" max="15100" width="25.85546875" style="596" customWidth="1"/>
    <col min="15101" max="15101" width="29.140625" style="596" customWidth="1"/>
    <col min="15102" max="15106" width="12.85546875" style="596" customWidth="1"/>
    <col min="15107" max="15355" width="8.85546875" style="596"/>
    <col min="15356" max="15356" width="25.85546875" style="596" customWidth="1"/>
    <col min="15357" max="15357" width="29.140625" style="596" customWidth="1"/>
    <col min="15358" max="15362" width="12.85546875" style="596" customWidth="1"/>
    <col min="15363" max="15611" width="8.85546875" style="596"/>
    <col min="15612" max="15612" width="25.85546875" style="596" customWidth="1"/>
    <col min="15613" max="15613" width="29.140625" style="596" customWidth="1"/>
    <col min="15614" max="15618" width="12.85546875" style="596" customWidth="1"/>
    <col min="15619" max="15867" width="8.85546875" style="596"/>
    <col min="15868" max="15868" width="25.85546875" style="596" customWidth="1"/>
    <col min="15869" max="15869" width="29.140625" style="596" customWidth="1"/>
    <col min="15870" max="15874" width="12.85546875" style="596" customWidth="1"/>
    <col min="15875" max="16123" width="8.85546875" style="596"/>
    <col min="16124" max="16124" width="25.85546875" style="596" customWidth="1"/>
    <col min="16125" max="16125" width="29.140625" style="596" customWidth="1"/>
    <col min="16126" max="16130" width="12.85546875" style="596" customWidth="1"/>
    <col min="16131" max="16384" width="8.85546875" style="596"/>
  </cols>
  <sheetData>
    <row r="1" spans="1:3" ht="24.75" customHeight="1">
      <c r="A1" s="1959" t="s">
        <v>452</v>
      </c>
      <c r="B1" s="1959"/>
      <c r="C1" s="1959"/>
    </row>
    <row r="2" spans="1:3" ht="28.5" customHeight="1">
      <c r="A2" s="1911" t="s">
        <v>453</v>
      </c>
      <c r="B2" s="1911"/>
      <c r="C2" s="1911"/>
    </row>
    <row r="3" spans="1:3" ht="21" customHeight="1">
      <c r="A3" s="1903" t="s">
        <v>1118</v>
      </c>
      <c r="B3" s="1904"/>
      <c r="C3" s="597" t="s">
        <v>1119</v>
      </c>
    </row>
    <row r="4" spans="1:3" ht="39" customHeight="1">
      <c r="A4" s="598" t="s">
        <v>83</v>
      </c>
      <c r="B4" s="599" t="s">
        <v>1035</v>
      </c>
      <c r="C4" s="600" t="s">
        <v>87</v>
      </c>
    </row>
    <row r="5" spans="1:3" ht="24.95" customHeight="1">
      <c r="A5" s="604" t="s">
        <v>694</v>
      </c>
      <c r="B5" s="605">
        <v>161</v>
      </c>
      <c r="C5" s="606" t="s">
        <v>695</v>
      </c>
    </row>
    <row r="6" spans="1:3" ht="18.95" customHeight="1">
      <c r="A6" s="604" t="s">
        <v>88</v>
      </c>
      <c r="B6" s="607">
        <v>13</v>
      </c>
      <c r="C6" s="606" t="s">
        <v>89</v>
      </c>
    </row>
    <row r="7" spans="1:3" ht="18.95" customHeight="1">
      <c r="A7" s="604" t="s">
        <v>90</v>
      </c>
      <c r="B7" s="605">
        <v>1</v>
      </c>
      <c r="C7" s="606" t="s">
        <v>964</v>
      </c>
    </row>
    <row r="8" spans="1:3" ht="18.95" customHeight="1">
      <c r="A8" s="604" t="s">
        <v>92</v>
      </c>
      <c r="B8" s="607">
        <v>342</v>
      </c>
      <c r="C8" s="606" t="s">
        <v>965</v>
      </c>
    </row>
    <row r="9" spans="1:3" ht="18.95" customHeight="1">
      <c r="A9" s="604" t="s">
        <v>94</v>
      </c>
      <c r="B9" s="605">
        <v>206</v>
      </c>
      <c r="C9" s="606" t="s">
        <v>257</v>
      </c>
    </row>
    <row r="10" spans="1:3" ht="18.95" customHeight="1">
      <c r="A10" s="604" t="s">
        <v>96</v>
      </c>
      <c r="B10" s="607">
        <v>3</v>
      </c>
      <c r="C10" s="606" t="s">
        <v>966</v>
      </c>
    </row>
    <row r="11" spans="1:3" ht="18.95" customHeight="1">
      <c r="A11" s="604" t="s">
        <v>98</v>
      </c>
      <c r="B11" s="605">
        <v>3</v>
      </c>
      <c r="C11" s="606" t="s">
        <v>967</v>
      </c>
    </row>
    <row r="12" spans="1:3" ht="18.95" customHeight="1">
      <c r="A12" s="604" t="s">
        <v>258</v>
      </c>
      <c r="B12" s="607">
        <v>1</v>
      </c>
      <c r="C12" s="606" t="s">
        <v>101</v>
      </c>
    </row>
    <row r="13" spans="1:3" ht="18.95" customHeight="1">
      <c r="A13" s="604" t="s">
        <v>102</v>
      </c>
      <c r="B13" s="605">
        <v>0</v>
      </c>
      <c r="C13" s="606" t="s">
        <v>968</v>
      </c>
    </row>
    <row r="14" spans="1:3" ht="18.95" customHeight="1">
      <c r="A14" s="604" t="s">
        <v>104</v>
      </c>
      <c r="B14" s="607">
        <v>55</v>
      </c>
      <c r="C14" s="606" t="s">
        <v>969</v>
      </c>
    </row>
    <row r="15" spans="1:3" ht="18.95" customHeight="1">
      <c r="A15" s="604" t="s">
        <v>106</v>
      </c>
      <c r="B15" s="605">
        <v>292</v>
      </c>
      <c r="C15" s="606" t="s">
        <v>107</v>
      </c>
    </row>
    <row r="16" spans="1:3" ht="18.95" customHeight="1">
      <c r="A16" s="604" t="s">
        <v>108</v>
      </c>
      <c r="B16" s="607">
        <v>38</v>
      </c>
      <c r="C16" s="606" t="s">
        <v>109</v>
      </c>
    </row>
    <row r="17" spans="1:3" ht="18.95" customHeight="1">
      <c r="A17" s="604" t="s">
        <v>110</v>
      </c>
      <c r="B17" s="605">
        <v>143</v>
      </c>
      <c r="C17" s="606" t="s">
        <v>111</v>
      </c>
    </row>
    <row r="18" spans="1:3" ht="18.95" customHeight="1">
      <c r="A18" s="604" t="s">
        <v>112</v>
      </c>
      <c r="B18" s="607">
        <v>9</v>
      </c>
      <c r="C18" s="606" t="s">
        <v>260</v>
      </c>
    </row>
    <row r="19" spans="1:3" ht="18.95" customHeight="1">
      <c r="A19" s="604" t="s">
        <v>148</v>
      </c>
      <c r="B19" s="605">
        <v>99</v>
      </c>
      <c r="C19" s="606" t="s">
        <v>261</v>
      </c>
    </row>
    <row r="20" spans="1:3" ht="18.95" customHeight="1">
      <c r="A20" s="604" t="s">
        <v>116</v>
      </c>
      <c r="B20" s="607">
        <v>294</v>
      </c>
      <c r="C20" s="606" t="s">
        <v>970</v>
      </c>
    </row>
    <row r="21" spans="1:3" ht="18.95" customHeight="1">
      <c r="A21" s="604" t="s">
        <v>118</v>
      </c>
      <c r="B21" s="605">
        <v>53</v>
      </c>
      <c r="C21" s="606" t="s">
        <v>971</v>
      </c>
    </row>
    <row r="22" spans="1:3" ht="18.95" customHeight="1">
      <c r="A22" s="604" t="s">
        <v>149</v>
      </c>
      <c r="B22" s="607">
        <v>82</v>
      </c>
      <c r="C22" s="606" t="s">
        <v>972</v>
      </c>
    </row>
    <row r="23" spans="1:3" ht="18.95" customHeight="1">
      <c r="A23" s="604" t="s">
        <v>122</v>
      </c>
      <c r="B23" s="605">
        <v>50</v>
      </c>
      <c r="C23" s="606" t="s">
        <v>973</v>
      </c>
    </row>
    <row r="24" spans="1:3" ht="18.95" customHeight="1">
      <c r="A24" s="604" t="s">
        <v>124</v>
      </c>
      <c r="B24" s="607">
        <v>27</v>
      </c>
      <c r="C24" s="606" t="s">
        <v>974</v>
      </c>
    </row>
    <row r="25" spans="1:3" ht="18.95" customHeight="1">
      <c r="A25" s="604" t="s">
        <v>126</v>
      </c>
      <c r="B25" s="605">
        <v>43</v>
      </c>
      <c r="C25" s="606" t="s">
        <v>127</v>
      </c>
    </row>
    <row r="26" spans="1:3" ht="18.95" customHeight="1">
      <c r="A26" s="619" t="s">
        <v>150</v>
      </c>
      <c r="B26" s="620">
        <f>SUM(B5:B25)</f>
        <v>1915</v>
      </c>
      <c r="C26" s="621" t="s">
        <v>975</v>
      </c>
    </row>
    <row r="27" spans="1:3" ht="18.95" customHeight="1">
      <c r="A27" s="596"/>
    </row>
    <row r="28" spans="1:3" ht="18.95" customHeight="1">
      <c r="A28" s="596"/>
    </row>
    <row r="29" spans="1:3" ht="18.95" customHeight="1">
      <c r="A29" s="596"/>
    </row>
    <row r="30" spans="1:3" ht="18.95" customHeight="1">
      <c r="A30" s="596"/>
    </row>
    <row r="31" spans="1:3" ht="18.95" customHeight="1">
      <c r="A31" s="596"/>
    </row>
    <row r="32" spans="1:3" ht="18.95" customHeight="1">
      <c r="A32" s="596"/>
    </row>
    <row r="33" spans="1:7" ht="18.95" customHeight="1">
      <c r="A33" s="596"/>
    </row>
    <row r="34" spans="1:7" ht="18.95" customHeight="1">
      <c r="A34" s="596"/>
    </row>
    <row r="35" spans="1:7" ht="18.95" customHeight="1">
      <c r="A35" s="596"/>
    </row>
    <row r="36" spans="1:7" ht="18.95" customHeight="1">
      <c r="A36" s="596"/>
    </row>
    <row r="37" spans="1:7" ht="18.95" customHeight="1">
      <c r="A37" s="596"/>
    </row>
    <row r="38" spans="1:7" ht="18.95" customHeight="1">
      <c r="A38" s="596"/>
    </row>
    <row r="39" spans="1:7" ht="18.95" customHeight="1">
      <c r="A39" s="596"/>
    </row>
    <row r="40" spans="1:7" ht="18.95" customHeight="1">
      <c r="A40" s="596"/>
    </row>
    <row r="41" spans="1:7" ht="18.95" customHeight="1">
      <c r="A41" s="596"/>
    </row>
    <row r="42" spans="1:7" ht="18.95" customHeight="1">
      <c r="A42" s="596"/>
    </row>
    <row r="43" spans="1:7" ht="18.95" customHeight="1">
      <c r="A43" s="596"/>
    </row>
    <row r="44" spans="1:7" ht="18.95" customHeight="1">
      <c r="A44" s="596"/>
    </row>
    <row r="45" spans="1:7" ht="18.95" customHeight="1">
      <c r="A45" s="596"/>
    </row>
    <row r="46" spans="1:7" ht="18.95" customHeight="1">
      <c r="A46" s="596"/>
    </row>
    <row r="47" spans="1:7" ht="18.95" customHeight="1">
      <c r="A47" s="596"/>
    </row>
    <row r="48" spans="1:7" ht="18.95" customHeight="1">
      <c r="A48" s="596"/>
      <c r="C48" s="2260"/>
      <c r="D48" s="2260"/>
      <c r="E48" s="2260"/>
      <c r="F48" s="2260"/>
      <c r="G48" s="2260"/>
    </row>
    <row r="49" spans="1:6" ht="29.1" customHeight="1">
      <c r="A49" s="596"/>
    </row>
    <row r="50" spans="1:6" ht="18.95" customHeight="1">
      <c r="A50" s="596"/>
    </row>
    <row r="51" spans="1:6" ht="18.95" customHeight="1">
      <c r="A51" s="596"/>
    </row>
    <row r="52" spans="1:6" ht="18.95" customHeight="1">
      <c r="A52" s="596"/>
    </row>
    <row r="53" spans="1:6" ht="18.95" customHeight="1">
      <c r="A53" s="596"/>
    </row>
    <row r="54" spans="1:6" ht="18.95" customHeight="1"/>
    <row r="55" spans="1:6" ht="21" customHeight="1">
      <c r="F55" s="614"/>
    </row>
    <row r="56" spans="1:6" ht="21" customHeight="1">
      <c r="F56" s="614"/>
    </row>
    <row r="57" spans="1:6" ht="21" customHeight="1">
      <c r="F57"/>
    </row>
    <row r="58" spans="1:6" ht="21" customHeight="1">
      <c r="F58" s="615"/>
    </row>
    <row r="59" spans="1:6" ht="21" customHeight="1">
      <c r="F59" s="615"/>
    </row>
    <row r="60" spans="1:6" ht="21" customHeight="1">
      <c r="F60" s="615"/>
    </row>
    <row r="61" spans="1:6" ht="21" customHeight="1">
      <c r="F61" s="615"/>
    </row>
    <row r="62" spans="1:6" ht="21" customHeight="1">
      <c r="F62" s="615"/>
    </row>
    <row r="63" spans="1:6" ht="21" customHeight="1">
      <c r="F63" s="615"/>
    </row>
    <row r="64" spans="1:6" ht="21" customHeight="1">
      <c r="F64" s="615"/>
    </row>
    <row r="65" spans="6:6" ht="21" customHeight="1">
      <c r="F65" s="615"/>
    </row>
    <row r="66" spans="6:6" ht="21" customHeight="1">
      <c r="F66" s="615"/>
    </row>
    <row r="67" spans="6:6" ht="21" customHeight="1">
      <c r="F67" s="615"/>
    </row>
    <row r="68" spans="6:6" ht="21" customHeight="1">
      <c r="F68" s="616"/>
    </row>
    <row r="69" spans="6:6" ht="21" customHeight="1">
      <c r="F69" s="617"/>
    </row>
    <row r="70" spans="6:6" ht="21" customHeight="1">
      <c r="F70" s="618"/>
    </row>
  </sheetData>
  <mergeCells count="4">
    <mergeCell ref="A1:C1"/>
    <mergeCell ref="A2:C2"/>
    <mergeCell ref="A3:B3"/>
    <mergeCell ref="C48:G48"/>
  </mergeCells>
  <printOptions horizontalCentered="1" verticalCentered="1"/>
  <pageMargins left="0.7" right="0.7" top="0.75" bottom="0.75" header="0.3" footer="0.3"/>
  <pageSetup paperSize="9" scale="71" fitToHeight="0" orientation="portrait" horizontalDpi="1200" verticalDpi="1200"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BF29"/>
  <sheetViews>
    <sheetView rightToLeft="1" zoomScale="110" zoomScaleNormal="110" workbookViewId="0">
      <selection activeCell="G13" sqref="G13"/>
    </sheetView>
  </sheetViews>
  <sheetFormatPr defaultRowHeight="15"/>
  <cols>
    <col min="1" max="1" width="47.7109375" style="623" customWidth="1"/>
    <col min="2" max="2" width="17" style="623" customWidth="1"/>
    <col min="3" max="3" width="47.7109375" style="623" customWidth="1"/>
    <col min="4" max="4" width="13.7109375" style="623" customWidth="1"/>
    <col min="5" max="5" width="11.5703125" style="623" customWidth="1"/>
    <col min="6" max="6" width="16" style="623" customWidth="1"/>
    <col min="7" max="7" width="11.5703125" style="623" customWidth="1"/>
    <col min="8" max="8" width="17.140625" style="623" customWidth="1"/>
    <col min="9" max="9" width="11" style="623" customWidth="1"/>
    <col min="10" max="10" width="16.5703125" style="623" customWidth="1"/>
    <col min="11" max="11" width="8.5703125" style="623" customWidth="1"/>
    <col min="12" max="12" width="8.85546875" style="623" customWidth="1"/>
    <col min="13" max="18" width="9.140625" style="623"/>
    <col min="19" max="19" width="9.140625" style="627"/>
    <col min="20" max="20" width="12.85546875" style="623" customWidth="1"/>
    <col min="21" max="16384" width="9.140625" style="623"/>
  </cols>
  <sheetData>
    <row r="1" spans="1:3" s="596" customFormat="1" ht="24.75" customHeight="1">
      <c r="A1" s="1959" t="s">
        <v>455</v>
      </c>
      <c r="B1" s="1959"/>
      <c r="C1" s="1959"/>
    </row>
    <row r="2" spans="1:3" s="596" customFormat="1" ht="28.5" customHeight="1">
      <c r="A2" s="1911" t="s">
        <v>456</v>
      </c>
      <c r="B2" s="1911"/>
      <c r="C2" s="1911"/>
    </row>
    <row r="3" spans="1:3" s="596" customFormat="1" ht="21" customHeight="1">
      <c r="A3" s="1903" t="s">
        <v>1120</v>
      </c>
      <c r="B3" s="1904"/>
      <c r="C3" s="597" t="s">
        <v>1121</v>
      </c>
    </row>
    <row r="4" spans="1:3" ht="27" customHeight="1">
      <c r="A4" s="598" t="s">
        <v>1122</v>
      </c>
      <c r="B4" s="622" t="s">
        <v>1035</v>
      </c>
      <c r="C4" s="600" t="s">
        <v>1123</v>
      </c>
    </row>
    <row r="5" spans="1:3" ht="18.75">
      <c r="A5" s="604" t="s">
        <v>1124</v>
      </c>
      <c r="B5" s="605">
        <v>122</v>
      </c>
      <c r="C5" s="606" t="s">
        <v>1125</v>
      </c>
    </row>
    <row r="6" spans="1:3" ht="18.75">
      <c r="A6" s="604" t="s">
        <v>1126</v>
      </c>
      <c r="B6" s="607">
        <v>95</v>
      </c>
      <c r="C6" s="606" t="s">
        <v>1127</v>
      </c>
    </row>
    <row r="7" spans="1:3" ht="18.75">
      <c r="A7" s="604" t="s">
        <v>1128</v>
      </c>
      <c r="B7" s="605">
        <v>75</v>
      </c>
      <c r="C7" s="606" t="s">
        <v>1129</v>
      </c>
    </row>
    <row r="8" spans="1:3" ht="18.75">
      <c r="A8" s="604" t="s">
        <v>1130</v>
      </c>
      <c r="B8" s="607">
        <v>68</v>
      </c>
      <c r="C8" s="606" t="s">
        <v>1131</v>
      </c>
    </row>
    <row r="9" spans="1:3" ht="18.75">
      <c r="A9" s="604" t="s">
        <v>1132</v>
      </c>
      <c r="B9" s="605">
        <v>44</v>
      </c>
      <c r="C9" s="606" t="s">
        <v>1133</v>
      </c>
    </row>
    <row r="10" spans="1:3" ht="18.75">
      <c r="A10" s="604" t="s">
        <v>1134</v>
      </c>
      <c r="B10" s="607">
        <v>26</v>
      </c>
      <c r="C10" s="606" t="s">
        <v>1135</v>
      </c>
    </row>
    <row r="11" spans="1:3" ht="18.75">
      <c r="A11" s="604" t="s">
        <v>1136</v>
      </c>
      <c r="B11" s="605">
        <v>21</v>
      </c>
      <c r="C11" s="606" t="s">
        <v>1137</v>
      </c>
    </row>
    <row r="12" spans="1:3" ht="18.75">
      <c r="A12" s="604" t="s">
        <v>617</v>
      </c>
      <c r="B12" s="607">
        <v>28</v>
      </c>
      <c r="C12" s="606" t="s">
        <v>618</v>
      </c>
    </row>
    <row r="13" spans="1:3" s="596" customFormat="1" ht="18.95" customHeight="1">
      <c r="A13" s="624" t="s">
        <v>150</v>
      </c>
      <c r="B13" s="625">
        <f>SUM(B5:B12)</f>
        <v>479</v>
      </c>
      <c r="C13" s="626" t="s">
        <v>975</v>
      </c>
    </row>
    <row r="14" spans="1:3" ht="27" customHeight="1">
      <c r="A14" s="598" t="s">
        <v>83</v>
      </c>
      <c r="B14" s="622" t="s">
        <v>1035</v>
      </c>
      <c r="C14" s="600" t="s">
        <v>87</v>
      </c>
    </row>
    <row r="15" spans="1:3" ht="18.75">
      <c r="A15" s="604" t="s">
        <v>694</v>
      </c>
      <c r="B15" s="605">
        <v>219</v>
      </c>
      <c r="C15" s="606" t="s">
        <v>695</v>
      </c>
    </row>
    <row r="16" spans="1:3" ht="18.75">
      <c r="A16" s="604" t="s">
        <v>88</v>
      </c>
      <c r="B16" s="607">
        <v>110</v>
      </c>
      <c r="C16" s="606" t="s">
        <v>89</v>
      </c>
    </row>
    <row r="17" spans="1:58" ht="18.75">
      <c r="A17" s="604" t="s">
        <v>90</v>
      </c>
      <c r="B17" s="605">
        <v>37</v>
      </c>
      <c r="C17" s="606" t="s">
        <v>964</v>
      </c>
    </row>
    <row r="18" spans="1:58" ht="18.75">
      <c r="A18" s="604" t="s">
        <v>98</v>
      </c>
      <c r="B18" s="607">
        <v>24</v>
      </c>
      <c r="C18" s="606" t="s">
        <v>967</v>
      </c>
    </row>
    <row r="19" spans="1:58" ht="18.75">
      <c r="A19" s="604" t="s">
        <v>258</v>
      </c>
      <c r="B19" s="605">
        <v>27</v>
      </c>
      <c r="C19" s="606" t="s">
        <v>101</v>
      </c>
    </row>
    <row r="20" spans="1:58" ht="18.75">
      <c r="A20" s="604" t="s">
        <v>102</v>
      </c>
      <c r="B20" s="607">
        <v>36</v>
      </c>
      <c r="C20" s="606" t="s">
        <v>968</v>
      </c>
    </row>
    <row r="21" spans="1:58" ht="18.75">
      <c r="A21" s="604" t="s">
        <v>108</v>
      </c>
      <c r="B21" s="605">
        <v>8</v>
      </c>
      <c r="C21" s="606" t="s">
        <v>109</v>
      </c>
    </row>
    <row r="22" spans="1:58" ht="18.75">
      <c r="A22" s="604" t="s">
        <v>110</v>
      </c>
      <c r="B22" s="607">
        <v>3</v>
      </c>
      <c r="C22" s="606" t="s">
        <v>111</v>
      </c>
    </row>
    <row r="23" spans="1:58" ht="18.75">
      <c r="A23" s="604" t="s">
        <v>112</v>
      </c>
      <c r="B23" s="605">
        <v>3</v>
      </c>
      <c r="C23" s="606" t="s">
        <v>260</v>
      </c>
    </row>
    <row r="24" spans="1:58" ht="18.75">
      <c r="A24" s="604" t="s">
        <v>148</v>
      </c>
      <c r="B24" s="607">
        <v>2</v>
      </c>
      <c r="C24" s="606" t="s">
        <v>261</v>
      </c>
      <c r="S24" s="623"/>
    </row>
    <row r="25" spans="1:58" ht="18.75">
      <c r="A25" s="604" t="s">
        <v>116</v>
      </c>
      <c r="B25" s="605">
        <v>9</v>
      </c>
      <c r="C25" s="606" t="s">
        <v>970</v>
      </c>
    </row>
    <row r="26" spans="1:58" ht="18.75">
      <c r="A26" s="604" t="s">
        <v>149</v>
      </c>
      <c r="B26" s="607">
        <v>1</v>
      </c>
      <c r="C26" s="606" t="s">
        <v>972</v>
      </c>
      <c r="S26" s="623"/>
    </row>
    <row r="27" spans="1:58" ht="20.25">
      <c r="A27" s="624" t="s">
        <v>150</v>
      </c>
      <c r="B27" s="625">
        <f>SUM(B15:B26)</f>
        <v>479</v>
      </c>
      <c r="C27" s="626" t="s">
        <v>975</v>
      </c>
      <c r="S27" s="623"/>
    </row>
    <row r="28" spans="1:58" ht="18">
      <c r="A28" s="628"/>
      <c r="B28" s="628"/>
      <c r="S28" s="623"/>
    </row>
    <row r="29" spans="1:58" s="630" customFormat="1" ht="21">
      <c r="A29" s="629"/>
      <c r="B29" s="629"/>
      <c r="C29" s="623"/>
      <c r="D29" s="623"/>
      <c r="E29" s="623"/>
      <c r="F29" s="623"/>
      <c r="G29" s="623"/>
      <c r="H29" s="623"/>
      <c r="I29" s="623"/>
      <c r="J29" s="623"/>
      <c r="K29" s="623"/>
      <c r="L29" s="623"/>
      <c r="M29" s="623"/>
      <c r="N29" s="623"/>
      <c r="O29" s="623"/>
      <c r="P29" s="623"/>
      <c r="Q29" s="623"/>
      <c r="R29" s="623"/>
      <c r="S29" s="623"/>
      <c r="T29" s="623"/>
      <c r="U29" s="623"/>
      <c r="V29" s="623"/>
      <c r="W29" s="623"/>
      <c r="X29" s="623"/>
      <c r="Y29" s="623"/>
      <c r="Z29" s="623"/>
      <c r="AA29" s="623"/>
      <c r="AB29" s="623"/>
      <c r="AC29" s="623"/>
      <c r="AD29" s="623"/>
      <c r="AE29" s="623"/>
      <c r="AF29" s="623"/>
      <c r="AG29" s="623"/>
      <c r="AH29" s="623"/>
      <c r="AI29" s="623"/>
      <c r="AJ29" s="623"/>
      <c r="AK29" s="623"/>
      <c r="AL29" s="623"/>
      <c r="AM29" s="623"/>
      <c r="AN29" s="623"/>
      <c r="AO29" s="623"/>
      <c r="AP29" s="623"/>
      <c r="AQ29" s="623"/>
      <c r="AR29" s="623"/>
      <c r="AS29" s="623"/>
      <c r="AT29" s="623"/>
      <c r="AU29" s="623"/>
      <c r="AV29" s="623"/>
      <c r="AW29" s="623"/>
      <c r="AX29" s="623"/>
      <c r="AY29" s="623"/>
      <c r="AZ29" s="623"/>
      <c r="BA29" s="623"/>
      <c r="BB29" s="623"/>
      <c r="BC29" s="623"/>
      <c r="BD29" s="623"/>
      <c r="BE29" s="623"/>
      <c r="BF29" s="623"/>
    </row>
  </sheetData>
  <mergeCells count="3">
    <mergeCell ref="A1:C1"/>
    <mergeCell ref="A2:C2"/>
    <mergeCell ref="A3:B3"/>
  </mergeCells>
  <printOptions horizontalCentered="1"/>
  <pageMargins left="0.7" right="0.7" top="0.75" bottom="0.75" header="0.3" footer="0.3"/>
  <pageSetup paperSize="9" scale="61" orientation="portrait" horizontalDpi="4294967295" verticalDpi="4294967295"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D35"/>
  <sheetViews>
    <sheetView showGridLines="0" rightToLeft="1" zoomScale="90" zoomScaleNormal="90" zoomScaleSheetLayoutView="50" workbookViewId="0">
      <selection activeCell="G13" sqref="G13"/>
    </sheetView>
  </sheetViews>
  <sheetFormatPr defaultColWidth="6.7109375" defaultRowHeight="54.95" customHeight="1"/>
  <cols>
    <col min="1" max="1" width="77.7109375" style="631" customWidth="1"/>
    <col min="2" max="3" width="23.7109375" style="631" customWidth="1"/>
    <col min="4" max="4" width="77.7109375" style="644" customWidth="1"/>
    <col min="5" max="252" width="6.7109375" style="631"/>
    <col min="253" max="253" width="41.7109375" style="631" customWidth="1"/>
    <col min="254" max="254" width="48.85546875" style="631" customWidth="1"/>
    <col min="255" max="255" width="33.28515625" style="631" customWidth="1"/>
    <col min="256" max="508" width="6.7109375" style="631"/>
    <col min="509" max="509" width="41.7109375" style="631" customWidth="1"/>
    <col min="510" max="510" width="48.85546875" style="631" customWidth="1"/>
    <col min="511" max="511" width="33.28515625" style="631" customWidth="1"/>
    <col min="512" max="764" width="6.7109375" style="631"/>
    <col min="765" max="765" width="41.7109375" style="631" customWidth="1"/>
    <col min="766" max="766" width="48.85546875" style="631" customWidth="1"/>
    <col min="767" max="767" width="33.28515625" style="631" customWidth="1"/>
    <col min="768" max="1020" width="6.7109375" style="631"/>
    <col min="1021" max="1021" width="41.7109375" style="631" customWidth="1"/>
    <col min="1022" max="1022" width="48.85546875" style="631" customWidth="1"/>
    <col min="1023" max="1023" width="33.28515625" style="631" customWidth="1"/>
    <col min="1024" max="1276" width="6.7109375" style="631"/>
    <col min="1277" max="1277" width="41.7109375" style="631" customWidth="1"/>
    <col min="1278" max="1278" width="48.85546875" style="631" customWidth="1"/>
    <col min="1279" max="1279" width="33.28515625" style="631" customWidth="1"/>
    <col min="1280" max="1532" width="6.7109375" style="631"/>
    <col min="1533" max="1533" width="41.7109375" style="631" customWidth="1"/>
    <col min="1534" max="1534" width="48.85546875" style="631" customWidth="1"/>
    <col min="1535" max="1535" width="33.28515625" style="631" customWidth="1"/>
    <col min="1536" max="1788" width="6.7109375" style="631"/>
    <col min="1789" max="1789" width="41.7109375" style="631" customWidth="1"/>
    <col min="1790" max="1790" width="48.85546875" style="631" customWidth="1"/>
    <col min="1791" max="1791" width="33.28515625" style="631" customWidth="1"/>
    <col min="1792" max="2044" width="6.7109375" style="631"/>
    <col min="2045" max="2045" width="41.7109375" style="631" customWidth="1"/>
    <col min="2046" max="2046" width="48.85546875" style="631" customWidth="1"/>
    <col min="2047" max="2047" width="33.28515625" style="631" customWidth="1"/>
    <col min="2048" max="2300" width="6.7109375" style="631"/>
    <col min="2301" max="2301" width="41.7109375" style="631" customWidth="1"/>
    <col min="2302" max="2302" width="48.85546875" style="631" customWidth="1"/>
    <col min="2303" max="2303" width="33.28515625" style="631" customWidth="1"/>
    <col min="2304" max="2556" width="6.7109375" style="631"/>
    <col min="2557" max="2557" width="41.7109375" style="631" customWidth="1"/>
    <col min="2558" max="2558" width="48.85546875" style="631" customWidth="1"/>
    <col min="2559" max="2559" width="33.28515625" style="631" customWidth="1"/>
    <col min="2560" max="2812" width="6.7109375" style="631"/>
    <col min="2813" max="2813" width="41.7109375" style="631" customWidth="1"/>
    <col min="2814" max="2814" width="48.85546875" style="631" customWidth="1"/>
    <col min="2815" max="2815" width="33.28515625" style="631" customWidth="1"/>
    <col min="2816" max="3068" width="6.7109375" style="631"/>
    <col min="3069" max="3069" width="41.7109375" style="631" customWidth="1"/>
    <col min="3070" max="3070" width="48.85546875" style="631" customWidth="1"/>
    <col min="3071" max="3071" width="33.28515625" style="631" customWidth="1"/>
    <col min="3072" max="3324" width="6.7109375" style="631"/>
    <col min="3325" max="3325" width="41.7109375" style="631" customWidth="1"/>
    <col min="3326" max="3326" width="48.85546875" style="631" customWidth="1"/>
    <col min="3327" max="3327" width="33.28515625" style="631" customWidth="1"/>
    <col min="3328" max="3580" width="6.7109375" style="631"/>
    <col min="3581" max="3581" width="41.7109375" style="631" customWidth="1"/>
    <col min="3582" max="3582" width="48.85546875" style="631" customWidth="1"/>
    <col min="3583" max="3583" width="33.28515625" style="631" customWidth="1"/>
    <col min="3584" max="3836" width="6.7109375" style="631"/>
    <col min="3837" max="3837" width="41.7109375" style="631" customWidth="1"/>
    <col min="3838" max="3838" width="48.85546875" style="631" customWidth="1"/>
    <col min="3839" max="3839" width="33.28515625" style="631" customWidth="1"/>
    <col min="3840" max="4092" width="6.7109375" style="631"/>
    <col min="4093" max="4093" width="41.7109375" style="631" customWidth="1"/>
    <col min="4094" max="4094" width="48.85546875" style="631" customWidth="1"/>
    <col min="4095" max="4095" width="33.28515625" style="631" customWidth="1"/>
    <col min="4096" max="4348" width="6.7109375" style="631"/>
    <col min="4349" max="4349" width="41.7109375" style="631" customWidth="1"/>
    <col min="4350" max="4350" width="48.85546875" style="631" customWidth="1"/>
    <col min="4351" max="4351" width="33.28515625" style="631" customWidth="1"/>
    <col min="4352" max="4604" width="6.7109375" style="631"/>
    <col min="4605" max="4605" width="41.7109375" style="631" customWidth="1"/>
    <col min="4606" max="4606" width="48.85546875" style="631" customWidth="1"/>
    <col min="4607" max="4607" width="33.28515625" style="631" customWidth="1"/>
    <col min="4608" max="4860" width="6.7109375" style="631"/>
    <col min="4861" max="4861" width="41.7109375" style="631" customWidth="1"/>
    <col min="4862" max="4862" width="48.85546875" style="631" customWidth="1"/>
    <col min="4863" max="4863" width="33.28515625" style="631" customWidth="1"/>
    <col min="4864" max="5116" width="6.7109375" style="631"/>
    <col min="5117" max="5117" width="41.7109375" style="631" customWidth="1"/>
    <col min="5118" max="5118" width="48.85546875" style="631" customWidth="1"/>
    <col min="5119" max="5119" width="33.28515625" style="631" customWidth="1"/>
    <col min="5120" max="5372" width="6.7109375" style="631"/>
    <col min="5373" max="5373" width="41.7109375" style="631" customWidth="1"/>
    <col min="5374" max="5374" width="48.85546875" style="631" customWidth="1"/>
    <col min="5375" max="5375" width="33.28515625" style="631" customWidth="1"/>
    <col min="5376" max="5628" width="6.7109375" style="631"/>
    <col min="5629" max="5629" width="41.7109375" style="631" customWidth="1"/>
    <col min="5630" max="5630" width="48.85546875" style="631" customWidth="1"/>
    <col min="5631" max="5631" width="33.28515625" style="631" customWidth="1"/>
    <col min="5632" max="5884" width="6.7109375" style="631"/>
    <col min="5885" max="5885" width="41.7109375" style="631" customWidth="1"/>
    <col min="5886" max="5886" width="48.85546875" style="631" customWidth="1"/>
    <col min="5887" max="5887" width="33.28515625" style="631" customWidth="1"/>
    <col min="5888" max="6140" width="6.7109375" style="631"/>
    <col min="6141" max="6141" width="41.7109375" style="631" customWidth="1"/>
    <col min="6142" max="6142" width="48.85546875" style="631" customWidth="1"/>
    <col min="6143" max="6143" width="33.28515625" style="631" customWidth="1"/>
    <col min="6144" max="6396" width="6.7109375" style="631"/>
    <col min="6397" max="6397" width="41.7109375" style="631" customWidth="1"/>
    <col min="6398" max="6398" width="48.85546875" style="631" customWidth="1"/>
    <col min="6399" max="6399" width="33.28515625" style="631" customWidth="1"/>
    <col min="6400" max="6652" width="6.7109375" style="631"/>
    <col min="6653" max="6653" width="41.7109375" style="631" customWidth="1"/>
    <col min="6654" max="6654" width="48.85546875" style="631" customWidth="1"/>
    <col min="6655" max="6655" width="33.28515625" style="631" customWidth="1"/>
    <col min="6656" max="6908" width="6.7109375" style="631"/>
    <col min="6909" max="6909" width="41.7109375" style="631" customWidth="1"/>
    <col min="6910" max="6910" width="48.85546875" style="631" customWidth="1"/>
    <col min="6911" max="6911" width="33.28515625" style="631" customWidth="1"/>
    <col min="6912" max="7164" width="6.7109375" style="631"/>
    <col min="7165" max="7165" width="41.7109375" style="631" customWidth="1"/>
    <col min="7166" max="7166" width="48.85546875" style="631" customWidth="1"/>
    <col min="7167" max="7167" width="33.28515625" style="631" customWidth="1"/>
    <col min="7168" max="7420" width="6.7109375" style="631"/>
    <col min="7421" max="7421" width="41.7109375" style="631" customWidth="1"/>
    <col min="7422" max="7422" width="48.85546875" style="631" customWidth="1"/>
    <col min="7423" max="7423" width="33.28515625" style="631" customWidth="1"/>
    <col min="7424" max="7676" width="6.7109375" style="631"/>
    <col min="7677" max="7677" width="41.7109375" style="631" customWidth="1"/>
    <col min="7678" max="7678" width="48.85546875" style="631" customWidth="1"/>
    <col min="7679" max="7679" width="33.28515625" style="631" customWidth="1"/>
    <col min="7680" max="7932" width="6.7109375" style="631"/>
    <col min="7933" max="7933" width="41.7109375" style="631" customWidth="1"/>
    <col min="7934" max="7934" width="48.85546875" style="631" customWidth="1"/>
    <col min="7935" max="7935" width="33.28515625" style="631" customWidth="1"/>
    <col min="7936" max="8188" width="6.7109375" style="631"/>
    <col min="8189" max="8189" width="41.7109375" style="631" customWidth="1"/>
    <col min="8190" max="8190" width="48.85546875" style="631" customWidth="1"/>
    <col min="8191" max="8191" width="33.28515625" style="631" customWidth="1"/>
    <col min="8192" max="8444" width="6.7109375" style="631"/>
    <col min="8445" max="8445" width="41.7109375" style="631" customWidth="1"/>
    <col min="8446" max="8446" width="48.85546875" style="631" customWidth="1"/>
    <col min="8447" max="8447" width="33.28515625" style="631" customWidth="1"/>
    <col min="8448" max="8700" width="6.7109375" style="631"/>
    <col min="8701" max="8701" width="41.7109375" style="631" customWidth="1"/>
    <col min="8702" max="8702" width="48.85546875" style="631" customWidth="1"/>
    <col min="8703" max="8703" width="33.28515625" style="631" customWidth="1"/>
    <col min="8704" max="8956" width="6.7109375" style="631"/>
    <col min="8957" max="8957" width="41.7109375" style="631" customWidth="1"/>
    <col min="8958" max="8958" width="48.85546875" style="631" customWidth="1"/>
    <col min="8959" max="8959" width="33.28515625" style="631" customWidth="1"/>
    <col min="8960" max="9212" width="6.7109375" style="631"/>
    <col min="9213" max="9213" width="41.7109375" style="631" customWidth="1"/>
    <col min="9214" max="9214" width="48.85546875" style="631" customWidth="1"/>
    <col min="9215" max="9215" width="33.28515625" style="631" customWidth="1"/>
    <col min="9216" max="9468" width="6.7109375" style="631"/>
    <col min="9469" max="9469" width="41.7109375" style="631" customWidth="1"/>
    <col min="9470" max="9470" width="48.85546875" style="631" customWidth="1"/>
    <col min="9471" max="9471" width="33.28515625" style="631" customWidth="1"/>
    <col min="9472" max="9724" width="6.7109375" style="631"/>
    <col min="9725" max="9725" width="41.7109375" style="631" customWidth="1"/>
    <col min="9726" max="9726" width="48.85546875" style="631" customWidth="1"/>
    <col min="9727" max="9727" width="33.28515625" style="631" customWidth="1"/>
    <col min="9728" max="9980" width="6.7109375" style="631"/>
    <col min="9981" max="9981" width="41.7109375" style="631" customWidth="1"/>
    <col min="9982" max="9982" width="48.85546875" style="631" customWidth="1"/>
    <col min="9983" max="9983" width="33.28515625" style="631" customWidth="1"/>
    <col min="9984" max="10236" width="6.7109375" style="631"/>
    <col min="10237" max="10237" width="41.7109375" style="631" customWidth="1"/>
    <col min="10238" max="10238" width="48.85546875" style="631" customWidth="1"/>
    <col min="10239" max="10239" width="33.28515625" style="631" customWidth="1"/>
    <col min="10240" max="10492" width="6.7109375" style="631"/>
    <col min="10493" max="10493" width="41.7109375" style="631" customWidth="1"/>
    <col min="10494" max="10494" width="48.85546875" style="631" customWidth="1"/>
    <col min="10495" max="10495" width="33.28515625" style="631" customWidth="1"/>
    <col min="10496" max="10748" width="6.7109375" style="631"/>
    <col min="10749" max="10749" width="41.7109375" style="631" customWidth="1"/>
    <col min="10750" max="10750" width="48.85546875" style="631" customWidth="1"/>
    <col min="10751" max="10751" width="33.28515625" style="631" customWidth="1"/>
    <col min="10752" max="11004" width="6.7109375" style="631"/>
    <col min="11005" max="11005" width="41.7109375" style="631" customWidth="1"/>
    <col min="11006" max="11006" width="48.85546875" style="631" customWidth="1"/>
    <col min="11007" max="11007" width="33.28515625" style="631" customWidth="1"/>
    <col min="11008" max="11260" width="6.7109375" style="631"/>
    <col min="11261" max="11261" width="41.7109375" style="631" customWidth="1"/>
    <col min="11262" max="11262" width="48.85546875" style="631" customWidth="1"/>
    <col min="11263" max="11263" width="33.28515625" style="631" customWidth="1"/>
    <col min="11264" max="11516" width="6.7109375" style="631"/>
    <col min="11517" max="11517" width="41.7109375" style="631" customWidth="1"/>
    <col min="11518" max="11518" width="48.85546875" style="631" customWidth="1"/>
    <col min="11519" max="11519" width="33.28515625" style="631" customWidth="1"/>
    <col min="11520" max="11772" width="6.7109375" style="631"/>
    <col min="11773" max="11773" width="41.7109375" style="631" customWidth="1"/>
    <col min="11774" max="11774" width="48.85546875" style="631" customWidth="1"/>
    <col min="11775" max="11775" width="33.28515625" style="631" customWidth="1"/>
    <col min="11776" max="12028" width="6.7109375" style="631"/>
    <col min="12029" max="12029" width="41.7109375" style="631" customWidth="1"/>
    <col min="12030" max="12030" width="48.85546875" style="631" customWidth="1"/>
    <col min="12031" max="12031" width="33.28515625" style="631" customWidth="1"/>
    <col min="12032" max="12284" width="6.7109375" style="631"/>
    <col min="12285" max="12285" width="41.7109375" style="631" customWidth="1"/>
    <col min="12286" max="12286" width="48.85546875" style="631" customWidth="1"/>
    <col min="12287" max="12287" width="33.28515625" style="631" customWidth="1"/>
    <col min="12288" max="12540" width="6.7109375" style="631"/>
    <col min="12541" max="12541" width="41.7109375" style="631" customWidth="1"/>
    <col min="12542" max="12542" width="48.85546875" style="631" customWidth="1"/>
    <col min="12543" max="12543" width="33.28515625" style="631" customWidth="1"/>
    <col min="12544" max="12796" width="6.7109375" style="631"/>
    <col min="12797" max="12797" width="41.7109375" style="631" customWidth="1"/>
    <col min="12798" max="12798" width="48.85546875" style="631" customWidth="1"/>
    <col min="12799" max="12799" width="33.28515625" style="631" customWidth="1"/>
    <col min="12800" max="13052" width="6.7109375" style="631"/>
    <col min="13053" max="13053" width="41.7109375" style="631" customWidth="1"/>
    <col min="13054" max="13054" width="48.85546875" style="631" customWidth="1"/>
    <col min="13055" max="13055" width="33.28515625" style="631" customWidth="1"/>
    <col min="13056" max="13308" width="6.7109375" style="631"/>
    <col min="13309" max="13309" width="41.7109375" style="631" customWidth="1"/>
    <col min="13310" max="13310" width="48.85546875" style="631" customWidth="1"/>
    <col min="13311" max="13311" width="33.28515625" style="631" customWidth="1"/>
    <col min="13312" max="13564" width="6.7109375" style="631"/>
    <col min="13565" max="13565" width="41.7109375" style="631" customWidth="1"/>
    <col min="13566" max="13566" width="48.85546875" style="631" customWidth="1"/>
    <col min="13567" max="13567" width="33.28515625" style="631" customWidth="1"/>
    <col min="13568" max="13820" width="6.7109375" style="631"/>
    <col min="13821" max="13821" width="41.7109375" style="631" customWidth="1"/>
    <col min="13822" max="13822" width="48.85546875" style="631" customWidth="1"/>
    <col min="13823" max="13823" width="33.28515625" style="631" customWidth="1"/>
    <col min="13824" max="14076" width="6.7109375" style="631"/>
    <col min="14077" max="14077" width="41.7109375" style="631" customWidth="1"/>
    <col min="14078" max="14078" width="48.85546875" style="631" customWidth="1"/>
    <col min="14079" max="14079" width="33.28515625" style="631" customWidth="1"/>
    <col min="14080" max="14332" width="6.7109375" style="631"/>
    <col min="14333" max="14333" width="41.7109375" style="631" customWidth="1"/>
    <col min="14334" max="14334" width="48.85546875" style="631" customWidth="1"/>
    <col min="14335" max="14335" width="33.28515625" style="631" customWidth="1"/>
    <col min="14336" max="14588" width="6.7109375" style="631"/>
    <col min="14589" max="14589" width="41.7109375" style="631" customWidth="1"/>
    <col min="14590" max="14590" width="48.85546875" style="631" customWidth="1"/>
    <col min="14591" max="14591" width="33.28515625" style="631" customWidth="1"/>
    <col min="14592" max="14844" width="6.7109375" style="631"/>
    <col min="14845" max="14845" width="41.7109375" style="631" customWidth="1"/>
    <col min="14846" max="14846" width="48.85546875" style="631" customWidth="1"/>
    <col min="14847" max="14847" width="33.28515625" style="631" customWidth="1"/>
    <col min="14848" max="15100" width="6.7109375" style="631"/>
    <col min="15101" max="15101" width="41.7109375" style="631" customWidth="1"/>
    <col min="15102" max="15102" width="48.85546875" style="631" customWidth="1"/>
    <col min="15103" max="15103" width="33.28515625" style="631" customWidth="1"/>
    <col min="15104" max="15356" width="6.7109375" style="631"/>
    <col min="15357" max="15357" width="41.7109375" style="631" customWidth="1"/>
    <col min="15358" max="15358" width="48.85546875" style="631" customWidth="1"/>
    <col min="15359" max="15359" width="33.28515625" style="631" customWidth="1"/>
    <col min="15360" max="15612" width="6.7109375" style="631"/>
    <col min="15613" max="15613" width="41.7109375" style="631" customWidth="1"/>
    <col min="15614" max="15614" width="48.85546875" style="631" customWidth="1"/>
    <col min="15615" max="15615" width="33.28515625" style="631" customWidth="1"/>
    <col min="15616" max="15868" width="6.7109375" style="631"/>
    <col min="15869" max="15869" width="41.7109375" style="631" customWidth="1"/>
    <col min="15870" max="15870" width="48.85546875" style="631" customWidth="1"/>
    <col min="15871" max="15871" width="33.28515625" style="631" customWidth="1"/>
    <col min="15872" max="16124" width="6.7109375" style="631"/>
    <col min="16125" max="16125" width="41.7109375" style="631" customWidth="1"/>
    <col min="16126" max="16126" width="48.85546875" style="631" customWidth="1"/>
    <col min="16127" max="16127" width="33.28515625" style="631" customWidth="1"/>
    <col min="16128" max="16384" width="6.7109375" style="631"/>
  </cols>
  <sheetData>
    <row r="1" spans="1:4" ht="54.95" customHeight="1">
      <c r="A1" s="1956" t="s">
        <v>458</v>
      </c>
      <c r="B1" s="1956"/>
      <c r="C1" s="1956"/>
      <c r="D1" s="1956"/>
    </row>
    <row r="2" spans="1:4" ht="54.95" customHeight="1">
      <c r="A2" s="1902" t="s">
        <v>459</v>
      </c>
      <c r="B2" s="1902"/>
      <c r="C2" s="1902"/>
      <c r="D2" s="1902"/>
    </row>
    <row r="3" spans="1:4" ht="26.25" customHeight="1">
      <c r="A3" s="632" t="s">
        <v>1138</v>
      </c>
      <c r="B3" s="633"/>
      <c r="C3" s="633"/>
      <c r="D3" s="634" t="s">
        <v>1139</v>
      </c>
    </row>
    <row r="4" spans="1:4" ht="33" customHeight="1">
      <c r="A4" s="2261" t="s">
        <v>1140</v>
      </c>
      <c r="B4" s="635" t="s">
        <v>1141</v>
      </c>
      <c r="C4" s="636" t="s">
        <v>1142</v>
      </c>
      <c r="D4" s="2261" t="s">
        <v>1143</v>
      </c>
    </row>
    <row r="5" spans="1:4" ht="33" customHeight="1">
      <c r="A5" s="2261"/>
      <c r="B5" s="637" t="s">
        <v>1144</v>
      </c>
      <c r="C5" s="638" t="s">
        <v>1145</v>
      </c>
      <c r="D5" s="2261"/>
    </row>
    <row r="6" spans="1:4" ht="21" customHeight="1">
      <c r="A6" s="639" t="s">
        <v>1146</v>
      </c>
      <c r="B6" s="640">
        <v>1335</v>
      </c>
      <c r="C6" s="640">
        <v>16534</v>
      </c>
      <c r="D6" s="641" t="s">
        <v>1147</v>
      </c>
    </row>
    <row r="7" spans="1:4" ht="21" customHeight="1">
      <c r="A7" s="639" t="s">
        <v>1148</v>
      </c>
      <c r="B7" s="642">
        <v>178</v>
      </c>
      <c r="C7" s="642">
        <v>1845</v>
      </c>
      <c r="D7" s="641" t="s">
        <v>1149</v>
      </c>
    </row>
    <row r="8" spans="1:4" ht="21" customHeight="1">
      <c r="A8" s="639" t="s">
        <v>1150</v>
      </c>
      <c r="B8" s="640">
        <v>117</v>
      </c>
      <c r="C8" s="640">
        <v>1285</v>
      </c>
      <c r="D8" s="641" t="s">
        <v>1151</v>
      </c>
    </row>
    <row r="9" spans="1:4" ht="21" customHeight="1">
      <c r="A9" s="639" t="s">
        <v>1152</v>
      </c>
      <c r="B9" s="642">
        <v>62</v>
      </c>
      <c r="C9" s="642">
        <v>685</v>
      </c>
      <c r="D9" s="641" t="s">
        <v>1153</v>
      </c>
    </row>
    <row r="10" spans="1:4" ht="21" customHeight="1">
      <c r="A10" s="639" t="s">
        <v>1154</v>
      </c>
      <c r="B10" s="640">
        <v>25</v>
      </c>
      <c r="C10" s="640">
        <v>263</v>
      </c>
      <c r="D10" s="641" t="s">
        <v>1155</v>
      </c>
    </row>
    <row r="11" spans="1:4" ht="52.5" customHeight="1">
      <c r="A11" s="639" t="s">
        <v>1156</v>
      </c>
      <c r="B11" s="642">
        <v>9</v>
      </c>
      <c r="C11" s="642">
        <v>167</v>
      </c>
      <c r="D11" s="641" t="s">
        <v>1157</v>
      </c>
    </row>
    <row r="12" spans="1:4" ht="21" customHeight="1">
      <c r="A12" s="639" t="s">
        <v>1158</v>
      </c>
      <c r="B12" s="640">
        <v>6</v>
      </c>
      <c r="C12" s="640">
        <v>108</v>
      </c>
      <c r="D12" s="641" t="s">
        <v>1159</v>
      </c>
    </row>
    <row r="13" spans="1:4" ht="21" customHeight="1">
      <c r="A13" s="639" t="s">
        <v>1160</v>
      </c>
      <c r="B13" s="642">
        <v>6</v>
      </c>
      <c r="C13" s="642">
        <v>85</v>
      </c>
      <c r="D13" s="641" t="s">
        <v>1161</v>
      </c>
    </row>
    <row r="14" spans="1:4" ht="21" customHeight="1">
      <c r="A14" s="639" t="s">
        <v>1162</v>
      </c>
      <c r="B14" s="640">
        <v>6</v>
      </c>
      <c r="C14" s="640">
        <v>96</v>
      </c>
      <c r="D14" s="641" t="s">
        <v>1163</v>
      </c>
    </row>
    <row r="15" spans="1:4" ht="21" customHeight="1">
      <c r="A15" s="639" t="s">
        <v>1164</v>
      </c>
      <c r="B15" s="642">
        <v>4</v>
      </c>
      <c r="C15" s="642">
        <v>152</v>
      </c>
      <c r="D15" s="641" t="s">
        <v>1165</v>
      </c>
    </row>
    <row r="16" spans="1:4" ht="21" customHeight="1">
      <c r="A16" s="639" t="s">
        <v>1166</v>
      </c>
      <c r="B16" s="640">
        <v>3</v>
      </c>
      <c r="C16" s="640">
        <v>30</v>
      </c>
      <c r="D16" s="641" t="s">
        <v>1167</v>
      </c>
    </row>
    <row r="17" spans="1:4" ht="21" customHeight="1">
      <c r="A17" s="639" t="s">
        <v>1168</v>
      </c>
      <c r="B17" s="642">
        <v>3</v>
      </c>
      <c r="C17" s="642">
        <v>26</v>
      </c>
      <c r="D17" s="641" t="s">
        <v>1169</v>
      </c>
    </row>
    <row r="18" spans="1:4" ht="21" customHeight="1">
      <c r="A18" s="639" t="s">
        <v>1170</v>
      </c>
      <c r="B18" s="640">
        <v>3</v>
      </c>
      <c r="C18" s="640">
        <v>52</v>
      </c>
      <c r="D18" s="641" t="s">
        <v>1171</v>
      </c>
    </row>
    <row r="19" spans="1:4" ht="21" customHeight="1">
      <c r="A19" s="639" t="s">
        <v>1172</v>
      </c>
      <c r="B19" s="642">
        <v>3</v>
      </c>
      <c r="C19" s="642">
        <v>60</v>
      </c>
      <c r="D19" s="641" t="s">
        <v>1173</v>
      </c>
    </row>
    <row r="20" spans="1:4" ht="21" customHeight="1">
      <c r="A20" s="639" t="s">
        <v>1174</v>
      </c>
      <c r="B20" s="640">
        <v>2</v>
      </c>
      <c r="C20" s="640">
        <v>14</v>
      </c>
      <c r="D20" s="641" t="s">
        <v>1175</v>
      </c>
    </row>
    <row r="21" spans="1:4" ht="21" customHeight="1">
      <c r="A21" s="639" t="s">
        <v>1176</v>
      </c>
      <c r="B21" s="642">
        <v>2</v>
      </c>
      <c r="C21" s="642">
        <v>12</v>
      </c>
      <c r="D21" s="641" t="s">
        <v>1177</v>
      </c>
    </row>
    <row r="22" spans="1:4" ht="21" customHeight="1">
      <c r="A22" s="639" t="s">
        <v>1178</v>
      </c>
      <c r="B22" s="640">
        <v>2</v>
      </c>
      <c r="C22" s="640">
        <v>30</v>
      </c>
      <c r="D22" s="641" t="s">
        <v>1179</v>
      </c>
    </row>
    <row r="23" spans="1:4" ht="21" customHeight="1">
      <c r="A23" s="639" t="s">
        <v>1180</v>
      </c>
      <c r="B23" s="642">
        <v>2</v>
      </c>
      <c r="C23" s="642">
        <v>32</v>
      </c>
      <c r="D23" s="641" t="s">
        <v>1181</v>
      </c>
    </row>
    <row r="24" spans="1:4" ht="21" customHeight="1">
      <c r="A24" s="639" t="s">
        <v>1182</v>
      </c>
      <c r="B24" s="640">
        <v>1</v>
      </c>
      <c r="C24" s="640">
        <v>15</v>
      </c>
      <c r="D24" s="641" t="s">
        <v>1183</v>
      </c>
    </row>
    <row r="25" spans="1:4" ht="21" customHeight="1">
      <c r="A25" s="639" t="s">
        <v>1148</v>
      </c>
      <c r="B25" s="642">
        <v>1</v>
      </c>
      <c r="C25" s="642">
        <v>6</v>
      </c>
      <c r="D25" s="641" t="s">
        <v>1149</v>
      </c>
    </row>
    <row r="26" spans="1:4" ht="21" customHeight="1">
      <c r="A26" s="639" t="s">
        <v>1184</v>
      </c>
      <c r="B26" s="640">
        <v>1</v>
      </c>
      <c r="C26" s="640">
        <v>29</v>
      </c>
      <c r="D26" s="641" t="s">
        <v>1185</v>
      </c>
    </row>
    <row r="27" spans="1:4" ht="21" customHeight="1">
      <c r="A27" s="639" t="s">
        <v>1186</v>
      </c>
      <c r="B27" s="642">
        <v>1</v>
      </c>
      <c r="C27" s="642">
        <v>10</v>
      </c>
      <c r="D27" s="641" t="s">
        <v>1187</v>
      </c>
    </row>
    <row r="28" spans="1:4" ht="21" customHeight="1">
      <c r="A28" s="639" t="s">
        <v>1188</v>
      </c>
      <c r="B28" s="640">
        <v>1</v>
      </c>
      <c r="C28" s="640">
        <v>12</v>
      </c>
      <c r="D28" s="641" t="s">
        <v>1189</v>
      </c>
    </row>
    <row r="29" spans="1:4" ht="21" customHeight="1">
      <c r="A29" s="639" t="s">
        <v>1190</v>
      </c>
      <c r="B29" s="642">
        <v>1</v>
      </c>
      <c r="C29" s="642">
        <v>44</v>
      </c>
      <c r="D29" s="641" t="s">
        <v>1191</v>
      </c>
    </row>
    <row r="30" spans="1:4" ht="21" customHeight="1">
      <c r="A30" s="639" t="s">
        <v>1192</v>
      </c>
      <c r="B30" s="640">
        <v>1</v>
      </c>
      <c r="C30" s="640">
        <v>13</v>
      </c>
      <c r="D30" s="641" t="s">
        <v>1193</v>
      </c>
    </row>
    <row r="31" spans="1:4" ht="21" customHeight="1">
      <c r="A31" s="639" t="s">
        <v>1194</v>
      </c>
      <c r="B31" s="642">
        <v>1</v>
      </c>
      <c r="C31" s="642">
        <v>13</v>
      </c>
      <c r="D31" s="641" t="s">
        <v>1195</v>
      </c>
    </row>
    <row r="32" spans="1:4" ht="21" customHeight="1">
      <c r="A32" s="639" t="s">
        <v>1196</v>
      </c>
      <c r="B32" s="640">
        <v>1</v>
      </c>
      <c r="C32" s="640">
        <v>33</v>
      </c>
      <c r="D32" s="641" t="s">
        <v>1197</v>
      </c>
    </row>
    <row r="33" spans="1:4" ht="21" customHeight="1">
      <c r="A33" s="639" t="s">
        <v>1198</v>
      </c>
      <c r="B33" s="642">
        <v>1</v>
      </c>
      <c r="C33" s="642">
        <v>13</v>
      </c>
      <c r="D33" s="641" t="s">
        <v>1199</v>
      </c>
    </row>
    <row r="34" spans="1:4" ht="21" customHeight="1">
      <c r="A34" s="639" t="s">
        <v>1200</v>
      </c>
      <c r="B34" s="640">
        <v>1</v>
      </c>
      <c r="C34" s="640">
        <v>10</v>
      </c>
      <c r="D34" s="641" t="s">
        <v>1201</v>
      </c>
    </row>
    <row r="35" spans="1:4" ht="21" customHeight="1">
      <c r="A35" s="620" t="s">
        <v>150</v>
      </c>
      <c r="B35" s="643">
        <f>SUM(B6:B34)</f>
        <v>1779</v>
      </c>
      <c r="C35" s="643">
        <f>SUM(C6:C34)</f>
        <v>21674</v>
      </c>
      <c r="D35" s="620" t="s">
        <v>129</v>
      </c>
    </row>
  </sheetData>
  <dataConsolidate link="1"/>
  <mergeCells count="4">
    <mergeCell ref="A1:D1"/>
    <mergeCell ref="A2:D2"/>
    <mergeCell ref="A4:A5"/>
    <mergeCell ref="D4:D5"/>
  </mergeCells>
  <printOptions horizontalCentered="1" verticalCentered="1"/>
  <pageMargins left="0" right="0" top="0.15748031496062992" bottom="0.19685039370078741" header="0.11811023622047245" footer="0.11811023622047245"/>
  <pageSetup paperSize="9" scale="68"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26"/>
  <sheetViews>
    <sheetView rightToLeft="1" topLeftCell="A115" zoomScale="120" zoomScaleNormal="120" workbookViewId="0">
      <selection activeCell="G13" sqref="G13"/>
    </sheetView>
  </sheetViews>
  <sheetFormatPr defaultColWidth="9.140625" defaultRowHeight="21" customHeight="1"/>
  <cols>
    <col min="1" max="1" width="77.7109375" style="657" customWidth="1"/>
    <col min="2" max="5" width="9.140625" style="645" customWidth="1"/>
    <col min="6" max="6" width="9.85546875" style="645" bestFit="1" customWidth="1"/>
    <col min="7" max="7" width="76.85546875" style="657" bestFit="1" customWidth="1"/>
    <col min="8" max="16384" width="9.140625" style="645"/>
  </cols>
  <sheetData>
    <row r="1" spans="1:7" ht="29.25" customHeight="1">
      <c r="A1" s="2263" t="s">
        <v>461</v>
      </c>
      <c r="B1" s="2263"/>
      <c r="C1" s="2263"/>
      <c r="D1" s="2263"/>
      <c r="E1" s="2263"/>
      <c r="F1" s="2263"/>
      <c r="G1" s="2263"/>
    </row>
    <row r="2" spans="1:7" ht="33" customHeight="1">
      <c r="A2" s="1960" t="s">
        <v>462</v>
      </c>
      <c r="B2" s="1960"/>
      <c r="C2" s="1960"/>
      <c r="D2" s="1960"/>
      <c r="E2" s="1960"/>
      <c r="F2" s="1960"/>
      <c r="G2" s="1960"/>
    </row>
    <row r="3" spans="1:7" s="647" customFormat="1" ht="26.25" customHeight="1">
      <c r="A3" s="646" t="s">
        <v>1202</v>
      </c>
      <c r="B3" s="2264"/>
      <c r="C3" s="2264"/>
      <c r="D3" s="2264"/>
      <c r="E3" s="2264"/>
      <c r="F3" s="2264"/>
      <c r="G3" s="646" t="s">
        <v>1203</v>
      </c>
    </row>
    <row r="4" spans="1:7" ht="21" customHeight="1">
      <c r="A4" s="2265" t="s">
        <v>1204</v>
      </c>
      <c r="B4" s="2262" t="s">
        <v>624</v>
      </c>
      <c r="C4" s="2262"/>
      <c r="D4" s="2262" t="s">
        <v>625</v>
      </c>
      <c r="E4" s="2262"/>
      <c r="F4" s="2262" t="s">
        <v>128</v>
      </c>
      <c r="G4" s="2265" t="s">
        <v>1205</v>
      </c>
    </row>
    <row r="5" spans="1:7" ht="21" customHeight="1">
      <c r="A5" s="2265"/>
      <c r="B5" s="2262" t="s">
        <v>162</v>
      </c>
      <c r="C5" s="2262"/>
      <c r="D5" s="2262" t="s">
        <v>163</v>
      </c>
      <c r="E5" s="2262"/>
      <c r="F5" s="2262"/>
      <c r="G5" s="2265"/>
    </row>
    <row r="6" spans="1:7" ht="21" customHeight="1">
      <c r="A6" s="2265"/>
      <c r="B6" s="648" t="s">
        <v>628</v>
      </c>
      <c r="C6" s="648" t="s">
        <v>630</v>
      </c>
      <c r="D6" s="648" t="s">
        <v>628</v>
      </c>
      <c r="E6" s="648" t="s">
        <v>630</v>
      </c>
      <c r="F6" s="2262" t="s">
        <v>129</v>
      </c>
      <c r="G6" s="2265"/>
    </row>
    <row r="7" spans="1:7" ht="21" customHeight="1">
      <c r="A7" s="2265"/>
      <c r="B7" s="648" t="s">
        <v>76</v>
      </c>
      <c r="C7" s="648" t="s">
        <v>78</v>
      </c>
      <c r="D7" s="648" t="s">
        <v>76</v>
      </c>
      <c r="E7" s="648" t="s">
        <v>78</v>
      </c>
      <c r="F7" s="2262"/>
      <c r="G7" s="2265"/>
    </row>
    <row r="8" spans="1:7" ht="29.25" customHeight="1">
      <c r="A8" s="649" t="s">
        <v>1206</v>
      </c>
      <c r="B8" s="650"/>
      <c r="C8" s="650"/>
      <c r="D8" s="650"/>
      <c r="E8" s="650"/>
      <c r="F8" s="650"/>
      <c r="G8" s="651" t="s">
        <v>1207</v>
      </c>
    </row>
    <row r="9" spans="1:7" s="654" customFormat="1" ht="21" customHeight="1">
      <c r="A9" s="652" t="s">
        <v>1208</v>
      </c>
      <c r="B9" s="653">
        <v>1068</v>
      </c>
      <c r="C9" s="653">
        <v>682</v>
      </c>
      <c r="D9" s="653">
        <v>1</v>
      </c>
      <c r="E9" s="653">
        <v>2</v>
      </c>
      <c r="F9" s="653">
        <f>SUM(B9:E9)</f>
        <v>1753</v>
      </c>
      <c r="G9" s="652" t="s">
        <v>1209</v>
      </c>
    </row>
    <row r="10" spans="1:7" s="654" customFormat="1" ht="21" customHeight="1">
      <c r="A10" s="652" t="s">
        <v>1210</v>
      </c>
      <c r="B10" s="655">
        <v>818</v>
      </c>
      <c r="C10" s="655">
        <v>477</v>
      </c>
      <c r="D10" s="655">
        <v>9</v>
      </c>
      <c r="E10" s="655">
        <v>2</v>
      </c>
      <c r="F10" s="655">
        <f>SUM(B10:E10)</f>
        <v>1306</v>
      </c>
      <c r="G10" s="652" t="s">
        <v>1211</v>
      </c>
    </row>
    <row r="11" spans="1:7" s="654" customFormat="1" ht="21" customHeight="1">
      <c r="A11" s="652" t="s">
        <v>1212</v>
      </c>
      <c r="B11" s="653">
        <v>0</v>
      </c>
      <c r="C11" s="653">
        <v>431</v>
      </c>
      <c r="D11" s="653">
        <v>0</v>
      </c>
      <c r="E11" s="653">
        <v>7</v>
      </c>
      <c r="F11" s="653">
        <f t="shared" ref="F11:F31" si="0">SUM(B11:E11)</f>
        <v>438</v>
      </c>
      <c r="G11" s="652" t="s">
        <v>1213</v>
      </c>
    </row>
    <row r="12" spans="1:7" s="654" customFormat="1" ht="18.75">
      <c r="A12" s="652" t="s">
        <v>1214</v>
      </c>
      <c r="B12" s="655">
        <v>1581</v>
      </c>
      <c r="C12" s="655">
        <v>969</v>
      </c>
      <c r="D12" s="655">
        <v>2</v>
      </c>
      <c r="E12" s="655">
        <v>1</v>
      </c>
      <c r="F12" s="655">
        <f t="shared" si="0"/>
        <v>2553</v>
      </c>
      <c r="G12" s="652" t="s">
        <v>1215</v>
      </c>
    </row>
    <row r="13" spans="1:7" s="654" customFormat="1" ht="21" customHeight="1">
      <c r="A13" s="652" t="s">
        <v>1216</v>
      </c>
      <c r="B13" s="653">
        <v>274</v>
      </c>
      <c r="C13" s="653">
        <v>30</v>
      </c>
      <c r="D13" s="653">
        <v>2</v>
      </c>
      <c r="E13" s="653">
        <v>0</v>
      </c>
      <c r="F13" s="653">
        <f t="shared" si="0"/>
        <v>306</v>
      </c>
      <c r="G13" s="652" t="s">
        <v>1217</v>
      </c>
    </row>
    <row r="14" spans="1:7" s="654" customFormat="1" ht="21" customHeight="1">
      <c r="A14" s="652" t="s">
        <v>1218</v>
      </c>
      <c r="B14" s="655">
        <v>225</v>
      </c>
      <c r="C14" s="655">
        <v>126</v>
      </c>
      <c r="D14" s="655">
        <v>2</v>
      </c>
      <c r="E14" s="655">
        <v>0</v>
      </c>
      <c r="F14" s="655">
        <f t="shared" si="0"/>
        <v>353</v>
      </c>
      <c r="G14" s="652" t="s">
        <v>1219</v>
      </c>
    </row>
    <row r="15" spans="1:7" s="654" customFormat="1" ht="21" customHeight="1">
      <c r="A15" s="652" t="s">
        <v>1220</v>
      </c>
      <c r="B15" s="653">
        <v>266</v>
      </c>
      <c r="C15" s="653">
        <v>0</v>
      </c>
      <c r="D15" s="653">
        <v>2</v>
      </c>
      <c r="E15" s="653">
        <v>0</v>
      </c>
      <c r="F15" s="653">
        <f t="shared" si="0"/>
        <v>268</v>
      </c>
      <c r="G15" s="652" t="s">
        <v>1221</v>
      </c>
    </row>
    <row r="16" spans="1:7" s="654" customFormat="1" ht="21" customHeight="1">
      <c r="A16" s="652" t="s">
        <v>1222</v>
      </c>
      <c r="B16" s="655">
        <v>1339</v>
      </c>
      <c r="C16" s="655">
        <v>1419</v>
      </c>
      <c r="D16" s="655">
        <v>48</v>
      </c>
      <c r="E16" s="655">
        <v>44</v>
      </c>
      <c r="F16" s="655">
        <f t="shared" si="0"/>
        <v>2850</v>
      </c>
      <c r="G16" s="652" t="s">
        <v>1223</v>
      </c>
    </row>
    <row r="17" spans="1:7" s="654" customFormat="1" ht="21" customHeight="1">
      <c r="A17" s="652" t="s">
        <v>1224</v>
      </c>
      <c r="B17" s="653">
        <v>299</v>
      </c>
      <c r="C17" s="653">
        <v>280</v>
      </c>
      <c r="D17" s="653">
        <v>2</v>
      </c>
      <c r="E17" s="653">
        <v>5</v>
      </c>
      <c r="F17" s="653">
        <f t="shared" si="0"/>
        <v>586</v>
      </c>
      <c r="G17" s="652" t="s">
        <v>1225</v>
      </c>
    </row>
    <row r="18" spans="1:7" s="654" customFormat="1" ht="21" customHeight="1">
      <c r="A18" s="652" t="s">
        <v>1226</v>
      </c>
      <c r="B18" s="655">
        <v>979</v>
      </c>
      <c r="C18" s="655">
        <v>1107</v>
      </c>
      <c r="D18" s="655">
        <v>21</v>
      </c>
      <c r="E18" s="655">
        <v>17</v>
      </c>
      <c r="F18" s="655">
        <f t="shared" si="0"/>
        <v>2124</v>
      </c>
      <c r="G18" s="652" t="s">
        <v>1227</v>
      </c>
    </row>
    <row r="19" spans="1:7" s="654" customFormat="1" ht="21" customHeight="1">
      <c r="A19" s="652" t="s">
        <v>1228</v>
      </c>
      <c r="B19" s="653">
        <v>674</v>
      </c>
      <c r="C19" s="653">
        <v>705</v>
      </c>
      <c r="D19" s="653">
        <v>2</v>
      </c>
      <c r="E19" s="653">
        <v>3</v>
      </c>
      <c r="F19" s="653">
        <f t="shared" si="0"/>
        <v>1384</v>
      </c>
      <c r="G19" s="652" t="s">
        <v>1229</v>
      </c>
    </row>
    <row r="20" spans="1:7" s="654" customFormat="1" ht="21" customHeight="1">
      <c r="A20" s="652" t="s">
        <v>1230</v>
      </c>
      <c r="B20" s="655">
        <v>653</v>
      </c>
      <c r="C20" s="655">
        <v>739</v>
      </c>
      <c r="D20" s="655">
        <v>6</v>
      </c>
      <c r="E20" s="655">
        <v>16</v>
      </c>
      <c r="F20" s="655">
        <f t="shared" si="0"/>
        <v>1414</v>
      </c>
      <c r="G20" s="652" t="s">
        <v>1231</v>
      </c>
    </row>
    <row r="21" spans="1:7" s="654" customFormat="1" ht="21" customHeight="1">
      <c r="A21" s="652" t="s">
        <v>1232</v>
      </c>
      <c r="B21" s="653">
        <v>542</v>
      </c>
      <c r="C21" s="653">
        <v>438</v>
      </c>
      <c r="D21" s="653">
        <v>1</v>
      </c>
      <c r="E21" s="653">
        <v>1</v>
      </c>
      <c r="F21" s="653">
        <f t="shared" si="0"/>
        <v>982</v>
      </c>
      <c r="G21" s="652" t="s">
        <v>1233</v>
      </c>
    </row>
    <row r="22" spans="1:7" s="654" customFormat="1" ht="21" customHeight="1">
      <c r="A22" s="652" t="s">
        <v>1234</v>
      </c>
      <c r="B22" s="655">
        <v>598</v>
      </c>
      <c r="C22" s="655">
        <v>620</v>
      </c>
      <c r="D22" s="655">
        <v>8</v>
      </c>
      <c r="E22" s="655">
        <v>10</v>
      </c>
      <c r="F22" s="655">
        <f t="shared" si="0"/>
        <v>1236</v>
      </c>
      <c r="G22" s="652" t="s">
        <v>1235</v>
      </c>
    </row>
    <row r="23" spans="1:7" s="654" customFormat="1" ht="21" customHeight="1">
      <c r="A23" s="652" t="s">
        <v>1236</v>
      </c>
      <c r="B23" s="653">
        <v>885</v>
      </c>
      <c r="C23" s="653">
        <v>860</v>
      </c>
      <c r="D23" s="653">
        <v>4</v>
      </c>
      <c r="E23" s="653">
        <v>2</v>
      </c>
      <c r="F23" s="653">
        <f t="shared" si="0"/>
        <v>1751</v>
      </c>
      <c r="G23" s="652" t="s">
        <v>1237</v>
      </c>
    </row>
    <row r="24" spans="1:7" s="654" customFormat="1" ht="21" customHeight="1">
      <c r="A24" s="652" t="s">
        <v>1238</v>
      </c>
      <c r="B24" s="655">
        <v>928</v>
      </c>
      <c r="C24" s="655">
        <v>642</v>
      </c>
      <c r="D24" s="655">
        <v>1</v>
      </c>
      <c r="E24" s="655">
        <v>0</v>
      </c>
      <c r="F24" s="655">
        <f t="shared" si="0"/>
        <v>1571</v>
      </c>
      <c r="G24" s="652" t="s">
        <v>1239</v>
      </c>
    </row>
    <row r="25" spans="1:7" s="654" customFormat="1" ht="21" customHeight="1">
      <c r="A25" s="652" t="s">
        <v>1240</v>
      </c>
      <c r="B25" s="653">
        <v>208</v>
      </c>
      <c r="C25" s="653">
        <v>123</v>
      </c>
      <c r="D25" s="653">
        <v>0</v>
      </c>
      <c r="E25" s="653">
        <v>0</v>
      </c>
      <c r="F25" s="653">
        <f t="shared" si="0"/>
        <v>331</v>
      </c>
      <c r="G25" s="652" t="s">
        <v>1241</v>
      </c>
    </row>
    <row r="26" spans="1:7" s="654" customFormat="1" ht="21" customHeight="1">
      <c r="A26" s="652" t="s">
        <v>1242</v>
      </c>
      <c r="B26" s="655">
        <v>433</v>
      </c>
      <c r="C26" s="655">
        <v>510</v>
      </c>
      <c r="D26" s="655">
        <v>2</v>
      </c>
      <c r="E26" s="655">
        <v>1</v>
      </c>
      <c r="F26" s="655">
        <f t="shared" si="0"/>
        <v>946</v>
      </c>
      <c r="G26" s="652" t="s">
        <v>1243</v>
      </c>
    </row>
    <row r="27" spans="1:7" s="654" customFormat="1" ht="21" customHeight="1">
      <c r="A27" s="652" t="s">
        <v>1244</v>
      </c>
      <c r="B27" s="653">
        <v>208</v>
      </c>
      <c r="C27" s="653">
        <v>205</v>
      </c>
      <c r="D27" s="653">
        <v>0</v>
      </c>
      <c r="E27" s="653">
        <v>0</v>
      </c>
      <c r="F27" s="653">
        <f t="shared" si="0"/>
        <v>413</v>
      </c>
      <c r="G27" s="652" t="s">
        <v>1245</v>
      </c>
    </row>
    <row r="28" spans="1:7" s="654" customFormat="1" ht="21" customHeight="1">
      <c r="A28" s="652" t="s">
        <v>1246</v>
      </c>
      <c r="B28" s="655">
        <v>345</v>
      </c>
      <c r="C28" s="655">
        <v>343</v>
      </c>
      <c r="D28" s="655">
        <v>0</v>
      </c>
      <c r="E28" s="655">
        <v>0</v>
      </c>
      <c r="F28" s="655">
        <f t="shared" si="0"/>
        <v>688</v>
      </c>
      <c r="G28" s="652" t="s">
        <v>1247</v>
      </c>
    </row>
    <row r="29" spans="1:7" s="654" customFormat="1" ht="21" customHeight="1">
      <c r="A29" s="652" t="s">
        <v>1248</v>
      </c>
      <c r="B29" s="653">
        <v>459</v>
      </c>
      <c r="C29" s="653">
        <v>442</v>
      </c>
      <c r="D29" s="653">
        <v>0</v>
      </c>
      <c r="E29" s="653">
        <v>0</v>
      </c>
      <c r="F29" s="653">
        <f t="shared" si="0"/>
        <v>901</v>
      </c>
      <c r="G29" s="652" t="s">
        <v>1249</v>
      </c>
    </row>
    <row r="30" spans="1:7" s="654" customFormat="1" ht="21" customHeight="1">
      <c r="A30" s="652" t="s">
        <v>1250</v>
      </c>
      <c r="B30" s="655">
        <v>187</v>
      </c>
      <c r="C30" s="655">
        <v>163</v>
      </c>
      <c r="D30" s="655">
        <v>1</v>
      </c>
      <c r="E30" s="655">
        <v>1</v>
      </c>
      <c r="F30" s="655">
        <f t="shared" si="0"/>
        <v>352</v>
      </c>
      <c r="G30" s="652" t="s">
        <v>1251</v>
      </c>
    </row>
    <row r="31" spans="1:7" s="654" customFormat="1" ht="21" customHeight="1">
      <c r="A31" s="652" t="s">
        <v>1252</v>
      </c>
      <c r="B31" s="653">
        <v>617</v>
      </c>
      <c r="C31" s="653">
        <v>497</v>
      </c>
      <c r="D31" s="653">
        <v>2</v>
      </c>
      <c r="E31" s="653">
        <v>2</v>
      </c>
      <c r="F31" s="653">
        <f t="shared" si="0"/>
        <v>1118</v>
      </c>
      <c r="G31" s="652" t="s">
        <v>1253</v>
      </c>
    </row>
    <row r="32" spans="1:7" ht="29.25" customHeight="1">
      <c r="A32" s="649" t="s">
        <v>1254</v>
      </c>
      <c r="B32" s="650"/>
      <c r="C32" s="650"/>
      <c r="D32" s="650"/>
      <c r="E32" s="650"/>
      <c r="F32" s="650"/>
      <c r="G32" s="651" t="s">
        <v>1255</v>
      </c>
    </row>
    <row r="33" spans="1:7" s="654" customFormat="1" ht="21" customHeight="1">
      <c r="A33" s="652" t="s">
        <v>1208</v>
      </c>
      <c r="B33" s="653">
        <v>241</v>
      </c>
      <c r="C33" s="653">
        <v>179</v>
      </c>
      <c r="D33" s="653">
        <v>1</v>
      </c>
      <c r="E33" s="653">
        <v>0</v>
      </c>
      <c r="F33" s="653">
        <f>SUM(B33:E33)</f>
        <v>421</v>
      </c>
      <c r="G33" s="652" t="s">
        <v>1209</v>
      </c>
    </row>
    <row r="34" spans="1:7" s="654" customFormat="1" ht="21" customHeight="1">
      <c r="A34" s="652" t="s">
        <v>1212</v>
      </c>
      <c r="B34" s="655">
        <v>0</v>
      </c>
      <c r="C34" s="655">
        <v>173</v>
      </c>
      <c r="D34" s="655">
        <v>0</v>
      </c>
      <c r="E34" s="655">
        <v>4</v>
      </c>
      <c r="F34" s="655">
        <f t="shared" ref="F34:F50" si="1">SUM(B34:E34)</f>
        <v>177</v>
      </c>
      <c r="G34" s="652" t="s">
        <v>1213</v>
      </c>
    </row>
    <row r="35" spans="1:7" s="654" customFormat="1" ht="18.75">
      <c r="A35" s="652" t="s">
        <v>1214</v>
      </c>
      <c r="B35" s="653">
        <v>219</v>
      </c>
      <c r="C35" s="653">
        <v>207</v>
      </c>
      <c r="D35" s="653">
        <v>0</v>
      </c>
      <c r="E35" s="653">
        <v>0</v>
      </c>
      <c r="F35" s="653">
        <f t="shared" si="1"/>
        <v>426</v>
      </c>
      <c r="G35" s="652" t="s">
        <v>1215</v>
      </c>
    </row>
    <row r="36" spans="1:7" s="654" customFormat="1" ht="21" customHeight="1">
      <c r="A36" s="652" t="s">
        <v>1216</v>
      </c>
      <c r="B36" s="655">
        <v>89</v>
      </c>
      <c r="C36" s="655">
        <v>10</v>
      </c>
      <c r="D36" s="655">
        <v>2</v>
      </c>
      <c r="E36" s="655">
        <v>0</v>
      </c>
      <c r="F36" s="655">
        <f t="shared" si="1"/>
        <v>101</v>
      </c>
      <c r="G36" s="652" t="s">
        <v>1217</v>
      </c>
    </row>
    <row r="37" spans="1:7" s="654" customFormat="1" ht="21" customHeight="1">
      <c r="A37" s="652" t="s">
        <v>1218</v>
      </c>
      <c r="B37" s="653">
        <v>71</v>
      </c>
      <c r="C37" s="653">
        <v>72</v>
      </c>
      <c r="D37" s="653">
        <v>0</v>
      </c>
      <c r="E37" s="653">
        <v>0</v>
      </c>
      <c r="F37" s="653">
        <f t="shared" si="1"/>
        <v>143</v>
      </c>
      <c r="G37" s="652" t="s">
        <v>1219</v>
      </c>
    </row>
    <row r="38" spans="1:7" s="654" customFormat="1" ht="21" customHeight="1">
      <c r="A38" s="652" t="s">
        <v>1222</v>
      </c>
      <c r="B38" s="655">
        <v>376</v>
      </c>
      <c r="C38" s="655">
        <v>415</v>
      </c>
      <c r="D38" s="655">
        <v>12</v>
      </c>
      <c r="E38" s="655">
        <v>13</v>
      </c>
      <c r="F38" s="655">
        <f t="shared" si="1"/>
        <v>816</v>
      </c>
      <c r="G38" s="652" t="s">
        <v>1223</v>
      </c>
    </row>
    <row r="39" spans="1:7" s="654" customFormat="1" ht="21" customHeight="1">
      <c r="A39" s="652" t="s">
        <v>1226</v>
      </c>
      <c r="B39" s="653">
        <v>171</v>
      </c>
      <c r="C39" s="653">
        <v>180</v>
      </c>
      <c r="D39" s="653">
        <v>5</v>
      </c>
      <c r="E39" s="653">
        <v>3</v>
      </c>
      <c r="F39" s="653">
        <f t="shared" si="1"/>
        <v>359</v>
      </c>
      <c r="G39" s="652" t="s">
        <v>1227</v>
      </c>
    </row>
    <row r="40" spans="1:7" s="654" customFormat="1" ht="21" customHeight="1">
      <c r="A40" s="652" t="s">
        <v>1228</v>
      </c>
      <c r="B40" s="655">
        <v>96</v>
      </c>
      <c r="C40" s="655">
        <v>38</v>
      </c>
      <c r="D40" s="655">
        <v>0</v>
      </c>
      <c r="E40" s="655">
        <v>1</v>
      </c>
      <c r="F40" s="655">
        <f t="shared" si="1"/>
        <v>135</v>
      </c>
      <c r="G40" s="652" t="s">
        <v>1229</v>
      </c>
    </row>
    <row r="41" spans="1:7" s="654" customFormat="1" ht="21" customHeight="1">
      <c r="A41" s="652" t="s">
        <v>1230</v>
      </c>
      <c r="B41" s="653">
        <v>107</v>
      </c>
      <c r="C41" s="653">
        <v>132</v>
      </c>
      <c r="D41" s="653">
        <v>2</v>
      </c>
      <c r="E41" s="653">
        <v>3</v>
      </c>
      <c r="F41" s="653">
        <f t="shared" si="1"/>
        <v>244</v>
      </c>
      <c r="G41" s="652" t="s">
        <v>1231</v>
      </c>
    </row>
    <row r="42" spans="1:7" s="654" customFormat="1" ht="21" customHeight="1">
      <c r="A42" s="652" t="s">
        <v>1232</v>
      </c>
      <c r="B42" s="655">
        <v>139</v>
      </c>
      <c r="C42" s="655">
        <v>81</v>
      </c>
      <c r="D42" s="655">
        <v>0</v>
      </c>
      <c r="E42" s="655">
        <v>1</v>
      </c>
      <c r="F42" s="655">
        <f t="shared" si="1"/>
        <v>221</v>
      </c>
      <c r="G42" s="652" t="s">
        <v>1233</v>
      </c>
    </row>
    <row r="43" spans="1:7" s="654" customFormat="1" ht="21" customHeight="1">
      <c r="A43" s="652" t="s">
        <v>1234</v>
      </c>
      <c r="B43" s="653">
        <v>140</v>
      </c>
      <c r="C43" s="653">
        <v>168</v>
      </c>
      <c r="D43" s="653">
        <v>2</v>
      </c>
      <c r="E43" s="653">
        <v>1</v>
      </c>
      <c r="F43" s="653">
        <f t="shared" si="1"/>
        <v>311</v>
      </c>
      <c r="G43" s="652" t="s">
        <v>1235</v>
      </c>
    </row>
    <row r="44" spans="1:7" s="654" customFormat="1" ht="21" customHeight="1">
      <c r="A44" s="652" t="s">
        <v>1236</v>
      </c>
      <c r="B44" s="655">
        <v>165</v>
      </c>
      <c r="C44" s="655">
        <v>0</v>
      </c>
      <c r="D44" s="655">
        <v>1</v>
      </c>
      <c r="E44" s="655">
        <v>0</v>
      </c>
      <c r="F44" s="655">
        <f t="shared" si="1"/>
        <v>166</v>
      </c>
      <c r="G44" s="652" t="s">
        <v>1237</v>
      </c>
    </row>
    <row r="45" spans="1:7" s="654" customFormat="1" ht="21" customHeight="1">
      <c r="A45" s="652" t="s">
        <v>1238</v>
      </c>
      <c r="B45" s="653">
        <v>350</v>
      </c>
      <c r="C45" s="653">
        <v>348</v>
      </c>
      <c r="D45" s="653">
        <v>0</v>
      </c>
      <c r="E45" s="653">
        <v>0</v>
      </c>
      <c r="F45" s="653">
        <f t="shared" si="1"/>
        <v>698</v>
      </c>
      <c r="G45" s="652" t="s">
        <v>1239</v>
      </c>
    </row>
    <row r="46" spans="1:7" s="654" customFormat="1" ht="21" customHeight="1">
      <c r="A46" s="652" t="s">
        <v>1244</v>
      </c>
      <c r="B46" s="655">
        <v>102</v>
      </c>
      <c r="C46" s="655">
        <v>108</v>
      </c>
      <c r="D46" s="655">
        <v>0</v>
      </c>
      <c r="E46" s="655">
        <v>0</v>
      </c>
      <c r="F46" s="655">
        <f t="shared" si="1"/>
        <v>210</v>
      </c>
      <c r="G46" s="652" t="s">
        <v>1245</v>
      </c>
    </row>
    <row r="47" spans="1:7" s="654" customFormat="1" ht="21" customHeight="1">
      <c r="A47" s="652" t="s">
        <v>1248</v>
      </c>
      <c r="B47" s="653">
        <v>151</v>
      </c>
      <c r="C47" s="653">
        <v>172</v>
      </c>
      <c r="D47" s="653">
        <v>1</v>
      </c>
      <c r="E47" s="653">
        <v>0</v>
      </c>
      <c r="F47" s="653">
        <f t="shared" si="1"/>
        <v>324</v>
      </c>
      <c r="G47" s="652" t="s">
        <v>1249</v>
      </c>
    </row>
    <row r="48" spans="1:7" s="654" customFormat="1" ht="21" customHeight="1">
      <c r="A48" s="652" t="s">
        <v>1250</v>
      </c>
      <c r="B48" s="655">
        <v>85</v>
      </c>
      <c r="C48" s="655">
        <v>14</v>
      </c>
      <c r="D48" s="655">
        <v>1</v>
      </c>
      <c r="E48" s="655">
        <v>0</v>
      </c>
      <c r="F48" s="655">
        <f t="shared" si="1"/>
        <v>100</v>
      </c>
      <c r="G48" s="652" t="s">
        <v>1251</v>
      </c>
    </row>
    <row r="49" spans="1:7" s="654" customFormat="1" ht="21" customHeight="1">
      <c r="A49" s="652" t="s">
        <v>1256</v>
      </c>
      <c r="B49" s="653">
        <v>153</v>
      </c>
      <c r="C49" s="653">
        <v>0</v>
      </c>
      <c r="D49" s="653">
        <v>0</v>
      </c>
      <c r="E49" s="653">
        <v>0</v>
      </c>
      <c r="F49" s="653">
        <f t="shared" si="1"/>
        <v>153</v>
      </c>
      <c r="G49" s="652" t="s">
        <v>1257</v>
      </c>
    </row>
    <row r="50" spans="1:7" s="654" customFormat="1" ht="21" customHeight="1">
      <c r="A50" s="652" t="s">
        <v>1252</v>
      </c>
      <c r="B50" s="655">
        <v>218</v>
      </c>
      <c r="C50" s="655">
        <v>237</v>
      </c>
      <c r="D50" s="655">
        <v>2</v>
      </c>
      <c r="E50" s="655">
        <v>0</v>
      </c>
      <c r="F50" s="655">
        <f t="shared" si="1"/>
        <v>457</v>
      </c>
      <c r="G50" s="652" t="s">
        <v>1253</v>
      </c>
    </row>
    <row r="51" spans="1:7" ht="29.25" customHeight="1">
      <c r="A51" s="649" t="s">
        <v>1258</v>
      </c>
      <c r="B51" s="650"/>
      <c r="C51" s="650"/>
      <c r="D51" s="650"/>
      <c r="E51" s="650"/>
      <c r="F51" s="650"/>
      <c r="G51" s="651" t="s">
        <v>1259</v>
      </c>
    </row>
    <row r="52" spans="1:7" s="654" customFormat="1" ht="21" customHeight="1">
      <c r="A52" s="652" t="s">
        <v>1208</v>
      </c>
      <c r="B52" s="653">
        <v>382</v>
      </c>
      <c r="C52" s="653">
        <v>426</v>
      </c>
      <c r="D52" s="653">
        <v>1</v>
      </c>
      <c r="E52" s="653">
        <v>0</v>
      </c>
      <c r="F52" s="653">
        <f>SUM(B52:E52)</f>
        <v>809</v>
      </c>
      <c r="G52" s="652" t="s">
        <v>1209</v>
      </c>
    </row>
    <row r="53" spans="1:7" s="654" customFormat="1" ht="21" customHeight="1">
      <c r="A53" s="652" t="s">
        <v>1212</v>
      </c>
      <c r="B53" s="655">
        <v>0</v>
      </c>
      <c r="C53" s="655">
        <v>360</v>
      </c>
      <c r="D53" s="655">
        <v>0</v>
      </c>
      <c r="E53" s="655">
        <v>3</v>
      </c>
      <c r="F53" s="655">
        <f t="shared" ref="F53:F72" si="2">SUM(B53:E53)</f>
        <v>363</v>
      </c>
      <c r="G53" s="652" t="s">
        <v>1213</v>
      </c>
    </row>
    <row r="54" spans="1:7" s="654" customFormat="1" ht="18.75">
      <c r="A54" s="652" t="s">
        <v>1214</v>
      </c>
      <c r="B54" s="653">
        <v>144</v>
      </c>
      <c r="C54" s="653">
        <v>164</v>
      </c>
      <c r="D54" s="653">
        <v>0</v>
      </c>
      <c r="E54" s="653">
        <v>0</v>
      </c>
      <c r="F54" s="653">
        <f t="shared" si="2"/>
        <v>308</v>
      </c>
      <c r="G54" s="652" t="s">
        <v>1215</v>
      </c>
    </row>
    <row r="55" spans="1:7" s="654" customFormat="1" ht="21" customHeight="1">
      <c r="A55" s="652" t="s">
        <v>1216</v>
      </c>
      <c r="B55" s="655">
        <v>472</v>
      </c>
      <c r="C55" s="655">
        <v>226</v>
      </c>
      <c r="D55" s="655">
        <v>4</v>
      </c>
      <c r="E55" s="655">
        <v>0</v>
      </c>
      <c r="F55" s="655">
        <f t="shared" si="2"/>
        <v>702</v>
      </c>
      <c r="G55" s="652" t="s">
        <v>1217</v>
      </c>
    </row>
    <row r="56" spans="1:7" s="654" customFormat="1" ht="21" customHeight="1">
      <c r="A56" s="652" t="s">
        <v>1220</v>
      </c>
      <c r="B56" s="653">
        <v>108</v>
      </c>
      <c r="C56" s="653">
        <v>142</v>
      </c>
      <c r="D56" s="653">
        <v>0</v>
      </c>
      <c r="E56" s="653">
        <v>1</v>
      </c>
      <c r="F56" s="653">
        <f t="shared" si="2"/>
        <v>251</v>
      </c>
      <c r="G56" s="652" t="s">
        <v>1221</v>
      </c>
    </row>
    <row r="57" spans="1:7" s="654" customFormat="1" ht="21" customHeight="1">
      <c r="A57" s="652" t="s">
        <v>1222</v>
      </c>
      <c r="B57" s="655">
        <v>347</v>
      </c>
      <c r="C57" s="655">
        <v>374</v>
      </c>
      <c r="D57" s="655">
        <v>13</v>
      </c>
      <c r="E57" s="655">
        <v>12</v>
      </c>
      <c r="F57" s="655">
        <f t="shared" si="2"/>
        <v>746</v>
      </c>
      <c r="G57" s="652" t="s">
        <v>1223</v>
      </c>
    </row>
    <row r="58" spans="1:7" s="654" customFormat="1" ht="21" customHeight="1">
      <c r="A58" s="652" t="s">
        <v>1226</v>
      </c>
      <c r="B58" s="653">
        <v>503</v>
      </c>
      <c r="C58" s="653">
        <v>526</v>
      </c>
      <c r="D58" s="653">
        <v>6</v>
      </c>
      <c r="E58" s="653">
        <v>11</v>
      </c>
      <c r="F58" s="653">
        <f t="shared" si="2"/>
        <v>1046</v>
      </c>
      <c r="G58" s="652" t="s">
        <v>1227</v>
      </c>
    </row>
    <row r="59" spans="1:7" s="654" customFormat="1" ht="21" customHeight="1">
      <c r="A59" s="652" t="s">
        <v>1228</v>
      </c>
      <c r="B59" s="655">
        <v>480</v>
      </c>
      <c r="C59" s="655">
        <v>579</v>
      </c>
      <c r="D59" s="655">
        <v>3</v>
      </c>
      <c r="E59" s="655">
        <v>0</v>
      </c>
      <c r="F59" s="655">
        <f t="shared" si="2"/>
        <v>1062</v>
      </c>
      <c r="G59" s="652" t="s">
        <v>1229</v>
      </c>
    </row>
    <row r="60" spans="1:7" s="654" customFormat="1" ht="21" customHeight="1">
      <c r="A60" s="652" t="s">
        <v>1230</v>
      </c>
      <c r="B60" s="653">
        <v>228</v>
      </c>
      <c r="C60" s="653">
        <v>419</v>
      </c>
      <c r="D60" s="653">
        <v>2</v>
      </c>
      <c r="E60" s="653">
        <v>2</v>
      </c>
      <c r="F60" s="653">
        <f t="shared" si="2"/>
        <v>651</v>
      </c>
      <c r="G60" s="652" t="s">
        <v>1231</v>
      </c>
    </row>
    <row r="61" spans="1:7" s="654" customFormat="1" ht="21" customHeight="1">
      <c r="A61" s="652" t="s">
        <v>1232</v>
      </c>
      <c r="B61" s="655">
        <v>319</v>
      </c>
      <c r="C61" s="655">
        <v>364</v>
      </c>
      <c r="D61" s="655">
        <v>0</v>
      </c>
      <c r="E61" s="655">
        <v>1</v>
      </c>
      <c r="F61" s="655">
        <f t="shared" si="2"/>
        <v>684</v>
      </c>
      <c r="G61" s="652" t="s">
        <v>1233</v>
      </c>
    </row>
    <row r="62" spans="1:7" s="654" customFormat="1" ht="21" customHeight="1">
      <c r="A62" s="652" t="s">
        <v>1234</v>
      </c>
      <c r="B62" s="653">
        <v>149</v>
      </c>
      <c r="C62" s="653">
        <v>203</v>
      </c>
      <c r="D62" s="653">
        <v>0</v>
      </c>
      <c r="E62" s="653">
        <v>1</v>
      </c>
      <c r="F62" s="653">
        <f t="shared" si="2"/>
        <v>353</v>
      </c>
      <c r="G62" s="652" t="s">
        <v>1235</v>
      </c>
    </row>
    <row r="63" spans="1:7" s="654" customFormat="1" ht="21" customHeight="1">
      <c r="A63" s="652" t="s">
        <v>1236</v>
      </c>
      <c r="B63" s="655">
        <v>160</v>
      </c>
      <c r="C63" s="655">
        <v>244</v>
      </c>
      <c r="D63" s="655">
        <v>0</v>
      </c>
      <c r="E63" s="655">
        <v>0</v>
      </c>
      <c r="F63" s="655">
        <f t="shared" si="2"/>
        <v>404</v>
      </c>
      <c r="G63" s="652" t="s">
        <v>1237</v>
      </c>
    </row>
    <row r="64" spans="1:7" s="654" customFormat="1" ht="21" customHeight="1">
      <c r="A64" s="652" t="s">
        <v>1238</v>
      </c>
      <c r="B64" s="653">
        <v>480</v>
      </c>
      <c r="C64" s="653">
        <v>574</v>
      </c>
      <c r="D64" s="653">
        <v>0</v>
      </c>
      <c r="E64" s="653">
        <v>0</v>
      </c>
      <c r="F64" s="653">
        <f t="shared" si="2"/>
        <v>1054</v>
      </c>
      <c r="G64" s="652" t="s">
        <v>1239</v>
      </c>
    </row>
    <row r="65" spans="1:7" s="654" customFormat="1" ht="21" customHeight="1">
      <c r="A65" s="652" t="s">
        <v>1260</v>
      </c>
      <c r="B65" s="655">
        <v>145</v>
      </c>
      <c r="C65" s="655">
        <v>228</v>
      </c>
      <c r="D65" s="655">
        <v>1</v>
      </c>
      <c r="E65" s="655">
        <v>1</v>
      </c>
      <c r="F65" s="655">
        <f t="shared" si="2"/>
        <v>375</v>
      </c>
      <c r="G65" s="652" t="s">
        <v>1261</v>
      </c>
    </row>
    <row r="66" spans="1:7" s="654" customFormat="1" ht="21" customHeight="1">
      <c r="A66" s="652" t="s">
        <v>1242</v>
      </c>
      <c r="B66" s="653">
        <v>178</v>
      </c>
      <c r="C66" s="653">
        <v>229</v>
      </c>
      <c r="D66" s="653">
        <v>0</v>
      </c>
      <c r="E66" s="653">
        <v>1</v>
      </c>
      <c r="F66" s="653">
        <f t="shared" si="2"/>
        <v>408</v>
      </c>
      <c r="G66" s="652" t="s">
        <v>1243</v>
      </c>
    </row>
    <row r="67" spans="1:7" s="654" customFormat="1" ht="21" customHeight="1">
      <c r="A67" s="652" t="s">
        <v>1244</v>
      </c>
      <c r="B67" s="655">
        <v>153</v>
      </c>
      <c r="C67" s="655">
        <v>258</v>
      </c>
      <c r="D67" s="655">
        <v>0</v>
      </c>
      <c r="E67" s="655">
        <v>0</v>
      </c>
      <c r="F67" s="655">
        <f t="shared" si="2"/>
        <v>411</v>
      </c>
      <c r="G67" s="652" t="s">
        <v>1245</v>
      </c>
    </row>
    <row r="68" spans="1:7" s="654" customFormat="1" ht="21" customHeight="1">
      <c r="A68" s="652" t="s">
        <v>1246</v>
      </c>
      <c r="B68" s="653">
        <v>123</v>
      </c>
      <c r="C68" s="653">
        <v>174</v>
      </c>
      <c r="D68" s="653">
        <v>0</v>
      </c>
      <c r="E68" s="653">
        <v>0</v>
      </c>
      <c r="F68" s="653">
        <f t="shared" si="2"/>
        <v>297</v>
      </c>
      <c r="G68" s="652" t="s">
        <v>1247</v>
      </c>
    </row>
    <row r="69" spans="1:7" s="654" customFormat="1" ht="21" customHeight="1">
      <c r="A69" s="652" t="s">
        <v>1248</v>
      </c>
      <c r="B69" s="655">
        <v>401</v>
      </c>
      <c r="C69" s="655">
        <v>437</v>
      </c>
      <c r="D69" s="655">
        <v>0</v>
      </c>
      <c r="E69" s="655">
        <v>2</v>
      </c>
      <c r="F69" s="655">
        <f t="shared" si="2"/>
        <v>840</v>
      </c>
      <c r="G69" s="652" t="s">
        <v>1249</v>
      </c>
    </row>
    <row r="70" spans="1:7" s="654" customFormat="1" ht="21" customHeight="1">
      <c r="A70" s="652" t="s">
        <v>1250</v>
      </c>
      <c r="B70" s="653">
        <v>128</v>
      </c>
      <c r="C70" s="653">
        <v>24</v>
      </c>
      <c r="D70" s="653">
        <v>3</v>
      </c>
      <c r="E70" s="653">
        <v>0</v>
      </c>
      <c r="F70" s="653">
        <f t="shared" si="2"/>
        <v>155</v>
      </c>
      <c r="G70" s="652" t="s">
        <v>1251</v>
      </c>
    </row>
    <row r="71" spans="1:7" s="654" customFormat="1" ht="21" customHeight="1">
      <c r="A71" s="652" t="s">
        <v>1256</v>
      </c>
      <c r="B71" s="655">
        <v>277</v>
      </c>
      <c r="C71" s="655">
        <v>188</v>
      </c>
      <c r="D71" s="655">
        <v>0</v>
      </c>
      <c r="E71" s="655">
        <v>0</v>
      </c>
      <c r="F71" s="655">
        <f t="shared" si="2"/>
        <v>465</v>
      </c>
      <c r="G71" s="652" t="s">
        <v>1257</v>
      </c>
    </row>
    <row r="72" spans="1:7" s="654" customFormat="1" ht="21" customHeight="1">
      <c r="A72" s="652" t="s">
        <v>1252</v>
      </c>
      <c r="B72" s="653">
        <v>386</v>
      </c>
      <c r="C72" s="653">
        <v>452</v>
      </c>
      <c r="D72" s="653">
        <v>4</v>
      </c>
      <c r="E72" s="653">
        <v>2</v>
      </c>
      <c r="F72" s="653">
        <f t="shared" si="2"/>
        <v>844</v>
      </c>
      <c r="G72" s="652" t="s">
        <v>1253</v>
      </c>
    </row>
    <row r="73" spans="1:7" ht="29.25" customHeight="1">
      <c r="A73" s="649" t="s">
        <v>1262</v>
      </c>
      <c r="B73" s="650"/>
      <c r="C73" s="650"/>
      <c r="D73" s="650"/>
      <c r="E73" s="650"/>
      <c r="F73" s="650"/>
      <c r="G73" s="651" t="s">
        <v>1263</v>
      </c>
    </row>
    <row r="74" spans="1:7" s="654" customFormat="1" ht="21" customHeight="1">
      <c r="A74" s="652" t="s">
        <v>1208</v>
      </c>
      <c r="B74" s="653">
        <v>557</v>
      </c>
      <c r="C74" s="653">
        <v>580</v>
      </c>
      <c r="D74" s="653">
        <v>9</v>
      </c>
      <c r="E74" s="653">
        <v>12</v>
      </c>
      <c r="F74" s="653">
        <f t="shared" ref="F74:F87" si="3">SUM(B74:E74)</f>
        <v>1158</v>
      </c>
      <c r="G74" s="652" t="s">
        <v>1209</v>
      </c>
    </row>
    <row r="75" spans="1:7" s="654" customFormat="1" ht="21" customHeight="1">
      <c r="A75" s="652" t="s">
        <v>1212</v>
      </c>
      <c r="B75" s="655">
        <v>0</v>
      </c>
      <c r="C75" s="655">
        <v>762</v>
      </c>
      <c r="D75" s="655">
        <v>0</v>
      </c>
      <c r="E75" s="655">
        <v>3</v>
      </c>
      <c r="F75" s="655">
        <f t="shared" si="3"/>
        <v>765</v>
      </c>
      <c r="G75" s="652" t="s">
        <v>1213</v>
      </c>
    </row>
    <row r="76" spans="1:7" s="654" customFormat="1" ht="18.75">
      <c r="A76" s="652" t="s">
        <v>1214</v>
      </c>
      <c r="B76" s="653">
        <v>0</v>
      </c>
      <c r="C76" s="653">
        <v>1791</v>
      </c>
      <c r="D76" s="653">
        <v>0</v>
      </c>
      <c r="E76" s="653">
        <v>0</v>
      </c>
      <c r="F76" s="653">
        <f t="shared" si="3"/>
        <v>1791</v>
      </c>
      <c r="G76" s="652" t="s">
        <v>1215</v>
      </c>
    </row>
    <row r="77" spans="1:7" s="654" customFormat="1" ht="21" customHeight="1">
      <c r="A77" s="652" t="s">
        <v>1222</v>
      </c>
      <c r="B77" s="655">
        <v>105</v>
      </c>
      <c r="C77" s="655">
        <v>524</v>
      </c>
      <c r="D77" s="655">
        <v>3</v>
      </c>
      <c r="E77" s="655">
        <v>15</v>
      </c>
      <c r="F77" s="655">
        <f t="shared" si="3"/>
        <v>647</v>
      </c>
      <c r="G77" s="652" t="s">
        <v>1223</v>
      </c>
    </row>
    <row r="78" spans="1:7" s="654" customFormat="1" ht="21" customHeight="1">
      <c r="A78" s="652" t="s">
        <v>1226</v>
      </c>
      <c r="B78" s="653">
        <v>279</v>
      </c>
      <c r="C78" s="653">
        <v>714</v>
      </c>
      <c r="D78" s="653">
        <v>3</v>
      </c>
      <c r="E78" s="653">
        <v>12</v>
      </c>
      <c r="F78" s="653">
        <f t="shared" si="3"/>
        <v>1008</v>
      </c>
      <c r="G78" s="652" t="s">
        <v>1227</v>
      </c>
    </row>
    <row r="79" spans="1:7" s="654" customFormat="1" ht="21" customHeight="1">
      <c r="A79" s="652" t="s">
        <v>1230</v>
      </c>
      <c r="B79" s="655">
        <v>250</v>
      </c>
      <c r="C79" s="655">
        <v>764</v>
      </c>
      <c r="D79" s="655">
        <v>2</v>
      </c>
      <c r="E79" s="655">
        <v>3</v>
      </c>
      <c r="F79" s="655">
        <f t="shared" si="3"/>
        <v>1019</v>
      </c>
      <c r="G79" s="652" t="s">
        <v>1231</v>
      </c>
    </row>
    <row r="80" spans="1:7" s="654" customFormat="1" ht="21" customHeight="1">
      <c r="A80" s="652" t="s">
        <v>1232</v>
      </c>
      <c r="B80" s="653">
        <v>0</v>
      </c>
      <c r="C80" s="653">
        <v>195</v>
      </c>
      <c r="D80" s="653">
        <v>0</v>
      </c>
      <c r="E80" s="653">
        <v>1</v>
      </c>
      <c r="F80" s="653">
        <f t="shared" si="3"/>
        <v>196</v>
      </c>
      <c r="G80" s="652" t="s">
        <v>1233</v>
      </c>
    </row>
    <row r="81" spans="1:7" s="654" customFormat="1" ht="21" customHeight="1">
      <c r="A81" s="652" t="s">
        <v>1234</v>
      </c>
      <c r="B81" s="655">
        <v>181</v>
      </c>
      <c r="C81" s="655">
        <v>367</v>
      </c>
      <c r="D81" s="655">
        <v>0</v>
      </c>
      <c r="E81" s="655">
        <v>1</v>
      </c>
      <c r="F81" s="655">
        <f t="shared" si="3"/>
        <v>549</v>
      </c>
      <c r="G81" s="652" t="s">
        <v>1235</v>
      </c>
    </row>
    <row r="82" spans="1:7" s="654" customFormat="1" ht="21" customHeight="1">
      <c r="A82" s="652" t="s">
        <v>1238</v>
      </c>
      <c r="B82" s="653">
        <v>380</v>
      </c>
      <c r="C82" s="653">
        <v>1035</v>
      </c>
      <c r="D82" s="653">
        <v>0</v>
      </c>
      <c r="E82" s="653">
        <v>0</v>
      </c>
      <c r="F82" s="653">
        <f t="shared" si="3"/>
        <v>1415</v>
      </c>
      <c r="G82" s="652" t="s">
        <v>1239</v>
      </c>
    </row>
    <row r="83" spans="1:7" s="654" customFormat="1" ht="21" customHeight="1">
      <c r="A83" s="652" t="s">
        <v>1244</v>
      </c>
      <c r="B83" s="655">
        <v>286</v>
      </c>
      <c r="C83" s="655">
        <v>400</v>
      </c>
      <c r="D83" s="655">
        <v>0</v>
      </c>
      <c r="E83" s="655">
        <v>0</v>
      </c>
      <c r="F83" s="655">
        <f t="shared" si="3"/>
        <v>686</v>
      </c>
      <c r="G83" s="652" t="s">
        <v>1245</v>
      </c>
    </row>
    <row r="84" spans="1:7" s="654" customFormat="1" ht="21" customHeight="1">
      <c r="A84" s="652" t="s">
        <v>1246</v>
      </c>
      <c r="B84" s="653">
        <v>81</v>
      </c>
      <c r="C84" s="653">
        <v>222</v>
      </c>
      <c r="D84" s="653">
        <v>0</v>
      </c>
      <c r="E84" s="653">
        <v>0</v>
      </c>
      <c r="F84" s="653">
        <f t="shared" si="3"/>
        <v>303</v>
      </c>
      <c r="G84" s="652" t="s">
        <v>1247</v>
      </c>
    </row>
    <row r="85" spans="1:7" s="654" customFormat="1" ht="21" customHeight="1">
      <c r="A85" s="652" t="s">
        <v>1248</v>
      </c>
      <c r="B85" s="655">
        <v>259</v>
      </c>
      <c r="C85" s="655">
        <v>789</v>
      </c>
      <c r="D85" s="655">
        <v>0</v>
      </c>
      <c r="E85" s="655">
        <v>2</v>
      </c>
      <c r="F85" s="655">
        <f t="shared" si="3"/>
        <v>1050</v>
      </c>
      <c r="G85" s="652" t="s">
        <v>1249</v>
      </c>
    </row>
    <row r="86" spans="1:7" s="654" customFormat="1" ht="21" customHeight="1">
      <c r="A86" s="652" t="s">
        <v>1252</v>
      </c>
      <c r="B86" s="653">
        <v>196</v>
      </c>
      <c r="C86" s="653">
        <v>326</v>
      </c>
      <c r="D86" s="653">
        <v>0</v>
      </c>
      <c r="E86" s="653">
        <v>3</v>
      </c>
      <c r="F86" s="653">
        <f t="shared" si="3"/>
        <v>525</v>
      </c>
      <c r="G86" s="652" t="s">
        <v>1253</v>
      </c>
    </row>
    <row r="87" spans="1:7" s="654" customFormat="1" ht="21" customHeight="1">
      <c r="A87" s="652" t="s">
        <v>1250</v>
      </c>
      <c r="B87" s="655">
        <v>144</v>
      </c>
      <c r="C87" s="655">
        <v>187</v>
      </c>
      <c r="D87" s="655">
        <v>0</v>
      </c>
      <c r="E87" s="655">
        <v>1</v>
      </c>
      <c r="F87" s="655">
        <f t="shared" si="3"/>
        <v>332</v>
      </c>
      <c r="G87" s="652" t="s">
        <v>1251</v>
      </c>
    </row>
    <row r="88" spans="1:7" ht="29.25" customHeight="1">
      <c r="A88" s="649" t="s">
        <v>1264</v>
      </c>
      <c r="B88" s="650"/>
      <c r="C88" s="650"/>
      <c r="D88" s="650"/>
      <c r="E88" s="650"/>
      <c r="F88" s="650"/>
      <c r="G88" s="651" t="s">
        <v>1265</v>
      </c>
    </row>
    <row r="89" spans="1:7" s="654" customFormat="1" ht="21" customHeight="1">
      <c r="A89" s="652" t="s">
        <v>1208</v>
      </c>
      <c r="B89" s="653">
        <v>781</v>
      </c>
      <c r="C89" s="653">
        <v>876</v>
      </c>
      <c r="D89" s="653">
        <v>0</v>
      </c>
      <c r="E89" s="653">
        <v>0</v>
      </c>
      <c r="F89" s="653">
        <f>SUM(B89:E89)</f>
        <v>1657</v>
      </c>
      <c r="G89" s="652" t="s">
        <v>1209</v>
      </c>
    </row>
    <row r="90" spans="1:7" s="654" customFormat="1" ht="18.75">
      <c r="A90" s="652" t="s">
        <v>1214</v>
      </c>
      <c r="B90" s="655">
        <v>1029</v>
      </c>
      <c r="C90" s="655">
        <v>764</v>
      </c>
      <c r="D90" s="655">
        <v>0</v>
      </c>
      <c r="E90" s="655">
        <v>0</v>
      </c>
      <c r="F90" s="655">
        <f t="shared" ref="F90:F111" si="4">SUM(B90:E90)</f>
        <v>1793</v>
      </c>
      <c r="G90" s="652" t="s">
        <v>1215</v>
      </c>
    </row>
    <row r="91" spans="1:7" s="654" customFormat="1" ht="21" customHeight="1">
      <c r="A91" s="652" t="s">
        <v>1216</v>
      </c>
      <c r="B91" s="653">
        <v>762</v>
      </c>
      <c r="C91" s="653">
        <v>835</v>
      </c>
      <c r="D91" s="653">
        <v>1</v>
      </c>
      <c r="E91" s="653">
        <v>1</v>
      </c>
      <c r="F91" s="653">
        <f t="shared" si="4"/>
        <v>1599</v>
      </c>
      <c r="G91" s="652" t="s">
        <v>1217</v>
      </c>
    </row>
    <row r="92" spans="1:7" s="654" customFormat="1" ht="21" customHeight="1">
      <c r="A92" s="652" t="s">
        <v>1218</v>
      </c>
      <c r="B92" s="655">
        <v>275</v>
      </c>
      <c r="C92" s="655">
        <v>390</v>
      </c>
      <c r="D92" s="655">
        <v>1</v>
      </c>
      <c r="E92" s="655">
        <v>0</v>
      </c>
      <c r="F92" s="655">
        <f t="shared" si="4"/>
        <v>666</v>
      </c>
      <c r="G92" s="652" t="s">
        <v>1219</v>
      </c>
    </row>
    <row r="93" spans="1:7" s="654" customFormat="1" ht="21" customHeight="1">
      <c r="A93" s="652" t="s">
        <v>1220</v>
      </c>
      <c r="B93" s="653">
        <v>489</v>
      </c>
      <c r="C93" s="653">
        <v>624</v>
      </c>
      <c r="D93" s="653">
        <v>3</v>
      </c>
      <c r="E93" s="653">
        <v>0</v>
      </c>
      <c r="F93" s="653">
        <f t="shared" si="4"/>
        <v>1116</v>
      </c>
      <c r="G93" s="652" t="s">
        <v>1221</v>
      </c>
    </row>
    <row r="94" spans="1:7" s="654" customFormat="1" ht="21" customHeight="1">
      <c r="A94" s="652" t="s">
        <v>1222</v>
      </c>
      <c r="B94" s="655">
        <v>191</v>
      </c>
      <c r="C94" s="655">
        <v>326</v>
      </c>
      <c r="D94" s="655">
        <v>4</v>
      </c>
      <c r="E94" s="655">
        <v>12</v>
      </c>
      <c r="F94" s="655">
        <f t="shared" si="4"/>
        <v>533</v>
      </c>
      <c r="G94" s="652" t="s">
        <v>1223</v>
      </c>
    </row>
    <row r="95" spans="1:7" s="654" customFormat="1" ht="21" customHeight="1">
      <c r="A95" s="652" t="s">
        <v>1224</v>
      </c>
      <c r="B95" s="653">
        <v>110</v>
      </c>
      <c r="C95" s="653">
        <v>289</v>
      </c>
      <c r="D95" s="653">
        <v>1</v>
      </c>
      <c r="E95" s="653">
        <v>4</v>
      </c>
      <c r="F95" s="653">
        <f t="shared" si="4"/>
        <v>404</v>
      </c>
      <c r="G95" s="652" t="s">
        <v>1225</v>
      </c>
    </row>
    <row r="96" spans="1:7" s="654" customFormat="1" ht="21" customHeight="1">
      <c r="A96" s="652" t="s">
        <v>1226</v>
      </c>
      <c r="B96" s="655">
        <v>509</v>
      </c>
      <c r="C96" s="655">
        <v>919</v>
      </c>
      <c r="D96" s="655">
        <v>7</v>
      </c>
      <c r="E96" s="655">
        <v>10</v>
      </c>
      <c r="F96" s="655">
        <f t="shared" si="4"/>
        <v>1445</v>
      </c>
      <c r="G96" s="652" t="s">
        <v>1227</v>
      </c>
    </row>
    <row r="97" spans="1:7" s="654" customFormat="1" ht="21" customHeight="1">
      <c r="A97" s="652" t="s">
        <v>1228</v>
      </c>
      <c r="B97" s="653">
        <v>1140</v>
      </c>
      <c r="C97" s="653">
        <v>1255</v>
      </c>
      <c r="D97" s="653">
        <v>0</v>
      </c>
      <c r="E97" s="653">
        <v>1</v>
      </c>
      <c r="F97" s="653">
        <f t="shared" si="4"/>
        <v>2396</v>
      </c>
      <c r="G97" s="652" t="s">
        <v>1229</v>
      </c>
    </row>
    <row r="98" spans="1:7" s="654" customFormat="1" ht="21" customHeight="1">
      <c r="A98" s="652" t="s">
        <v>1230</v>
      </c>
      <c r="B98" s="655">
        <v>264</v>
      </c>
      <c r="C98" s="655">
        <v>1375</v>
      </c>
      <c r="D98" s="655">
        <v>0</v>
      </c>
      <c r="E98" s="655">
        <v>11</v>
      </c>
      <c r="F98" s="655">
        <f t="shared" si="4"/>
        <v>1650</v>
      </c>
      <c r="G98" s="652" t="s">
        <v>1231</v>
      </c>
    </row>
    <row r="99" spans="1:7" s="654" customFormat="1" ht="21" customHeight="1">
      <c r="A99" s="652" t="s">
        <v>1232</v>
      </c>
      <c r="B99" s="653">
        <v>386</v>
      </c>
      <c r="C99" s="653">
        <v>45</v>
      </c>
      <c r="D99" s="653">
        <v>118</v>
      </c>
      <c r="E99" s="653">
        <v>1</v>
      </c>
      <c r="F99" s="653">
        <f t="shared" si="4"/>
        <v>550</v>
      </c>
      <c r="G99" s="652" t="s">
        <v>1233</v>
      </c>
    </row>
    <row r="100" spans="1:7" s="654" customFormat="1" ht="21" customHeight="1">
      <c r="A100" s="652" t="s">
        <v>1234</v>
      </c>
      <c r="B100" s="655">
        <v>272</v>
      </c>
      <c r="C100" s="655">
        <v>361</v>
      </c>
      <c r="D100" s="655">
        <v>0</v>
      </c>
      <c r="E100" s="655">
        <v>2</v>
      </c>
      <c r="F100" s="655">
        <f t="shared" si="4"/>
        <v>635</v>
      </c>
      <c r="G100" s="652" t="s">
        <v>1235</v>
      </c>
    </row>
    <row r="101" spans="1:7" s="654" customFormat="1" ht="21" customHeight="1">
      <c r="A101" s="652" t="s">
        <v>1236</v>
      </c>
      <c r="B101" s="653">
        <v>290</v>
      </c>
      <c r="C101" s="653">
        <v>798</v>
      </c>
      <c r="D101" s="653">
        <v>2</v>
      </c>
      <c r="E101" s="653">
        <v>1</v>
      </c>
      <c r="F101" s="653">
        <f t="shared" si="4"/>
        <v>1091</v>
      </c>
      <c r="G101" s="652" t="s">
        <v>1237</v>
      </c>
    </row>
    <row r="102" spans="1:7" s="654" customFormat="1" ht="21" customHeight="1">
      <c r="A102" s="652" t="s">
        <v>1260</v>
      </c>
      <c r="B102" s="655">
        <v>220</v>
      </c>
      <c r="C102" s="655">
        <v>773</v>
      </c>
      <c r="D102" s="655">
        <v>2</v>
      </c>
      <c r="E102" s="655">
        <v>4</v>
      </c>
      <c r="F102" s="655">
        <f t="shared" si="4"/>
        <v>999</v>
      </c>
      <c r="G102" s="652" t="s">
        <v>1261</v>
      </c>
    </row>
    <row r="103" spans="1:7" s="654" customFormat="1" ht="21" customHeight="1">
      <c r="A103" s="652" t="s">
        <v>1238</v>
      </c>
      <c r="B103" s="653">
        <v>1457</v>
      </c>
      <c r="C103" s="653">
        <v>1726</v>
      </c>
      <c r="D103" s="653">
        <v>0</v>
      </c>
      <c r="E103" s="653">
        <v>2</v>
      </c>
      <c r="F103" s="653">
        <f t="shared" si="4"/>
        <v>3185</v>
      </c>
      <c r="G103" s="652" t="s">
        <v>1239</v>
      </c>
    </row>
    <row r="104" spans="1:7" s="654" customFormat="1" ht="21" customHeight="1">
      <c r="A104" s="652" t="s">
        <v>1240</v>
      </c>
      <c r="B104" s="655">
        <v>313</v>
      </c>
      <c r="C104" s="655">
        <v>667</v>
      </c>
      <c r="D104" s="655">
        <v>0</v>
      </c>
      <c r="E104" s="655">
        <v>0</v>
      </c>
      <c r="F104" s="655">
        <f t="shared" si="4"/>
        <v>980</v>
      </c>
      <c r="G104" s="652" t="s">
        <v>1241</v>
      </c>
    </row>
    <row r="105" spans="1:7" s="654" customFormat="1" ht="21" customHeight="1">
      <c r="A105" s="652" t="s">
        <v>1242</v>
      </c>
      <c r="B105" s="653">
        <v>565</v>
      </c>
      <c r="C105" s="653">
        <v>890</v>
      </c>
      <c r="D105" s="653">
        <v>1</v>
      </c>
      <c r="E105" s="653">
        <v>1</v>
      </c>
      <c r="F105" s="653">
        <f t="shared" si="4"/>
        <v>1457</v>
      </c>
      <c r="G105" s="652" t="s">
        <v>1243</v>
      </c>
    </row>
    <row r="106" spans="1:7" s="654" customFormat="1" ht="21" customHeight="1">
      <c r="A106" s="652" t="s">
        <v>1244</v>
      </c>
      <c r="B106" s="655">
        <v>182</v>
      </c>
      <c r="C106" s="655">
        <v>395</v>
      </c>
      <c r="D106" s="655">
        <v>0</v>
      </c>
      <c r="E106" s="655">
        <v>0</v>
      </c>
      <c r="F106" s="655">
        <f t="shared" si="4"/>
        <v>577</v>
      </c>
      <c r="G106" s="652" t="s">
        <v>1245</v>
      </c>
    </row>
    <row r="107" spans="1:7" s="654" customFormat="1" ht="21" customHeight="1">
      <c r="A107" s="652" t="s">
        <v>1246</v>
      </c>
      <c r="B107" s="653">
        <v>76</v>
      </c>
      <c r="C107" s="653">
        <v>159</v>
      </c>
      <c r="D107" s="653">
        <v>0</v>
      </c>
      <c r="E107" s="653">
        <v>0</v>
      </c>
      <c r="F107" s="653">
        <f t="shared" si="4"/>
        <v>235</v>
      </c>
      <c r="G107" s="652" t="s">
        <v>1247</v>
      </c>
    </row>
    <row r="108" spans="1:7" s="654" customFormat="1" ht="21" customHeight="1">
      <c r="A108" s="652" t="s">
        <v>1248</v>
      </c>
      <c r="B108" s="655">
        <v>903</v>
      </c>
      <c r="C108" s="655">
        <v>991</v>
      </c>
      <c r="D108" s="655">
        <v>0</v>
      </c>
      <c r="E108" s="655">
        <v>3</v>
      </c>
      <c r="F108" s="655">
        <f t="shared" si="4"/>
        <v>1897</v>
      </c>
      <c r="G108" s="652" t="s">
        <v>1249</v>
      </c>
    </row>
    <row r="109" spans="1:7" s="654" customFormat="1" ht="21" customHeight="1">
      <c r="A109" s="652" t="s">
        <v>1250</v>
      </c>
      <c r="B109" s="653">
        <v>368</v>
      </c>
      <c r="C109" s="653">
        <v>217</v>
      </c>
      <c r="D109" s="653">
        <v>3</v>
      </c>
      <c r="E109" s="653">
        <v>3</v>
      </c>
      <c r="F109" s="653">
        <f t="shared" si="4"/>
        <v>591</v>
      </c>
      <c r="G109" s="652" t="s">
        <v>1251</v>
      </c>
    </row>
    <row r="110" spans="1:7" s="654" customFormat="1" ht="21" customHeight="1">
      <c r="A110" s="652" t="s">
        <v>1256</v>
      </c>
      <c r="B110" s="655">
        <v>859</v>
      </c>
      <c r="C110" s="655">
        <v>725</v>
      </c>
      <c r="D110" s="655">
        <v>0</v>
      </c>
      <c r="E110" s="655">
        <v>0</v>
      </c>
      <c r="F110" s="655">
        <f t="shared" si="4"/>
        <v>1584</v>
      </c>
      <c r="G110" s="652" t="s">
        <v>1257</v>
      </c>
    </row>
    <row r="111" spans="1:7" s="654" customFormat="1" ht="21" customHeight="1">
      <c r="A111" s="652" t="s">
        <v>1252</v>
      </c>
      <c r="B111" s="653">
        <v>809</v>
      </c>
      <c r="C111" s="653">
        <v>1121</v>
      </c>
      <c r="D111" s="653">
        <v>2</v>
      </c>
      <c r="E111" s="653">
        <v>5</v>
      </c>
      <c r="F111" s="653">
        <f t="shared" si="4"/>
        <v>1937</v>
      </c>
      <c r="G111" s="652" t="s">
        <v>1253</v>
      </c>
    </row>
    <row r="112" spans="1:7" ht="29.25" customHeight="1">
      <c r="A112" s="649" t="s">
        <v>1266</v>
      </c>
      <c r="B112" s="650"/>
      <c r="C112" s="650"/>
      <c r="D112" s="650"/>
      <c r="E112" s="650"/>
      <c r="F112" s="650"/>
      <c r="G112" s="651" t="s">
        <v>1267</v>
      </c>
    </row>
    <row r="113" spans="1:7" s="654" customFormat="1" ht="18.75">
      <c r="A113" s="652" t="s">
        <v>1214</v>
      </c>
      <c r="B113" s="653">
        <v>93</v>
      </c>
      <c r="C113" s="653">
        <v>19</v>
      </c>
      <c r="D113" s="653">
        <v>0</v>
      </c>
      <c r="E113" s="653">
        <v>0</v>
      </c>
      <c r="F113" s="653">
        <f>SUM(B113:E113)</f>
        <v>112</v>
      </c>
      <c r="G113" s="652" t="s">
        <v>1215</v>
      </c>
    </row>
    <row r="114" spans="1:7" s="654" customFormat="1" ht="21" customHeight="1">
      <c r="A114" s="652" t="s">
        <v>1226</v>
      </c>
      <c r="B114" s="655">
        <v>373</v>
      </c>
      <c r="C114" s="655">
        <v>250</v>
      </c>
      <c r="D114" s="655">
        <v>3</v>
      </c>
      <c r="E114" s="655">
        <v>4</v>
      </c>
      <c r="F114" s="655">
        <f>SUM(B114:E114)</f>
        <v>630</v>
      </c>
      <c r="G114" s="652" t="s">
        <v>1227</v>
      </c>
    </row>
    <row r="115" spans="1:7" s="654" customFormat="1" ht="21" customHeight="1">
      <c r="A115" s="652" t="s">
        <v>1232</v>
      </c>
      <c r="B115" s="653">
        <v>118</v>
      </c>
      <c r="C115" s="653">
        <v>0</v>
      </c>
      <c r="D115" s="653">
        <v>0</v>
      </c>
      <c r="E115" s="653">
        <v>0</v>
      </c>
      <c r="F115" s="653">
        <f>SUM(B115:E115)</f>
        <v>118</v>
      </c>
      <c r="G115" s="652" t="s">
        <v>1233</v>
      </c>
    </row>
    <row r="116" spans="1:7" s="654" customFormat="1" ht="21" customHeight="1">
      <c r="A116" s="652" t="s">
        <v>1234</v>
      </c>
      <c r="B116" s="655">
        <v>37</v>
      </c>
      <c r="C116" s="655">
        <v>79</v>
      </c>
      <c r="D116" s="655">
        <v>0</v>
      </c>
      <c r="E116" s="655">
        <v>0</v>
      </c>
      <c r="F116" s="655">
        <f>SUM(B116:E116)</f>
        <v>116</v>
      </c>
      <c r="G116" s="652" t="s">
        <v>1235</v>
      </c>
    </row>
    <row r="117" spans="1:7" s="654" customFormat="1" ht="21" customHeight="1">
      <c r="A117" s="652" t="s">
        <v>1244</v>
      </c>
      <c r="B117" s="653">
        <v>127</v>
      </c>
      <c r="C117" s="653">
        <v>170</v>
      </c>
      <c r="D117" s="653">
        <v>0</v>
      </c>
      <c r="E117" s="653">
        <v>0</v>
      </c>
      <c r="F117" s="653">
        <f>SUM(B117:E117)</f>
        <v>297</v>
      </c>
      <c r="G117" s="652" t="s">
        <v>1245</v>
      </c>
    </row>
    <row r="118" spans="1:7" ht="29.25" customHeight="1">
      <c r="A118" s="649" t="s">
        <v>1268</v>
      </c>
      <c r="B118" s="650"/>
      <c r="C118" s="650"/>
      <c r="D118" s="650"/>
      <c r="E118" s="650"/>
      <c r="F118" s="650"/>
      <c r="G118" s="651" t="s">
        <v>1269</v>
      </c>
    </row>
    <row r="119" spans="1:7" s="654" customFormat="1" ht="21" customHeight="1">
      <c r="A119" s="652" t="s">
        <v>1270</v>
      </c>
      <c r="B119" s="653">
        <v>217</v>
      </c>
      <c r="C119" s="653">
        <v>0</v>
      </c>
      <c r="D119" s="653">
        <v>0</v>
      </c>
      <c r="E119" s="653">
        <v>0</v>
      </c>
      <c r="F119" s="653">
        <f t="shared" ref="F119:F126" si="5">SUM(B119:E119)</f>
        <v>217</v>
      </c>
      <c r="G119" s="656" t="s">
        <v>1271</v>
      </c>
    </row>
    <row r="120" spans="1:7" s="654" customFormat="1" ht="21" customHeight="1">
      <c r="A120" s="652" t="s">
        <v>1272</v>
      </c>
      <c r="B120" s="655">
        <v>0</v>
      </c>
      <c r="C120" s="655">
        <v>1178</v>
      </c>
      <c r="D120" s="655">
        <v>0</v>
      </c>
      <c r="E120" s="655">
        <v>14</v>
      </c>
      <c r="F120" s="655">
        <f t="shared" si="5"/>
        <v>1192</v>
      </c>
      <c r="G120" s="656" t="s">
        <v>1273</v>
      </c>
    </row>
    <row r="121" spans="1:7" s="654" customFormat="1" ht="21" customHeight="1">
      <c r="A121" s="652" t="s">
        <v>1274</v>
      </c>
      <c r="B121" s="653">
        <v>177</v>
      </c>
      <c r="C121" s="653">
        <v>224</v>
      </c>
      <c r="D121" s="653">
        <v>2</v>
      </c>
      <c r="E121" s="653">
        <v>7</v>
      </c>
      <c r="F121" s="653">
        <f t="shared" si="5"/>
        <v>410</v>
      </c>
      <c r="G121" s="652" t="s">
        <v>1275</v>
      </c>
    </row>
    <row r="122" spans="1:7" s="654" customFormat="1" ht="21" customHeight="1">
      <c r="A122" s="652" t="s">
        <v>1276</v>
      </c>
      <c r="B122" s="655">
        <v>196</v>
      </c>
      <c r="C122" s="655">
        <v>146</v>
      </c>
      <c r="D122" s="655">
        <v>1</v>
      </c>
      <c r="E122" s="655">
        <v>0</v>
      </c>
      <c r="F122" s="655">
        <f t="shared" si="5"/>
        <v>343</v>
      </c>
      <c r="G122" s="652" t="s">
        <v>1277</v>
      </c>
    </row>
    <row r="123" spans="1:7" s="654" customFormat="1" ht="21" customHeight="1">
      <c r="A123" s="652" t="s">
        <v>1278</v>
      </c>
      <c r="B123" s="653">
        <v>335</v>
      </c>
      <c r="C123" s="653">
        <v>264</v>
      </c>
      <c r="D123" s="653">
        <v>2</v>
      </c>
      <c r="E123" s="653">
        <v>2</v>
      </c>
      <c r="F123" s="653">
        <f t="shared" si="5"/>
        <v>603</v>
      </c>
      <c r="G123" s="652" t="s">
        <v>1279</v>
      </c>
    </row>
    <row r="124" spans="1:7" s="654" customFormat="1" ht="21" customHeight="1">
      <c r="A124" s="652" t="s">
        <v>1280</v>
      </c>
      <c r="B124" s="655">
        <v>0</v>
      </c>
      <c r="C124" s="655">
        <v>241</v>
      </c>
      <c r="D124" s="655">
        <v>0</v>
      </c>
      <c r="E124" s="655">
        <v>0</v>
      </c>
      <c r="F124" s="655">
        <f t="shared" si="5"/>
        <v>241</v>
      </c>
      <c r="G124" s="652" t="s">
        <v>1281</v>
      </c>
    </row>
    <row r="125" spans="1:7" s="654" customFormat="1" ht="21" customHeight="1">
      <c r="A125" s="652" t="s">
        <v>1282</v>
      </c>
      <c r="B125" s="653">
        <v>2607</v>
      </c>
      <c r="C125" s="653">
        <v>2915</v>
      </c>
      <c r="D125" s="653">
        <v>78</v>
      </c>
      <c r="E125" s="653">
        <v>226</v>
      </c>
      <c r="F125" s="653">
        <f t="shared" si="5"/>
        <v>5826</v>
      </c>
      <c r="G125" s="652" t="s">
        <v>1283</v>
      </c>
    </row>
    <row r="126" spans="1:7" s="654" customFormat="1" ht="21" customHeight="1">
      <c r="A126" s="652" t="s">
        <v>1284</v>
      </c>
      <c r="B126" s="655">
        <v>245</v>
      </c>
      <c r="C126" s="655">
        <v>149</v>
      </c>
      <c r="D126" s="655">
        <v>0</v>
      </c>
      <c r="E126" s="655">
        <v>0</v>
      </c>
      <c r="F126" s="655">
        <f t="shared" si="5"/>
        <v>394</v>
      </c>
      <c r="G126" s="652" t="s">
        <v>1285</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72"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sheetPr>
  <dimension ref="A1:G112"/>
  <sheetViews>
    <sheetView rightToLeft="1" zoomScale="120" zoomScaleNormal="120" workbookViewId="0">
      <selection activeCell="G13" sqref="G13"/>
    </sheetView>
  </sheetViews>
  <sheetFormatPr defaultColWidth="9.140625" defaultRowHeight="21" customHeight="1"/>
  <cols>
    <col min="1" max="1" width="77.7109375" style="657" customWidth="1"/>
    <col min="2" max="5" width="9.140625" style="645" customWidth="1"/>
    <col min="6" max="6" width="9.85546875" style="645" bestFit="1" customWidth="1"/>
    <col min="7" max="7" width="76.85546875" style="657" bestFit="1" customWidth="1"/>
    <col min="8" max="16384" width="9.140625" style="645"/>
  </cols>
  <sheetData>
    <row r="1" spans="1:7" ht="29.25" customHeight="1">
      <c r="A1" s="2263" t="s">
        <v>464</v>
      </c>
      <c r="B1" s="2263"/>
      <c r="C1" s="2263"/>
      <c r="D1" s="2263"/>
      <c r="E1" s="2263"/>
      <c r="F1" s="2263"/>
      <c r="G1" s="2263"/>
    </row>
    <row r="2" spans="1:7" ht="33" customHeight="1">
      <c r="A2" s="1960" t="s">
        <v>465</v>
      </c>
      <c r="B2" s="1960"/>
      <c r="C2" s="1960"/>
      <c r="D2" s="1960"/>
      <c r="E2" s="1960"/>
      <c r="F2" s="1960"/>
      <c r="G2" s="1960"/>
    </row>
    <row r="3" spans="1:7" s="647" customFormat="1" ht="26.25" customHeight="1">
      <c r="A3" s="646" t="s">
        <v>1286</v>
      </c>
      <c r="B3" s="2264"/>
      <c r="C3" s="2264"/>
      <c r="D3" s="2264"/>
      <c r="E3" s="2264"/>
      <c r="F3" s="2264"/>
      <c r="G3" s="646" t="s">
        <v>1287</v>
      </c>
    </row>
    <row r="4" spans="1:7" ht="21" customHeight="1">
      <c r="A4" s="2265" t="s">
        <v>1204</v>
      </c>
      <c r="B4" s="2262" t="s">
        <v>624</v>
      </c>
      <c r="C4" s="2262"/>
      <c r="D4" s="2262" t="s">
        <v>625</v>
      </c>
      <c r="E4" s="2262"/>
      <c r="F4" s="2262" t="s">
        <v>128</v>
      </c>
      <c r="G4" s="2265" t="s">
        <v>1205</v>
      </c>
    </row>
    <row r="5" spans="1:7" ht="21" customHeight="1">
      <c r="A5" s="2265"/>
      <c r="B5" s="2262" t="s">
        <v>162</v>
      </c>
      <c r="C5" s="2262"/>
      <c r="D5" s="2262" t="s">
        <v>163</v>
      </c>
      <c r="E5" s="2262"/>
      <c r="F5" s="2262"/>
      <c r="G5" s="2265"/>
    </row>
    <row r="6" spans="1:7" ht="21" customHeight="1">
      <c r="A6" s="2265"/>
      <c r="B6" s="648" t="s">
        <v>628</v>
      </c>
      <c r="C6" s="648" t="s">
        <v>630</v>
      </c>
      <c r="D6" s="648" t="s">
        <v>628</v>
      </c>
      <c r="E6" s="648" t="s">
        <v>630</v>
      </c>
      <c r="F6" s="2262" t="s">
        <v>129</v>
      </c>
      <c r="G6" s="2265"/>
    </row>
    <row r="7" spans="1:7" ht="21" customHeight="1">
      <c r="A7" s="2265"/>
      <c r="B7" s="648" t="s">
        <v>76</v>
      </c>
      <c r="C7" s="648" t="s">
        <v>78</v>
      </c>
      <c r="D7" s="648" t="s">
        <v>76</v>
      </c>
      <c r="E7" s="648" t="s">
        <v>78</v>
      </c>
      <c r="F7" s="2262"/>
      <c r="G7" s="2265"/>
    </row>
    <row r="8" spans="1:7" ht="29.25" customHeight="1">
      <c r="A8" s="649" t="s">
        <v>1206</v>
      </c>
      <c r="B8" s="650"/>
      <c r="C8" s="650"/>
      <c r="D8" s="650"/>
      <c r="E8" s="650"/>
      <c r="F8" s="650"/>
      <c r="G8" s="651" t="s">
        <v>1207</v>
      </c>
    </row>
    <row r="9" spans="1:7" s="654" customFormat="1" ht="21" customHeight="1">
      <c r="A9" s="652" t="s">
        <v>1208</v>
      </c>
      <c r="B9" s="653">
        <v>171</v>
      </c>
      <c r="C9" s="653">
        <v>100</v>
      </c>
      <c r="D9" s="653">
        <v>0</v>
      </c>
      <c r="E9" s="653">
        <v>0</v>
      </c>
      <c r="F9" s="653">
        <f>SUM(B9:E9)</f>
        <v>271</v>
      </c>
      <c r="G9" s="652" t="s">
        <v>1209</v>
      </c>
    </row>
    <row r="10" spans="1:7" s="654" customFormat="1" ht="21" customHeight="1">
      <c r="A10" s="652" t="s">
        <v>1210</v>
      </c>
      <c r="B10" s="655">
        <v>113</v>
      </c>
      <c r="C10" s="655">
        <v>47</v>
      </c>
      <c r="D10" s="655">
        <v>1</v>
      </c>
      <c r="E10" s="655">
        <v>0</v>
      </c>
      <c r="F10" s="655">
        <f>SUM(B10:E10)</f>
        <v>161</v>
      </c>
      <c r="G10" s="652" t="s">
        <v>1211</v>
      </c>
    </row>
    <row r="11" spans="1:7" s="654" customFormat="1" ht="21" customHeight="1">
      <c r="A11" s="652" t="s">
        <v>1212</v>
      </c>
      <c r="B11" s="653">
        <v>0</v>
      </c>
      <c r="C11" s="653">
        <v>83</v>
      </c>
      <c r="D11" s="653">
        <v>0</v>
      </c>
      <c r="E11" s="653">
        <v>0</v>
      </c>
      <c r="F11" s="653">
        <f t="shared" ref="F11:F27" si="0">SUM(B11:E11)</f>
        <v>83</v>
      </c>
      <c r="G11" s="652" t="s">
        <v>1213</v>
      </c>
    </row>
    <row r="12" spans="1:7" s="654" customFormat="1" ht="18.75">
      <c r="A12" s="652" t="s">
        <v>1214</v>
      </c>
      <c r="B12" s="655">
        <v>290</v>
      </c>
      <c r="C12" s="655">
        <v>167</v>
      </c>
      <c r="D12" s="655">
        <v>0</v>
      </c>
      <c r="E12" s="655">
        <v>0</v>
      </c>
      <c r="F12" s="655">
        <f t="shared" si="0"/>
        <v>457</v>
      </c>
      <c r="G12" s="652" t="s">
        <v>1215</v>
      </c>
    </row>
    <row r="13" spans="1:7" s="654" customFormat="1" ht="21" customHeight="1">
      <c r="A13" s="652" t="s">
        <v>1216</v>
      </c>
      <c r="B13" s="653">
        <v>28</v>
      </c>
      <c r="C13" s="653">
        <v>0</v>
      </c>
      <c r="D13" s="653">
        <v>1</v>
      </c>
      <c r="E13" s="653">
        <v>0</v>
      </c>
      <c r="F13" s="653">
        <f t="shared" si="0"/>
        <v>29</v>
      </c>
      <c r="G13" s="652" t="s">
        <v>1217</v>
      </c>
    </row>
    <row r="14" spans="1:7" s="654" customFormat="1" ht="21" customHeight="1">
      <c r="A14" s="652" t="s">
        <v>1222</v>
      </c>
      <c r="B14" s="655">
        <v>250</v>
      </c>
      <c r="C14" s="655">
        <v>230</v>
      </c>
      <c r="D14" s="655">
        <v>0</v>
      </c>
      <c r="E14" s="655">
        <v>0</v>
      </c>
      <c r="F14" s="655">
        <f t="shared" si="0"/>
        <v>480</v>
      </c>
      <c r="G14" s="652" t="s">
        <v>1223</v>
      </c>
    </row>
    <row r="15" spans="1:7" s="654" customFormat="1" ht="21" customHeight="1">
      <c r="A15" s="652" t="s">
        <v>1224</v>
      </c>
      <c r="B15" s="653">
        <v>31</v>
      </c>
      <c r="C15" s="653">
        <v>0</v>
      </c>
      <c r="D15" s="653">
        <v>0</v>
      </c>
      <c r="E15" s="653">
        <v>0</v>
      </c>
      <c r="F15" s="653">
        <f t="shared" si="0"/>
        <v>31</v>
      </c>
      <c r="G15" s="652" t="s">
        <v>1225</v>
      </c>
    </row>
    <row r="16" spans="1:7" s="654" customFormat="1" ht="21" customHeight="1">
      <c r="A16" s="652" t="s">
        <v>1226</v>
      </c>
      <c r="B16" s="655">
        <v>132</v>
      </c>
      <c r="C16" s="655">
        <v>147</v>
      </c>
      <c r="D16" s="655">
        <v>1</v>
      </c>
      <c r="E16" s="655">
        <v>1</v>
      </c>
      <c r="F16" s="655">
        <f t="shared" si="0"/>
        <v>281</v>
      </c>
      <c r="G16" s="652" t="s">
        <v>1227</v>
      </c>
    </row>
    <row r="17" spans="1:7" s="654" customFormat="1" ht="21" customHeight="1">
      <c r="A17" s="652" t="s">
        <v>1228</v>
      </c>
      <c r="B17" s="653">
        <v>105</v>
      </c>
      <c r="C17" s="653">
        <v>104</v>
      </c>
      <c r="D17" s="653">
        <v>0</v>
      </c>
      <c r="E17" s="653">
        <v>0</v>
      </c>
      <c r="F17" s="653">
        <f t="shared" si="0"/>
        <v>209</v>
      </c>
      <c r="G17" s="652" t="s">
        <v>1229</v>
      </c>
    </row>
    <row r="18" spans="1:7" s="654" customFormat="1" ht="21" customHeight="1">
      <c r="A18" s="652" t="s">
        <v>1230</v>
      </c>
      <c r="B18" s="655">
        <v>61</v>
      </c>
      <c r="C18" s="655">
        <v>0</v>
      </c>
      <c r="D18" s="655">
        <v>0</v>
      </c>
      <c r="E18" s="655">
        <v>0</v>
      </c>
      <c r="F18" s="655">
        <f t="shared" si="0"/>
        <v>61</v>
      </c>
      <c r="G18" s="652" t="s">
        <v>1231</v>
      </c>
    </row>
    <row r="19" spans="1:7" s="654" customFormat="1" ht="21" customHeight="1">
      <c r="A19" s="652" t="s">
        <v>1232</v>
      </c>
      <c r="B19" s="653">
        <v>112</v>
      </c>
      <c r="C19" s="653">
        <v>89</v>
      </c>
      <c r="D19" s="653">
        <v>0</v>
      </c>
      <c r="E19" s="653">
        <v>0</v>
      </c>
      <c r="F19" s="653">
        <f t="shared" si="0"/>
        <v>201</v>
      </c>
      <c r="G19" s="652" t="s">
        <v>1288</v>
      </c>
    </row>
    <row r="20" spans="1:7" s="654" customFormat="1" ht="21" customHeight="1">
      <c r="A20" s="652" t="s">
        <v>1234</v>
      </c>
      <c r="B20" s="655">
        <v>115</v>
      </c>
      <c r="C20" s="655">
        <v>126</v>
      </c>
      <c r="D20" s="655">
        <v>1</v>
      </c>
      <c r="E20" s="655">
        <v>3</v>
      </c>
      <c r="F20" s="655">
        <f t="shared" si="0"/>
        <v>245</v>
      </c>
      <c r="G20" s="652" t="s">
        <v>1235</v>
      </c>
    </row>
    <row r="21" spans="1:7" s="654" customFormat="1" ht="21" customHeight="1">
      <c r="A21" s="652" t="s">
        <v>1236</v>
      </c>
      <c r="B21" s="653">
        <v>113</v>
      </c>
      <c r="C21" s="653">
        <v>98</v>
      </c>
      <c r="D21" s="653">
        <v>0</v>
      </c>
      <c r="E21" s="653">
        <v>0</v>
      </c>
      <c r="F21" s="653">
        <f t="shared" si="0"/>
        <v>211</v>
      </c>
      <c r="G21" s="652" t="s">
        <v>1237</v>
      </c>
    </row>
    <row r="22" spans="1:7" s="654" customFormat="1" ht="21" customHeight="1">
      <c r="A22" s="652" t="s">
        <v>1238</v>
      </c>
      <c r="B22" s="655">
        <v>149</v>
      </c>
      <c r="C22" s="655">
        <v>73</v>
      </c>
      <c r="D22" s="655">
        <v>0</v>
      </c>
      <c r="E22" s="655">
        <v>0</v>
      </c>
      <c r="F22" s="655">
        <f t="shared" si="0"/>
        <v>222</v>
      </c>
      <c r="G22" s="652" t="s">
        <v>1239</v>
      </c>
    </row>
    <row r="23" spans="1:7" s="654" customFormat="1" ht="21" customHeight="1">
      <c r="A23" s="652" t="s">
        <v>1242</v>
      </c>
      <c r="B23" s="653">
        <v>36</v>
      </c>
      <c r="C23" s="653">
        <v>57</v>
      </c>
      <c r="D23" s="653">
        <v>0</v>
      </c>
      <c r="E23" s="653">
        <v>0</v>
      </c>
      <c r="F23" s="653">
        <f t="shared" si="0"/>
        <v>93</v>
      </c>
      <c r="G23" s="652" t="s">
        <v>1289</v>
      </c>
    </row>
    <row r="24" spans="1:7" s="654" customFormat="1" ht="21" customHeight="1">
      <c r="A24" s="652" t="s">
        <v>1244</v>
      </c>
      <c r="B24" s="655">
        <v>37</v>
      </c>
      <c r="C24" s="655">
        <v>42</v>
      </c>
      <c r="D24" s="655">
        <v>0</v>
      </c>
      <c r="E24" s="655">
        <v>0</v>
      </c>
      <c r="F24" s="655">
        <f t="shared" si="0"/>
        <v>79</v>
      </c>
      <c r="G24" s="652" t="s">
        <v>1245</v>
      </c>
    </row>
    <row r="25" spans="1:7" s="654" customFormat="1" ht="21" customHeight="1">
      <c r="A25" s="652" t="s">
        <v>1246</v>
      </c>
      <c r="B25" s="653">
        <v>43</v>
      </c>
      <c r="C25" s="653">
        <v>53</v>
      </c>
      <c r="D25" s="653">
        <v>0</v>
      </c>
      <c r="E25" s="653">
        <v>0</v>
      </c>
      <c r="F25" s="653">
        <f t="shared" si="0"/>
        <v>96</v>
      </c>
      <c r="G25" s="652" t="s">
        <v>1247</v>
      </c>
    </row>
    <row r="26" spans="1:7" s="654" customFormat="1" ht="21" customHeight="1">
      <c r="A26" s="652" t="s">
        <v>1248</v>
      </c>
      <c r="B26" s="655">
        <v>82</v>
      </c>
      <c r="C26" s="655">
        <v>91</v>
      </c>
      <c r="D26" s="655">
        <v>0</v>
      </c>
      <c r="E26" s="655">
        <v>0</v>
      </c>
      <c r="F26" s="655">
        <f t="shared" si="0"/>
        <v>173</v>
      </c>
      <c r="G26" s="652" t="s">
        <v>1249</v>
      </c>
    </row>
    <row r="27" spans="1:7" s="654" customFormat="1" ht="21" customHeight="1">
      <c r="A27" s="652" t="s">
        <v>1252</v>
      </c>
      <c r="B27" s="653">
        <v>86</v>
      </c>
      <c r="C27" s="653">
        <v>50</v>
      </c>
      <c r="D27" s="653">
        <v>0</v>
      </c>
      <c r="E27" s="653">
        <v>0</v>
      </c>
      <c r="F27" s="653">
        <f t="shared" si="0"/>
        <v>136</v>
      </c>
      <c r="G27" s="652" t="s">
        <v>1253</v>
      </c>
    </row>
    <row r="28" spans="1:7" ht="29.25" customHeight="1">
      <c r="A28" s="649" t="s">
        <v>1254</v>
      </c>
      <c r="B28" s="650"/>
      <c r="C28" s="650"/>
      <c r="D28" s="650"/>
      <c r="E28" s="650"/>
      <c r="F28" s="650"/>
      <c r="G28" s="651" t="s">
        <v>1255</v>
      </c>
    </row>
    <row r="29" spans="1:7" s="654" customFormat="1" ht="21" customHeight="1">
      <c r="A29" s="652" t="s">
        <v>1208</v>
      </c>
      <c r="B29" s="653">
        <v>70</v>
      </c>
      <c r="C29" s="653">
        <v>63</v>
      </c>
      <c r="D29" s="653">
        <v>0</v>
      </c>
      <c r="E29" s="653">
        <v>0</v>
      </c>
      <c r="F29" s="653">
        <f>SUM(B29:E29)</f>
        <v>133</v>
      </c>
      <c r="G29" s="652" t="s">
        <v>1209</v>
      </c>
    </row>
    <row r="30" spans="1:7" s="654" customFormat="1" ht="21" customHeight="1">
      <c r="A30" s="652" t="s">
        <v>1212</v>
      </c>
      <c r="B30" s="655">
        <v>0</v>
      </c>
      <c r="C30" s="655">
        <v>38</v>
      </c>
      <c r="D30" s="655">
        <v>0</v>
      </c>
      <c r="E30" s="655">
        <v>1</v>
      </c>
      <c r="F30" s="655">
        <f t="shared" ref="F30:F42" si="1">SUM(B30:E30)</f>
        <v>39</v>
      </c>
      <c r="G30" s="652" t="s">
        <v>1213</v>
      </c>
    </row>
    <row r="31" spans="1:7" s="654" customFormat="1" ht="18.75">
      <c r="A31" s="652" t="s">
        <v>1214</v>
      </c>
      <c r="B31" s="653">
        <v>54</v>
      </c>
      <c r="C31" s="653">
        <v>47</v>
      </c>
      <c r="D31" s="653">
        <v>0</v>
      </c>
      <c r="E31" s="653">
        <v>0</v>
      </c>
      <c r="F31" s="653">
        <f t="shared" si="1"/>
        <v>101</v>
      </c>
      <c r="G31" s="652" t="s">
        <v>1215</v>
      </c>
    </row>
    <row r="32" spans="1:7" s="654" customFormat="1" ht="21" customHeight="1">
      <c r="A32" s="652" t="s">
        <v>1216</v>
      </c>
      <c r="B32" s="655">
        <v>32</v>
      </c>
      <c r="C32" s="655">
        <v>0</v>
      </c>
      <c r="D32" s="655">
        <v>0</v>
      </c>
      <c r="E32" s="655">
        <v>0</v>
      </c>
      <c r="F32" s="655">
        <f t="shared" si="1"/>
        <v>32</v>
      </c>
      <c r="G32" s="652" t="s">
        <v>1217</v>
      </c>
    </row>
    <row r="33" spans="1:7" s="654" customFormat="1" ht="21" customHeight="1">
      <c r="A33" s="652" t="s">
        <v>1222</v>
      </c>
      <c r="B33" s="653">
        <v>56</v>
      </c>
      <c r="C33" s="653">
        <v>88</v>
      </c>
      <c r="D33" s="653">
        <v>0</v>
      </c>
      <c r="E33" s="653">
        <v>0</v>
      </c>
      <c r="F33" s="653">
        <f t="shared" si="1"/>
        <v>144</v>
      </c>
      <c r="G33" s="652" t="s">
        <v>1223</v>
      </c>
    </row>
    <row r="34" spans="1:7" s="654" customFormat="1" ht="21" customHeight="1">
      <c r="A34" s="652" t="s">
        <v>1226</v>
      </c>
      <c r="B34" s="655">
        <v>18</v>
      </c>
      <c r="C34" s="655">
        <v>29</v>
      </c>
      <c r="D34" s="655">
        <v>1</v>
      </c>
      <c r="E34" s="655">
        <v>1</v>
      </c>
      <c r="F34" s="655">
        <f t="shared" si="1"/>
        <v>49</v>
      </c>
      <c r="G34" s="652" t="s">
        <v>1227</v>
      </c>
    </row>
    <row r="35" spans="1:7" s="654" customFormat="1" ht="21" customHeight="1">
      <c r="A35" s="652" t="s">
        <v>1230</v>
      </c>
      <c r="B35" s="653">
        <v>16</v>
      </c>
      <c r="C35" s="653">
        <v>22</v>
      </c>
      <c r="D35" s="653">
        <v>1</v>
      </c>
      <c r="E35" s="653">
        <v>1</v>
      </c>
      <c r="F35" s="653">
        <f t="shared" si="1"/>
        <v>40</v>
      </c>
      <c r="G35" s="652" t="s">
        <v>1231</v>
      </c>
    </row>
    <row r="36" spans="1:7" s="654" customFormat="1" ht="21" customHeight="1">
      <c r="A36" s="652" t="s">
        <v>1232</v>
      </c>
      <c r="B36" s="655">
        <v>70</v>
      </c>
      <c r="C36" s="655">
        <v>44</v>
      </c>
      <c r="D36" s="655">
        <v>0</v>
      </c>
      <c r="E36" s="655">
        <v>0</v>
      </c>
      <c r="F36" s="655">
        <f t="shared" si="1"/>
        <v>114</v>
      </c>
      <c r="G36" s="652" t="s">
        <v>1288</v>
      </c>
    </row>
    <row r="37" spans="1:7" s="654" customFormat="1" ht="21" customHeight="1">
      <c r="A37" s="652" t="s">
        <v>1234</v>
      </c>
      <c r="B37" s="653">
        <v>55</v>
      </c>
      <c r="C37" s="653">
        <v>49</v>
      </c>
      <c r="D37" s="653">
        <v>0</v>
      </c>
      <c r="E37" s="653">
        <v>0</v>
      </c>
      <c r="F37" s="653">
        <f t="shared" si="1"/>
        <v>104</v>
      </c>
      <c r="G37" s="652" t="s">
        <v>1235</v>
      </c>
    </row>
    <row r="38" spans="1:7" s="654" customFormat="1" ht="21" customHeight="1">
      <c r="A38" s="652" t="s">
        <v>1236</v>
      </c>
      <c r="B38" s="655">
        <v>56</v>
      </c>
      <c r="C38" s="655">
        <v>0</v>
      </c>
      <c r="D38" s="655">
        <v>0</v>
      </c>
      <c r="E38" s="655">
        <v>0</v>
      </c>
      <c r="F38" s="655">
        <f t="shared" si="1"/>
        <v>56</v>
      </c>
      <c r="G38" s="652" t="s">
        <v>1237</v>
      </c>
    </row>
    <row r="39" spans="1:7" s="654" customFormat="1" ht="21" customHeight="1">
      <c r="A39" s="652" t="s">
        <v>1238</v>
      </c>
      <c r="B39" s="653">
        <v>65</v>
      </c>
      <c r="C39" s="653">
        <v>70</v>
      </c>
      <c r="D39" s="653">
        <v>0</v>
      </c>
      <c r="E39" s="653">
        <v>0</v>
      </c>
      <c r="F39" s="653">
        <f t="shared" si="1"/>
        <v>135</v>
      </c>
      <c r="G39" s="652" t="s">
        <v>1239</v>
      </c>
    </row>
    <row r="40" spans="1:7" s="654" customFormat="1" ht="21" customHeight="1">
      <c r="A40" s="652" t="s">
        <v>1244</v>
      </c>
      <c r="B40" s="655">
        <v>24</v>
      </c>
      <c r="C40" s="655">
        <v>18</v>
      </c>
      <c r="D40" s="655">
        <v>0</v>
      </c>
      <c r="E40" s="655">
        <v>0</v>
      </c>
      <c r="F40" s="655">
        <f t="shared" si="1"/>
        <v>42</v>
      </c>
      <c r="G40" s="652" t="s">
        <v>1245</v>
      </c>
    </row>
    <row r="41" spans="1:7" s="654" customFormat="1" ht="21" customHeight="1">
      <c r="A41" s="652" t="s">
        <v>1248</v>
      </c>
      <c r="B41" s="653">
        <v>39</v>
      </c>
      <c r="C41" s="653">
        <v>46</v>
      </c>
      <c r="D41" s="653">
        <v>0</v>
      </c>
      <c r="E41" s="653">
        <v>0</v>
      </c>
      <c r="F41" s="653">
        <f t="shared" si="1"/>
        <v>85</v>
      </c>
      <c r="G41" s="652" t="s">
        <v>1249</v>
      </c>
    </row>
    <row r="42" spans="1:7" s="654" customFormat="1" ht="21" customHeight="1">
      <c r="A42" s="652" t="s">
        <v>1252</v>
      </c>
      <c r="B42" s="655">
        <v>49</v>
      </c>
      <c r="C42" s="655">
        <v>28</v>
      </c>
      <c r="D42" s="655">
        <v>0</v>
      </c>
      <c r="E42" s="655">
        <v>0</v>
      </c>
      <c r="F42" s="655">
        <f t="shared" si="1"/>
        <v>77</v>
      </c>
      <c r="G42" s="652" t="s">
        <v>1253</v>
      </c>
    </row>
    <row r="43" spans="1:7" ht="29.25" customHeight="1">
      <c r="A43" s="649" t="s">
        <v>1258</v>
      </c>
      <c r="B43" s="650"/>
      <c r="C43" s="650"/>
      <c r="D43" s="650"/>
      <c r="E43" s="650"/>
      <c r="F43" s="650"/>
      <c r="G43" s="651" t="s">
        <v>1259</v>
      </c>
    </row>
    <row r="44" spans="1:7" s="654" customFormat="1" ht="21" customHeight="1">
      <c r="A44" s="652" t="s">
        <v>1208</v>
      </c>
      <c r="B44" s="653">
        <v>80</v>
      </c>
      <c r="C44" s="653">
        <v>88</v>
      </c>
      <c r="D44" s="653">
        <v>0</v>
      </c>
      <c r="E44" s="653">
        <v>0</v>
      </c>
      <c r="F44" s="653">
        <f>SUM(B44:E44)</f>
        <v>168</v>
      </c>
      <c r="G44" s="652" t="s">
        <v>1209</v>
      </c>
    </row>
    <row r="45" spans="1:7" s="654" customFormat="1" ht="21" customHeight="1">
      <c r="A45" s="652" t="s">
        <v>1212</v>
      </c>
      <c r="B45" s="655">
        <v>0</v>
      </c>
      <c r="C45" s="655">
        <v>56</v>
      </c>
      <c r="D45" s="655">
        <v>0</v>
      </c>
      <c r="E45" s="655">
        <v>1</v>
      </c>
      <c r="F45" s="655">
        <f t="shared" ref="F45:F63" si="2">SUM(B45:E45)</f>
        <v>57</v>
      </c>
      <c r="G45" s="652" t="s">
        <v>1213</v>
      </c>
    </row>
    <row r="46" spans="1:7" s="654" customFormat="1" ht="18.75">
      <c r="A46" s="652" t="s">
        <v>1214</v>
      </c>
      <c r="B46" s="653">
        <v>44</v>
      </c>
      <c r="C46" s="653">
        <v>46</v>
      </c>
      <c r="D46" s="653">
        <v>0</v>
      </c>
      <c r="E46" s="653">
        <v>0</v>
      </c>
      <c r="F46" s="653">
        <f t="shared" si="2"/>
        <v>90</v>
      </c>
      <c r="G46" s="652" t="s">
        <v>1215</v>
      </c>
    </row>
    <row r="47" spans="1:7" s="654" customFormat="1" ht="21" customHeight="1">
      <c r="A47" s="652" t="s">
        <v>1216</v>
      </c>
      <c r="B47" s="655">
        <v>116</v>
      </c>
      <c r="C47" s="655">
        <v>52</v>
      </c>
      <c r="D47" s="655">
        <v>4</v>
      </c>
      <c r="E47" s="655">
        <v>1</v>
      </c>
      <c r="F47" s="655">
        <f t="shared" si="2"/>
        <v>173</v>
      </c>
      <c r="G47" s="652" t="s">
        <v>1217</v>
      </c>
    </row>
    <row r="48" spans="1:7" s="654" customFormat="1" ht="21" customHeight="1">
      <c r="A48" s="652" t="s">
        <v>1220</v>
      </c>
      <c r="B48" s="653">
        <v>37</v>
      </c>
      <c r="C48" s="653">
        <v>28</v>
      </c>
      <c r="D48" s="653">
        <v>0</v>
      </c>
      <c r="E48" s="653">
        <v>0</v>
      </c>
      <c r="F48" s="653">
        <f t="shared" si="2"/>
        <v>65</v>
      </c>
      <c r="G48" s="652" t="s">
        <v>1221</v>
      </c>
    </row>
    <row r="49" spans="1:7" s="654" customFormat="1" ht="21" customHeight="1">
      <c r="A49" s="652" t="s">
        <v>1222</v>
      </c>
      <c r="B49" s="655">
        <v>49</v>
      </c>
      <c r="C49" s="655">
        <v>71</v>
      </c>
      <c r="D49" s="655">
        <v>0</v>
      </c>
      <c r="E49" s="655">
        <v>1</v>
      </c>
      <c r="F49" s="655">
        <f t="shared" si="2"/>
        <v>121</v>
      </c>
      <c r="G49" s="652" t="s">
        <v>1223</v>
      </c>
    </row>
    <row r="50" spans="1:7" s="654" customFormat="1" ht="21" customHeight="1">
      <c r="A50" s="652" t="s">
        <v>1226</v>
      </c>
      <c r="B50" s="653">
        <v>57</v>
      </c>
      <c r="C50" s="653">
        <v>118</v>
      </c>
      <c r="D50" s="653">
        <v>0</v>
      </c>
      <c r="E50" s="653">
        <v>2</v>
      </c>
      <c r="F50" s="653">
        <f t="shared" si="2"/>
        <v>177</v>
      </c>
      <c r="G50" s="652" t="s">
        <v>1227</v>
      </c>
    </row>
    <row r="51" spans="1:7" s="654" customFormat="1" ht="21" customHeight="1">
      <c r="A51" s="652" t="s">
        <v>1228</v>
      </c>
      <c r="B51" s="655">
        <v>59</v>
      </c>
      <c r="C51" s="655">
        <v>83</v>
      </c>
      <c r="D51" s="655">
        <v>0</v>
      </c>
      <c r="E51" s="655">
        <v>0</v>
      </c>
      <c r="F51" s="655">
        <f t="shared" si="2"/>
        <v>142</v>
      </c>
      <c r="G51" s="652" t="s">
        <v>1229</v>
      </c>
    </row>
    <row r="52" spans="1:7" s="654" customFormat="1" ht="21" customHeight="1">
      <c r="A52" s="652" t="s">
        <v>1230</v>
      </c>
      <c r="B52" s="653">
        <v>40</v>
      </c>
      <c r="C52" s="653">
        <v>43</v>
      </c>
      <c r="D52" s="653">
        <v>1</v>
      </c>
      <c r="E52" s="653">
        <v>1</v>
      </c>
      <c r="F52" s="653">
        <f t="shared" si="2"/>
        <v>85</v>
      </c>
      <c r="G52" s="652" t="s">
        <v>1231</v>
      </c>
    </row>
    <row r="53" spans="1:7" s="654" customFormat="1" ht="21" customHeight="1">
      <c r="A53" s="652" t="s">
        <v>1232</v>
      </c>
      <c r="B53" s="655">
        <v>6</v>
      </c>
      <c r="C53" s="655">
        <v>14</v>
      </c>
      <c r="D53" s="655">
        <v>0</v>
      </c>
      <c r="E53" s="655">
        <v>0</v>
      </c>
      <c r="F53" s="655">
        <f t="shared" si="2"/>
        <v>20</v>
      </c>
      <c r="G53" s="652" t="s">
        <v>1288</v>
      </c>
    </row>
    <row r="54" spans="1:7" s="654" customFormat="1" ht="21" customHeight="1">
      <c r="A54" s="652" t="s">
        <v>1234</v>
      </c>
      <c r="B54" s="653">
        <v>35</v>
      </c>
      <c r="C54" s="653">
        <v>44</v>
      </c>
      <c r="D54" s="653">
        <v>0</v>
      </c>
      <c r="E54" s="653">
        <v>0</v>
      </c>
      <c r="F54" s="653">
        <f t="shared" si="2"/>
        <v>79</v>
      </c>
      <c r="G54" s="652" t="s">
        <v>1235</v>
      </c>
    </row>
    <row r="55" spans="1:7" s="654" customFormat="1" ht="21" customHeight="1">
      <c r="A55" s="652" t="s">
        <v>1236</v>
      </c>
      <c r="B55" s="655">
        <v>23</v>
      </c>
      <c r="C55" s="655">
        <v>47</v>
      </c>
      <c r="D55" s="655">
        <v>0</v>
      </c>
      <c r="E55" s="655">
        <v>0</v>
      </c>
      <c r="F55" s="655">
        <f t="shared" si="2"/>
        <v>70</v>
      </c>
      <c r="G55" s="652" t="s">
        <v>1237</v>
      </c>
    </row>
    <row r="56" spans="1:7" s="654" customFormat="1" ht="21" customHeight="1">
      <c r="A56" s="652" t="s">
        <v>1238</v>
      </c>
      <c r="B56" s="653">
        <v>100</v>
      </c>
      <c r="C56" s="653">
        <v>141</v>
      </c>
      <c r="D56" s="653">
        <v>0</v>
      </c>
      <c r="E56" s="653">
        <v>0</v>
      </c>
      <c r="F56" s="653">
        <f t="shared" si="2"/>
        <v>241</v>
      </c>
      <c r="G56" s="652" t="s">
        <v>1239</v>
      </c>
    </row>
    <row r="57" spans="1:7" s="654" customFormat="1" ht="21" customHeight="1">
      <c r="A57" s="652" t="s">
        <v>1242</v>
      </c>
      <c r="B57" s="655">
        <v>32</v>
      </c>
      <c r="C57" s="655">
        <v>43</v>
      </c>
      <c r="D57" s="655">
        <v>0</v>
      </c>
      <c r="E57" s="655">
        <v>0</v>
      </c>
      <c r="F57" s="655">
        <f t="shared" si="2"/>
        <v>75</v>
      </c>
      <c r="G57" s="652" t="s">
        <v>1289</v>
      </c>
    </row>
    <row r="58" spans="1:7" s="654" customFormat="1" ht="21" customHeight="1">
      <c r="A58" s="652" t="s">
        <v>1244</v>
      </c>
      <c r="B58" s="653">
        <v>27</v>
      </c>
      <c r="C58" s="653">
        <v>28</v>
      </c>
      <c r="D58" s="653">
        <v>0</v>
      </c>
      <c r="E58" s="653">
        <v>0</v>
      </c>
      <c r="F58" s="653">
        <f t="shared" si="2"/>
        <v>55</v>
      </c>
      <c r="G58" s="652" t="s">
        <v>1245</v>
      </c>
    </row>
    <row r="59" spans="1:7" s="654" customFormat="1" ht="21" customHeight="1">
      <c r="A59" s="652" t="s">
        <v>1246</v>
      </c>
      <c r="B59" s="655">
        <v>21</v>
      </c>
      <c r="C59" s="655">
        <v>31</v>
      </c>
      <c r="D59" s="655">
        <v>0</v>
      </c>
      <c r="E59" s="655">
        <v>0</v>
      </c>
      <c r="F59" s="655">
        <f t="shared" si="2"/>
        <v>52</v>
      </c>
      <c r="G59" s="652" t="s">
        <v>1247</v>
      </c>
    </row>
    <row r="60" spans="1:7" s="654" customFormat="1" ht="21" customHeight="1">
      <c r="A60" s="652" t="s">
        <v>1248</v>
      </c>
      <c r="B60" s="653">
        <v>87</v>
      </c>
      <c r="C60" s="653">
        <v>94</v>
      </c>
      <c r="D60" s="653">
        <v>0</v>
      </c>
      <c r="E60" s="653">
        <v>0</v>
      </c>
      <c r="F60" s="653">
        <f t="shared" si="2"/>
        <v>181</v>
      </c>
      <c r="G60" s="652" t="s">
        <v>1249</v>
      </c>
    </row>
    <row r="61" spans="1:7" s="654" customFormat="1" ht="21" customHeight="1">
      <c r="A61" s="652" t="s">
        <v>1256</v>
      </c>
      <c r="B61" s="655">
        <v>43</v>
      </c>
      <c r="C61" s="655">
        <v>0</v>
      </c>
      <c r="D61" s="655">
        <v>0</v>
      </c>
      <c r="E61" s="655">
        <v>0</v>
      </c>
      <c r="F61" s="655">
        <f t="shared" si="2"/>
        <v>43</v>
      </c>
      <c r="G61" s="652" t="s">
        <v>1290</v>
      </c>
    </row>
    <row r="62" spans="1:7" s="654" customFormat="1" ht="21" customHeight="1">
      <c r="A62" s="652" t="s">
        <v>1252</v>
      </c>
      <c r="B62" s="653">
        <v>78</v>
      </c>
      <c r="C62" s="653">
        <v>88</v>
      </c>
      <c r="D62" s="653">
        <v>0</v>
      </c>
      <c r="E62" s="653">
        <v>0</v>
      </c>
      <c r="F62" s="653">
        <f t="shared" si="2"/>
        <v>166</v>
      </c>
      <c r="G62" s="652" t="s">
        <v>1253</v>
      </c>
    </row>
    <row r="63" spans="1:7" s="654" customFormat="1" ht="21" customHeight="1">
      <c r="A63" s="652" t="s">
        <v>1250</v>
      </c>
      <c r="B63" s="655">
        <v>10</v>
      </c>
      <c r="C63" s="655">
        <v>0</v>
      </c>
      <c r="D63" s="655">
        <v>0</v>
      </c>
      <c r="E63" s="655">
        <v>0</v>
      </c>
      <c r="F63" s="655">
        <f t="shared" si="2"/>
        <v>10</v>
      </c>
      <c r="G63" s="652" t="s">
        <v>1251</v>
      </c>
    </row>
    <row r="64" spans="1:7" ht="29.25" customHeight="1">
      <c r="A64" s="649" t="s">
        <v>1262</v>
      </c>
      <c r="B64" s="650"/>
      <c r="C64" s="650"/>
      <c r="D64" s="650"/>
      <c r="E64" s="650"/>
      <c r="F64" s="650"/>
      <c r="G64" s="651" t="s">
        <v>1263</v>
      </c>
    </row>
    <row r="65" spans="1:7" s="654" customFormat="1" ht="21" customHeight="1">
      <c r="A65" s="652" t="s">
        <v>1208</v>
      </c>
      <c r="B65" s="653">
        <v>139</v>
      </c>
      <c r="C65" s="653">
        <v>164</v>
      </c>
      <c r="D65" s="653">
        <v>1</v>
      </c>
      <c r="E65" s="653">
        <v>2</v>
      </c>
      <c r="F65" s="653">
        <f t="shared" ref="F65:F76" si="3">SUM(B65:E65)</f>
        <v>306</v>
      </c>
      <c r="G65" s="652" t="s">
        <v>1209</v>
      </c>
    </row>
    <row r="66" spans="1:7" s="654" customFormat="1" ht="21" customHeight="1">
      <c r="A66" s="652" t="s">
        <v>1212</v>
      </c>
      <c r="B66" s="655">
        <v>0</v>
      </c>
      <c r="C66" s="655">
        <v>166</v>
      </c>
      <c r="D66" s="655">
        <v>0</v>
      </c>
      <c r="E66" s="655">
        <v>3</v>
      </c>
      <c r="F66" s="655">
        <f t="shared" si="3"/>
        <v>169</v>
      </c>
      <c r="G66" s="652" t="s">
        <v>1213</v>
      </c>
    </row>
    <row r="67" spans="1:7" s="654" customFormat="1" ht="18.75">
      <c r="A67" s="652" t="s">
        <v>1214</v>
      </c>
      <c r="B67" s="653">
        <v>0</v>
      </c>
      <c r="C67" s="653">
        <v>457</v>
      </c>
      <c r="D67" s="653">
        <v>0</v>
      </c>
      <c r="E67" s="653">
        <v>0</v>
      </c>
      <c r="F67" s="653">
        <f t="shared" si="3"/>
        <v>457</v>
      </c>
      <c r="G67" s="652" t="s">
        <v>1215</v>
      </c>
    </row>
    <row r="68" spans="1:7" s="654" customFormat="1" ht="21" customHeight="1">
      <c r="A68" s="652" t="s">
        <v>1222</v>
      </c>
      <c r="B68" s="655">
        <v>20</v>
      </c>
      <c r="C68" s="655">
        <v>200</v>
      </c>
      <c r="D68" s="655">
        <v>0</v>
      </c>
      <c r="E68" s="655">
        <v>0</v>
      </c>
      <c r="F68" s="655">
        <f t="shared" si="3"/>
        <v>220</v>
      </c>
      <c r="G68" s="652" t="s">
        <v>1223</v>
      </c>
    </row>
    <row r="69" spans="1:7" s="654" customFormat="1" ht="21" customHeight="1">
      <c r="A69" s="652" t="s">
        <v>1226</v>
      </c>
      <c r="B69" s="653">
        <v>28</v>
      </c>
      <c r="C69" s="653">
        <v>147</v>
      </c>
      <c r="D69" s="653">
        <v>2</v>
      </c>
      <c r="E69" s="653">
        <v>4</v>
      </c>
      <c r="F69" s="653">
        <f t="shared" si="3"/>
        <v>181</v>
      </c>
      <c r="G69" s="652" t="s">
        <v>1227</v>
      </c>
    </row>
    <row r="70" spans="1:7" s="654" customFormat="1" ht="21" customHeight="1">
      <c r="A70" s="652" t="s">
        <v>1230</v>
      </c>
      <c r="B70" s="655">
        <v>37</v>
      </c>
      <c r="C70" s="655">
        <v>107</v>
      </c>
      <c r="D70" s="655">
        <v>0</v>
      </c>
      <c r="E70" s="655">
        <v>0</v>
      </c>
      <c r="F70" s="655">
        <f t="shared" si="3"/>
        <v>144</v>
      </c>
      <c r="G70" s="652" t="s">
        <v>1231</v>
      </c>
    </row>
    <row r="71" spans="1:7" s="654" customFormat="1" ht="21" customHeight="1">
      <c r="A71" s="652" t="s">
        <v>1232</v>
      </c>
      <c r="B71" s="653">
        <v>0</v>
      </c>
      <c r="C71" s="653">
        <v>67</v>
      </c>
      <c r="D71" s="653">
        <v>0</v>
      </c>
      <c r="E71" s="653">
        <v>0</v>
      </c>
      <c r="F71" s="653">
        <f t="shared" si="3"/>
        <v>67</v>
      </c>
      <c r="G71" s="652" t="s">
        <v>1288</v>
      </c>
    </row>
    <row r="72" spans="1:7" s="654" customFormat="1" ht="21" customHeight="1">
      <c r="A72" s="652" t="s">
        <v>1234</v>
      </c>
      <c r="B72" s="655">
        <v>33</v>
      </c>
      <c r="C72" s="655">
        <v>82</v>
      </c>
      <c r="D72" s="655">
        <v>0</v>
      </c>
      <c r="E72" s="655">
        <v>1</v>
      </c>
      <c r="F72" s="655">
        <f t="shared" si="3"/>
        <v>116</v>
      </c>
      <c r="G72" s="652" t="s">
        <v>1235</v>
      </c>
    </row>
    <row r="73" spans="1:7" s="654" customFormat="1" ht="21" customHeight="1">
      <c r="A73" s="652" t="s">
        <v>1238</v>
      </c>
      <c r="B73" s="653">
        <v>50</v>
      </c>
      <c r="C73" s="653">
        <v>138</v>
      </c>
      <c r="D73" s="653">
        <v>0</v>
      </c>
      <c r="E73" s="653">
        <v>0</v>
      </c>
      <c r="F73" s="653">
        <f t="shared" si="3"/>
        <v>188</v>
      </c>
      <c r="G73" s="652" t="s">
        <v>1239</v>
      </c>
    </row>
    <row r="74" spans="1:7" s="654" customFormat="1" ht="21" customHeight="1">
      <c r="A74" s="652" t="s">
        <v>1244</v>
      </c>
      <c r="B74" s="655">
        <v>80</v>
      </c>
      <c r="C74" s="655">
        <v>116</v>
      </c>
      <c r="D74" s="655">
        <v>0</v>
      </c>
      <c r="E74" s="655">
        <v>0</v>
      </c>
      <c r="F74" s="655">
        <f t="shared" si="3"/>
        <v>196</v>
      </c>
      <c r="G74" s="652" t="s">
        <v>1245</v>
      </c>
    </row>
    <row r="75" spans="1:7" s="654" customFormat="1" ht="21" customHeight="1">
      <c r="A75" s="652" t="s">
        <v>1246</v>
      </c>
      <c r="B75" s="653">
        <v>0</v>
      </c>
      <c r="C75" s="653">
        <v>45</v>
      </c>
      <c r="D75" s="653">
        <v>0</v>
      </c>
      <c r="E75" s="653">
        <v>0</v>
      </c>
      <c r="F75" s="653">
        <f t="shared" si="3"/>
        <v>45</v>
      </c>
      <c r="G75" s="652" t="s">
        <v>1247</v>
      </c>
    </row>
    <row r="76" spans="1:7" s="654" customFormat="1" ht="21" customHeight="1">
      <c r="A76" s="652" t="s">
        <v>1248</v>
      </c>
      <c r="B76" s="655">
        <v>48</v>
      </c>
      <c r="C76" s="655">
        <v>164</v>
      </c>
      <c r="D76" s="655">
        <v>0</v>
      </c>
      <c r="E76" s="655">
        <v>0</v>
      </c>
      <c r="F76" s="655">
        <f t="shared" si="3"/>
        <v>212</v>
      </c>
      <c r="G76" s="652" t="s">
        <v>1249</v>
      </c>
    </row>
    <row r="77" spans="1:7" ht="29.25" customHeight="1">
      <c r="A77" s="649" t="s">
        <v>1264</v>
      </c>
      <c r="B77" s="650"/>
      <c r="C77" s="650"/>
      <c r="D77" s="650"/>
      <c r="E77" s="650"/>
      <c r="F77" s="650"/>
      <c r="G77" s="651" t="s">
        <v>1265</v>
      </c>
    </row>
    <row r="78" spans="1:7" s="654" customFormat="1" ht="21" customHeight="1">
      <c r="A78" s="652" t="s">
        <v>1208</v>
      </c>
      <c r="B78" s="653">
        <v>137</v>
      </c>
      <c r="C78" s="653">
        <v>183</v>
      </c>
      <c r="D78" s="653">
        <v>0</v>
      </c>
      <c r="E78" s="653">
        <v>0</v>
      </c>
      <c r="F78" s="653">
        <f>SUM(B78:E78)</f>
        <v>320</v>
      </c>
      <c r="G78" s="652" t="s">
        <v>1209</v>
      </c>
    </row>
    <row r="79" spans="1:7" s="654" customFormat="1" ht="18.75">
      <c r="A79" s="652" t="s">
        <v>1214</v>
      </c>
      <c r="B79" s="655">
        <v>304</v>
      </c>
      <c r="C79" s="655">
        <v>266</v>
      </c>
      <c r="D79" s="655">
        <v>0</v>
      </c>
      <c r="E79" s="655">
        <v>0</v>
      </c>
      <c r="F79" s="655">
        <f t="shared" ref="F79:F97" si="4">SUM(B79:E79)</f>
        <v>570</v>
      </c>
      <c r="G79" s="652" t="s">
        <v>1215</v>
      </c>
    </row>
    <row r="80" spans="1:7" s="654" customFormat="1" ht="21" customHeight="1">
      <c r="A80" s="652" t="s">
        <v>1216</v>
      </c>
      <c r="B80" s="653">
        <v>149</v>
      </c>
      <c r="C80" s="653">
        <v>154</v>
      </c>
      <c r="D80" s="653">
        <v>1</v>
      </c>
      <c r="E80" s="653">
        <v>1</v>
      </c>
      <c r="F80" s="653">
        <f t="shared" si="4"/>
        <v>305</v>
      </c>
      <c r="G80" s="652" t="s">
        <v>1217</v>
      </c>
    </row>
    <row r="81" spans="1:7" s="654" customFormat="1" ht="21" customHeight="1">
      <c r="A81" s="652" t="s">
        <v>1218</v>
      </c>
      <c r="B81" s="655">
        <v>54</v>
      </c>
      <c r="C81" s="655">
        <v>68</v>
      </c>
      <c r="D81" s="655">
        <v>0</v>
      </c>
      <c r="E81" s="655">
        <v>0</v>
      </c>
      <c r="F81" s="655">
        <f t="shared" si="4"/>
        <v>122</v>
      </c>
      <c r="G81" s="652" t="s">
        <v>1219</v>
      </c>
    </row>
    <row r="82" spans="1:7" s="654" customFormat="1" ht="21" customHeight="1">
      <c r="A82" s="652" t="s">
        <v>1222</v>
      </c>
      <c r="B82" s="653">
        <v>49</v>
      </c>
      <c r="C82" s="653">
        <v>56</v>
      </c>
      <c r="D82" s="653">
        <v>0</v>
      </c>
      <c r="E82" s="653">
        <v>0</v>
      </c>
      <c r="F82" s="653">
        <f t="shared" si="4"/>
        <v>105</v>
      </c>
      <c r="G82" s="652" t="s">
        <v>1223</v>
      </c>
    </row>
    <row r="83" spans="1:7" s="654" customFormat="1" ht="21" customHeight="1">
      <c r="A83" s="652" t="s">
        <v>1226</v>
      </c>
      <c r="B83" s="655">
        <v>110</v>
      </c>
      <c r="C83" s="655">
        <v>185</v>
      </c>
      <c r="D83" s="655">
        <v>5</v>
      </c>
      <c r="E83" s="655">
        <v>1</v>
      </c>
      <c r="F83" s="655">
        <f t="shared" si="4"/>
        <v>301</v>
      </c>
      <c r="G83" s="652" t="s">
        <v>1227</v>
      </c>
    </row>
    <row r="84" spans="1:7" s="654" customFormat="1" ht="21" customHeight="1">
      <c r="A84" s="652" t="s">
        <v>1228</v>
      </c>
      <c r="B84" s="653">
        <v>154</v>
      </c>
      <c r="C84" s="653">
        <v>296</v>
      </c>
      <c r="D84" s="653">
        <v>0</v>
      </c>
      <c r="E84" s="653">
        <v>0</v>
      </c>
      <c r="F84" s="653">
        <f t="shared" si="4"/>
        <v>450</v>
      </c>
      <c r="G84" s="652" t="s">
        <v>1229</v>
      </c>
    </row>
    <row r="85" spans="1:7" s="654" customFormat="1" ht="21" customHeight="1">
      <c r="A85" s="652" t="s">
        <v>1230</v>
      </c>
      <c r="B85" s="655">
        <v>52</v>
      </c>
      <c r="C85" s="655">
        <v>243</v>
      </c>
      <c r="D85" s="655">
        <v>0</v>
      </c>
      <c r="E85" s="655">
        <v>1</v>
      </c>
      <c r="F85" s="655">
        <f t="shared" si="4"/>
        <v>296</v>
      </c>
      <c r="G85" s="652" t="s">
        <v>1231</v>
      </c>
    </row>
    <row r="86" spans="1:7" s="654" customFormat="1" ht="21" customHeight="1">
      <c r="A86" s="652" t="s">
        <v>1232</v>
      </c>
      <c r="B86" s="653">
        <v>113</v>
      </c>
      <c r="C86" s="653">
        <v>27</v>
      </c>
      <c r="D86" s="653">
        <v>1</v>
      </c>
      <c r="E86" s="653">
        <v>0</v>
      </c>
      <c r="F86" s="653">
        <f t="shared" si="4"/>
        <v>141</v>
      </c>
      <c r="G86" s="652" t="s">
        <v>1288</v>
      </c>
    </row>
    <row r="87" spans="1:7" s="654" customFormat="1" ht="21" customHeight="1">
      <c r="A87" s="652" t="s">
        <v>1234</v>
      </c>
      <c r="B87" s="655">
        <v>88</v>
      </c>
      <c r="C87" s="655">
        <v>133</v>
      </c>
      <c r="D87" s="655">
        <v>0</v>
      </c>
      <c r="E87" s="655">
        <v>3</v>
      </c>
      <c r="F87" s="655">
        <f t="shared" si="4"/>
        <v>224</v>
      </c>
      <c r="G87" s="652" t="s">
        <v>1235</v>
      </c>
    </row>
    <row r="88" spans="1:7" s="654" customFormat="1" ht="21" customHeight="1">
      <c r="A88" s="652" t="s">
        <v>1236</v>
      </c>
      <c r="B88" s="653">
        <v>27</v>
      </c>
      <c r="C88" s="653">
        <v>70</v>
      </c>
      <c r="D88" s="653">
        <v>0</v>
      </c>
      <c r="E88" s="653">
        <v>0</v>
      </c>
      <c r="F88" s="653">
        <f t="shared" si="4"/>
        <v>97</v>
      </c>
      <c r="G88" s="652" t="s">
        <v>1237</v>
      </c>
    </row>
    <row r="89" spans="1:7" s="654" customFormat="1" ht="21" customHeight="1">
      <c r="A89" s="652" t="s">
        <v>1260</v>
      </c>
      <c r="B89" s="655">
        <v>0</v>
      </c>
      <c r="C89" s="655">
        <v>38</v>
      </c>
      <c r="D89" s="655">
        <v>0</v>
      </c>
      <c r="E89" s="655">
        <v>2</v>
      </c>
      <c r="F89" s="655">
        <f t="shared" si="4"/>
        <v>40</v>
      </c>
      <c r="G89" s="652" t="s">
        <v>1261</v>
      </c>
    </row>
    <row r="90" spans="1:7" s="654" customFormat="1" ht="21" customHeight="1">
      <c r="A90" s="652" t="s">
        <v>1238</v>
      </c>
      <c r="B90" s="653">
        <v>288</v>
      </c>
      <c r="C90" s="653">
        <v>298</v>
      </c>
      <c r="D90" s="653">
        <v>0</v>
      </c>
      <c r="E90" s="653">
        <v>0</v>
      </c>
      <c r="F90" s="653">
        <f t="shared" si="4"/>
        <v>586</v>
      </c>
      <c r="G90" s="652" t="s">
        <v>1239</v>
      </c>
    </row>
    <row r="91" spans="1:7" s="654" customFormat="1" ht="21" customHeight="1">
      <c r="A91" s="652" t="s">
        <v>1242</v>
      </c>
      <c r="B91" s="655">
        <v>109</v>
      </c>
      <c r="C91" s="655">
        <v>138</v>
      </c>
      <c r="D91" s="655">
        <v>0</v>
      </c>
      <c r="E91" s="655">
        <v>0</v>
      </c>
      <c r="F91" s="655">
        <f t="shared" si="4"/>
        <v>247</v>
      </c>
      <c r="G91" s="652" t="s">
        <v>1289</v>
      </c>
    </row>
    <row r="92" spans="1:7" s="654" customFormat="1" ht="21" customHeight="1">
      <c r="A92" s="652" t="s">
        <v>1244</v>
      </c>
      <c r="B92" s="653">
        <v>59</v>
      </c>
      <c r="C92" s="653">
        <v>137</v>
      </c>
      <c r="D92" s="653">
        <v>0</v>
      </c>
      <c r="E92" s="653">
        <v>0</v>
      </c>
      <c r="F92" s="653">
        <f t="shared" si="4"/>
        <v>196</v>
      </c>
      <c r="G92" s="652" t="s">
        <v>1245</v>
      </c>
    </row>
    <row r="93" spans="1:7" s="654" customFormat="1" ht="21" customHeight="1">
      <c r="A93" s="652" t="s">
        <v>1246</v>
      </c>
      <c r="B93" s="655">
        <v>25</v>
      </c>
      <c r="C93" s="655">
        <v>38</v>
      </c>
      <c r="D93" s="655">
        <v>0</v>
      </c>
      <c r="E93" s="655">
        <v>0</v>
      </c>
      <c r="F93" s="655">
        <f t="shared" si="4"/>
        <v>63</v>
      </c>
      <c r="G93" s="652" t="s">
        <v>1247</v>
      </c>
    </row>
    <row r="94" spans="1:7" s="654" customFormat="1" ht="21" customHeight="1">
      <c r="A94" s="652" t="s">
        <v>1248</v>
      </c>
      <c r="B94" s="653">
        <v>268</v>
      </c>
      <c r="C94" s="653">
        <v>256</v>
      </c>
      <c r="D94" s="653">
        <v>0</v>
      </c>
      <c r="E94" s="653">
        <v>0</v>
      </c>
      <c r="F94" s="653">
        <f t="shared" si="4"/>
        <v>524</v>
      </c>
      <c r="G94" s="652" t="s">
        <v>1249</v>
      </c>
    </row>
    <row r="95" spans="1:7" s="654" customFormat="1" ht="21" customHeight="1">
      <c r="A95" s="652" t="s">
        <v>1256</v>
      </c>
      <c r="B95" s="655">
        <v>143</v>
      </c>
      <c r="C95" s="655">
        <v>80</v>
      </c>
      <c r="D95" s="655">
        <v>0</v>
      </c>
      <c r="E95" s="655">
        <v>0</v>
      </c>
      <c r="F95" s="655">
        <f t="shared" si="4"/>
        <v>223</v>
      </c>
      <c r="G95" s="652" t="s">
        <v>1290</v>
      </c>
    </row>
    <row r="96" spans="1:7" s="654" customFormat="1" ht="21" customHeight="1">
      <c r="A96" s="652" t="s">
        <v>1252</v>
      </c>
      <c r="B96" s="653">
        <v>269</v>
      </c>
      <c r="C96" s="653">
        <v>384</v>
      </c>
      <c r="D96" s="653">
        <v>0</v>
      </c>
      <c r="E96" s="653">
        <v>0</v>
      </c>
      <c r="F96" s="653">
        <f t="shared" si="4"/>
        <v>653</v>
      </c>
      <c r="G96" s="652" t="s">
        <v>1253</v>
      </c>
    </row>
    <row r="97" spans="1:7" s="654" customFormat="1" ht="21" customHeight="1">
      <c r="A97" s="652" t="s">
        <v>1250</v>
      </c>
      <c r="B97" s="655">
        <v>45</v>
      </c>
      <c r="C97" s="655">
        <v>19</v>
      </c>
      <c r="D97" s="655">
        <v>0</v>
      </c>
      <c r="E97" s="655">
        <v>0</v>
      </c>
      <c r="F97" s="655">
        <f t="shared" si="4"/>
        <v>64</v>
      </c>
      <c r="G97" s="652" t="s">
        <v>1251</v>
      </c>
    </row>
    <row r="98" spans="1:7" ht="29.25" customHeight="1">
      <c r="A98" s="649" t="s">
        <v>1266</v>
      </c>
      <c r="B98" s="650"/>
      <c r="C98" s="650"/>
      <c r="D98" s="650"/>
      <c r="E98" s="650"/>
      <c r="F98" s="650"/>
      <c r="G98" s="651" t="s">
        <v>1267</v>
      </c>
    </row>
    <row r="99" spans="1:7" s="654" customFormat="1" ht="18.75">
      <c r="A99" s="652" t="s">
        <v>1214</v>
      </c>
      <c r="B99" s="653">
        <v>20</v>
      </c>
      <c r="C99" s="653">
        <v>0</v>
      </c>
      <c r="D99" s="653">
        <v>0</v>
      </c>
      <c r="E99" s="653">
        <v>0</v>
      </c>
      <c r="F99" s="653">
        <f>SUM(B99:E99)</f>
        <v>20</v>
      </c>
      <c r="G99" s="652" t="s">
        <v>1215</v>
      </c>
    </row>
    <row r="100" spans="1:7" s="654" customFormat="1" ht="21" customHeight="1">
      <c r="A100" s="652" t="s">
        <v>1226</v>
      </c>
      <c r="B100" s="655">
        <v>49</v>
      </c>
      <c r="C100" s="655">
        <v>78</v>
      </c>
      <c r="D100" s="655">
        <v>0</v>
      </c>
      <c r="E100" s="655">
        <v>0</v>
      </c>
      <c r="F100" s="655">
        <f>SUM(B100:E100)</f>
        <v>127</v>
      </c>
      <c r="G100" s="652" t="s">
        <v>1227</v>
      </c>
    </row>
    <row r="101" spans="1:7" s="654" customFormat="1" ht="21" customHeight="1">
      <c r="A101" s="652" t="s">
        <v>1232</v>
      </c>
      <c r="B101" s="653">
        <v>21</v>
      </c>
      <c r="C101" s="653">
        <v>0</v>
      </c>
      <c r="D101" s="653">
        <v>1</v>
      </c>
      <c r="E101" s="653">
        <v>0</v>
      </c>
      <c r="F101" s="653">
        <f>SUM(B101:E101)</f>
        <v>22</v>
      </c>
      <c r="G101" s="652" t="s">
        <v>1288</v>
      </c>
    </row>
    <row r="102" spans="1:7" s="654" customFormat="1" ht="21" customHeight="1">
      <c r="A102" s="652" t="s">
        <v>1234</v>
      </c>
      <c r="B102" s="655">
        <v>12</v>
      </c>
      <c r="C102" s="655">
        <v>24</v>
      </c>
      <c r="D102" s="655">
        <v>0</v>
      </c>
      <c r="E102" s="655">
        <v>0</v>
      </c>
      <c r="F102" s="655">
        <f>SUM(B102:E102)</f>
        <v>36</v>
      </c>
      <c r="G102" s="652" t="s">
        <v>1235</v>
      </c>
    </row>
    <row r="103" spans="1:7" s="654" customFormat="1" ht="21" customHeight="1">
      <c r="A103" s="652" t="s">
        <v>1244</v>
      </c>
      <c r="B103" s="653">
        <v>13</v>
      </c>
      <c r="C103" s="653">
        <v>0</v>
      </c>
      <c r="D103" s="653">
        <v>0</v>
      </c>
      <c r="E103" s="653">
        <v>0</v>
      </c>
      <c r="F103" s="653">
        <f>SUM(B103:E103)</f>
        <v>13</v>
      </c>
      <c r="G103" s="652" t="s">
        <v>1245</v>
      </c>
    </row>
    <row r="104" spans="1:7" ht="29.25" customHeight="1">
      <c r="A104" s="649" t="s">
        <v>1268</v>
      </c>
      <c r="B104" s="650"/>
      <c r="C104" s="650"/>
      <c r="D104" s="650"/>
      <c r="E104" s="650"/>
      <c r="F104" s="650"/>
      <c r="G104" s="651" t="s">
        <v>1269</v>
      </c>
    </row>
    <row r="105" spans="1:7" s="654" customFormat="1" ht="21" customHeight="1">
      <c r="A105" s="652" t="s">
        <v>1270</v>
      </c>
      <c r="B105" s="653">
        <v>56</v>
      </c>
      <c r="C105" s="653">
        <v>0</v>
      </c>
      <c r="D105" s="653">
        <v>0</v>
      </c>
      <c r="E105" s="653">
        <v>0</v>
      </c>
      <c r="F105" s="653">
        <f t="shared" ref="F105:F112" si="5">SUM(B105:E105)</f>
        <v>56</v>
      </c>
      <c r="G105" s="656" t="s">
        <v>1271</v>
      </c>
    </row>
    <row r="106" spans="1:7" s="654" customFormat="1" ht="21" customHeight="1">
      <c r="A106" s="652" t="s">
        <v>1291</v>
      </c>
      <c r="B106" s="655">
        <v>0</v>
      </c>
      <c r="C106" s="655">
        <v>234</v>
      </c>
      <c r="D106" s="655">
        <v>0</v>
      </c>
      <c r="E106" s="655">
        <v>3</v>
      </c>
      <c r="F106" s="655">
        <f t="shared" si="5"/>
        <v>237</v>
      </c>
      <c r="G106" s="656" t="s">
        <v>1273</v>
      </c>
    </row>
    <row r="107" spans="1:7" s="654" customFormat="1" ht="21" customHeight="1">
      <c r="A107" s="652" t="s">
        <v>1292</v>
      </c>
      <c r="B107" s="653">
        <v>65</v>
      </c>
      <c r="C107" s="653">
        <v>55</v>
      </c>
      <c r="D107" s="653">
        <v>0</v>
      </c>
      <c r="E107" s="653">
        <v>0</v>
      </c>
      <c r="F107" s="653">
        <f t="shared" si="5"/>
        <v>120</v>
      </c>
      <c r="G107" s="652" t="s">
        <v>1275</v>
      </c>
    </row>
    <row r="108" spans="1:7" s="654" customFormat="1" ht="21" customHeight="1">
      <c r="A108" s="652" t="s">
        <v>1293</v>
      </c>
      <c r="B108" s="655">
        <v>38</v>
      </c>
      <c r="C108" s="655">
        <v>28</v>
      </c>
      <c r="D108" s="655">
        <v>0</v>
      </c>
      <c r="E108" s="655">
        <v>0</v>
      </c>
      <c r="F108" s="655">
        <f t="shared" si="5"/>
        <v>66</v>
      </c>
      <c r="G108" s="652" t="s">
        <v>1277</v>
      </c>
    </row>
    <row r="109" spans="1:7" s="654" customFormat="1" ht="21" customHeight="1">
      <c r="A109" s="652" t="s">
        <v>1294</v>
      </c>
      <c r="B109" s="653">
        <v>61</v>
      </c>
      <c r="C109" s="653">
        <v>43</v>
      </c>
      <c r="D109" s="653">
        <v>0</v>
      </c>
      <c r="E109" s="653">
        <v>0</v>
      </c>
      <c r="F109" s="653">
        <f t="shared" si="5"/>
        <v>104</v>
      </c>
      <c r="G109" s="652" t="s">
        <v>1279</v>
      </c>
    </row>
    <row r="110" spans="1:7" s="654" customFormat="1" ht="21" customHeight="1">
      <c r="A110" s="652" t="s">
        <v>1295</v>
      </c>
      <c r="B110" s="655">
        <v>0</v>
      </c>
      <c r="C110" s="655">
        <v>102</v>
      </c>
      <c r="D110" s="655">
        <v>0</v>
      </c>
      <c r="E110" s="655">
        <v>1</v>
      </c>
      <c r="F110" s="655">
        <f t="shared" si="5"/>
        <v>103</v>
      </c>
      <c r="G110" s="652" t="s">
        <v>1296</v>
      </c>
    </row>
    <row r="111" spans="1:7" s="654" customFormat="1" ht="21" customHeight="1">
      <c r="A111" s="652" t="s">
        <v>1282</v>
      </c>
      <c r="B111" s="653">
        <v>523</v>
      </c>
      <c r="C111" s="653">
        <v>702</v>
      </c>
      <c r="D111" s="653">
        <v>14</v>
      </c>
      <c r="E111" s="653">
        <v>213</v>
      </c>
      <c r="F111" s="653">
        <f t="shared" si="5"/>
        <v>1452</v>
      </c>
      <c r="G111" s="652" t="s">
        <v>1283</v>
      </c>
    </row>
    <row r="112" spans="1:7" s="654" customFormat="1" ht="21" customHeight="1">
      <c r="A112" s="652" t="s">
        <v>1284</v>
      </c>
      <c r="B112" s="655">
        <v>20</v>
      </c>
      <c r="C112" s="655">
        <v>32</v>
      </c>
      <c r="D112" s="655">
        <v>0</v>
      </c>
      <c r="E112" s="655">
        <v>0</v>
      </c>
      <c r="F112" s="655">
        <f t="shared" si="5"/>
        <v>52</v>
      </c>
      <c r="G112" s="652" t="s">
        <v>1285</v>
      </c>
    </row>
  </sheetData>
  <mergeCells count="11">
    <mergeCell ref="F6:F7"/>
    <mergeCell ref="A1:G1"/>
    <mergeCell ref="A2:G2"/>
    <mergeCell ref="B3:F3"/>
    <mergeCell ref="A4:A7"/>
    <mergeCell ref="B4:C4"/>
    <mergeCell ref="D4:E4"/>
    <mergeCell ref="F4:F5"/>
    <mergeCell ref="G4:G7"/>
    <mergeCell ref="B5:C5"/>
    <mergeCell ref="D5:E5"/>
  </mergeCells>
  <pageMargins left="0.7" right="0.7" top="0.75" bottom="0.75" header="0.3" footer="0.3"/>
  <pageSetup paperSize="9" scale="43" orientation="portrait" r:id="rId1"/>
  <rowBreaks count="1" manualBreakCount="1">
    <brk id="63"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J153"/>
  <sheetViews>
    <sheetView showGridLines="0" rightToLeft="1" zoomScaleNormal="100" zoomScaleSheetLayoutView="100" workbookViewId="0">
      <selection activeCell="G13" sqref="G13"/>
    </sheetView>
  </sheetViews>
  <sheetFormatPr defaultColWidth="6.7109375" defaultRowHeight="39" customHeight="1"/>
  <cols>
    <col min="1" max="1" width="21.7109375" style="658" customWidth="1"/>
    <col min="2" max="2" width="7.7109375" style="666" customWidth="1"/>
    <col min="3" max="3" width="55.7109375" style="667" customWidth="1"/>
    <col min="4" max="4" width="55.7109375" style="669" customWidth="1"/>
    <col min="5" max="5" width="21.7109375" style="668" customWidth="1"/>
    <col min="6" max="6" width="21.7109375" style="658" customWidth="1"/>
    <col min="7" max="235" width="6.7109375" style="658"/>
    <col min="236" max="236" width="18.28515625" style="658" customWidth="1"/>
    <col min="237" max="237" width="7.7109375" style="658" customWidth="1"/>
    <col min="238" max="238" width="32.28515625" style="658" customWidth="1"/>
    <col min="239" max="239" width="45.140625" style="658" bestFit="1" customWidth="1"/>
    <col min="240" max="240" width="17.28515625" style="658" customWidth="1"/>
    <col min="241" max="491" width="6.7109375" style="658"/>
    <col min="492" max="492" width="18.28515625" style="658" customWidth="1"/>
    <col min="493" max="493" width="7.7109375" style="658" customWidth="1"/>
    <col min="494" max="494" width="32.28515625" style="658" customWidth="1"/>
    <col min="495" max="495" width="45.140625" style="658" bestFit="1" customWidth="1"/>
    <col min="496" max="496" width="17.28515625" style="658" customWidth="1"/>
    <col min="497" max="747" width="6.7109375" style="658"/>
    <col min="748" max="748" width="18.28515625" style="658" customWidth="1"/>
    <col min="749" max="749" width="7.7109375" style="658" customWidth="1"/>
    <col min="750" max="750" width="32.28515625" style="658" customWidth="1"/>
    <col min="751" max="751" width="45.140625" style="658" bestFit="1" customWidth="1"/>
    <col min="752" max="752" width="17.28515625" style="658" customWidth="1"/>
    <col min="753" max="1003" width="6.7109375" style="658"/>
    <col min="1004" max="1004" width="18.28515625" style="658" customWidth="1"/>
    <col min="1005" max="1005" width="7.7109375" style="658" customWidth="1"/>
    <col min="1006" max="1006" width="32.28515625" style="658" customWidth="1"/>
    <col min="1007" max="1007" width="45.140625" style="658" bestFit="1" customWidth="1"/>
    <col min="1008" max="1008" width="17.28515625" style="658" customWidth="1"/>
    <col min="1009" max="1259" width="6.7109375" style="658"/>
    <col min="1260" max="1260" width="18.28515625" style="658" customWidth="1"/>
    <col min="1261" max="1261" width="7.7109375" style="658" customWidth="1"/>
    <col min="1262" max="1262" width="32.28515625" style="658" customWidth="1"/>
    <col min="1263" max="1263" width="45.140625" style="658" bestFit="1" customWidth="1"/>
    <col min="1264" max="1264" width="17.28515625" style="658" customWidth="1"/>
    <col min="1265" max="1515" width="6.7109375" style="658"/>
    <col min="1516" max="1516" width="18.28515625" style="658" customWidth="1"/>
    <col min="1517" max="1517" width="7.7109375" style="658" customWidth="1"/>
    <col min="1518" max="1518" width="32.28515625" style="658" customWidth="1"/>
    <col min="1519" max="1519" width="45.140625" style="658" bestFit="1" customWidth="1"/>
    <col min="1520" max="1520" width="17.28515625" style="658" customWidth="1"/>
    <col min="1521" max="1771" width="6.7109375" style="658"/>
    <col min="1772" max="1772" width="18.28515625" style="658" customWidth="1"/>
    <col min="1773" max="1773" width="7.7109375" style="658" customWidth="1"/>
    <col min="1774" max="1774" width="32.28515625" style="658" customWidth="1"/>
    <col min="1775" max="1775" width="45.140625" style="658" bestFit="1" customWidth="1"/>
    <col min="1776" max="1776" width="17.28515625" style="658" customWidth="1"/>
    <col min="1777" max="2027" width="6.7109375" style="658"/>
    <col min="2028" max="2028" width="18.28515625" style="658" customWidth="1"/>
    <col min="2029" max="2029" width="7.7109375" style="658" customWidth="1"/>
    <col min="2030" max="2030" width="32.28515625" style="658" customWidth="1"/>
    <col min="2031" max="2031" width="45.140625" style="658" bestFit="1" customWidth="1"/>
    <col min="2032" max="2032" width="17.28515625" style="658" customWidth="1"/>
    <col min="2033" max="2283" width="6.7109375" style="658"/>
    <col min="2284" max="2284" width="18.28515625" style="658" customWidth="1"/>
    <col min="2285" max="2285" width="7.7109375" style="658" customWidth="1"/>
    <col min="2286" max="2286" width="32.28515625" style="658" customWidth="1"/>
    <col min="2287" max="2287" width="45.140625" style="658" bestFit="1" customWidth="1"/>
    <col min="2288" max="2288" width="17.28515625" style="658" customWidth="1"/>
    <col min="2289" max="2539" width="6.7109375" style="658"/>
    <col min="2540" max="2540" width="18.28515625" style="658" customWidth="1"/>
    <col min="2541" max="2541" width="7.7109375" style="658" customWidth="1"/>
    <col min="2542" max="2542" width="32.28515625" style="658" customWidth="1"/>
    <col min="2543" max="2543" width="45.140625" style="658" bestFit="1" customWidth="1"/>
    <col min="2544" max="2544" width="17.28515625" style="658" customWidth="1"/>
    <col min="2545" max="2795" width="6.7109375" style="658"/>
    <col min="2796" max="2796" width="18.28515625" style="658" customWidth="1"/>
    <col min="2797" max="2797" width="7.7109375" style="658" customWidth="1"/>
    <col min="2798" max="2798" width="32.28515625" style="658" customWidth="1"/>
    <col min="2799" max="2799" width="45.140625" style="658" bestFit="1" customWidth="1"/>
    <col min="2800" max="2800" width="17.28515625" style="658" customWidth="1"/>
    <col min="2801" max="3051" width="6.7109375" style="658"/>
    <col min="3052" max="3052" width="18.28515625" style="658" customWidth="1"/>
    <col min="3053" max="3053" width="7.7109375" style="658" customWidth="1"/>
    <col min="3054" max="3054" width="32.28515625" style="658" customWidth="1"/>
    <col min="3055" max="3055" width="45.140625" style="658" bestFit="1" customWidth="1"/>
    <col min="3056" max="3056" width="17.28515625" style="658" customWidth="1"/>
    <col min="3057" max="3307" width="6.7109375" style="658"/>
    <col min="3308" max="3308" width="18.28515625" style="658" customWidth="1"/>
    <col min="3309" max="3309" width="7.7109375" style="658" customWidth="1"/>
    <col min="3310" max="3310" width="32.28515625" style="658" customWidth="1"/>
    <col min="3311" max="3311" width="45.140625" style="658" bestFit="1" customWidth="1"/>
    <col min="3312" max="3312" width="17.28515625" style="658" customWidth="1"/>
    <col min="3313" max="3563" width="6.7109375" style="658"/>
    <col min="3564" max="3564" width="18.28515625" style="658" customWidth="1"/>
    <col min="3565" max="3565" width="7.7109375" style="658" customWidth="1"/>
    <col min="3566" max="3566" width="32.28515625" style="658" customWidth="1"/>
    <col min="3567" max="3567" width="45.140625" style="658" bestFit="1" customWidth="1"/>
    <col min="3568" max="3568" width="17.28515625" style="658" customWidth="1"/>
    <col min="3569" max="3819" width="6.7109375" style="658"/>
    <col min="3820" max="3820" width="18.28515625" style="658" customWidth="1"/>
    <col min="3821" max="3821" width="7.7109375" style="658" customWidth="1"/>
    <col min="3822" max="3822" width="32.28515625" style="658" customWidth="1"/>
    <col min="3823" max="3823" width="45.140625" style="658" bestFit="1" customWidth="1"/>
    <col min="3824" max="3824" width="17.28515625" style="658" customWidth="1"/>
    <col min="3825" max="4075" width="6.7109375" style="658"/>
    <col min="4076" max="4076" width="18.28515625" style="658" customWidth="1"/>
    <col min="4077" max="4077" width="7.7109375" style="658" customWidth="1"/>
    <col min="4078" max="4078" width="32.28515625" style="658" customWidth="1"/>
    <col min="4079" max="4079" width="45.140625" style="658" bestFit="1" customWidth="1"/>
    <col min="4080" max="4080" width="17.28515625" style="658" customWidth="1"/>
    <col min="4081" max="4331" width="6.7109375" style="658"/>
    <col min="4332" max="4332" width="18.28515625" style="658" customWidth="1"/>
    <col min="4333" max="4333" width="7.7109375" style="658" customWidth="1"/>
    <col min="4334" max="4334" width="32.28515625" style="658" customWidth="1"/>
    <col min="4335" max="4335" width="45.140625" style="658" bestFit="1" customWidth="1"/>
    <col min="4336" max="4336" width="17.28515625" style="658" customWidth="1"/>
    <col min="4337" max="4587" width="6.7109375" style="658"/>
    <col min="4588" max="4588" width="18.28515625" style="658" customWidth="1"/>
    <col min="4589" max="4589" width="7.7109375" style="658" customWidth="1"/>
    <col min="4590" max="4590" width="32.28515625" style="658" customWidth="1"/>
    <col min="4591" max="4591" width="45.140625" style="658" bestFit="1" customWidth="1"/>
    <col min="4592" max="4592" width="17.28515625" style="658" customWidth="1"/>
    <col min="4593" max="4843" width="6.7109375" style="658"/>
    <col min="4844" max="4844" width="18.28515625" style="658" customWidth="1"/>
    <col min="4845" max="4845" width="7.7109375" style="658" customWidth="1"/>
    <col min="4846" max="4846" width="32.28515625" style="658" customWidth="1"/>
    <col min="4847" max="4847" width="45.140625" style="658" bestFit="1" customWidth="1"/>
    <col min="4848" max="4848" width="17.28515625" style="658" customWidth="1"/>
    <col min="4849" max="5099" width="6.7109375" style="658"/>
    <col min="5100" max="5100" width="18.28515625" style="658" customWidth="1"/>
    <col min="5101" max="5101" width="7.7109375" style="658" customWidth="1"/>
    <col min="5102" max="5102" width="32.28515625" style="658" customWidth="1"/>
    <col min="5103" max="5103" width="45.140625" style="658" bestFit="1" customWidth="1"/>
    <col min="5104" max="5104" width="17.28515625" style="658" customWidth="1"/>
    <col min="5105" max="5355" width="6.7109375" style="658"/>
    <col min="5356" max="5356" width="18.28515625" style="658" customWidth="1"/>
    <col min="5357" max="5357" width="7.7109375" style="658" customWidth="1"/>
    <col min="5358" max="5358" width="32.28515625" style="658" customWidth="1"/>
    <col min="5359" max="5359" width="45.140625" style="658" bestFit="1" customWidth="1"/>
    <col min="5360" max="5360" width="17.28515625" style="658" customWidth="1"/>
    <col min="5361" max="5611" width="6.7109375" style="658"/>
    <col min="5612" max="5612" width="18.28515625" style="658" customWidth="1"/>
    <col min="5613" max="5613" width="7.7109375" style="658" customWidth="1"/>
    <col min="5614" max="5614" width="32.28515625" style="658" customWidth="1"/>
    <col min="5615" max="5615" width="45.140625" style="658" bestFit="1" customWidth="1"/>
    <col min="5616" max="5616" width="17.28515625" style="658" customWidth="1"/>
    <col min="5617" max="5867" width="6.7109375" style="658"/>
    <col min="5868" max="5868" width="18.28515625" style="658" customWidth="1"/>
    <col min="5869" max="5869" width="7.7109375" style="658" customWidth="1"/>
    <col min="5870" max="5870" width="32.28515625" style="658" customWidth="1"/>
    <col min="5871" max="5871" width="45.140625" style="658" bestFit="1" customWidth="1"/>
    <col min="5872" max="5872" width="17.28515625" style="658" customWidth="1"/>
    <col min="5873" max="6123" width="6.7109375" style="658"/>
    <col min="6124" max="6124" width="18.28515625" style="658" customWidth="1"/>
    <col min="6125" max="6125" width="7.7109375" style="658" customWidth="1"/>
    <col min="6126" max="6126" width="32.28515625" style="658" customWidth="1"/>
    <col min="6127" max="6127" width="45.140625" style="658" bestFit="1" customWidth="1"/>
    <col min="6128" max="6128" width="17.28515625" style="658" customWidth="1"/>
    <col min="6129" max="6379" width="6.7109375" style="658"/>
    <col min="6380" max="6380" width="18.28515625" style="658" customWidth="1"/>
    <col min="6381" max="6381" width="7.7109375" style="658" customWidth="1"/>
    <col min="6382" max="6382" width="32.28515625" style="658" customWidth="1"/>
    <col min="6383" max="6383" width="45.140625" style="658" bestFit="1" customWidth="1"/>
    <col min="6384" max="6384" width="17.28515625" style="658" customWidth="1"/>
    <col min="6385" max="6635" width="6.7109375" style="658"/>
    <col min="6636" max="6636" width="18.28515625" style="658" customWidth="1"/>
    <col min="6637" max="6637" width="7.7109375" style="658" customWidth="1"/>
    <col min="6638" max="6638" width="32.28515625" style="658" customWidth="1"/>
    <col min="6639" max="6639" width="45.140625" style="658" bestFit="1" customWidth="1"/>
    <col min="6640" max="6640" width="17.28515625" style="658" customWidth="1"/>
    <col min="6641" max="6891" width="6.7109375" style="658"/>
    <col min="6892" max="6892" width="18.28515625" style="658" customWidth="1"/>
    <col min="6893" max="6893" width="7.7109375" style="658" customWidth="1"/>
    <col min="6894" max="6894" width="32.28515625" style="658" customWidth="1"/>
    <col min="6895" max="6895" width="45.140625" style="658" bestFit="1" customWidth="1"/>
    <col min="6896" max="6896" width="17.28515625" style="658" customWidth="1"/>
    <col min="6897" max="7147" width="6.7109375" style="658"/>
    <col min="7148" max="7148" width="18.28515625" style="658" customWidth="1"/>
    <col min="7149" max="7149" width="7.7109375" style="658" customWidth="1"/>
    <col min="7150" max="7150" width="32.28515625" style="658" customWidth="1"/>
    <col min="7151" max="7151" width="45.140625" style="658" bestFit="1" customWidth="1"/>
    <col min="7152" max="7152" width="17.28515625" style="658" customWidth="1"/>
    <col min="7153" max="7403" width="6.7109375" style="658"/>
    <col min="7404" max="7404" width="18.28515625" style="658" customWidth="1"/>
    <col min="7405" max="7405" width="7.7109375" style="658" customWidth="1"/>
    <col min="7406" max="7406" width="32.28515625" style="658" customWidth="1"/>
    <col min="7407" max="7407" width="45.140625" style="658" bestFit="1" customWidth="1"/>
    <col min="7408" max="7408" width="17.28515625" style="658" customWidth="1"/>
    <col min="7409" max="7659" width="6.7109375" style="658"/>
    <col min="7660" max="7660" width="18.28515625" style="658" customWidth="1"/>
    <col min="7661" max="7661" width="7.7109375" style="658" customWidth="1"/>
    <col min="7662" max="7662" width="32.28515625" style="658" customWidth="1"/>
    <col min="7663" max="7663" width="45.140625" style="658" bestFit="1" customWidth="1"/>
    <col min="7664" max="7664" width="17.28515625" style="658" customWidth="1"/>
    <col min="7665" max="7915" width="6.7109375" style="658"/>
    <col min="7916" max="7916" width="18.28515625" style="658" customWidth="1"/>
    <col min="7917" max="7917" width="7.7109375" style="658" customWidth="1"/>
    <col min="7918" max="7918" width="32.28515625" style="658" customWidth="1"/>
    <col min="7919" max="7919" width="45.140625" style="658" bestFit="1" customWidth="1"/>
    <col min="7920" max="7920" width="17.28515625" style="658" customWidth="1"/>
    <col min="7921" max="8171" width="6.7109375" style="658"/>
    <col min="8172" max="8172" width="18.28515625" style="658" customWidth="1"/>
    <col min="8173" max="8173" width="7.7109375" style="658" customWidth="1"/>
    <col min="8174" max="8174" width="32.28515625" style="658" customWidth="1"/>
    <col min="8175" max="8175" width="45.140625" style="658" bestFit="1" customWidth="1"/>
    <col min="8176" max="8176" width="17.28515625" style="658" customWidth="1"/>
    <col min="8177" max="8427" width="6.7109375" style="658"/>
    <col min="8428" max="8428" width="18.28515625" style="658" customWidth="1"/>
    <col min="8429" max="8429" width="7.7109375" style="658" customWidth="1"/>
    <col min="8430" max="8430" width="32.28515625" style="658" customWidth="1"/>
    <col min="8431" max="8431" width="45.140625" style="658" bestFit="1" customWidth="1"/>
    <col min="8432" max="8432" width="17.28515625" style="658" customWidth="1"/>
    <col min="8433" max="8683" width="6.7109375" style="658"/>
    <col min="8684" max="8684" width="18.28515625" style="658" customWidth="1"/>
    <col min="8685" max="8685" width="7.7109375" style="658" customWidth="1"/>
    <col min="8686" max="8686" width="32.28515625" style="658" customWidth="1"/>
    <col min="8687" max="8687" width="45.140625" style="658" bestFit="1" customWidth="1"/>
    <col min="8688" max="8688" width="17.28515625" style="658" customWidth="1"/>
    <col min="8689" max="8939" width="6.7109375" style="658"/>
    <col min="8940" max="8940" width="18.28515625" style="658" customWidth="1"/>
    <col min="8941" max="8941" width="7.7109375" style="658" customWidth="1"/>
    <col min="8942" max="8942" width="32.28515625" style="658" customWidth="1"/>
    <col min="8943" max="8943" width="45.140625" style="658" bestFit="1" customWidth="1"/>
    <col min="8944" max="8944" width="17.28515625" style="658" customWidth="1"/>
    <col min="8945" max="9195" width="6.7109375" style="658"/>
    <col min="9196" max="9196" width="18.28515625" style="658" customWidth="1"/>
    <col min="9197" max="9197" width="7.7109375" style="658" customWidth="1"/>
    <col min="9198" max="9198" width="32.28515625" style="658" customWidth="1"/>
    <col min="9199" max="9199" width="45.140625" style="658" bestFit="1" customWidth="1"/>
    <col min="9200" max="9200" width="17.28515625" style="658" customWidth="1"/>
    <col min="9201" max="9451" width="6.7109375" style="658"/>
    <col min="9452" max="9452" width="18.28515625" style="658" customWidth="1"/>
    <col min="9453" max="9453" width="7.7109375" style="658" customWidth="1"/>
    <col min="9454" max="9454" width="32.28515625" style="658" customWidth="1"/>
    <col min="9455" max="9455" width="45.140625" style="658" bestFit="1" customWidth="1"/>
    <col min="9456" max="9456" width="17.28515625" style="658" customWidth="1"/>
    <col min="9457" max="9707" width="6.7109375" style="658"/>
    <col min="9708" max="9708" width="18.28515625" style="658" customWidth="1"/>
    <col min="9709" max="9709" width="7.7109375" style="658" customWidth="1"/>
    <col min="9710" max="9710" width="32.28515625" style="658" customWidth="1"/>
    <col min="9711" max="9711" width="45.140625" style="658" bestFit="1" customWidth="1"/>
    <col min="9712" max="9712" width="17.28515625" style="658" customWidth="1"/>
    <col min="9713" max="9963" width="6.7109375" style="658"/>
    <col min="9964" max="9964" width="18.28515625" style="658" customWidth="1"/>
    <col min="9965" max="9965" width="7.7109375" style="658" customWidth="1"/>
    <col min="9966" max="9966" width="32.28515625" style="658" customWidth="1"/>
    <col min="9967" max="9967" width="45.140625" style="658" bestFit="1" customWidth="1"/>
    <col min="9968" max="9968" width="17.28515625" style="658" customWidth="1"/>
    <col min="9969" max="10219" width="6.7109375" style="658"/>
    <col min="10220" max="10220" width="18.28515625" style="658" customWidth="1"/>
    <col min="10221" max="10221" width="7.7109375" style="658" customWidth="1"/>
    <col min="10222" max="10222" width="32.28515625" style="658" customWidth="1"/>
    <col min="10223" max="10223" width="45.140625" style="658" bestFit="1" customWidth="1"/>
    <col min="10224" max="10224" width="17.28515625" style="658" customWidth="1"/>
    <col min="10225" max="10475" width="6.7109375" style="658"/>
    <col min="10476" max="10476" width="18.28515625" style="658" customWidth="1"/>
    <col min="10477" max="10477" width="7.7109375" style="658" customWidth="1"/>
    <col min="10478" max="10478" width="32.28515625" style="658" customWidth="1"/>
    <col min="10479" max="10479" width="45.140625" style="658" bestFit="1" customWidth="1"/>
    <col min="10480" max="10480" width="17.28515625" style="658" customWidth="1"/>
    <col min="10481" max="10731" width="6.7109375" style="658"/>
    <col min="10732" max="10732" width="18.28515625" style="658" customWidth="1"/>
    <col min="10733" max="10733" width="7.7109375" style="658" customWidth="1"/>
    <col min="10734" max="10734" width="32.28515625" style="658" customWidth="1"/>
    <col min="10735" max="10735" width="45.140625" style="658" bestFit="1" customWidth="1"/>
    <col min="10736" max="10736" width="17.28515625" style="658" customWidth="1"/>
    <col min="10737" max="10987" width="6.7109375" style="658"/>
    <col min="10988" max="10988" width="18.28515625" style="658" customWidth="1"/>
    <col min="10989" max="10989" width="7.7109375" style="658" customWidth="1"/>
    <col min="10990" max="10990" width="32.28515625" style="658" customWidth="1"/>
    <col min="10991" max="10991" width="45.140625" style="658" bestFit="1" customWidth="1"/>
    <col min="10992" max="10992" width="17.28515625" style="658" customWidth="1"/>
    <col min="10993" max="11243" width="6.7109375" style="658"/>
    <col min="11244" max="11244" width="18.28515625" style="658" customWidth="1"/>
    <col min="11245" max="11245" width="7.7109375" style="658" customWidth="1"/>
    <col min="11246" max="11246" width="32.28515625" style="658" customWidth="1"/>
    <col min="11247" max="11247" width="45.140625" style="658" bestFit="1" customWidth="1"/>
    <col min="11248" max="11248" width="17.28515625" style="658" customWidth="1"/>
    <col min="11249" max="11499" width="6.7109375" style="658"/>
    <col min="11500" max="11500" width="18.28515625" style="658" customWidth="1"/>
    <col min="11501" max="11501" width="7.7109375" style="658" customWidth="1"/>
    <col min="11502" max="11502" width="32.28515625" style="658" customWidth="1"/>
    <col min="11503" max="11503" width="45.140625" style="658" bestFit="1" customWidth="1"/>
    <col min="11504" max="11504" width="17.28515625" style="658" customWidth="1"/>
    <col min="11505" max="11755" width="6.7109375" style="658"/>
    <col min="11756" max="11756" width="18.28515625" style="658" customWidth="1"/>
    <col min="11757" max="11757" width="7.7109375" style="658" customWidth="1"/>
    <col min="11758" max="11758" width="32.28515625" style="658" customWidth="1"/>
    <col min="11759" max="11759" width="45.140625" style="658" bestFit="1" customWidth="1"/>
    <col min="11760" max="11760" width="17.28515625" style="658" customWidth="1"/>
    <col min="11761" max="12011" width="6.7109375" style="658"/>
    <col min="12012" max="12012" width="18.28515625" style="658" customWidth="1"/>
    <col min="12013" max="12013" width="7.7109375" style="658" customWidth="1"/>
    <col min="12014" max="12014" width="32.28515625" style="658" customWidth="1"/>
    <col min="12015" max="12015" width="45.140625" style="658" bestFit="1" customWidth="1"/>
    <col min="12016" max="12016" width="17.28515625" style="658" customWidth="1"/>
    <col min="12017" max="12267" width="6.7109375" style="658"/>
    <col min="12268" max="12268" width="18.28515625" style="658" customWidth="1"/>
    <col min="12269" max="12269" width="7.7109375" style="658" customWidth="1"/>
    <col min="12270" max="12270" width="32.28515625" style="658" customWidth="1"/>
    <col min="12271" max="12271" width="45.140625" style="658" bestFit="1" customWidth="1"/>
    <col min="12272" max="12272" width="17.28515625" style="658" customWidth="1"/>
    <col min="12273" max="12523" width="6.7109375" style="658"/>
    <col min="12524" max="12524" width="18.28515625" style="658" customWidth="1"/>
    <col min="12525" max="12525" width="7.7109375" style="658" customWidth="1"/>
    <col min="12526" max="12526" width="32.28515625" style="658" customWidth="1"/>
    <col min="12527" max="12527" width="45.140625" style="658" bestFit="1" customWidth="1"/>
    <col min="12528" max="12528" width="17.28515625" style="658" customWidth="1"/>
    <col min="12529" max="12779" width="6.7109375" style="658"/>
    <col min="12780" max="12780" width="18.28515625" style="658" customWidth="1"/>
    <col min="12781" max="12781" width="7.7109375" style="658" customWidth="1"/>
    <col min="12782" max="12782" width="32.28515625" style="658" customWidth="1"/>
    <col min="12783" max="12783" width="45.140625" style="658" bestFit="1" customWidth="1"/>
    <col min="12784" max="12784" width="17.28515625" style="658" customWidth="1"/>
    <col min="12785" max="13035" width="6.7109375" style="658"/>
    <col min="13036" max="13036" width="18.28515625" style="658" customWidth="1"/>
    <col min="13037" max="13037" width="7.7109375" style="658" customWidth="1"/>
    <col min="13038" max="13038" width="32.28515625" style="658" customWidth="1"/>
    <col min="13039" max="13039" width="45.140625" style="658" bestFit="1" customWidth="1"/>
    <col min="13040" max="13040" width="17.28515625" style="658" customWidth="1"/>
    <col min="13041" max="13291" width="6.7109375" style="658"/>
    <col min="13292" max="13292" width="18.28515625" style="658" customWidth="1"/>
    <col min="13293" max="13293" width="7.7109375" style="658" customWidth="1"/>
    <col min="13294" max="13294" width="32.28515625" style="658" customWidth="1"/>
    <col min="13295" max="13295" width="45.140625" style="658" bestFit="1" customWidth="1"/>
    <col min="13296" max="13296" width="17.28515625" style="658" customWidth="1"/>
    <col min="13297" max="13547" width="6.7109375" style="658"/>
    <col min="13548" max="13548" width="18.28515625" style="658" customWidth="1"/>
    <col min="13549" max="13549" width="7.7109375" style="658" customWidth="1"/>
    <col min="13550" max="13550" width="32.28515625" style="658" customWidth="1"/>
    <col min="13551" max="13551" width="45.140625" style="658" bestFit="1" customWidth="1"/>
    <col min="13552" max="13552" width="17.28515625" style="658" customWidth="1"/>
    <col min="13553" max="13803" width="6.7109375" style="658"/>
    <col min="13804" max="13804" width="18.28515625" style="658" customWidth="1"/>
    <col min="13805" max="13805" width="7.7109375" style="658" customWidth="1"/>
    <col min="13806" max="13806" width="32.28515625" style="658" customWidth="1"/>
    <col min="13807" max="13807" width="45.140625" style="658" bestFit="1" customWidth="1"/>
    <col min="13808" max="13808" width="17.28515625" style="658" customWidth="1"/>
    <col min="13809" max="14059" width="6.7109375" style="658"/>
    <col min="14060" max="14060" width="18.28515625" style="658" customWidth="1"/>
    <col min="14061" max="14061" width="7.7109375" style="658" customWidth="1"/>
    <col min="14062" max="14062" width="32.28515625" style="658" customWidth="1"/>
    <col min="14063" max="14063" width="45.140625" style="658" bestFit="1" customWidth="1"/>
    <col min="14064" max="14064" width="17.28515625" style="658" customWidth="1"/>
    <col min="14065" max="14315" width="6.7109375" style="658"/>
    <col min="14316" max="14316" width="18.28515625" style="658" customWidth="1"/>
    <col min="14317" max="14317" width="7.7109375" style="658" customWidth="1"/>
    <col min="14318" max="14318" width="32.28515625" style="658" customWidth="1"/>
    <col min="14319" max="14319" width="45.140625" style="658" bestFit="1" customWidth="1"/>
    <col min="14320" max="14320" width="17.28515625" style="658" customWidth="1"/>
    <col min="14321" max="14571" width="6.7109375" style="658"/>
    <col min="14572" max="14572" width="18.28515625" style="658" customWidth="1"/>
    <col min="14573" max="14573" width="7.7109375" style="658" customWidth="1"/>
    <col min="14574" max="14574" width="32.28515625" style="658" customWidth="1"/>
    <col min="14575" max="14575" width="45.140625" style="658" bestFit="1" customWidth="1"/>
    <col min="14576" max="14576" width="17.28515625" style="658" customWidth="1"/>
    <col min="14577" max="14827" width="6.7109375" style="658"/>
    <col min="14828" max="14828" width="18.28515625" style="658" customWidth="1"/>
    <col min="14829" max="14829" width="7.7109375" style="658" customWidth="1"/>
    <col min="14830" max="14830" width="32.28515625" style="658" customWidth="1"/>
    <col min="14831" max="14831" width="45.140625" style="658" bestFit="1" customWidth="1"/>
    <col min="14832" max="14832" width="17.28515625" style="658" customWidth="1"/>
    <col min="14833" max="15083" width="6.7109375" style="658"/>
    <col min="15084" max="15084" width="18.28515625" style="658" customWidth="1"/>
    <col min="15085" max="15085" width="7.7109375" style="658" customWidth="1"/>
    <col min="15086" max="15086" width="32.28515625" style="658" customWidth="1"/>
    <col min="15087" max="15087" width="45.140625" style="658" bestFit="1" customWidth="1"/>
    <col min="15088" max="15088" width="17.28515625" style="658" customWidth="1"/>
    <col min="15089" max="15339" width="6.7109375" style="658"/>
    <col min="15340" max="15340" width="18.28515625" style="658" customWidth="1"/>
    <col min="15341" max="15341" width="7.7109375" style="658" customWidth="1"/>
    <col min="15342" max="15342" width="32.28515625" style="658" customWidth="1"/>
    <col min="15343" max="15343" width="45.140625" style="658" bestFit="1" customWidth="1"/>
    <col min="15344" max="15344" width="17.28515625" style="658" customWidth="1"/>
    <col min="15345" max="15595" width="6.7109375" style="658"/>
    <col min="15596" max="15596" width="18.28515625" style="658" customWidth="1"/>
    <col min="15597" max="15597" width="7.7109375" style="658" customWidth="1"/>
    <col min="15598" max="15598" width="32.28515625" style="658" customWidth="1"/>
    <col min="15599" max="15599" width="45.140625" style="658" bestFit="1" customWidth="1"/>
    <col min="15600" max="15600" width="17.28515625" style="658" customWidth="1"/>
    <col min="15601" max="15851" width="6.7109375" style="658"/>
    <col min="15852" max="15852" width="18.28515625" style="658" customWidth="1"/>
    <col min="15853" max="15853" width="7.7109375" style="658" customWidth="1"/>
    <col min="15854" max="15854" width="32.28515625" style="658" customWidth="1"/>
    <col min="15855" max="15855" width="45.140625" style="658" bestFit="1" customWidth="1"/>
    <col min="15856" max="15856" width="17.28515625" style="658" customWidth="1"/>
    <col min="15857" max="16107" width="6.7109375" style="658"/>
    <col min="16108" max="16108" width="18.28515625" style="658" customWidth="1"/>
    <col min="16109" max="16109" width="7.7109375" style="658" customWidth="1"/>
    <col min="16110" max="16110" width="32.28515625" style="658" customWidth="1"/>
    <col min="16111" max="16111" width="45.140625" style="658" bestFit="1" customWidth="1"/>
    <col min="16112" max="16112" width="17.28515625" style="658" customWidth="1"/>
    <col min="16113" max="16384" width="6.7109375" style="658"/>
  </cols>
  <sheetData>
    <row r="1" spans="1:10" ht="60.95" customHeight="1">
      <c r="A1" s="1950" t="s">
        <v>467</v>
      </c>
      <c r="B1" s="2276"/>
      <c r="C1" s="2276"/>
      <c r="D1" s="2276"/>
      <c r="E1" s="2276"/>
      <c r="F1" s="2276"/>
    </row>
    <row r="2" spans="1:10" ht="39" customHeight="1">
      <c r="A2" s="2249" t="s">
        <v>468</v>
      </c>
      <c r="B2" s="2250"/>
      <c r="C2" s="2250"/>
      <c r="D2" s="2250"/>
      <c r="E2" s="2250"/>
      <c r="F2" s="2250"/>
      <c r="G2" s="2277"/>
      <c r="H2" s="2277"/>
      <c r="I2" s="2277"/>
      <c r="J2" s="2277"/>
    </row>
    <row r="3" spans="1:10" ht="39" customHeight="1">
      <c r="A3" s="2182" t="s">
        <v>1297</v>
      </c>
      <c r="B3" s="1903"/>
      <c r="C3" s="1904"/>
      <c r="D3" s="2278" t="s">
        <v>1298</v>
      </c>
      <c r="E3" s="2278"/>
      <c r="F3" s="2278"/>
    </row>
    <row r="4" spans="1:10" ht="104.25" customHeight="1">
      <c r="A4" s="659" t="s">
        <v>83</v>
      </c>
      <c r="B4" s="2222" t="s">
        <v>1299</v>
      </c>
      <c r="C4" s="2222"/>
      <c r="D4" s="659" t="s">
        <v>1300</v>
      </c>
      <c r="E4" s="659" t="s">
        <v>1301</v>
      </c>
      <c r="F4" s="659" t="s">
        <v>87</v>
      </c>
    </row>
    <row r="5" spans="1:10" s="661" customFormat="1" ht="29.1" customHeight="1">
      <c r="A5" s="2275" t="s">
        <v>88</v>
      </c>
      <c r="B5" s="660">
        <v>1</v>
      </c>
      <c r="C5" s="660" t="s">
        <v>1302</v>
      </c>
      <c r="D5" s="660" t="s">
        <v>1303</v>
      </c>
      <c r="E5" s="660">
        <v>2022</v>
      </c>
      <c r="F5" s="2275" t="s">
        <v>89</v>
      </c>
    </row>
    <row r="6" spans="1:10" s="661" customFormat="1" ht="29.1" customHeight="1">
      <c r="A6" s="2275"/>
      <c r="B6" s="662">
        <v>2</v>
      </c>
      <c r="C6" s="663" t="s">
        <v>1304</v>
      </c>
      <c r="D6" s="663" t="s">
        <v>1305</v>
      </c>
      <c r="E6" s="662">
        <v>2023</v>
      </c>
      <c r="F6" s="2275"/>
    </row>
    <row r="7" spans="1:10" s="661" customFormat="1" ht="29.1" customHeight="1">
      <c r="A7" s="2275"/>
      <c r="B7" s="660">
        <v>3</v>
      </c>
      <c r="C7" s="660" t="s">
        <v>1306</v>
      </c>
      <c r="D7" s="660" t="s">
        <v>1307</v>
      </c>
      <c r="E7" s="660">
        <v>2022</v>
      </c>
      <c r="F7" s="2275"/>
    </row>
    <row r="8" spans="1:10" s="661" customFormat="1" ht="29.1" customHeight="1">
      <c r="A8" s="2275"/>
      <c r="B8" s="662">
        <v>4</v>
      </c>
      <c r="C8" s="663" t="s">
        <v>1308</v>
      </c>
      <c r="D8" s="663" t="s">
        <v>1309</v>
      </c>
      <c r="E8" s="662">
        <v>2022</v>
      </c>
      <c r="F8" s="2275"/>
    </row>
    <row r="9" spans="1:10" s="661" customFormat="1" ht="29.1" customHeight="1">
      <c r="A9" s="2275"/>
      <c r="B9" s="660">
        <v>5</v>
      </c>
      <c r="C9" s="660" t="s">
        <v>1310</v>
      </c>
      <c r="D9" s="660" t="s">
        <v>1311</v>
      </c>
      <c r="E9" s="660">
        <v>2022</v>
      </c>
      <c r="F9" s="2275"/>
    </row>
    <row r="10" spans="1:10" s="661" customFormat="1" ht="29.1" customHeight="1">
      <c r="A10" s="2275"/>
      <c r="B10" s="662">
        <v>6</v>
      </c>
      <c r="C10" s="663" t="s">
        <v>1312</v>
      </c>
      <c r="D10" s="663" t="s">
        <v>1313</v>
      </c>
      <c r="E10" s="662">
        <v>2023</v>
      </c>
      <c r="F10" s="2275"/>
    </row>
    <row r="11" spans="1:10" s="661" customFormat="1" ht="29.1" customHeight="1">
      <c r="A11" s="2275"/>
      <c r="B11" s="660">
        <v>7</v>
      </c>
      <c r="C11" s="660" t="s">
        <v>1314</v>
      </c>
      <c r="D11" s="660" t="s">
        <v>1315</v>
      </c>
      <c r="E11" s="660">
        <v>2022</v>
      </c>
      <c r="F11" s="2275"/>
    </row>
    <row r="12" spans="1:10" s="661" customFormat="1" ht="29.1" customHeight="1">
      <c r="A12" s="2275"/>
      <c r="B12" s="662">
        <v>8</v>
      </c>
      <c r="C12" s="663" t="s">
        <v>1316</v>
      </c>
      <c r="D12" s="663" t="s">
        <v>1317</v>
      </c>
      <c r="E12" s="662">
        <v>2021</v>
      </c>
      <c r="F12" s="2275"/>
    </row>
    <row r="13" spans="1:10" s="661" customFormat="1" ht="29.1" customHeight="1">
      <c r="A13" s="2275"/>
      <c r="B13" s="660">
        <v>9</v>
      </c>
      <c r="C13" s="660" t="s">
        <v>1318</v>
      </c>
      <c r="D13" s="660" t="s">
        <v>1319</v>
      </c>
      <c r="E13" s="660">
        <v>2023</v>
      </c>
      <c r="F13" s="2275"/>
    </row>
    <row r="14" spans="1:10" s="661" customFormat="1" ht="29.1" customHeight="1">
      <c r="A14" s="2275"/>
      <c r="B14" s="662">
        <v>10</v>
      </c>
      <c r="C14" s="663" t="s">
        <v>1320</v>
      </c>
      <c r="D14" s="663" t="s">
        <v>1321</v>
      </c>
      <c r="E14" s="662">
        <v>2022</v>
      </c>
      <c r="F14" s="2275"/>
    </row>
    <row r="15" spans="1:10" s="661" customFormat="1" ht="29.1" customHeight="1">
      <c r="A15" s="2275"/>
      <c r="B15" s="660">
        <v>11</v>
      </c>
      <c r="C15" s="660" t="s">
        <v>1322</v>
      </c>
      <c r="D15" s="660" t="s">
        <v>1323</v>
      </c>
      <c r="E15" s="660">
        <v>2023</v>
      </c>
      <c r="F15" s="2275"/>
    </row>
    <row r="16" spans="1:10" s="661" customFormat="1" ht="29.1" customHeight="1">
      <c r="A16" s="2275"/>
      <c r="B16" s="662">
        <v>12</v>
      </c>
      <c r="C16" s="663" t="s">
        <v>1324</v>
      </c>
      <c r="D16" s="663" t="s">
        <v>1325</v>
      </c>
      <c r="E16" s="662">
        <v>2023</v>
      </c>
      <c r="F16" s="2275"/>
    </row>
    <row r="17" spans="1:6" s="661" customFormat="1" ht="29.1" customHeight="1">
      <c r="A17" s="2275"/>
      <c r="B17" s="660">
        <v>13</v>
      </c>
      <c r="C17" s="660" t="s">
        <v>1326</v>
      </c>
      <c r="D17" s="660" t="s">
        <v>1327</v>
      </c>
      <c r="E17" s="660">
        <v>2023</v>
      </c>
      <c r="F17" s="2275"/>
    </row>
    <row r="18" spans="1:6" s="661" customFormat="1" ht="29.1" customHeight="1">
      <c r="A18" s="2275"/>
      <c r="B18" s="662">
        <v>14</v>
      </c>
      <c r="C18" s="663" t="s">
        <v>1328</v>
      </c>
      <c r="D18" s="663" t="s">
        <v>1329</v>
      </c>
      <c r="E18" s="662">
        <v>2023</v>
      </c>
      <c r="F18" s="2275"/>
    </row>
    <row r="19" spans="1:6" s="661" customFormat="1" ht="29.1" customHeight="1">
      <c r="A19" s="2275"/>
      <c r="B19" s="660">
        <v>15</v>
      </c>
      <c r="C19" s="660" t="s">
        <v>1330</v>
      </c>
      <c r="D19" s="660" t="s">
        <v>1331</v>
      </c>
      <c r="E19" s="660">
        <v>2023</v>
      </c>
      <c r="F19" s="2275"/>
    </row>
    <row r="20" spans="1:6" s="661" customFormat="1" ht="29.1" customHeight="1">
      <c r="A20" s="2275"/>
      <c r="B20" s="662">
        <v>16</v>
      </c>
      <c r="C20" s="663" t="s">
        <v>1332</v>
      </c>
      <c r="D20" s="663" t="s">
        <v>1333</v>
      </c>
      <c r="E20" s="662">
        <v>2022</v>
      </c>
      <c r="F20" s="2275"/>
    </row>
    <row r="21" spans="1:6" s="661" customFormat="1" ht="29.1" customHeight="1">
      <c r="A21" s="2275"/>
      <c r="B21" s="660">
        <v>17</v>
      </c>
      <c r="C21" s="660" t="s">
        <v>1334</v>
      </c>
      <c r="D21" s="660" t="s">
        <v>1335</v>
      </c>
      <c r="E21" s="660">
        <v>2021</v>
      </c>
      <c r="F21" s="2275"/>
    </row>
    <row r="22" spans="1:6" s="661" customFormat="1" ht="29.1" customHeight="1">
      <c r="A22" s="2275"/>
      <c r="B22" s="662">
        <v>18</v>
      </c>
      <c r="C22" s="663" t="s">
        <v>1336</v>
      </c>
      <c r="D22" s="663" t="s">
        <v>1337</v>
      </c>
      <c r="E22" s="662">
        <v>2021</v>
      </c>
      <c r="F22" s="2275"/>
    </row>
    <row r="23" spans="1:6" s="661" customFormat="1" ht="29.1" customHeight="1">
      <c r="A23" s="2275"/>
      <c r="B23" s="660">
        <v>19</v>
      </c>
      <c r="C23" s="660" t="s">
        <v>1338</v>
      </c>
      <c r="D23" s="660" t="s">
        <v>1339</v>
      </c>
      <c r="E23" s="660">
        <v>2021</v>
      </c>
      <c r="F23" s="2275"/>
    </row>
    <row r="24" spans="1:6" s="661" customFormat="1" ht="29.1" customHeight="1">
      <c r="A24" s="2275" t="s">
        <v>90</v>
      </c>
      <c r="B24" s="662">
        <v>20</v>
      </c>
      <c r="C24" s="663" t="s">
        <v>1340</v>
      </c>
      <c r="D24" s="663" t="s">
        <v>1341</v>
      </c>
      <c r="E24" s="662">
        <v>2022</v>
      </c>
      <c r="F24" s="2275" t="s">
        <v>91</v>
      </c>
    </row>
    <row r="25" spans="1:6" s="661" customFormat="1" ht="29.1" customHeight="1">
      <c r="A25" s="2275"/>
      <c r="B25" s="660">
        <v>21</v>
      </c>
      <c r="C25" s="660" t="s">
        <v>1342</v>
      </c>
      <c r="D25" s="660" t="s">
        <v>1343</v>
      </c>
      <c r="E25" s="660">
        <v>2023</v>
      </c>
      <c r="F25" s="2275"/>
    </row>
    <row r="26" spans="1:6" s="661" customFormat="1" ht="29.1" customHeight="1">
      <c r="A26" s="2275"/>
      <c r="B26" s="662">
        <v>22</v>
      </c>
      <c r="C26" s="663" t="s">
        <v>1344</v>
      </c>
      <c r="D26" s="663" t="s">
        <v>1345</v>
      </c>
      <c r="E26" s="662">
        <v>2023</v>
      </c>
      <c r="F26" s="2275"/>
    </row>
    <row r="27" spans="1:6" s="661" customFormat="1" ht="29.1" customHeight="1">
      <c r="A27" s="2275"/>
      <c r="B27" s="660">
        <v>23</v>
      </c>
      <c r="C27" s="660" t="s">
        <v>1346</v>
      </c>
      <c r="D27" s="660" t="s">
        <v>1347</v>
      </c>
      <c r="E27" s="660">
        <v>2023</v>
      </c>
      <c r="F27" s="2275"/>
    </row>
    <row r="28" spans="1:6" s="661" customFormat="1" ht="29.1" customHeight="1">
      <c r="A28" s="2275"/>
      <c r="B28" s="662">
        <v>24</v>
      </c>
      <c r="C28" s="663" t="s">
        <v>1348</v>
      </c>
      <c r="D28" s="663" t="s">
        <v>1349</v>
      </c>
      <c r="E28" s="662">
        <v>2022</v>
      </c>
      <c r="F28" s="2275"/>
    </row>
    <row r="29" spans="1:6" s="661" customFormat="1" ht="29.1" customHeight="1">
      <c r="A29" s="2275"/>
      <c r="B29" s="660">
        <v>25</v>
      </c>
      <c r="C29" s="660" t="s">
        <v>1350</v>
      </c>
      <c r="D29" s="660" t="s">
        <v>1351</v>
      </c>
      <c r="E29" s="660">
        <v>2023</v>
      </c>
      <c r="F29" s="2275"/>
    </row>
    <row r="30" spans="1:6" s="661" customFormat="1" ht="29.1" customHeight="1">
      <c r="A30" s="2275"/>
      <c r="B30" s="662">
        <v>26</v>
      </c>
      <c r="C30" s="663" t="s">
        <v>1352</v>
      </c>
      <c r="D30" s="663" t="s">
        <v>1353</v>
      </c>
      <c r="E30" s="662">
        <v>2023</v>
      </c>
      <c r="F30" s="2275"/>
    </row>
    <row r="31" spans="1:6" s="661" customFormat="1" ht="29.1" customHeight="1">
      <c r="A31" s="2272" t="s">
        <v>92</v>
      </c>
      <c r="B31" s="660">
        <v>27</v>
      </c>
      <c r="C31" s="660" t="s">
        <v>1354</v>
      </c>
      <c r="D31" s="660" t="s">
        <v>1355</v>
      </c>
      <c r="E31" s="660">
        <v>2023</v>
      </c>
      <c r="F31" s="2272" t="s">
        <v>93</v>
      </c>
    </row>
    <row r="32" spans="1:6" s="661" customFormat="1" ht="29.1" customHeight="1">
      <c r="A32" s="2273"/>
      <c r="B32" s="662">
        <v>28</v>
      </c>
      <c r="C32" s="663" t="s">
        <v>1356</v>
      </c>
      <c r="D32" s="663" t="s">
        <v>1357</v>
      </c>
      <c r="E32" s="662">
        <v>2021</v>
      </c>
      <c r="F32" s="2273"/>
    </row>
    <row r="33" spans="1:6" s="661" customFormat="1" ht="29.1" customHeight="1">
      <c r="A33" s="2273"/>
      <c r="B33" s="660">
        <v>29</v>
      </c>
      <c r="C33" s="660" t="s">
        <v>1358</v>
      </c>
      <c r="D33" s="660" t="s">
        <v>1359</v>
      </c>
      <c r="E33" s="660">
        <v>2022</v>
      </c>
      <c r="F33" s="2273"/>
    </row>
    <row r="34" spans="1:6" s="661" customFormat="1" ht="29.1" customHeight="1">
      <c r="A34" s="2273"/>
      <c r="B34" s="662">
        <v>30</v>
      </c>
      <c r="C34" s="663" t="s">
        <v>1360</v>
      </c>
      <c r="D34" s="663" t="s">
        <v>1361</v>
      </c>
      <c r="E34" s="662">
        <v>2023</v>
      </c>
      <c r="F34" s="2273"/>
    </row>
    <row r="35" spans="1:6" s="661" customFormat="1" ht="29.1" customHeight="1">
      <c r="A35" s="2273"/>
      <c r="B35" s="660">
        <v>31</v>
      </c>
      <c r="C35" s="660" t="s">
        <v>1362</v>
      </c>
      <c r="D35" s="660" t="s">
        <v>1363</v>
      </c>
      <c r="E35" s="660">
        <v>2021</v>
      </c>
      <c r="F35" s="2273"/>
    </row>
    <row r="36" spans="1:6" s="661" customFormat="1" ht="29.1" customHeight="1">
      <c r="A36" s="2273"/>
      <c r="B36" s="662">
        <v>32</v>
      </c>
      <c r="C36" s="663" t="s">
        <v>1364</v>
      </c>
      <c r="D36" s="663" t="s">
        <v>1365</v>
      </c>
      <c r="E36" s="662">
        <v>2023</v>
      </c>
      <c r="F36" s="2273"/>
    </row>
    <row r="37" spans="1:6" s="661" customFormat="1" ht="29.1" customHeight="1">
      <c r="A37" s="2274"/>
      <c r="B37" s="660">
        <v>33</v>
      </c>
      <c r="C37" s="660" t="s">
        <v>1366</v>
      </c>
      <c r="D37" s="660" t="s">
        <v>1367</v>
      </c>
      <c r="E37" s="660">
        <v>2021</v>
      </c>
      <c r="F37" s="2274"/>
    </row>
    <row r="38" spans="1:6" s="661" customFormat="1" ht="29.1" customHeight="1">
      <c r="A38" s="2272" t="s">
        <v>94</v>
      </c>
      <c r="B38" s="662">
        <v>34</v>
      </c>
      <c r="C38" s="663" t="s">
        <v>1368</v>
      </c>
      <c r="D38" s="663" t="s">
        <v>1369</v>
      </c>
      <c r="E38" s="662">
        <v>2022</v>
      </c>
      <c r="F38" s="2272" t="s">
        <v>257</v>
      </c>
    </row>
    <row r="39" spans="1:6" s="661" customFormat="1" ht="29.1" customHeight="1">
      <c r="A39" s="2273"/>
      <c r="B39" s="660">
        <v>35</v>
      </c>
      <c r="C39" s="660" t="s">
        <v>1370</v>
      </c>
      <c r="D39" s="660" t="s">
        <v>1371</v>
      </c>
      <c r="E39" s="660">
        <v>2022</v>
      </c>
      <c r="F39" s="2273"/>
    </row>
    <row r="40" spans="1:6" s="661" customFormat="1" ht="29.1" customHeight="1">
      <c r="A40" s="2273"/>
      <c r="B40" s="662">
        <v>36</v>
      </c>
      <c r="C40" s="663" t="s">
        <v>1372</v>
      </c>
      <c r="D40" s="663" t="s">
        <v>1373</v>
      </c>
      <c r="E40" s="662">
        <v>2022</v>
      </c>
      <c r="F40" s="2273"/>
    </row>
    <row r="41" spans="1:6" s="661" customFormat="1" ht="29.1" customHeight="1">
      <c r="A41" s="2273"/>
      <c r="B41" s="660">
        <v>37</v>
      </c>
      <c r="C41" s="660" t="s">
        <v>1374</v>
      </c>
      <c r="D41" s="660" t="s">
        <v>1375</v>
      </c>
      <c r="E41" s="660">
        <v>2023</v>
      </c>
      <c r="F41" s="2273"/>
    </row>
    <row r="42" spans="1:6" s="661" customFormat="1" ht="29.1" customHeight="1">
      <c r="A42" s="2273"/>
      <c r="B42" s="662">
        <v>38</v>
      </c>
      <c r="C42" s="663" t="s">
        <v>1376</v>
      </c>
      <c r="D42" s="663" t="s">
        <v>1377</v>
      </c>
      <c r="E42" s="662">
        <v>2023</v>
      </c>
      <c r="F42" s="2273"/>
    </row>
    <row r="43" spans="1:6" s="661" customFormat="1" ht="29.1" customHeight="1">
      <c r="A43" s="2273"/>
      <c r="B43" s="660">
        <v>39</v>
      </c>
      <c r="C43" s="660" t="s">
        <v>1378</v>
      </c>
      <c r="D43" s="660" t="s">
        <v>1379</v>
      </c>
      <c r="E43" s="660">
        <v>2023</v>
      </c>
      <c r="F43" s="2273"/>
    </row>
    <row r="44" spans="1:6" s="661" customFormat="1" ht="29.1" customHeight="1">
      <c r="A44" s="2273"/>
      <c r="B44" s="662">
        <v>40</v>
      </c>
      <c r="C44" s="663" t="s">
        <v>1380</v>
      </c>
      <c r="D44" s="663" t="s">
        <v>1381</v>
      </c>
      <c r="E44" s="662">
        <v>2022</v>
      </c>
      <c r="F44" s="2273"/>
    </row>
    <row r="45" spans="1:6" s="661" customFormat="1" ht="29.1" customHeight="1">
      <c r="A45" s="2273"/>
      <c r="B45" s="660">
        <v>41</v>
      </c>
      <c r="C45" s="660" t="s">
        <v>1382</v>
      </c>
      <c r="D45" s="660" t="s">
        <v>1383</v>
      </c>
      <c r="E45" s="660">
        <v>2022</v>
      </c>
      <c r="F45" s="2273"/>
    </row>
    <row r="46" spans="1:6" s="661" customFormat="1" ht="29.1" customHeight="1">
      <c r="A46" s="2274"/>
      <c r="B46" s="662">
        <v>42</v>
      </c>
      <c r="C46" s="663" t="s">
        <v>1384</v>
      </c>
      <c r="D46" s="663" t="s">
        <v>1385</v>
      </c>
      <c r="E46" s="662">
        <v>2021</v>
      </c>
      <c r="F46" s="2274"/>
    </row>
    <row r="47" spans="1:6" s="664" customFormat="1" ht="29.1" customHeight="1">
      <c r="A47" s="2275" t="s">
        <v>96</v>
      </c>
      <c r="B47" s="660">
        <v>43</v>
      </c>
      <c r="C47" s="660" t="s">
        <v>1386</v>
      </c>
      <c r="D47" s="660" t="s">
        <v>1387</v>
      </c>
      <c r="E47" s="660">
        <v>2022</v>
      </c>
      <c r="F47" s="2275" t="s">
        <v>1388</v>
      </c>
    </row>
    <row r="48" spans="1:6" s="664" customFormat="1" ht="29.1" customHeight="1">
      <c r="A48" s="2275"/>
      <c r="B48" s="662">
        <v>44</v>
      </c>
      <c r="C48" s="663" t="s">
        <v>1389</v>
      </c>
      <c r="D48" s="663" t="s">
        <v>1390</v>
      </c>
      <c r="E48" s="662">
        <v>2023</v>
      </c>
      <c r="F48" s="2275"/>
    </row>
    <row r="49" spans="1:6" s="664" customFormat="1" ht="29.1" customHeight="1">
      <c r="A49" s="2275"/>
      <c r="B49" s="660">
        <v>45</v>
      </c>
      <c r="C49" s="660" t="s">
        <v>1391</v>
      </c>
      <c r="D49" s="660" t="s">
        <v>1392</v>
      </c>
      <c r="E49" s="660">
        <v>2022</v>
      </c>
      <c r="F49" s="2275"/>
    </row>
    <row r="50" spans="1:6" s="664" customFormat="1" ht="29.1" customHeight="1">
      <c r="A50" s="2275"/>
      <c r="B50" s="662">
        <v>46</v>
      </c>
      <c r="C50" s="663" t="s">
        <v>1358</v>
      </c>
      <c r="D50" s="663" t="s">
        <v>1359</v>
      </c>
      <c r="E50" s="662">
        <v>2021</v>
      </c>
      <c r="F50" s="2275"/>
    </row>
    <row r="51" spans="1:6" s="664" customFormat="1" ht="29.1" customHeight="1">
      <c r="A51" s="2272" t="s">
        <v>98</v>
      </c>
      <c r="B51" s="660">
        <v>47</v>
      </c>
      <c r="C51" s="660" t="s">
        <v>1393</v>
      </c>
      <c r="D51" s="660" t="s">
        <v>1394</v>
      </c>
      <c r="E51" s="660">
        <v>2022</v>
      </c>
      <c r="F51" s="2272" t="s">
        <v>99</v>
      </c>
    </row>
    <row r="52" spans="1:6" s="664" customFormat="1" ht="29.1" customHeight="1">
      <c r="A52" s="2273"/>
      <c r="B52" s="662">
        <v>48</v>
      </c>
      <c r="C52" s="663" t="s">
        <v>1395</v>
      </c>
      <c r="D52" s="663" t="s">
        <v>1345</v>
      </c>
      <c r="E52" s="662">
        <v>2022</v>
      </c>
      <c r="F52" s="2273"/>
    </row>
    <row r="53" spans="1:6" s="664" customFormat="1" ht="29.1" customHeight="1">
      <c r="A53" s="2273"/>
      <c r="B53" s="660">
        <v>49</v>
      </c>
      <c r="C53" s="660" t="s">
        <v>1396</v>
      </c>
      <c r="D53" s="660" t="s">
        <v>1397</v>
      </c>
      <c r="E53" s="660">
        <v>2022</v>
      </c>
      <c r="F53" s="2273"/>
    </row>
    <row r="54" spans="1:6" s="664" customFormat="1" ht="29.1" customHeight="1">
      <c r="A54" s="2273"/>
      <c r="B54" s="662">
        <v>50</v>
      </c>
      <c r="C54" s="663" t="s">
        <v>1398</v>
      </c>
      <c r="D54" s="663" t="s">
        <v>1399</v>
      </c>
      <c r="E54" s="662">
        <v>2022</v>
      </c>
      <c r="F54" s="2273"/>
    </row>
    <row r="55" spans="1:6" s="664" customFormat="1" ht="29.1" customHeight="1">
      <c r="A55" s="2273"/>
      <c r="B55" s="660">
        <v>51</v>
      </c>
      <c r="C55" s="660" t="s">
        <v>1400</v>
      </c>
      <c r="D55" s="660" t="s">
        <v>1401</v>
      </c>
      <c r="E55" s="660">
        <v>2023</v>
      </c>
      <c r="F55" s="2273"/>
    </row>
    <row r="56" spans="1:6" s="664" customFormat="1" ht="29.1" customHeight="1">
      <c r="A56" s="2273"/>
      <c r="B56" s="662">
        <v>52</v>
      </c>
      <c r="C56" s="663" t="s">
        <v>1402</v>
      </c>
      <c r="D56" s="663" t="s">
        <v>1403</v>
      </c>
      <c r="E56" s="662">
        <v>2021</v>
      </c>
      <c r="F56" s="2273"/>
    </row>
    <row r="57" spans="1:6" s="664" customFormat="1" ht="29.1" customHeight="1">
      <c r="A57" s="2273"/>
      <c r="B57" s="660">
        <v>53</v>
      </c>
      <c r="C57" s="660" t="s">
        <v>1404</v>
      </c>
      <c r="D57" s="660" t="s">
        <v>1405</v>
      </c>
      <c r="E57" s="660">
        <v>2023</v>
      </c>
      <c r="F57" s="2273"/>
    </row>
    <row r="58" spans="1:6" s="664" customFormat="1" ht="29.1" customHeight="1">
      <c r="A58" s="2273"/>
      <c r="B58" s="662">
        <v>54</v>
      </c>
      <c r="C58" s="663" t="s">
        <v>1406</v>
      </c>
      <c r="D58" s="663" t="s">
        <v>1407</v>
      </c>
      <c r="E58" s="662">
        <v>2023</v>
      </c>
      <c r="F58" s="2273"/>
    </row>
    <row r="59" spans="1:6" s="664" customFormat="1" ht="29.1" customHeight="1">
      <c r="A59" s="2273"/>
      <c r="B59" s="660">
        <v>55</v>
      </c>
      <c r="C59" s="660" t="s">
        <v>1408</v>
      </c>
      <c r="D59" s="660" t="s">
        <v>1409</v>
      </c>
      <c r="E59" s="660">
        <v>2023</v>
      </c>
      <c r="F59" s="2273"/>
    </row>
    <row r="60" spans="1:6" s="664" customFormat="1" ht="29.1" customHeight="1">
      <c r="A60" s="2274"/>
      <c r="B60" s="662">
        <v>56</v>
      </c>
      <c r="C60" s="663" t="s">
        <v>1410</v>
      </c>
      <c r="D60" s="663" t="s">
        <v>1411</v>
      </c>
      <c r="E60" s="662">
        <v>2023</v>
      </c>
      <c r="F60" s="2274"/>
    </row>
    <row r="61" spans="1:6" s="664" customFormat="1" ht="29.1" customHeight="1">
      <c r="A61" s="2275" t="s">
        <v>258</v>
      </c>
      <c r="B61" s="660">
        <v>57</v>
      </c>
      <c r="C61" s="660" t="s">
        <v>1412</v>
      </c>
      <c r="D61" s="660" t="s">
        <v>1413</v>
      </c>
      <c r="E61" s="660">
        <v>2022</v>
      </c>
      <c r="F61" s="2275" t="s">
        <v>1414</v>
      </c>
    </row>
    <row r="62" spans="1:6" s="664" customFormat="1" ht="29.1" customHeight="1">
      <c r="A62" s="2275"/>
      <c r="B62" s="662">
        <v>58</v>
      </c>
      <c r="C62" s="663" t="s">
        <v>1415</v>
      </c>
      <c r="D62" s="663" t="s">
        <v>1416</v>
      </c>
      <c r="E62" s="662">
        <v>2022</v>
      </c>
      <c r="F62" s="2275"/>
    </row>
    <row r="63" spans="1:6" s="664" customFormat="1" ht="29.1" customHeight="1">
      <c r="A63" s="2275"/>
      <c r="B63" s="660">
        <v>59</v>
      </c>
      <c r="C63" s="660" t="s">
        <v>1417</v>
      </c>
      <c r="D63" s="660" t="s">
        <v>1418</v>
      </c>
      <c r="E63" s="660">
        <v>2022</v>
      </c>
      <c r="F63" s="2275"/>
    </row>
    <row r="64" spans="1:6" s="664" customFormat="1" ht="29.1" customHeight="1">
      <c r="A64" s="2275"/>
      <c r="B64" s="662">
        <v>60</v>
      </c>
      <c r="C64" s="663" t="s">
        <v>1419</v>
      </c>
      <c r="D64" s="663" t="s">
        <v>1420</v>
      </c>
      <c r="E64" s="662">
        <v>2023</v>
      </c>
      <c r="F64" s="2275"/>
    </row>
    <row r="65" spans="1:6" s="664" customFormat="1" ht="29.1" customHeight="1">
      <c r="A65" s="2275"/>
      <c r="B65" s="660">
        <v>61</v>
      </c>
      <c r="C65" s="660" t="s">
        <v>1421</v>
      </c>
      <c r="D65" s="660" t="s">
        <v>1422</v>
      </c>
      <c r="E65" s="660">
        <v>2022</v>
      </c>
      <c r="F65" s="2275"/>
    </row>
    <row r="66" spans="1:6" s="664" customFormat="1" ht="29.1" customHeight="1">
      <c r="A66" s="2275"/>
      <c r="B66" s="662">
        <v>62</v>
      </c>
      <c r="C66" s="663" t="s">
        <v>1423</v>
      </c>
      <c r="D66" s="663" t="s">
        <v>1424</v>
      </c>
      <c r="E66" s="662">
        <v>2022</v>
      </c>
      <c r="F66" s="2275"/>
    </row>
    <row r="67" spans="1:6" s="664" customFormat="1" ht="29.1" customHeight="1">
      <c r="A67" s="2275"/>
      <c r="B67" s="660">
        <v>63</v>
      </c>
      <c r="C67" s="660" t="s">
        <v>1425</v>
      </c>
      <c r="D67" s="660" t="s">
        <v>1426</v>
      </c>
      <c r="E67" s="660">
        <v>2022</v>
      </c>
      <c r="F67" s="2275"/>
    </row>
    <row r="68" spans="1:6" s="664" customFormat="1" ht="29.1" customHeight="1">
      <c r="A68" s="2275"/>
      <c r="B68" s="662">
        <v>64</v>
      </c>
      <c r="C68" s="663" t="s">
        <v>1427</v>
      </c>
      <c r="D68" s="663" t="s">
        <v>1428</v>
      </c>
      <c r="E68" s="662">
        <v>2023</v>
      </c>
      <c r="F68" s="2275"/>
    </row>
    <row r="69" spans="1:6" s="664" customFormat="1" ht="29.1" customHeight="1">
      <c r="A69" s="2275"/>
      <c r="B69" s="660">
        <v>65</v>
      </c>
      <c r="C69" s="660" t="s">
        <v>1429</v>
      </c>
      <c r="D69" s="660" t="s">
        <v>1430</v>
      </c>
      <c r="E69" s="660">
        <v>2023</v>
      </c>
      <c r="F69" s="2275"/>
    </row>
    <row r="70" spans="1:6" s="664" customFormat="1" ht="29.1" customHeight="1">
      <c r="A70" s="2272" t="s">
        <v>102</v>
      </c>
      <c r="B70" s="662">
        <v>66</v>
      </c>
      <c r="C70" s="663" t="s">
        <v>1350</v>
      </c>
      <c r="D70" s="663" t="s">
        <v>1431</v>
      </c>
      <c r="E70" s="662">
        <v>2023</v>
      </c>
      <c r="F70" s="2272" t="s">
        <v>103</v>
      </c>
    </row>
    <row r="71" spans="1:6" s="664" customFormat="1" ht="29.1" customHeight="1">
      <c r="A71" s="2273"/>
      <c r="B71" s="660">
        <v>67</v>
      </c>
      <c r="C71" s="660" t="s">
        <v>1432</v>
      </c>
      <c r="D71" s="660" t="s">
        <v>1433</v>
      </c>
      <c r="E71" s="660">
        <v>2022</v>
      </c>
      <c r="F71" s="2273"/>
    </row>
    <row r="72" spans="1:6" s="664" customFormat="1" ht="29.1" customHeight="1">
      <c r="A72" s="2273"/>
      <c r="B72" s="662">
        <v>68</v>
      </c>
      <c r="C72" s="663" t="s">
        <v>1344</v>
      </c>
      <c r="D72" s="663" t="s">
        <v>1434</v>
      </c>
      <c r="E72" s="662">
        <v>2022</v>
      </c>
      <c r="F72" s="2273"/>
    </row>
    <row r="73" spans="1:6" s="664" customFormat="1" ht="29.1" customHeight="1">
      <c r="A73" s="2274"/>
      <c r="B73" s="660">
        <v>69</v>
      </c>
      <c r="C73" s="660" t="s">
        <v>1435</v>
      </c>
      <c r="D73" s="660" t="s">
        <v>1436</v>
      </c>
      <c r="E73" s="660">
        <v>2021</v>
      </c>
      <c r="F73" s="2274"/>
    </row>
    <row r="74" spans="1:6" s="664" customFormat="1" ht="29.1" customHeight="1">
      <c r="A74" s="2272" t="s">
        <v>104</v>
      </c>
      <c r="B74" s="662">
        <v>70</v>
      </c>
      <c r="C74" s="663" t="s">
        <v>1437</v>
      </c>
      <c r="D74" s="663" t="s">
        <v>1438</v>
      </c>
      <c r="E74" s="662">
        <v>2022</v>
      </c>
      <c r="F74" s="2272" t="s">
        <v>105</v>
      </c>
    </row>
    <row r="75" spans="1:6" s="664" customFormat="1" ht="29.1" customHeight="1">
      <c r="A75" s="2273"/>
      <c r="B75" s="660">
        <v>71</v>
      </c>
      <c r="C75" s="660" t="s">
        <v>1439</v>
      </c>
      <c r="D75" s="660" t="s">
        <v>1440</v>
      </c>
      <c r="E75" s="660">
        <v>2022</v>
      </c>
      <c r="F75" s="2273"/>
    </row>
    <row r="76" spans="1:6" s="664" customFormat="1" ht="29.1" customHeight="1">
      <c r="A76" s="2274"/>
      <c r="B76" s="662">
        <v>72</v>
      </c>
      <c r="C76" s="663" t="s">
        <v>1441</v>
      </c>
      <c r="D76" s="663" t="s">
        <v>1442</v>
      </c>
      <c r="E76" s="662">
        <v>2022</v>
      </c>
      <c r="F76" s="2274"/>
    </row>
    <row r="77" spans="1:6" s="664" customFormat="1" ht="29.1" customHeight="1">
      <c r="A77" s="2272" t="s">
        <v>110</v>
      </c>
      <c r="B77" s="660">
        <v>73</v>
      </c>
      <c r="C77" s="660" t="s">
        <v>1437</v>
      </c>
      <c r="D77" s="660" t="s">
        <v>1443</v>
      </c>
      <c r="E77" s="660">
        <v>2022</v>
      </c>
      <c r="F77" s="2272" t="s">
        <v>1444</v>
      </c>
    </row>
    <row r="78" spans="1:6" s="664" customFormat="1" ht="29.1" customHeight="1">
      <c r="A78" s="2273"/>
      <c r="B78" s="662">
        <v>74</v>
      </c>
      <c r="C78" s="663" t="s">
        <v>1445</v>
      </c>
      <c r="D78" s="663" t="s">
        <v>1446</v>
      </c>
      <c r="E78" s="662">
        <v>2022</v>
      </c>
      <c r="F78" s="2273"/>
    </row>
    <row r="79" spans="1:6" s="664" customFormat="1" ht="29.1" customHeight="1">
      <c r="A79" s="2273"/>
      <c r="B79" s="660">
        <v>75</v>
      </c>
      <c r="C79" s="660" t="s">
        <v>1447</v>
      </c>
      <c r="D79" s="660" t="s">
        <v>1448</v>
      </c>
      <c r="E79" s="660">
        <v>2023</v>
      </c>
      <c r="F79" s="2273"/>
    </row>
    <row r="80" spans="1:6" s="664" customFormat="1" ht="29.1" customHeight="1">
      <c r="A80" s="2273"/>
      <c r="B80" s="662">
        <v>76</v>
      </c>
      <c r="C80" s="663" t="s">
        <v>1449</v>
      </c>
      <c r="D80" s="663" t="s">
        <v>1434</v>
      </c>
      <c r="E80" s="662">
        <v>2022</v>
      </c>
      <c r="F80" s="2273"/>
    </row>
    <row r="81" spans="1:6" s="664" customFormat="1" ht="29.1" customHeight="1">
      <c r="A81" s="2273"/>
      <c r="B81" s="660">
        <v>77</v>
      </c>
      <c r="C81" s="660" t="s">
        <v>1450</v>
      </c>
      <c r="D81" s="660" t="s">
        <v>1451</v>
      </c>
      <c r="E81" s="660">
        <v>2022</v>
      </c>
      <c r="F81" s="2273"/>
    </row>
    <row r="82" spans="1:6" s="664" customFormat="1" ht="29.1" customHeight="1">
      <c r="A82" s="2273"/>
      <c r="B82" s="662">
        <v>78</v>
      </c>
      <c r="C82" s="663" t="s">
        <v>1452</v>
      </c>
      <c r="D82" s="663" t="s">
        <v>1453</v>
      </c>
      <c r="E82" s="662">
        <v>2022</v>
      </c>
      <c r="F82" s="2273"/>
    </row>
    <row r="83" spans="1:6" s="664" customFormat="1" ht="29.1" customHeight="1">
      <c r="A83" s="2274"/>
      <c r="B83" s="660">
        <v>79</v>
      </c>
      <c r="C83" s="660" t="s">
        <v>1358</v>
      </c>
      <c r="D83" s="660" t="s">
        <v>1359</v>
      </c>
      <c r="E83" s="660">
        <v>2021</v>
      </c>
      <c r="F83" s="2274"/>
    </row>
    <row r="84" spans="1:6" s="664" customFormat="1" ht="29.1" customHeight="1">
      <c r="A84" s="2272" t="s">
        <v>148</v>
      </c>
      <c r="B84" s="662">
        <v>80</v>
      </c>
      <c r="C84" s="663" t="s">
        <v>1454</v>
      </c>
      <c r="D84" s="663" t="s">
        <v>1455</v>
      </c>
      <c r="E84" s="662">
        <v>2021</v>
      </c>
      <c r="F84" s="2272" t="s">
        <v>1456</v>
      </c>
    </row>
    <row r="85" spans="1:6" s="664" customFormat="1" ht="29.1" customHeight="1">
      <c r="A85" s="2273"/>
      <c r="B85" s="660">
        <v>81</v>
      </c>
      <c r="C85" s="660" t="s">
        <v>1457</v>
      </c>
      <c r="D85" s="660" t="s">
        <v>1458</v>
      </c>
      <c r="E85" s="660">
        <v>2023</v>
      </c>
      <c r="F85" s="2273"/>
    </row>
    <row r="86" spans="1:6" s="664" customFormat="1" ht="29.1" customHeight="1">
      <c r="A86" s="2273"/>
      <c r="B86" s="662">
        <v>82</v>
      </c>
      <c r="C86" s="663" t="s">
        <v>1459</v>
      </c>
      <c r="D86" s="663" t="s">
        <v>1460</v>
      </c>
      <c r="E86" s="662">
        <v>2022</v>
      </c>
      <c r="F86" s="2273"/>
    </row>
    <row r="87" spans="1:6" s="664" customFormat="1" ht="29.1" customHeight="1">
      <c r="A87" s="2273"/>
      <c r="B87" s="660">
        <v>83</v>
      </c>
      <c r="C87" s="660" t="s">
        <v>1461</v>
      </c>
      <c r="D87" s="660" t="s">
        <v>1462</v>
      </c>
      <c r="E87" s="660">
        <v>2023</v>
      </c>
      <c r="F87" s="2273"/>
    </row>
    <row r="88" spans="1:6" s="664" customFormat="1" ht="29.1" customHeight="1">
      <c r="A88" s="2273"/>
      <c r="B88" s="662">
        <v>84</v>
      </c>
      <c r="C88" s="663" t="s">
        <v>1463</v>
      </c>
      <c r="D88" s="663" t="s">
        <v>1464</v>
      </c>
      <c r="E88" s="662">
        <v>2022</v>
      </c>
      <c r="F88" s="2273"/>
    </row>
    <row r="89" spans="1:6" s="664" customFormat="1" ht="29.1" customHeight="1">
      <c r="A89" s="2274"/>
      <c r="B89" s="660">
        <v>85</v>
      </c>
      <c r="C89" s="660" t="s">
        <v>1465</v>
      </c>
      <c r="D89" s="660" t="s">
        <v>1466</v>
      </c>
      <c r="E89" s="660">
        <v>2021</v>
      </c>
      <c r="F89" s="2274"/>
    </row>
    <row r="90" spans="1:6" s="664" customFormat="1" ht="29.1" customHeight="1">
      <c r="A90" s="2275" t="s">
        <v>106</v>
      </c>
      <c r="B90" s="662">
        <v>86</v>
      </c>
      <c r="C90" s="663" t="s">
        <v>1467</v>
      </c>
      <c r="D90" s="663" t="s">
        <v>1468</v>
      </c>
      <c r="E90" s="662">
        <v>2022</v>
      </c>
      <c r="F90" s="2275" t="s">
        <v>107</v>
      </c>
    </row>
    <row r="91" spans="1:6" s="664" customFormat="1" ht="29.1" customHeight="1">
      <c r="A91" s="2275"/>
      <c r="B91" s="660">
        <v>87</v>
      </c>
      <c r="C91" s="660" t="s">
        <v>1469</v>
      </c>
      <c r="D91" s="660" t="s">
        <v>1470</v>
      </c>
      <c r="E91" s="660">
        <v>2023</v>
      </c>
      <c r="F91" s="2275"/>
    </row>
    <row r="92" spans="1:6" s="664" customFormat="1" ht="29.1" customHeight="1">
      <c r="A92" s="2275"/>
      <c r="B92" s="662">
        <v>88</v>
      </c>
      <c r="C92" s="663" t="s">
        <v>1471</v>
      </c>
      <c r="D92" s="663" t="s">
        <v>1472</v>
      </c>
      <c r="E92" s="662">
        <v>2022</v>
      </c>
      <c r="F92" s="2275"/>
    </row>
    <row r="93" spans="1:6" s="664" customFormat="1" ht="29.1" customHeight="1">
      <c r="A93" s="2275"/>
      <c r="B93" s="660">
        <v>89</v>
      </c>
      <c r="C93" s="660" t="s">
        <v>1473</v>
      </c>
      <c r="D93" s="660" t="s">
        <v>1474</v>
      </c>
      <c r="E93" s="660">
        <v>2021</v>
      </c>
      <c r="F93" s="2275"/>
    </row>
    <row r="94" spans="1:6" s="664" customFormat="1" ht="29.1" customHeight="1">
      <c r="A94" s="2275"/>
      <c r="B94" s="662">
        <v>90</v>
      </c>
      <c r="C94" s="663" t="s">
        <v>1475</v>
      </c>
      <c r="D94" s="663" t="s">
        <v>1476</v>
      </c>
      <c r="E94" s="662">
        <v>2023</v>
      </c>
      <c r="F94" s="2275"/>
    </row>
    <row r="95" spans="1:6" s="664" customFormat="1" ht="29.1" customHeight="1">
      <c r="A95" s="2275"/>
      <c r="B95" s="660">
        <v>91</v>
      </c>
      <c r="C95" s="660" t="s">
        <v>1477</v>
      </c>
      <c r="D95" s="660" t="s">
        <v>1478</v>
      </c>
      <c r="E95" s="660">
        <v>2022</v>
      </c>
      <c r="F95" s="2275"/>
    </row>
    <row r="96" spans="1:6" s="664" customFormat="1" ht="29.1" customHeight="1">
      <c r="A96" s="2275"/>
      <c r="B96" s="662">
        <v>92</v>
      </c>
      <c r="C96" s="663" t="s">
        <v>1479</v>
      </c>
      <c r="D96" s="663" t="s">
        <v>1480</v>
      </c>
      <c r="E96" s="662">
        <v>2023</v>
      </c>
      <c r="F96" s="2275"/>
    </row>
    <row r="97" spans="1:6" s="664" customFormat="1" ht="29.1" customHeight="1">
      <c r="A97" s="2275"/>
      <c r="B97" s="660">
        <v>93</v>
      </c>
      <c r="C97" s="660" t="s">
        <v>1481</v>
      </c>
      <c r="D97" s="660" t="s">
        <v>1482</v>
      </c>
      <c r="E97" s="660">
        <v>2022</v>
      </c>
      <c r="F97" s="2275"/>
    </row>
    <row r="98" spans="1:6" s="664" customFormat="1" ht="29.1" customHeight="1">
      <c r="A98" s="2275"/>
      <c r="B98" s="662">
        <v>94</v>
      </c>
      <c r="C98" s="663" t="s">
        <v>1483</v>
      </c>
      <c r="D98" s="663" t="s">
        <v>1484</v>
      </c>
      <c r="E98" s="662">
        <v>2023</v>
      </c>
      <c r="F98" s="2275"/>
    </row>
    <row r="99" spans="1:6" s="664" customFormat="1" ht="29.1" customHeight="1">
      <c r="A99" s="2275"/>
      <c r="B99" s="660">
        <v>95</v>
      </c>
      <c r="C99" s="660" t="s">
        <v>1485</v>
      </c>
      <c r="D99" s="660" t="s">
        <v>1486</v>
      </c>
      <c r="E99" s="660">
        <v>2023</v>
      </c>
      <c r="F99" s="2275"/>
    </row>
    <row r="100" spans="1:6" s="664" customFormat="1" ht="29.1" customHeight="1">
      <c r="A100" s="2275"/>
      <c r="B100" s="662">
        <v>96</v>
      </c>
      <c r="C100" s="663" t="s">
        <v>1487</v>
      </c>
      <c r="D100" s="663" t="s">
        <v>1488</v>
      </c>
      <c r="E100" s="662">
        <v>2021</v>
      </c>
      <c r="F100" s="2275"/>
    </row>
    <row r="101" spans="1:6" s="664" customFormat="1" ht="29.1" customHeight="1">
      <c r="A101" s="2275"/>
      <c r="B101" s="660">
        <v>97</v>
      </c>
      <c r="C101" s="660" t="s">
        <v>1489</v>
      </c>
      <c r="D101" s="660" t="s">
        <v>1490</v>
      </c>
      <c r="E101" s="660">
        <v>2022</v>
      </c>
      <c r="F101" s="2275"/>
    </row>
    <row r="102" spans="1:6" s="664" customFormat="1" ht="29.1" customHeight="1">
      <c r="A102" s="2275"/>
      <c r="B102" s="662">
        <v>98</v>
      </c>
      <c r="C102" s="663" t="s">
        <v>1491</v>
      </c>
      <c r="D102" s="663" t="s">
        <v>1492</v>
      </c>
      <c r="E102" s="662">
        <v>2021</v>
      </c>
      <c r="F102" s="2275"/>
    </row>
    <row r="103" spans="1:6" s="664" customFormat="1" ht="29.1" customHeight="1">
      <c r="A103" s="2272" t="s">
        <v>259</v>
      </c>
      <c r="B103" s="660">
        <v>99</v>
      </c>
      <c r="C103" s="660" t="s">
        <v>1493</v>
      </c>
      <c r="D103" s="660" t="s">
        <v>1494</v>
      </c>
      <c r="E103" s="660">
        <v>2021</v>
      </c>
      <c r="F103" s="2272" t="s">
        <v>109</v>
      </c>
    </row>
    <row r="104" spans="1:6" s="664" customFormat="1" ht="29.1" customHeight="1">
      <c r="A104" s="2273"/>
      <c r="B104" s="662">
        <v>100</v>
      </c>
      <c r="C104" s="663" t="s">
        <v>1495</v>
      </c>
      <c r="D104" s="663" t="s">
        <v>1496</v>
      </c>
      <c r="E104" s="662">
        <v>2023</v>
      </c>
      <c r="F104" s="2273"/>
    </row>
    <row r="105" spans="1:6" s="664" customFormat="1" ht="29.1" customHeight="1">
      <c r="A105" s="2274"/>
      <c r="B105" s="660">
        <v>101</v>
      </c>
      <c r="C105" s="660" t="s">
        <v>1497</v>
      </c>
      <c r="D105" s="660" t="s">
        <v>1434</v>
      </c>
      <c r="E105" s="660">
        <v>2023</v>
      </c>
      <c r="F105" s="2274"/>
    </row>
    <row r="106" spans="1:6" s="664" customFormat="1" ht="29.1" customHeight="1">
      <c r="A106" s="2272" t="s">
        <v>116</v>
      </c>
      <c r="B106" s="662">
        <v>102</v>
      </c>
      <c r="C106" s="663" t="s">
        <v>1498</v>
      </c>
      <c r="D106" s="663" t="s">
        <v>1499</v>
      </c>
      <c r="E106" s="662">
        <v>2022</v>
      </c>
      <c r="F106" s="2272" t="s">
        <v>117</v>
      </c>
    </row>
    <row r="107" spans="1:6" s="664" customFormat="1" ht="29.1" customHeight="1">
      <c r="A107" s="2273"/>
      <c r="B107" s="660">
        <v>103</v>
      </c>
      <c r="C107" s="660" t="s">
        <v>1500</v>
      </c>
      <c r="D107" s="660" t="s">
        <v>1501</v>
      </c>
      <c r="E107" s="660">
        <v>2021</v>
      </c>
      <c r="F107" s="2273"/>
    </row>
    <row r="108" spans="1:6" s="664" customFormat="1" ht="29.1" customHeight="1">
      <c r="A108" s="2273"/>
      <c r="B108" s="662">
        <v>104</v>
      </c>
      <c r="C108" s="663" t="s">
        <v>1502</v>
      </c>
      <c r="D108" s="663" t="s">
        <v>1503</v>
      </c>
      <c r="E108" s="662">
        <v>2022</v>
      </c>
      <c r="F108" s="2273"/>
    </row>
    <row r="109" spans="1:6" s="664" customFormat="1" ht="29.1" customHeight="1">
      <c r="A109" s="2273"/>
      <c r="B109" s="660">
        <v>105</v>
      </c>
      <c r="C109" s="660" t="s">
        <v>1504</v>
      </c>
      <c r="D109" s="660" t="s">
        <v>1505</v>
      </c>
      <c r="E109" s="660">
        <v>2022</v>
      </c>
      <c r="F109" s="2273"/>
    </row>
    <row r="110" spans="1:6" s="664" customFormat="1" ht="29.1" customHeight="1">
      <c r="A110" s="2273"/>
      <c r="B110" s="662">
        <v>106</v>
      </c>
      <c r="C110" s="663" t="s">
        <v>1506</v>
      </c>
      <c r="D110" s="663" t="s">
        <v>1507</v>
      </c>
      <c r="E110" s="662">
        <v>2022</v>
      </c>
      <c r="F110" s="2273"/>
    </row>
    <row r="111" spans="1:6" s="664" customFormat="1" ht="29.1" customHeight="1">
      <c r="A111" s="2273"/>
      <c r="B111" s="660">
        <v>107</v>
      </c>
      <c r="C111" s="660" t="s">
        <v>1508</v>
      </c>
      <c r="D111" s="660" t="s">
        <v>1509</v>
      </c>
      <c r="E111" s="660">
        <v>2023</v>
      </c>
      <c r="F111" s="2273"/>
    </row>
    <row r="112" spans="1:6" s="664" customFormat="1" ht="29.1" customHeight="1">
      <c r="A112" s="2273"/>
      <c r="B112" s="662">
        <v>108</v>
      </c>
      <c r="C112" s="663" t="s">
        <v>1510</v>
      </c>
      <c r="D112" s="663" t="s">
        <v>1511</v>
      </c>
      <c r="E112" s="662">
        <v>2022</v>
      </c>
      <c r="F112" s="2273"/>
    </row>
    <row r="113" spans="1:6" s="664" customFormat="1" ht="29.1" customHeight="1">
      <c r="A113" s="2273"/>
      <c r="B113" s="660">
        <v>109</v>
      </c>
      <c r="C113" s="660" t="s">
        <v>1512</v>
      </c>
      <c r="D113" s="660" t="s">
        <v>1513</v>
      </c>
      <c r="E113" s="660">
        <v>2023</v>
      </c>
      <c r="F113" s="2273"/>
    </row>
    <row r="114" spans="1:6" s="664" customFormat="1" ht="29.1" customHeight="1">
      <c r="A114" s="2273"/>
      <c r="B114" s="662">
        <v>110</v>
      </c>
      <c r="C114" s="663" t="s">
        <v>1514</v>
      </c>
      <c r="D114" s="663" t="s">
        <v>1515</v>
      </c>
      <c r="E114" s="662">
        <v>2022</v>
      </c>
      <c r="F114" s="2273"/>
    </row>
    <row r="115" spans="1:6" s="664" customFormat="1" ht="29.1" customHeight="1">
      <c r="A115" s="2273"/>
      <c r="B115" s="660">
        <v>111</v>
      </c>
      <c r="C115" s="660" t="s">
        <v>1516</v>
      </c>
      <c r="D115" s="660" t="s">
        <v>1517</v>
      </c>
      <c r="E115" s="660">
        <v>2021</v>
      </c>
      <c r="F115" s="2273"/>
    </row>
    <row r="116" spans="1:6" s="664" customFormat="1" ht="29.1" customHeight="1">
      <c r="A116" s="2273"/>
      <c r="B116" s="662">
        <v>112</v>
      </c>
      <c r="C116" s="663" t="s">
        <v>1518</v>
      </c>
      <c r="D116" s="663" t="s">
        <v>1519</v>
      </c>
      <c r="E116" s="662">
        <v>2023</v>
      </c>
      <c r="F116" s="2273"/>
    </row>
    <row r="117" spans="1:6" s="664" customFormat="1" ht="29.1" customHeight="1">
      <c r="A117" s="2273"/>
      <c r="B117" s="660">
        <v>113</v>
      </c>
      <c r="C117" s="660" t="s">
        <v>1520</v>
      </c>
      <c r="D117" s="660" t="s">
        <v>1521</v>
      </c>
      <c r="E117" s="660">
        <v>2023</v>
      </c>
      <c r="F117" s="2273"/>
    </row>
    <row r="118" spans="1:6" s="664" customFormat="1" ht="29.1" customHeight="1">
      <c r="A118" s="2274"/>
      <c r="B118" s="662">
        <v>114</v>
      </c>
      <c r="C118" s="663" t="s">
        <v>1522</v>
      </c>
      <c r="D118" s="663" t="s">
        <v>1523</v>
      </c>
      <c r="E118" s="662">
        <v>2021</v>
      </c>
      <c r="F118" s="2274"/>
    </row>
    <row r="119" spans="1:6" s="664" customFormat="1" ht="29.1" customHeight="1">
      <c r="A119" s="2272" t="s">
        <v>118</v>
      </c>
      <c r="B119" s="660">
        <v>115</v>
      </c>
      <c r="C119" s="660" t="s">
        <v>1437</v>
      </c>
      <c r="D119" s="660" t="s">
        <v>1524</v>
      </c>
      <c r="E119" s="660">
        <v>2022</v>
      </c>
      <c r="F119" s="2272" t="s">
        <v>119</v>
      </c>
    </row>
    <row r="120" spans="1:6" s="664" customFormat="1" ht="29.1" customHeight="1">
      <c r="A120" s="2273"/>
      <c r="B120" s="662">
        <v>116</v>
      </c>
      <c r="C120" s="663" t="s">
        <v>1525</v>
      </c>
      <c r="D120" s="663" t="s">
        <v>1526</v>
      </c>
      <c r="E120" s="662">
        <v>2021</v>
      </c>
      <c r="F120" s="2273"/>
    </row>
    <row r="121" spans="1:6" s="664" customFormat="1" ht="29.1" customHeight="1">
      <c r="A121" s="2273"/>
      <c r="B121" s="660">
        <v>117</v>
      </c>
      <c r="C121" s="660" t="s">
        <v>1527</v>
      </c>
      <c r="D121" s="660" t="s">
        <v>1528</v>
      </c>
      <c r="E121" s="660">
        <v>2022</v>
      </c>
      <c r="F121" s="2273"/>
    </row>
    <row r="122" spans="1:6" s="664" customFormat="1" ht="29.1" customHeight="1">
      <c r="A122" s="2273"/>
      <c r="B122" s="662">
        <v>118</v>
      </c>
      <c r="C122" s="663" t="s">
        <v>1529</v>
      </c>
      <c r="D122" s="663" t="s">
        <v>1530</v>
      </c>
      <c r="E122" s="662">
        <v>2022</v>
      </c>
      <c r="F122" s="2273"/>
    </row>
    <row r="123" spans="1:6" s="664" customFormat="1" ht="29.1" customHeight="1">
      <c r="A123" s="2273"/>
      <c r="B123" s="660">
        <v>119</v>
      </c>
      <c r="C123" s="660" t="s">
        <v>1531</v>
      </c>
      <c r="D123" s="660" t="s">
        <v>1532</v>
      </c>
      <c r="E123" s="660">
        <v>2022</v>
      </c>
      <c r="F123" s="2273"/>
    </row>
    <row r="124" spans="1:6" s="664" customFormat="1" ht="29.1" customHeight="1">
      <c r="A124" s="2273"/>
      <c r="B124" s="662">
        <v>120</v>
      </c>
      <c r="C124" s="663" t="s">
        <v>1533</v>
      </c>
      <c r="D124" s="663" t="s">
        <v>1534</v>
      </c>
      <c r="E124" s="662">
        <v>2022</v>
      </c>
      <c r="F124" s="2273"/>
    </row>
    <row r="125" spans="1:6" s="664" customFormat="1" ht="29.1" customHeight="1">
      <c r="A125" s="2273"/>
      <c r="B125" s="660">
        <v>121</v>
      </c>
      <c r="C125" s="660" t="s">
        <v>1535</v>
      </c>
      <c r="D125" s="660" t="s">
        <v>1536</v>
      </c>
      <c r="E125" s="660">
        <v>2022</v>
      </c>
      <c r="F125" s="2273"/>
    </row>
    <row r="126" spans="1:6" s="664" customFormat="1" ht="29.1" customHeight="1">
      <c r="A126" s="2273"/>
      <c r="B126" s="662">
        <v>122</v>
      </c>
      <c r="C126" s="663" t="s">
        <v>1537</v>
      </c>
      <c r="D126" s="663" t="s">
        <v>1538</v>
      </c>
      <c r="E126" s="662">
        <v>2022</v>
      </c>
      <c r="F126" s="2273"/>
    </row>
    <row r="127" spans="1:6" s="664" customFormat="1" ht="29.1" customHeight="1">
      <c r="A127" s="2274"/>
      <c r="B127" s="660">
        <v>123</v>
      </c>
      <c r="C127" s="660" t="s">
        <v>1539</v>
      </c>
      <c r="D127" s="660" t="s">
        <v>1540</v>
      </c>
      <c r="E127" s="660">
        <v>2021</v>
      </c>
      <c r="F127" s="2274"/>
    </row>
    <row r="128" spans="1:6" s="664" customFormat="1" ht="29.1" customHeight="1">
      <c r="A128" s="2272" t="s">
        <v>149</v>
      </c>
      <c r="B128" s="662">
        <v>124</v>
      </c>
      <c r="C128" s="663" t="s">
        <v>1541</v>
      </c>
      <c r="D128" s="663" t="s">
        <v>1542</v>
      </c>
      <c r="E128" s="662">
        <v>2022</v>
      </c>
      <c r="F128" s="2272" t="s">
        <v>121</v>
      </c>
    </row>
    <row r="129" spans="1:6" s="664" customFormat="1" ht="29.1" customHeight="1">
      <c r="A129" s="2273"/>
      <c r="B129" s="660">
        <v>125</v>
      </c>
      <c r="C129" s="660" t="s">
        <v>1543</v>
      </c>
      <c r="D129" s="660" t="s">
        <v>1544</v>
      </c>
      <c r="E129" s="660">
        <v>2023</v>
      </c>
      <c r="F129" s="2273"/>
    </row>
    <row r="130" spans="1:6" s="664" customFormat="1" ht="29.1" customHeight="1">
      <c r="A130" s="2273"/>
      <c r="B130" s="662">
        <v>126</v>
      </c>
      <c r="C130" s="663" t="s">
        <v>1545</v>
      </c>
      <c r="D130" s="663" t="s">
        <v>1546</v>
      </c>
      <c r="E130" s="662">
        <v>2023</v>
      </c>
      <c r="F130" s="2273"/>
    </row>
    <row r="131" spans="1:6" s="664" customFormat="1" ht="29.1" customHeight="1">
      <c r="A131" s="2273"/>
      <c r="B131" s="660">
        <v>127</v>
      </c>
      <c r="C131" s="660" t="s">
        <v>1358</v>
      </c>
      <c r="D131" s="660" t="s">
        <v>1547</v>
      </c>
      <c r="E131" s="660">
        <v>2022</v>
      </c>
      <c r="F131" s="2273"/>
    </row>
    <row r="132" spans="1:6" s="664" customFormat="1" ht="29.1" customHeight="1">
      <c r="A132" s="2274"/>
      <c r="B132" s="662">
        <v>128</v>
      </c>
      <c r="C132" s="663" t="s">
        <v>1548</v>
      </c>
      <c r="D132" s="663" t="s">
        <v>1549</v>
      </c>
      <c r="E132" s="662">
        <v>2023</v>
      </c>
      <c r="F132" s="2274"/>
    </row>
    <row r="133" spans="1:6" s="664" customFormat="1" ht="29.1" customHeight="1">
      <c r="A133" s="2272" t="s">
        <v>112</v>
      </c>
      <c r="B133" s="660">
        <v>129</v>
      </c>
      <c r="C133" s="660" t="s">
        <v>1497</v>
      </c>
      <c r="D133" s="660" t="s">
        <v>1550</v>
      </c>
      <c r="E133" s="660">
        <v>2022</v>
      </c>
      <c r="F133" s="2272" t="s">
        <v>1551</v>
      </c>
    </row>
    <row r="134" spans="1:6" s="664" customFormat="1" ht="29.1" customHeight="1">
      <c r="A134" s="2273"/>
      <c r="B134" s="662">
        <v>130</v>
      </c>
      <c r="C134" s="663" t="s">
        <v>1552</v>
      </c>
      <c r="D134" s="663" t="s">
        <v>1553</v>
      </c>
      <c r="E134" s="662">
        <v>2022</v>
      </c>
      <c r="F134" s="2273"/>
    </row>
    <row r="135" spans="1:6" s="664" customFormat="1" ht="29.1" customHeight="1">
      <c r="A135" s="2273"/>
      <c r="B135" s="660">
        <v>131</v>
      </c>
      <c r="C135" s="660" t="s">
        <v>1554</v>
      </c>
      <c r="D135" s="660" t="s">
        <v>1555</v>
      </c>
      <c r="E135" s="660">
        <v>2023</v>
      </c>
      <c r="F135" s="2273"/>
    </row>
    <row r="136" spans="1:6" s="664" customFormat="1" ht="29.1" customHeight="1">
      <c r="A136" s="2273"/>
      <c r="B136" s="662">
        <v>132</v>
      </c>
      <c r="C136" s="663" t="s">
        <v>1556</v>
      </c>
      <c r="D136" s="663" t="s">
        <v>1557</v>
      </c>
      <c r="E136" s="662">
        <v>2022</v>
      </c>
      <c r="F136" s="2273"/>
    </row>
    <row r="137" spans="1:6" s="664" customFormat="1" ht="29.1" customHeight="1">
      <c r="A137" s="2273"/>
      <c r="B137" s="660">
        <v>133</v>
      </c>
      <c r="C137" s="660" t="s">
        <v>1437</v>
      </c>
      <c r="D137" s="660" t="s">
        <v>1558</v>
      </c>
      <c r="E137" s="660">
        <v>2023</v>
      </c>
      <c r="F137" s="2273"/>
    </row>
    <row r="138" spans="1:6" s="664" customFormat="1" ht="29.1" customHeight="1">
      <c r="A138" s="2273"/>
      <c r="B138" s="662">
        <v>134</v>
      </c>
      <c r="C138" s="663" t="s">
        <v>1559</v>
      </c>
      <c r="D138" s="663" t="s">
        <v>1560</v>
      </c>
      <c r="E138" s="662">
        <v>2022</v>
      </c>
      <c r="F138" s="2273"/>
    </row>
    <row r="139" spans="1:6" s="664" customFormat="1" ht="29.1" customHeight="1">
      <c r="A139" s="2274"/>
      <c r="B139" s="660">
        <v>135</v>
      </c>
      <c r="C139" s="660" t="s">
        <v>1561</v>
      </c>
      <c r="D139" s="660" t="s">
        <v>1562</v>
      </c>
      <c r="E139" s="660">
        <v>2023</v>
      </c>
      <c r="F139" s="2274"/>
    </row>
    <row r="140" spans="1:6" s="664" customFormat="1" ht="29.1" customHeight="1">
      <c r="A140" s="2272" t="s">
        <v>122</v>
      </c>
      <c r="B140" s="662">
        <v>136</v>
      </c>
      <c r="C140" s="663" t="s">
        <v>1563</v>
      </c>
      <c r="D140" s="663" t="s">
        <v>1564</v>
      </c>
      <c r="E140" s="662">
        <v>2021</v>
      </c>
      <c r="F140" s="2272" t="s">
        <v>1565</v>
      </c>
    </row>
    <row r="141" spans="1:6" s="664" customFormat="1" ht="29.1" customHeight="1">
      <c r="A141" s="2273"/>
      <c r="B141" s="660">
        <v>137</v>
      </c>
      <c r="C141" s="660" t="s">
        <v>1566</v>
      </c>
      <c r="D141" s="660" t="s">
        <v>1567</v>
      </c>
      <c r="E141" s="660">
        <v>2021</v>
      </c>
      <c r="F141" s="2273"/>
    </row>
    <row r="142" spans="1:6" s="664" customFormat="1" ht="29.1" customHeight="1">
      <c r="A142" s="2274"/>
      <c r="B142" s="662">
        <v>138</v>
      </c>
      <c r="C142" s="663" t="s">
        <v>1568</v>
      </c>
      <c r="D142" s="663" t="s">
        <v>1569</v>
      </c>
      <c r="E142" s="662">
        <v>2022</v>
      </c>
      <c r="F142" s="2274"/>
    </row>
    <row r="143" spans="1:6" s="664" customFormat="1" ht="29.1" customHeight="1">
      <c r="A143" s="665" t="s">
        <v>124</v>
      </c>
      <c r="B143" s="660">
        <v>139</v>
      </c>
      <c r="C143" s="660" t="s">
        <v>1570</v>
      </c>
      <c r="D143" s="660" t="s">
        <v>1571</v>
      </c>
      <c r="E143" s="660">
        <v>2023</v>
      </c>
      <c r="F143" s="665" t="s">
        <v>1572</v>
      </c>
    </row>
    <row r="144" spans="1:6" s="661" customFormat="1" ht="29.1" customHeight="1">
      <c r="A144" s="2266" t="s">
        <v>126</v>
      </c>
      <c r="B144" s="662">
        <v>140</v>
      </c>
      <c r="C144" s="663" t="s">
        <v>1573</v>
      </c>
      <c r="D144" s="663" t="s">
        <v>1574</v>
      </c>
      <c r="E144" s="662">
        <v>2023</v>
      </c>
      <c r="F144" s="2268" t="s">
        <v>127</v>
      </c>
    </row>
    <row r="145" spans="1:6" s="661" customFormat="1" ht="29.1" customHeight="1">
      <c r="A145" s="2266"/>
      <c r="B145" s="660">
        <v>141</v>
      </c>
      <c r="C145" s="660" t="s">
        <v>1575</v>
      </c>
      <c r="D145" s="660" t="s">
        <v>1576</v>
      </c>
      <c r="E145" s="660">
        <v>2022</v>
      </c>
      <c r="F145" s="2268"/>
    </row>
    <row r="146" spans="1:6" s="661" customFormat="1" ht="29.1" customHeight="1">
      <c r="A146" s="2266"/>
      <c r="B146" s="662">
        <v>142</v>
      </c>
      <c r="C146" s="663" t="s">
        <v>1577</v>
      </c>
      <c r="D146" s="663" t="s">
        <v>1578</v>
      </c>
      <c r="E146" s="662">
        <v>2022</v>
      </c>
      <c r="F146" s="2268"/>
    </row>
    <row r="147" spans="1:6" s="661" customFormat="1" ht="29.1" customHeight="1">
      <c r="A147" s="2266"/>
      <c r="B147" s="660">
        <v>143</v>
      </c>
      <c r="C147" s="660" t="s">
        <v>1579</v>
      </c>
      <c r="D147" s="660" t="s">
        <v>1580</v>
      </c>
      <c r="E147" s="660">
        <v>2023</v>
      </c>
      <c r="F147" s="2268"/>
    </row>
    <row r="148" spans="1:6" s="661" customFormat="1" ht="29.1" customHeight="1">
      <c r="A148" s="2267"/>
      <c r="B148" s="662">
        <v>144</v>
      </c>
      <c r="C148" s="663" t="s">
        <v>1581</v>
      </c>
      <c r="D148" s="663" t="s">
        <v>1582</v>
      </c>
      <c r="E148" s="662">
        <v>2022</v>
      </c>
      <c r="F148" s="2269"/>
    </row>
    <row r="149" spans="1:6" ht="21" customHeight="1">
      <c r="A149" s="2270" t="s">
        <v>1583</v>
      </c>
      <c r="B149" s="2270"/>
      <c r="C149" s="2270"/>
      <c r="D149" s="2271" t="s">
        <v>1584</v>
      </c>
      <c r="E149" s="2271"/>
      <c r="F149" s="2271"/>
    </row>
    <row r="151" spans="1:6" ht="39" customHeight="1">
      <c r="D151" s="658"/>
    </row>
    <row r="152" spans="1:6" ht="39" customHeight="1">
      <c r="D152" s="658"/>
    </row>
    <row r="153" spans="1:6" ht="39" customHeight="1">
      <c r="D153" s="658"/>
    </row>
  </sheetData>
  <dataConsolidate link="1"/>
  <mergeCells count="46">
    <mergeCell ref="B4:C4"/>
    <mergeCell ref="A1:F1"/>
    <mergeCell ref="A2:F2"/>
    <mergeCell ref="G2:J2"/>
    <mergeCell ref="A3:C3"/>
    <mergeCell ref="D3:F3"/>
    <mergeCell ref="A5:A23"/>
    <mergeCell ref="F5:F23"/>
    <mergeCell ref="A24:A30"/>
    <mergeCell ref="F24:F30"/>
    <mergeCell ref="A31:A37"/>
    <mergeCell ref="F31:F37"/>
    <mergeCell ref="A38:A46"/>
    <mergeCell ref="F38:F46"/>
    <mergeCell ref="A47:A50"/>
    <mergeCell ref="F47:F50"/>
    <mergeCell ref="A51:A60"/>
    <mergeCell ref="F51:F60"/>
    <mergeCell ref="A61:A69"/>
    <mergeCell ref="F61:F69"/>
    <mergeCell ref="A70:A73"/>
    <mergeCell ref="F70:F73"/>
    <mergeCell ref="A74:A76"/>
    <mergeCell ref="F74:F76"/>
    <mergeCell ref="A77:A83"/>
    <mergeCell ref="F77:F83"/>
    <mergeCell ref="A84:A89"/>
    <mergeCell ref="F84:F89"/>
    <mergeCell ref="A90:A102"/>
    <mergeCell ref="F90:F102"/>
    <mergeCell ref="A103:A105"/>
    <mergeCell ref="F103:F105"/>
    <mergeCell ref="A106:A118"/>
    <mergeCell ref="F106:F118"/>
    <mergeCell ref="A119:A127"/>
    <mergeCell ref="F119:F127"/>
    <mergeCell ref="A144:A148"/>
    <mergeCell ref="F144:F148"/>
    <mergeCell ref="A149:C149"/>
    <mergeCell ref="D149:F149"/>
    <mergeCell ref="A128:A132"/>
    <mergeCell ref="F128:F132"/>
    <mergeCell ref="A133:A139"/>
    <mergeCell ref="F133:F139"/>
    <mergeCell ref="A140:A142"/>
    <mergeCell ref="F140:F142"/>
  </mergeCells>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2" manualBreakCount="2">
    <brk id="60" max="5" man="1"/>
    <brk id="89" max="5"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E44"/>
  <sheetViews>
    <sheetView showGridLines="0" rightToLeft="1" zoomScale="110" zoomScaleNormal="110" zoomScaleSheetLayoutView="75" workbookViewId="0">
      <selection activeCell="G13" sqref="G13"/>
    </sheetView>
  </sheetViews>
  <sheetFormatPr defaultColWidth="6.7109375" defaultRowHeight="39.950000000000003" customHeight="1"/>
  <cols>
    <col min="1" max="1" width="21.7109375" style="676" customWidth="1"/>
    <col min="2" max="2" width="7.7109375" style="676" customWidth="1"/>
    <col min="3" max="4" width="55.7109375" style="676" customWidth="1"/>
    <col min="5" max="6" width="21.7109375" style="676" customWidth="1"/>
    <col min="7" max="8" width="6.7109375" style="676"/>
    <col min="9" max="9" width="12.85546875" style="676" customWidth="1"/>
    <col min="10" max="10" width="42.7109375" style="676" customWidth="1"/>
    <col min="11" max="11" width="12.5703125" style="676" customWidth="1"/>
    <col min="12" max="255" width="6.7109375" style="676"/>
    <col min="256" max="256" width="18.28515625" style="676" customWidth="1"/>
    <col min="257" max="257" width="7.7109375" style="676" customWidth="1"/>
    <col min="258" max="258" width="32.28515625" style="676" customWidth="1"/>
    <col min="259" max="259" width="45.140625" style="676" bestFit="1" customWidth="1"/>
    <col min="260" max="260" width="17.28515625" style="676" customWidth="1"/>
    <col min="261" max="511" width="6.7109375" style="676"/>
    <col min="512" max="512" width="18.28515625" style="676" customWidth="1"/>
    <col min="513" max="513" width="7.7109375" style="676" customWidth="1"/>
    <col min="514" max="514" width="32.28515625" style="676" customWidth="1"/>
    <col min="515" max="515" width="45.140625" style="676" bestFit="1" customWidth="1"/>
    <col min="516" max="516" width="17.28515625" style="676" customWidth="1"/>
    <col min="517" max="767" width="6.7109375" style="676"/>
    <col min="768" max="768" width="18.28515625" style="676" customWidth="1"/>
    <col min="769" max="769" width="7.7109375" style="676" customWidth="1"/>
    <col min="770" max="770" width="32.28515625" style="676" customWidth="1"/>
    <col min="771" max="771" width="45.140625" style="676" bestFit="1" customWidth="1"/>
    <col min="772" max="772" width="17.28515625" style="676" customWidth="1"/>
    <col min="773" max="1023" width="6.7109375" style="676"/>
    <col min="1024" max="1024" width="18.28515625" style="676" customWidth="1"/>
    <col min="1025" max="1025" width="7.7109375" style="676" customWidth="1"/>
    <col min="1026" max="1026" width="32.28515625" style="676" customWidth="1"/>
    <col min="1027" max="1027" width="45.140625" style="676" bestFit="1" customWidth="1"/>
    <col min="1028" max="1028" width="17.28515625" style="676" customWidth="1"/>
    <col min="1029" max="1279" width="6.7109375" style="676"/>
    <col min="1280" max="1280" width="18.28515625" style="676" customWidth="1"/>
    <col min="1281" max="1281" width="7.7109375" style="676" customWidth="1"/>
    <col min="1282" max="1282" width="32.28515625" style="676" customWidth="1"/>
    <col min="1283" max="1283" width="45.140625" style="676" bestFit="1" customWidth="1"/>
    <col min="1284" max="1284" width="17.28515625" style="676" customWidth="1"/>
    <col min="1285" max="1535" width="6.7109375" style="676"/>
    <col min="1536" max="1536" width="18.28515625" style="676" customWidth="1"/>
    <col min="1537" max="1537" width="7.7109375" style="676" customWidth="1"/>
    <col min="1538" max="1538" width="32.28515625" style="676" customWidth="1"/>
    <col min="1539" max="1539" width="45.140625" style="676" bestFit="1" customWidth="1"/>
    <col min="1540" max="1540" width="17.28515625" style="676" customWidth="1"/>
    <col min="1541" max="1791" width="6.7109375" style="676"/>
    <col min="1792" max="1792" width="18.28515625" style="676" customWidth="1"/>
    <col min="1793" max="1793" width="7.7109375" style="676" customWidth="1"/>
    <col min="1794" max="1794" width="32.28515625" style="676" customWidth="1"/>
    <col min="1795" max="1795" width="45.140625" style="676" bestFit="1" customWidth="1"/>
    <col min="1796" max="1796" width="17.28515625" style="676" customWidth="1"/>
    <col min="1797" max="2047" width="6.7109375" style="676"/>
    <col min="2048" max="2048" width="18.28515625" style="676" customWidth="1"/>
    <col min="2049" max="2049" width="7.7109375" style="676" customWidth="1"/>
    <col min="2050" max="2050" width="32.28515625" style="676" customWidth="1"/>
    <col min="2051" max="2051" width="45.140625" style="676" bestFit="1" customWidth="1"/>
    <col min="2052" max="2052" width="17.28515625" style="676" customWidth="1"/>
    <col min="2053" max="2303" width="6.7109375" style="676"/>
    <col min="2304" max="2304" width="18.28515625" style="676" customWidth="1"/>
    <col min="2305" max="2305" width="7.7109375" style="676" customWidth="1"/>
    <col min="2306" max="2306" width="32.28515625" style="676" customWidth="1"/>
    <col min="2307" max="2307" width="45.140625" style="676" bestFit="1" customWidth="1"/>
    <col min="2308" max="2308" width="17.28515625" style="676" customWidth="1"/>
    <col min="2309" max="2559" width="6.7109375" style="676"/>
    <col min="2560" max="2560" width="18.28515625" style="676" customWidth="1"/>
    <col min="2561" max="2561" width="7.7109375" style="676" customWidth="1"/>
    <col min="2562" max="2562" width="32.28515625" style="676" customWidth="1"/>
    <col min="2563" max="2563" width="45.140625" style="676" bestFit="1" customWidth="1"/>
    <col min="2564" max="2564" width="17.28515625" style="676" customWidth="1"/>
    <col min="2565" max="2815" width="6.7109375" style="676"/>
    <col min="2816" max="2816" width="18.28515625" style="676" customWidth="1"/>
    <col min="2817" max="2817" width="7.7109375" style="676" customWidth="1"/>
    <col min="2818" max="2818" width="32.28515625" style="676" customWidth="1"/>
    <col min="2819" max="2819" width="45.140625" style="676" bestFit="1" customWidth="1"/>
    <col min="2820" max="2820" width="17.28515625" style="676" customWidth="1"/>
    <col min="2821" max="3071" width="6.7109375" style="676"/>
    <col min="3072" max="3072" width="18.28515625" style="676" customWidth="1"/>
    <col min="3073" max="3073" width="7.7109375" style="676" customWidth="1"/>
    <col min="3074" max="3074" width="32.28515625" style="676" customWidth="1"/>
    <col min="3075" max="3075" width="45.140625" style="676" bestFit="1" customWidth="1"/>
    <col min="3076" max="3076" width="17.28515625" style="676" customWidth="1"/>
    <col min="3077" max="3327" width="6.7109375" style="676"/>
    <col min="3328" max="3328" width="18.28515625" style="676" customWidth="1"/>
    <col min="3329" max="3329" width="7.7109375" style="676" customWidth="1"/>
    <col min="3330" max="3330" width="32.28515625" style="676" customWidth="1"/>
    <col min="3331" max="3331" width="45.140625" style="676" bestFit="1" customWidth="1"/>
    <col min="3332" max="3332" width="17.28515625" style="676" customWidth="1"/>
    <col min="3333" max="3583" width="6.7109375" style="676"/>
    <col min="3584" max="3584" width="18.28515625" style="676" customWidth="1"/>
    <col min="3585" max="3585" width="7.7109375" style="676" customWidth="1"/>
    <col min="3586" max="3586" width="32.28515625" style="676" customWidth="1"/>
    <col min="3587" max="3587" width="45.140625" style="676" bestFit="1" customWidth="1"/>
    <col min="3588" max="3588" width="17.28515625" style="676" customWidth="1"/>
    <col min="3589" max="3839" width="6.7109375" style="676"/>
    <col min="3840" max="3840" width="18.28515625" style="676" customWidth="1"/>
    <col min="3841" max="3841" width="7.7109375" style="676" customWidth="1"/>
    <col min="3842" max="3842" width="32.28515625" style="676" customWidth="1"/>
    <col min="3843" max="3843" width="45.140625" style="676" bestFit="1" customWidth="1"/>
    <col min="3844" max="3844" width="17.28515625" style="676" customWidth="1"/>
    <col min="3845" max="4095" width="6.7109375" style="676"/>
    <col min="4096" max="4096" width="18.28515625" style="676" customWidth="1"/>
    <col min="4097" max="4097" width="7.7109375" style="676" customWidth="1"/>
    <col min="4098" max="4098" width="32.28515625" style="676" customWidth="1"/>
    <col min="4099" max="4099" width="45.140625" style="676" bestFit="1" customWidth="1"/>
    <col min="4100" max="4100" width="17.28515625" style="676" customWidth="1"/>
    <col min="4101" max="4351" width="6.7109375" style="676"/>
    <col min="4352" max="4352" width="18.28515625" style="676" customWidth="1"/>
    <col min="4353" max="4353" width="7.7109375" style="676" customWidth="1"/>
    <col min="4354" max="4354" width="32.28515625" style="676" customWidth="1"/>
    <col min="4355" max="4355" width="45.140625" style="676" bestFit="1" customWidth="1"/>
    <col min="4356" max="4356" width="17.28515625" style="676" customWidth="1"/>
    <col min="4357" max="4607" width="6.7109375" style="676"/>
    <col min="4608" max="4608" width="18.28515625" style="676" customWidth="1"/>
    <col min="4609" max="4609" width="7.7109375" style="676" customWidth="1"/>
    <col min="4610" max="4610" width="32.28515625" style="676" customWidth="1"/>
    <col min="4611" max="4611" width="45.140625" style="676" bestFit="1" customWidth="1"/>
    <col min="4612" max="4612" width="17.28515625" style="676" customWidth="1"/>
    <col min="4613" max="4863" width="6.7109375" style="676"/>
    <col min="4864" max="4864" width="18.28515625" style="676" customWidth="1"/>
    <col min="4865" max="4865" width="7.7109375" style="676" customWidth="1"/>
    <col min="4866" max="4866" width="32.28515625" style="676" customWidth="1"/>
    <col min="4867" max="4867" width="45.140625" style="676" bestFit="1" customWidth="1"/>
    <col min="4868" max="4868" width="17.28515625" style="676" customWidth="1"/>
    <col min="4869" max="5119" width="6.7109375" style="676"/>
    <col min="5120" max="5120" width="18.28515625" style="676" customWidth="1"/>
    <col min="5121" max="5121" width="7.7109375" style="676" customWidth="1"/>
    <col min="5122" max="5122" width="32.28515625" style="676" customWidth="1"/>
    <col min="5123" max="5123" width="45.140625" style="676" bestFit="1" customWidth="1"/>
    <col min="5124" max="5124" width="17.28515625" style="676" customWidth="1"/>
    <col min="5125" max="5375" width="6.7109375" style="676"/>
    <col min="5376" max="5376" width="18.28515625" style="676" customWidth="1"/>
    <col min="5377" max="5377" width="7.7109375" style="676" customWidth="1"/>
    <col min="5378" max="5378" width="32.28515625" style="676" customWidth="1"/>
    <col min="5379" max="5379" width="45.140625" style="676" bestFit="1" customWidth="1"/>
    <col min="5380" max="5380" width="17.28515625" style="676" customWidth="1"/>
    <col min="5381" max="5631" width="6.7109375" style="676"/>
    <col min="5632" max="5632" width="18.28515625" style="676" customWidth="1"/>
    <col min="5633" max="5633" width="7.7109375" style="676" customWidth="1"/>
    <col min="5634" max="5634" width="32.28515625" style="676" customWidth="1"/>
    <col min="5635" max="5635" width="45.140625" style="676" bestFit="1" customWidth="1"/>
    <col min="5636" max="5636" width="17.28515625" style="676" customWidth="1"/>
    <col min="5637" max="5887" width="6.7109375" style="676"/>
    <col min="5888" max="5888" width="18.28515625" style="676" customWidth="1"/>
    <col min="5889" max="5889" width="7.7109375" style="676" customWidth="1"/>
    <col min="5890" max="5890" width="32.28515625" style="676" customWidth="1"/>
    <col min="5891" max="5891" width="45.140625" style="676" bestFit="1" customWidth="1"/>
    <col min="5892" max="5892" width="17.28515625" style="676" customWidth="1"/>
    <col min="5893" max="6143" width="6.7109375" style="676"/>
    <col min="6144" max="6144" width="18.28515625" style="676" customWidth="1"/>
    <col min="6145" max="6145" width="7.7109375" style="676" customWidth="1"/>
    <col min="6146" max="6146" width="32.28515625" style="676" customWidth="1"/>
    <col min="6147" max="6147" width="45.140625" style="676" bestFit="1" customWidth="1"/>
    <col min="6148" max="6148" width="17.28515625" style="676" customWidth="1"/>
    <col min="6149" max="6399" width="6.7109375" style="676"/>
    <col min="6400" max="6400" width="18.28515625" style="676" customWidth="1"/>
    <col min="6401" max="6401" width="7.7109375" style="676" customWidth="1"/>
    <col min="6402" max="6402" width="32.28515625" style="676" customWidth="1"/>
    <col min="6403" max="6403" width="45.140625" style="676" bestFit="1" customWidth="1"/>
    <col min="6404" max="6404" width="17.28515625" style="676" customWidth="1"/>
    <col min="6405" max="6655" width="6.7109375" style="676"/>
    <col min="6656" max="6656" width="18.28515625" style="676" customWidth="1"/>
    <col min="6657" max="6657" width="7.7109375" style="676" customWidth="1"/>
    <col min="6658" max="6658" width="32.28515625" style="676" customWidth="1"/>
    <col min="6659" max="6659" width="45.140625" style="676" bestFit="1" customWidth="1"/>
    <col min="6660" max="6660" width="17.28515625" style="676" customWidth="1"/>
    <col min="6661" max="6911" width="6.7109375" style="676"/>
    <col min="6912" max="6912" width="18.28515625" style="676" customWidth="1"/>
    <col min="6913" max="6913" width="7.7109375" style="676" customWidth="1"/>
    <col min="6914" max="6914" width="32.28515625" style="676" customWidth="1"/>
    <col min="6915" max="6915" width="45.140625" style="676" bestFit="1" customWidth="1"/>
    <col min="6916" max="6916" width="17.28515625" style="676" customWidth="1"/>
    <col min="6917" max="7167" width="6.7109375" style="676"/>
    <col min="7168" max="7168" width="18.28515625" style="676" customWidth="1"/>
    <col min="7169" max="7169" width="7.7109375" style="676" customWidth="1"/>
    <col min="7170" max="7170" width="32.28515625" style="676" customWidth="1"/>
    <col min="7171" max="7171" width="45.140625" style="676" bestFit="1" customWidth="1"/>
    <col min="7172" max="7172" width="17.28515625" style="676" customWidth="1"/>
    <col min="7173" max="7423" width="6.7109375" style="676"/>
    <col min="7424" max="7424" width="18.28515625" style="676" customWidth="1"/>
    <col min="7425" max="7425" width="7.7109375" style="676" customWidth="1"/>
    <col min="7426" max="7426" width="32.28515625" style="676" customWidth="1"/>
    <col min="7427" max="7427" width="45.140625" style="676" bestFit="1" customWidth="1"/>
    <col min="7428" max="7428" width="17.28515625" style="676" customWidth="1"/>
    <col min="7429" max="7679" width="6.7109375" style="676"/>
    <col min="7680" max="7680" width="18.28515625" style="676" customWidth="1"/>
    <col min="7681" max="7681" width="7.7109375" style="676" customWidth="1"/>
    <col min="7682" max="7682" width="32.28515625" style="676" customWidth="1"/>
    <col min="7683" max="7683" width="45.140625" style="676" bestFit="1" customWidth="1"/>
    <col min="7684" max="7684" width="17.28515625" style="676" customWidth="1"/>
    <col min="7685" max="7935" width="6.7109375" style="676"/>
    <col min="7936" max="7936" width="18.28515625" style="676" customWidth="1"/>
    <col min="7937" max="7937" width="7.7109375" style="676" customWidth="1"/>
    <col min="7938" max="7938" width="32.28515625" style="676" customWidth="1"/>
    <col min="7939" max="7939" width="45.140625" style="676" bestFit="1" customWidth="1"/>
    <col min="7940" max="7940" width="17.28515625" style="676" customWidth="1"/>
    <col min="7941" max="8191" width="6.7109375" style="676"/>
    <col min="8192" max="8192" width="18.28515625" style="676" customWidth="1"/>
    <col min="8193" max="8193" width="7.7109375" style="676" customWidth="1"/>
    <col min="8194" max="8194" width="32.28515625" style="676" customWidth="1"/>
    <col min="8195" max="8195" width="45.140625" style="676" bestFit="1" customWidth="1"/>
    <col min="8196" max="8196" width="17.28515625" style="676" customWidth="1"/>
    <col min="8197" max="8447" width="6.7109375" style="676"/>
    <col min="8448" max="8448" width="18.28515625" style="676" customWidth="1"/>
    <col min="8449" max="8449" width="7.7109375" style="676" customWidth="1"/>
    <col min="8450" max="8450" width="32.28515625" style="676" customWidth="1"/>
    <col min="8451" max="8451" width="45.140625" style="676" bestFit="1" customWidth="1"/>
    <col min="8452" max="8452" width="17.28515625" style="676" customWidth="1"/>
    <col min="8453" max="8703" width="6.7109375" style="676"/>
    <col min="8704" max="8704" width="18.28515625" style="676" customWidth="1"/>
    <col min="8705" max="8705" width="7.7109375" style="676" customWidth="1"/>
    <col min="8706" max="8706" width="32.28515625" style="676" customWidth="1"/>
    <col min="8707" max="8707" width="45.140625" style="676" bestFit="1" customWidth="1"/>
    <col min="8708" max="8708" width="17.28515625" style="676" customWidth="1"/>
    <col min="8709" max="8959" width="6.7109375" style="676"/>
    <col min="8960" max="8960" width="18.28515625" style="676" customWidth="1"/>
    <col min="8961" max="8961" width="7.7109375" style="676" customWidth="1"/>
    <col min="8962" max="8962" width="32.28515625" style="676" customWidth="1"/>
    <col min="8963" max="8963" width="45.140625" style="676" bestFit="1" customWidth="1"/>
    <col min="8964" max="8964" width="17.28515625" style="676" customWidth="1"/>
    <col min="8965" max="9215" width="6.7109375" style="676"/>
    <col min="9216" max="9216" width="18.28515625" style="676" customWidth="1"/>
    <col min="9217" max="9217" width="7.7109375" style="676" customWidth="1"/>
    <col min="9218" max="9218" width="32.28515625" style="676" customWidth="1"/>
    <col min="9219" max="9219" width="45.140625" style="676" bestFit="1" customWidth="1"/>
    <col min="9220" max="9220" width="17.28515625" style="676" customWidth="1"/>
    <col min="9221" max="9471" width="6.7109375" style="676"/>
    <col min="9472" max="9472" width="18.28515625" style="676" customWidth="1"/>
    <col min="9473" max="9473" width="7.7109375" style="676" customWidth="1"/>
    <col min="9474" max="9474" width="32.28515625" style="676" customWidth="1"/>
    <col min="9475" max="9475" width="45.140625" style="676" bestFit="1" customWidth="1"/>
    <col min="9476" max="9476" width="17.28515625" style="676" customWidth="1"/>
    <col min="9477" max="9727" width="6.7109375" style="676"/>
    <col min="9728" max="9728" width="18.28515625" style="676" customWidth="1"/>
    <col min="9729" max="9729" width="7.7109375" style="676" customWidth="1"/>
    <col min="9730" max="9730" width="32.28515625" style="676" customWidth="1"/>
    <col min="9731" max="9731" width="45.140625" style="676" bestFit="1" customWidth="1"/>
    <col min="9732" max="9732" width="17.28515625" style="676" customWidth="1"/>
    <col min="9733" max="9983" width="6.7109375" style="676"/>
    <col min="9984" max="9984" width="18.28515625" style="676" customWidth="1"/>
    <col min="9985" max="9985" width="7.7109375" style="676" customWidth="1"/>
    <col min="9986" max="9986" width="32.28515625" style="676" customWidth="1"/>
    <col min="9987" max="9987" width="45.140625" style="676" bestFit="1" customWidth="1"/>
    <col min="9988" max="9988" width="17.28515625" style="676" customWidth="1"/>
    <col min="9989" max="10239" width="6.7109375" style="676"/>
    <col min="10240" max="10240" width="18.28515625" style="676" customWidth="1"/>
    <col min="10241" max="10241" width="7.7109375" style="676" customWidth="1"/>
    <col min="10242" max="10242" width="32.28515625" style="676" customWidth="1"/>
    <col min="10243" max="10243" width="45.140625" style="676" bestFit="1" customWidth="1"/>
    <col min="10244" max="10244" width="17.28515625" style="676" customWidth="1"/>
    <col min="10245" max="10495" width="6.7109375" style="676"/>
    <col min="10496" max="10496" width="18.28515625" style="676" customWidth="1"/>
    <col min="10497" max="10497" width="7.7109375" style="676" customWidth="1"/>
    <col min="10498" max="10498" width="32.28515625" style="676" customWidth="1"/>
    <col min="10499" max="10499" width="45.140625" style="676" bestFit="1" customWidth="1"/>
    <col min="10500" max="10500" width="17.28515625" style="676" customWidth="1"/>
    <col min="10501" max="10751" width="6.7109375" style="676"/>
    <col min="10752" max="10752" width="18.28515625" style="676" customWidth="1"/>
    <col min="10753" max="10753" width="7.7109375" style="676" customWidth="1"/>
    <col min="10754" max="10754" width="32.28515625" style="676" customWidth="1"/>
    <col min="10755" max="10755" width="45.140625" style="676" bestFit="1" customWidth="1"/>
    <col min="10756" max="10756" width="17.28515625" style="676" customWidth="1"/>
    <col min="10757" max="11007" width="6.7109375" style="676"/>
    <col min="11008" max="11008" width="18.28515625" style="676" customWidth="1"/>
    <col min="11009" max="11009" width="7.7109375" style="676" customWidth="1"/>
    <col min="11010" max="11010" width="32.28515625" style="676" customWidth="1"/>
    <col min="11011" max="11011" width="45.140625" style="676" bestFit="1" customWidth="1"/>
    <col min="11012" max="11012" width="17.28515625" style="676" customWidth="1"/>
    <col min="11013" max="11263" width="6.7109375" style="676"/>
    <col min="11264" max="11264" width="18.28515625" style="676" customWidth="1"/>
    <col min="11265" max="11265" width="7.7109375" style="676" customWidth="1"/>
    <col min="11266" max="11266" width="32.28515625" style="676" customWidth="1"/>
    <col min="11267" max="11267" width="45.140625" style="676" bestFit="1" customWidth="1"/>
    <col min="11268" max="11268" width="17.28515625" style="676" customWidth="1"/>
    <col min="11269" max="11519" width="6.7109375" style="676"/>
    <col min="11520" max="11520" width="18.28515625" style="676" customWidth="1"/>
    <col min="11521" max="11521" width="7.7109375" style="676" customWidth="1"/>
    <col min="11522" max="11522" width="32.28515625" style="676" customWidth="1"/>
    <col min="11523" max="11523" width="45.140625" style="676" bestFit="1" customWidth="1"/>
    <col min="11524" max="11524" width="17.28515625" style="676" customWidth="1"/>
    <col min="11525" max="11775" width="6.7109375" style="676"/>
    <col min="11776" max="11776" width="18.28515625" style="676" customWidth="1"/>
    <col min="11777" max="11777" width="7.7109375" style="676" customWidth="1"/>
    <col min="11778" max="11778" width="32.28515625" style="676" customWidth="1"/>
    <col min="11779" max="11779" width="45.140625" style="676" bestFit="1" customWidth="1"/>
    <col min="11780" max="11780" width="17.28515625" style="676" customWidth="1"/>
    <col min="11781" max="12031" width="6.7109375" style="676"/>
    <col min="12032" max="12032" width="18.28515625" style="676" customWidth="1"/>
    <col min="12033" max="12033" width="7.7109375" style="676" customWidth="1"/>
    <col min="12034" max="12034" width="32.28515625" style="676" customWidth="1"/>
    <col min="12035" max="12035" width="45.140625" style="676" bestFit="1" customWidth="1"/>
    <col min="12036" max="12036" width="17.28515625" style="676" customWidth="1"/>
    <col min="12037" max="12287" width="6.7109375" style="676"/>
    <col min="12288" max="12288" width="18.28515625" style="676" customWidth="1"/>
    <col min="12289" max="12289" width="7.7109375" style="676" customWidth="1"/>
    <col min="12290" max="12290" width="32.28515625" style="676" customWidth="1"/>
    <col min="12291" max="12291" width="45.140625" style="676" bestFit="1" customWidth="1"/>
    <col min="12292" max="12292" width="17.28515625" style="676" customWidth="1"/>
    <col min="12293" max="12543" width="6.7109375" style="676"/>
    <col min="12544" max="12544" width="18.28515625" style="676" customWidth="1"/>
    <col min="12545" max="12545" width="7.7109375" style="676" customWidth="1"/>
    <col min="12546" max="12546" width="32.28515625" style="676" customWidth="1"/>
    <col min="12547" max="12547" width="45.140625" style="676" bestFit="1" customWidth="1"/>
    <col min="12548" max="12548" width="17.28515625" style="676" customWidth="1"/>
    <col min="12549" max="12799" width="6.7109375" style="676"/>
    <col min="12800" max="12800" width="18.28515625" style="676" customWidth="1"/>
    <col min="12801" max="12801" width="7.7109375" style="676" customWidth="1"/>
    <col min="12802" max="12802" width="32.28515625" style="676" customWidth="1"/>
    <col min="12803" max="12803" width="45.140625" style="676" bestFit="1" customWidth="1"/>
    <col min="12804" max="12804" width="17.28515625" style="676" customWidth="1"/>
    <col min="12805" max="13055" width="6.7109375" style="676"/>
    <col min="13056" max="13056" width="18.28515625" style="676" customWidth="1"/>
    <col min="13057" max="13057" width="7.7109375" style="676" customWidth="1"/>
    <col min="13058" max="13058" width="32.28515625" style="676" customWidth="1"/>
    <col min="13059" max="13059" width="45.140625" style="676" bestFit="1" customWidth="1"/>
    <col min="13060" max="13060" width="17.28515625" style="676" customWidth="1"/>
    <col min="13061" max="13311" width="6.7109375" style="676"/>
    <col min="13312" max="13312" width="18.28515625" style="676" customWidth="1"/>
    <col min="13313" max="13313" width="7.7109375" style="676" customWidth="1"/>
    <col min="13314" max="13314" width="32.28515625" style="676" customWidth="1"/>
    <col min="13315" max="13315" width="45.140625" style="676" bestFit="1" customWidth="1"/>
    <col min="13316" max="13316" width="17.28515625" style="676" customWidth="1"/>
    <col min="13317" max="13567" width="6.7109375" style="676"/>
    <col min="13568" max="13568" width="18.28515625" style="676" customWidth="1"/>
    <col min="13569" max="13569" width="7.7109375" style="676" customWidth="1"/>
    <col min="13570" max="13570" width="32.28515625" style="676" customWidth="1"/>
    <col min="13571" max="13571" width="45.140625" style="676" bestFit="1" customWidth="1"/>
    <col min="13572" max="13572" width="17.28515625" style="676" customWidth="1"/>
    <col min="13573" max="13823" width="6.7109375" style="676"/>
    <col min="13824" max="13824" width="18.28515625" style="676" customWidth="1"/>
    <col min="13825" max="13825" width="7.7109375" style="676" customWidth="1"/>
    <col min="13826" max="13826" width="32.28515625" style="676" customWidth="1"/>
    <col min="13827" max="13827" width="45.140625" style="676" bestFit="1" customWidth="1"/>
    <col min="13828" max="13828" width="17.28515625" style="676" customWidth="1"/>
    <col min="13829" max="14079" width="6.7109375" style="676"/>
    <col min="14080" max="14080" width="18.28515625" style="676" customWidth="1"/>
    <col min="14081" max="14081" width="7.7109375" style="676" customWidth="1"/>
    <col min="14082" max="14082" width="32.28515625" style="676" customWidth="1"/>
    <col min="14083" max="14083" width="45.140625" style="676" bestFit="1" customWidth="1"/>
    <col min="14084" max="14084" width="17.28515625" style="676" customWidth="1"/>
    <col min="14085" max="14335" width="6.7109375" style="676"/>
    <col min="14336" max="14336" width="18.28515625" style="676" customWidth="1"/>
    <col min="14337" max="14337" width="7.7109375" style="676" customWidth="1"/>
    <col min="14338" max="14338" width="32.28515625" style="676" customWidth="1"/>
    <col min="14339" max="14339" width="45.140625" style="676" bestFit="1" customWidth="1"/>
    <col min="14340" max="14340" width="17.28515625" style="676" customWidth="1"/>
    <col min="14341" max="14591" width="6.7109375" style="676"/>
    <col min="14592" max="14592" width="18.28515625" style="676" customWidth="1"/>
    <col min="14593" max="14593" width="7.7109375" style="676" customWidth="1"/>
    <col min="14594" max="14594" width="32.28515625" style="676" customWidth="1"/>
    <col min="14595" max="14595" width="45.140625" style="676" bestFit="1" customWidth="1"/>
    <col min="14596" max="14596" width="17.28515625" style="676" customWidth="1"/>
    <col min="14597" max="14847" width="6.7109375" style="676"/>
    <col min="14848" max="14848" width="18.28515625" style="676" customWidth="1"/>
    <col min="14849" max="14849" width="7.7109375" style="676" customWidth="1"/>
    <col min="14850" max="14850" width="32.28515625" style="676" customWidth="1"/>
    <col min="14851" max="14851" width="45.140625" style="676" bestFit="1" customWidth="1"/>
    <col min="14852" max="14852" width="17.28515625" style="676" customWidth="1"/>
    <col min="14853" max="15103" width="6.7109375" style="676"/>
    <col min="15104" max="15104" width="18.28515625" style="676" customWidth="1"/>
    <col min="15105" max="15105" width="7.7109375" style="676" customWidth="1"/>
    <col min="15106" max="15106" width="32.28515625" style="676" customWidth="1"/>
    <col min="15107" max="15107" width="45.140625" style="676" bestFit="1" customWidth="1"/>
    <col min="15108" max="15108" width="17.28515625" style="676" customWidth="1"/>
    <col min="15109" max="15359" width="6.7109375" style="676"/>
    <col min="15360" max="15360" width="18.28515625" style="676" customWidth="1"/>
    <col min="15361" max="15361" width="7.7109375" style="676" customWidth="1"/>
    <col min="15362" max="15362" width="32.28515625" style="676" customWidth="1"/>
    <col min="15363" max="15363" width="45.140625" style="676" bestFit="1" customWidth="1"/>
    <col min="15364" max="15364" width="17.28515625" style="676" customWidth="1"/>
    <col min="15365" max="15615" width="6.7109375" style="676"/>
    <col min="15616" max="15616" width="18.28515625" style="676" customWidth="1"/>
    <col min="15617" max="15617" width="7.7109375" style="676" customWidth="1"/>
    <col min="15618" max="15618" width="32.28515625" style="676" customWidth="1"/>
    <col min="15619" max="15619" width="45.140625" style="676" bestFit="1" customWidth="1"/>
    <col min="15620" max="15620" width="17.28515625" style="676" customWidth="1"/>
    <col min="15621" max="15871" width="6.7109375" style="676"/>
    <col min="15872" max="15872" width="18.28515625" style="676" customWidth="1"/>
    <col min="15873" max="15873" width="7.7109375" style="676" customWidth="1"/>
    <col min="15874" max="15874" width="32.28515625" style="676" customWidth="1"/>
    <col min="15875" max="15875" width="45.140625" style="676" bestFit="1" customWidth="1"/>
    <col min="15876" max="15876" width="17.28515625" style="676" customWidth="1"/>
    <col min="15877" max="16127" width="6.7109375" style="676"/>
    <col min="16128" max="16128" width="18.28515625" style="676" customWidth="1"/>
    <col min="16129" max="16129" width="7.7109375" style="676" customWidth="1"/>
    <col min="16130" max="16130" width="32.28515625" style="676" customWidth="1"/>
    <col min="16131" max="16131" width="45.140625" style="676" bestFit="1" customWidth="1"/>
    <col min="16132" max="16132" width="17.28515625" style="676" customWidth="1"/>
    <col min="16133" max="16384" width="6.7109375" style="676"/>
  </cols>
  <sheetData>
    <row r="1" spans="1:31" s="658" customFormat="1" ht="60.95" customHeight="1">
      <c r="A1" s="1950" t="s">
        <v>470</v>
      </c>
      <c r="B1" s="2276"/>
      <c r="C1" s="2276"/>
      <c r="D1" s="2276"/>
      <c r="E1" s="2276"/>
      <c r="F1" s="2276"/>
    </row>
    <row r="2" spans="1:31" s="658" customFormat="1" ht="39" customHeight="1">
      <c r="A2" s="2249" t="s">
        <v>471</v>
      </c>
      <c r="B2" s="2250"/>
      <c r="C2" s="2250"/>
      <c r="D2" s="2250"/>
      <c r="E2" s="2250"/>
      <c r="F2" s="2250"/>
      <c r="G2" s="670"/>
      <c r="H2" s="670"/>
      <c r="I2" s="670"/>
      <c r="J2" s="2277"/>
      <c r="K2" s="2277"/>
      <c r="L2" s="2277"/>
      <c r="M2" s="2277"/>
      <c r="N2" s="2277"/>
      <c r="O2" s="2277"/>
      <c r="P2" s="2277"/>
      <c r="Q2" s="2277"/>
      <c r="R2" s="2277"/>
      <c r="S2" s="2277"/>
      <c r="T2" s="2277"/>
      <c r="U2" s="2277"/>
      <c r="V2" s="2277"/>
      <c r="W2" s="2277"/>
      <c r="X2" s="2277"/>
      <c r="Y2" s="2277"/>
      <c r="Z2" s="2277"/>
      <c r="AA2" s="2277"/>
      <c r="AB2" s="2277"/>
      <c r="AC2" s="2277"/>
      <c r="AD2" s="2277"/>
      <c r="AE2" s="2277"/>
    </row>
    <row r="3" spans="1:31" s="658" customFormat="1" ht="39" customHeight="1">
      <c r="A3" s="2182" t="s">
        <v>1585</v>
      </c>
      <c r="B3" s="1903"/>
      <c r="C3" s="1904"/>
      <c r="D3" s="2278" t="s">
        <v>1586</v>
      </c>
      <c r="E3" s="2278"/>
      <c r="F3" s="2278"/>
    </row>
    <row r="4" spans="1:31" s="658" customFormat="1" ht="104.25" customHeight="1">
      <c r="A4" s="659" t="s">
        <v>83</v>
      </c>
      <c r="B4" s="2222" t="s">
        <v>1299</v>
      </c>
      <c r="C4" s="2222"/>
      <c r="D4" s="659" t="s">
        <v>1300</v>
      </c>
      <c r="E4" s="659" t="s">
        <v>1301</v>
      </c>
      <c r="F4" s="659" t="s">
        <v>87</v>
      </c>
    </row>
    <row r="5" spans="1:31" s="672" customFormat="1" ht="39.950000000000003" customHeight="1">
      <c r="A5" s="2279" t="s">
        <v>88</v>
      </c>
      <c r="B5" s="660">
        <v>1</v>
      </c>
      <c r="C5" s="660" t="s">
        <v>912</v>
      </c>
      <c r="D5" s="671" t="s">
        <v>1587</v>
      </c>
      <c r="E5" s="660">
        <v>2021</v>
      </c>
      <c r="F5" s="2279" t="s">
        <v>89</v>
      </c>
    </row>
    <row r="6" spans="1:31" s="672" customFormat="1" ht="39.950000000000003" customHeight="1">
      <c r="A6" s="2282"/>
      <c r="B6" s="662">
        <v>2</v>
      </c>
      <c r="C6" s="663" t="s">
        <v>1588</v>
      </c>
      <c r="D6" s="673" t="s">
        <v>1589</v>
      </c>
      <c r="E6" s="662">
        <v>2022</v>
      </c>
      <c r="F6" s="2282"/>
    </row>
    <row r="7" spans="1:31" s="672" customFormat="1" ht="39.950000000000003" customHeight="1">
      <c r="A7" s="2282"/>
      <c r="B7" s="660">
        <v>3</v>
      </c>
      <c r="C7" s="660" t="s">
        <v>1590</v>
      </c>
      <c r="D7" s="660" t="s">
        <v>1591</v>
      </c>
      <c r="E7" s="660">
        <v>2023</v>
      </c>
      <c r="F7" s="2282"/>
    </row>
    <row r="8" spans="1:31" s="672" customFormat="1" ht="39.950000000000003" customHeight="1">
      <c r="A8" s="2282"/>
      <c r="B8" s="662">
        <v>4</v>
      </c>
      <c r="C8" s="663" t="s">
        <v>1592</v>
      </c>
      <c r="D8" s="663" t="s">
        <v>1593</v>
      </c>
      <c r="E8" s="662">
        <v>2021</v>
      </c>
      <c r="F8" s="2282"/>
    </row>
    <row r="9" spans="1:31" s="672" customFormat="1" ht="39.950000000000003" customHeight="1">
      <c r="A9" s="2282"/>
      <c r="B9" s="660">
        <v>5</v>
      </c>
      <c r="C9" s="660" t="s">
        <v>1594</v>
      </c>
      <c r="D9" s="660" t="s">
        <v>1595</v>
      </c>
      <c r="E9" s="660">
        <v>2021</v>
      </c>
      <c r="F9" s="2282"/>
    </row>
    <row r="10" spans="1:31" s="672" customFormat="1" ht="39.950000000000003" customHeight="1">
      <c r="A10" s="2282"/>
      <c r="B10" s="662">
        <v>6</v>
      </c>
      <c r="C10" s="673" t="s">
        <v>1596</v>
      </c>
      <c r="D10" s="673" t="s">
        <v>1597</v>
      </c>
      <c r="E10" s="662">
        <v>2021</v>
      </c>
      <c r="F10" s="2282"/>
    </row>
    <row r="11" spans="1:31" s="672" customFormat="1" ht="39.950000000000003" customHeight="1">
      <c r="A11" s="2282"/>
      <c r="B11" s="660">
        <v>7</v>
      </c>
      <c r="C11" s="660" t="s">
        <v>1598</v>
      </c>
      <c r="D11" s="660" t="s">
        <v>1599</v>
      </c>
      <c r="E11" s="660">
        <v>2021</v>
      </c>
      <c r="F11" s="2282"/>
    </row>
    <row r="12" spans="1:31" s="672" customFormat="1" ht="39.950000000000003" customHeight="1">
      <c r="A12" s="2282"/>
      <c r="B12" s="662">
        <v>8</v>
      </c>
      <c r="C12" s="663" t="s">
        <v>1600</v>
      </c>
      <c r="D12" s="663" t="s">
        <v>1601</v>
      </c>
      <c r="E12" s="662">
        <v>2021</v>
      </c>
      <c r="F12" s="2282"/>
    </row>
    <row r="13" spans="1:31" s="672" customFormat="1" ht="39.950000000000003" customHeight="1">
      <c r="A13" s="2282"/>
      <c r="B13" s="660">
        <v>9</v>
      </c>
      <c r="C13" s="660" t="s">
        <v>1602</v>
      </c>
      <c r="D13" s="660" t="s">
        <v>1603</v>
      </c>
      <c r="E13" s="660">
        <v>2021</v>
      </c>
      <c r="F13" s="2282"/>
    </row>
    <row r="14" spans="1:31" s="672" customFormat="1" ht="39.950000000000003" customHeight="1">
      <c r="A14" s="2280"/>
      <c r="B14" s="662">
        <v>10</v>
      </c>
      <c r="C14" s="663" t="s">
        <v>1604</v>
      </c>
      <c r="D14" s="663" t="s">
        <v>1605</v>
      </c>
      <c r="E14" s="662">
        <v>2021</v>
      </c>
      <c r="F14" s="2280"/>
    </row>
    <row r="15" spans="1:31" s="672" customFormat="1" ht="39.950000000000003" customHeight="1">
      <c r="A15" s="674" t="s">
        <v>90</v>
      </c>
      <c r="B15" s="660">
        <v>11</v>
      </c>
      <c r="C15" s="660" t="s">
        <v>1598</v>
      </c>
      <c r="D15" s="660" t="s">
        <v>1606</v>
      </c>
      <c r="E15" s="660">
        <v>2023</v>
      </c>
      <c r="F15" s="674" t="s">
        <v>91</v>
      </c>
    </row>
    <row r="16" spans="1:31" s="672" customFormat="1" ht="39.950000000000003" customHeight="1">
      <c r="A16" s="2281" t="s">
        <v>92</v>
      </c>
      <c r="B16" s="662">
        <v>12</v>
      </c>
      <c r="C16" s="663" t="s">
        <v>1607</v>
      </c>
      <c r="D16" s="663" t="s">
        <v>1608</v>
      </c>
      <c r="E16" s="662">
        <v>2021</v>
      </c>
      <c r="F16" s="2281" t="s">
        <v>93</v>
      </c>
    </row>
    <row r="17" spans="1:11" s="672" customFormat="1" ht="39.950000000000003" customHeight="1">
      <c r="A17" s="2281"/>
      <c r="B17" s="660">
        <v>13</v>
      </c>
      <c r="C17" s="660" t="s">
        <v>1609</v>
      </c>
      <c r="D17" s="660" t="s">
        <v>1610</v>
      </c>
      <c r="E17" s="660">
        <v>2021</v>
      </c>
      <c r="F17" s="2281"/>
    </row>
    <row r="18" spans="1:11" s="672" customFormat="1" ht="39.950000000000003" customHeight="1">
      <c r="A18" s="2281"/>
      <c r="B18" s="662">
        <v>14</v>
      </c>
      <c r="C18" s="663" t="s">
        <v>1611</v>
      </c>
      <c r="D18" s="663" t="s">
        <v>1612</v>
      </c>
      <c r="E18" s="662">
        <v>2021</v>
      </c>
      <c r="F18" s="2281"/>
    </row>
    <row r="19" spans="1:11" s="672" customFormat="1" ht="39.950000000000003" customHeight="1">
      <c r="A19" s="2281"/>
      <c r="B19" s="660">
        <v>15</v>
      </c>
      <c r="C19" s="660" t="s">
        <v>1613</v>
      </c>
      <c r="D19" s="660" t="s">
        <v>1614</v>
      </c>
      <c r="E19" s="660">
        <v>2022</v>
      </c>
      <c r="F19" s="2281"/>
      <c r="I19" s="675"/>
      <c r="J19" s="675"/>
      <c r="K19" s="675"/>
    </row>
    <row r="20" spans="1:11" s="672" customFormat="1" ht="39.950000000000003" customHeight="1">
      <c r="A20" s="2281"/>
      <c r="B20" s="662">
        <v>16</v>
      </c>
      <c r="C20" s="663" t="s">
        <v>912</v>
      </c>
      <c r="D20" s="673" t="s">
        <v>1587</v>
      </c>
      <c r="E20" s="662">
        <v>2022</v>
      </c>
      <c r="F20" s="2281"/>
    </row>
    <row r="21" spans="1:11" ht="39.950000000000003" customHeight="1">
      <c r="A21" s="2281" t="s">
        <v>94</v>
      </c>
      <c r="B21" s="660">
        <v>17</v>
      </c>
      <c r="C21" s="660" t="s">
        <v>1615</v>
      </c>
      <c r="D21" s="660" t="s">
        <v>1616</v>
      </c>
      <c r="E21" s="660">
        <v>2022</v>
      </c>
      <c r="F21" s="2281" t="s">
        <v>257</v>
      </c>
    </row>
    <row r="22" spans="1:11" s="672" customFormat="1" ht="39.950000000000003" customHeight="1">
      <c r="A22" s="2281"/>
      <c r="B22" s="662">
        <v>18</v>
      </c>
      <c r="C22" s="663" t="s">
        <v>1617</v>
      </c>
      <c r="D22" s="663" t="s">
        <v>1618</v>
      </c>
      <c r="E22" s="662">
        <v>2021</v>
      </c>
      <c r="F22" s="2281"/>
    </row>
    <row r="23" spans="1:11" s="672" customFormat="1" ht="39.950000000000003" customHeight="1">
      <c r="A23" s="2281"/>
      <c r="B23" s="660">
        <v>19</v>
      </c>
      <c r="C23" s="660" t="s">
        <v>1619</v>
      </c>
      <c r="D23" s="660" t="s">
        <v>1620</v>
      </c>
      <c r="E23" s="660">
        <v>2022</v>
      </c>
      <c r="F23" s="2281"/>
    </row>
    <row r="24" spans="1:11" s="672" customFormat="1" ht="39.950000000000003" customHeight="1">
      <c r="A24" s="2281"/>
      <c r="B24" s="662">
        <v>20</v>
      </c>
      <c r="C24" s="663" t="s">
        <v>1621</v>
      </c>
      <c r="D24" s="663" t="s">
        <v>1622</v>
      </c>
      <c r="E24" s="662">
        <v>2023</v>
      </c>
      <c r="F24" s="2281"/>
      <c r="I24" s="661"/>
      <c r="J24" s="661"/>
      <c r="K24" s="661"/>
    </row>
    <row r="25" spans="1:11" s="677" customFormat="1" ht="39.950000000000003" customHeight="1">
      <c r="A25" s="2281" t="s">
        <v>96</v>
      </c>
      <c r="B25" s="660">
        <v>21</v>
      </c>
      <c r="C25" s="660" t="s">
        <v>1623</v>
      </c>
      <c r="D25" s="660" t="s">
        <v>1624</v>
      </c>
      <c r="E25" s="660">
        <v>2022</v>
      </c>
      <c r="F25" s="2281" t="s">
        <v>1388</v>
      </c>
    </row>
    <row r="26" spans="1:11" s="677" customFormat="1" ht="39.950000000000003" customHeight="1">
      <c r="A26" s="2281"/>
      <c r="B26" s="662">
        <v>22</v>
      </c>
      <c r="C26" s="663" t="s">
        <v>912</v>
      </c>
      <c r="D26" s="663" t="s">
        <v>1587</v>
      </c>
      <c r="E26" s="662">
        <v>2023</v>
      </c>
      <c r="F26" s="2281"/>
    </row>
    <row r="27" spans="1:11" s="677" customFormat="1" ht="39.950000000000003" customHeight="1">
      <c r="A27" s="2281"/>
      <c r="B27" s="660">
        <v>23</v>
      </c>
      <c r="C27" s="660" t="s">
        <v>1625</v>
      </c>
      <c r="D27" s="660" t="s">
        <v>1626</v>
      </c>
      <c r="E27" s="660">
        <v>2024</v>
      </c>
      <c r="F27" s="2281"/>
    </row>
    <row r="28" spans="1:11" s="677" customFormat="1" ht="39.950000000000003" customHeight="1">
      <c r="A28" s="2281"/>
      <c r="B28" s="662">
        <v>24</v>
      </c>
      <c r="C28" s="663" t="s">
        <v>1627</v>
      </c>
      <c r="D28" s="663" t="s">
        <v>1628</v>
      </c>
      <c r="E28" s="662">
        <v>2023</v>
      </c>
      <c r="F28" s="2281"/>
    </row>
    <row r="29" spans="1:11" s="677" customFormat="1" ht="39.950000000000003" customHeight="1">
      <c r="A29" s="674" t="s">
        <v>98</v>
      </c>
      <c r="B29" s="660">
        <v>25</v>
      </c>
      <c r="C29" s="660" t="s">
        <v>1629</v>
      </c>
      <c r="D29" s="660" t="s">
        <v>1630</v>
      </c>
      <c r="E29" s="660">
        <v>2021</v>
      </c>
      <c r="F29" s="674" t="s">
        <v>99</v>
      </c>
    </row>
    <row r="30" spans="1:11" s="677" customFormat="1" ht="39.950000000000003" customHeight="1">
      <c r="A30" s="2281" t="s">
        <v>258</v>
      </c>
      <c r="B30" s="662">
        <v>26</v>
      </c>
      <c r="C30" s="663" t="s">
        <v>1631</v>
      </c>
      <c r="D30" s="673" t="s">
        <v>1632</v>
      </c>
      <c r="E30" s="662">
        <v>2021</v>
      </c>
      <c r="F30" s="2281" t="s">
        <v>1633</v>
      </c>
    </row>
    <row r="31" spans="1:11" s="677" customFormat="1" ht="39.950000000000003" customHeight="1">
      <c r="A31" s="2281"/>
      <c r="B31" s="660">
        <v>27</v>
      </c>
      <c r="C31" s="660" t="s">
        <v>1634</v>
      </c>
      <c r="D31" s="660" t="s">
        <v>1635</v>
      </c>
      <c r="E31" s="660">
        <v>2021</v>
      </c>
      <c r="F31" s="2281"/>
    </row>
    <row r="32" spans="1:11" s="677" customFormat="1" ht="39.950000000000003" customHeight="1">
      <c r="A32" s="2281"/>
      <c r="B32" s="662">
        <v>28</v>
      </c>
      <c r="C32" s="663" t="s">
        <v>1636</v>
      </c>
      <c r="D32" s="663" t="s">
        <v>1637</v>
      </c>
      <c r="E32" s="662">
        <v>2022</v>
      </c>
      <c r="F32" s="2281"/>
    </row>
    <row r="33" spans="1:6" s="677" customFormat="1" ht="39.950000000000003" customHeight="1">
      <c r="A33" s="2281"/>
      <c r="B33" s="660">
        <v>29</v>
      </c>
      <c r="C33" s="660" t="s">
        <v>1638</v>
      </c>
      <c r="D33" s="660" t="s">
        <v>1639</v>
      </c>
      <c r="E33" s="660">
        <v>2022</v>
      </c>
      <c r="F33" s="2281"/>
    </row>
    <row r="34" spans="1:6" s="677" customFormat="1" ht="39.950000000000003" customHeight="1">
      <c r="A34" s="2281"/>
      <c r="B34" s="662">
        <v>30</v>
      </c>
      <c r="C34" s="663" t="s">
        <v>1598</v>
      </c>
      <c r="D34" s="663" t="s">
        <v>1640</v>
      </c>
      <c r="E34" s="662">
        <v>2022</v>
      </c>
      <c r="F34" s="2281"/>
    </row>
    <row r="35" spans="1:6" s="678" customFormat="1" ht="29.1" customHeight="1">
      <c r="A35" s="2281"/>
      <c r="B35" s="660">
        <v>31</v>
      </c>
      <c r="C35" s="660" t="s">
        <v>1641</v>
      </c>
      <c r="D35" s="660" t="s">
        <v>1642</v>
      </c>
      <c r="E35" s="660">
        <v>2022</v>
      </c>
      <c r="F35" s="2281"/>
    </row>
    <row r="36" spans="1:6" s="677" customFormat="1" ht="39.950000000000003" customHeight="1">
      <c r="A36" s="2281"/>
      <c r="B36" s="662">
        <v>32</v>
      </c>
      <c r="C36" s="663" t="s">
        <v>1643</v>
      </c>
      <c r="D36" s="673" t="s">
        <v>1644</v>
      </c>
      <c r="E36" s="662">
        <v>2022</v>
      </c>
      <c r="F36" s="2281"/>
    </row>
    <row r="37" spans="1:6" ht="39.950000000000003" customHeight="1">
      <c r="A37" s="2279" t="s">
        <v>102</v>
      </c>
      <c r="B37" s="660">
        <v>33</v>
      </c>
      <c r="C37" s="660" t="s">
        <v>1641</v>
      </c>
      <c r="D37" s="660" t="s">
        <v>1645</v>
      </c>
      <c r="E37" s="660">
        <v>2023</v>
      </c>
      <c r="F37" s="2279" t="s">
        <v>1646</v>
      </c>
    </row>
    <row r="38" spans="1:6" s="677" customFormat="1" ht="39.950000000000003" customHeight="1">
      <c r="A38" s="2280"/>
      <c r="B38" s="662">
        <v>34</v>
      </c>
      <c r="C38" s="663" t="s">
        <v>1647</v>
      </c>
      <c r="D38" s="663" t="s">
        <v>1648</v>
      </c>
      <c r="E38" s="662">
        <v>2021</v>
      </c>
      <c r="F38" s="2280"/>
    </row>
    <row r="39" spans="1:6" s="664" customFormat="1" ht="39.950000000000003" customHeight="1">
      <c r="A39" s="674" t="s">
        <v>104</v>
      </c>
      <c r="B39" s="660">
        <v>35</v>
      </c>
      <c r="C39" s="660" t="s">
        <v>1649</v>
      </c>
      <c r="D39" s="660" t="s">
        <v>1650</v>
      </c>
      <c r="E39" s="660">
        <v>2022</v>
      </c>
      <c r="F39" s="674" t="s">
        <v>105</v>
      </c>
    </row>
    <row r="40" spans="1:6" s="677" customFormat="1" ht="39.950000000000003" customHeight="1">
      <c r="A40" s="674" t="s">
        <v>106</v>
      </c>
      <c r="B40" s="662">
        <v>36</v>
      </c>
      <c r="C40" s="663" t="s">
        <v>1651</v>
      </c>
      <c r="D40" s="663" t="s">
        <v>1652</v>
      </c>
      <c r="E40" s="662">
        <v>2023</v>
      </c>
      <c r="F40" s="674" t="s">
        <v>107</v>
      </c>
    </row>
    <row r="41" spans="1:6" s="677" customFormat="1" ht="39.950000000000003" customHeight="1">
      <c r="A41" s="679" t="s">
        <v>116</v>
      </c>
      <c r="B41" s="660">
        <v>37</v>
      </c>
      <c r="C41" s="660" t="s">
        <v>1653</v>
      </c>
      <c r="D41" s="660" t="s">
        <v>1654</v>
      </c>
      <c r="E41" s="660">
        <v>2023</v>
      </c>
      <c r="F41" s="679" t="s">
        <v>117</v>
      </c>
    </row>
    <row r="42" spans="1:6" s="664" customFormat="1" ht="39.950000000000003" customHeight="1">
      <c r="A42" s="2279" t="s">
        <v>118</v>
      </c>
      <c r="B42" s="662">
        <v>38</v>
      </c>
      <c r="C42" s="663" t="s">
        <v>1655</v>
      </c>
      <c r="D42" s="663" t="s">
        <v>1656</v>
      </c>
      <c r="E42" s="662">
        <v>2022</v>
      </c>
      <c r="F42" s="2279" t="s">
        <v>119</v>
      </c>
    </row>
    <row r="43" spans="1:6" s="664" customFormat="1" ht="39.950000000000003" customHeight="1">
      <c r="A43" s="2280"/>
      <c r="B43" s="660">
        <v>39</v>
      </c>
      <c r="C43" s="660" t="s">
        <v>1657</v>
      </c>
      <c r="D43" s="660" t="s">
        <v>1658</v>
      </c>
      <c r="E43" s="660">
        <v>2023</v>
      </c>
      <c r="F43" s="2280"/>
    </row>
    <row r="44" spans="1:6" s="658" customFormat="1" ht="21" customHeight="1">
      <c r="A44" s="2270" t="s">
        <v>1583</v>
      </c>
      <c r="B44" s="2270"/>
      <c r="C44" s="2270"/>
      <c r="D44" s="2271" t="s">
        <v>1584</v>
      </c>
      <c r="E44" s="2271"/>
      <c r="F44" s="2271"/>
    </row>
  </sheetData>
  <dataConsolidate link="1"/>
  <mergeCells count="23">
    <mergeCell ref="AB2:AE2"/>
    <mergeCell ref="A3:C3"/>
    <mergeCell ref="D3:F3"/>
    <mergeCell ref="A21:A24"/>
    <mergeCell ref="F21:F24"/>
    <mergeCell ref="A16:A20"/>
    <mergeCell ref="F16:F20"/>
    <mergeCell ref="A1:F1"/>
    <mergeCell ref="A2:F2"/>
    <mergeCell ref="J2:AA2"/>
    <mergeCell ref="B4:C4"/>
    <mergeCell ref="A5:A14"/>
    <mergeCell ref="F5:F14"/>
    <mergeCell ref="A42:A43"/>
    <mergeCell ref="F42:F43"/>
    <mergeCell ref="A44:C44"/>
    <mergeCell ref="D44:F44"/>
    <mergeCell ref="A25:A28"/>
    <mergeCell ref="F25:F28"/>
    <mergeCell ref="A30:A36"/>
    <mergeCell ref="F30:F36"/>
    <mergeCell ref="A37:A38"/>
    <mergeCell ref="F37:F38"/>
  </mergeCells>
  <conditionalFormatting sqref="D5">
    <cfRule type="duplicateValues" dxfId="9" priority="3"/>
    <cfRule type="duplicateValues" dxfId="8" priority="4"/>
  </conditionalFormatting>
  <conditionalFormatting sqref="D7 D9 D11 D13 D15 D17 D19 D21 D23 D25 D27 D29 D31 D33 D37 D39 D41 D43 D35">
    <cfRule type="duplicateValues" dxfId="7" priority="1"/>
    <cfRule type="duplicateValues" dxfId="6" priority="2"/>
  </conditionalFormatting>
  <printOptions horizontalCentered="1" verticalCentered="1"/>
  <pageMargins left="0" right="0" top="0.15748031496062992" bottom="0.19685039370078741" header="0.11811023622047245" footer="0.11811023622047245"/>
  <pageSetup paperSize="9" scale="54" fitToHeight="0" orientation="portrait" r:id="rId1"/>
  <headerFooter alignWithMargins="0"/>
  <rowBreaks count="1" manualBreakCount="1">
    <brk id="28" max="5"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CF139"/>
  <sheetViews>
    <sheetView rightToLeft="1" zoomScale="90" zoomScaleNormal="90" zoomScaleSheetLayoutView="100" workbookViewId="0">
      <selection sqref="A1:F1"/>
    </sheetView>
  </sheetViews>
  <sheetFormatPr defaultColWidth="6.7109375" defaultRowHeight="100.5" customHeight="1"/>
  <cols>
    <col min="1" max="1" width="21.7109375" style="680" customWidth="1"/>
    <col min="2" max="2" width="9.42578125" style="685" customWidth="1"/>
    <col min="3" max="3" width="55.7109375" style="686" customWidth="1"/>
    <col min="4" max="4" width="55.7109375" style="687" customWidth="1"/>
    <col min="5" max="5" width="21.7109375" style="688" customWidth="1"/>
    <col min="6" max="6" width="21.7109375" style="680" customWidth="1"/>
    <col min="7" max="239" width="6.7109375" style="680"/>
    <col min="240" max="240" width="13.7109375" style="680" customWidth="1"/>
    <col min="241" max="241" width="4.85546875" style="680" customWidth="1"/>
    <col min="242" max="242" width="28.42578125" style="680" customWidth="1"/>
    <col min="243" max="243" width="33.28515625" style="680" customWidth="1"/>
    <col min="244" max="244" width="16" style="680" customWidth="1"/>
    <col min="245" max="495" width="6.7109375" style="680"/>
    <col min="496" max="496" width="13.7109375" style="680" customWidth="1"/>
    <col min="497" max="497" width="4.85546875" style="680" customWidth="1"/>
    <col min="498" max="498" width="28.42578125" style="680" customWidth="1"/>
    <col min="499" max="499" width="33.28515625" style="680" customWidth="1"/>
    <col min="500" max="500" width="16" style="680" customWidth="1"/>
    <col min="501" max="751" width="6.7109375" style="680"/>
    <col min="752" max="752" width="13.7109375" style="680" customWidth="1"/>
    <col min="753" max="753" width="4.85546875" style="680" customWidth="1"/>
    <col min="754" max="754" width="28.42578125" style="680" customWidth="1"/>
    <col min="755" max="755" width="33.28515625" style="680" customWidth="1"/>
    <col min="756" max="756" width="16" style="680" customWidth="1"/>
    <col min="757" max="1007" width="6.7109375" style="680"/>
    <col min="1008" max="1008" width="13.7109375" style="680" customWidth="1"/>
    <col min="1009" max="1009" width="4.85546875" style="680" customWidth="1"/>
    <col min="1010" max="1010" width="28.42578125" style="680" customWidth="1"/>
    <col min="1011" max="1011" width="33.28515625" style="680" customWidth="1"/>
    <col min="1012" max="1012" width="16" style="680" customWidth="1"/>
    <col min="1013" max="1263" width="6.7109375" style="680"/>
    <col min="1264" max="1264" width="13.7109375" style="680" customWidth="1"/>
    <col min="1265" max="1265" width="4.85546875" style="680" customWidth="1"/>
    <col min="1266" max="1266" width="28.42578125" style="680" customWidth="1"/>
    <col min="1267" max="1267" width="33.28515625" style="680" customWidth="1"/>
    <col min="1268" max="1268" width="16" style="680" customWidth="1"/>
    <col min="1269" max="1519" width="6.7109375" style="680"/>
    <col min="1520" max="1520" width="13.7109375" style="680" customWidth="1"/>
    <col min="1521" max="1521" width="4.85546875" style="680" customWidth="1"/>
    <col min="1522" max="1522" width="28.42578125" style="680" customWidth="1"/>
    <col min="1523" max="1523" width="33.28515625" style="680" customWidth="1"/>
    <col min="1524" max="1524" width="16" style="680" customWidth="1"/>
    <col min="1525" max="1775" width="6.7109375" style="680"/>
    <col min="1776" max="1776" width="13.7109375" style="680" customWidth="1"/>
    <col min="1777" max="1777" width="4.85546875" style="680" customWidth="1"/>
    <col min="1778" max="1778" width="28.42578125" style="680" customWidth="1"/>
    <col min="1779" max="1779" width="33.28515625" style="680" customWidth="1"/>
    <col min="1780" max="1780" width="16" style="680" customWidth="1"/>
    <col min="1781" max="2031" width="6.7109375" style="680"/>
    <col min="2032" max="2032" width="13.7109375" style="680" customWidth="1"/>
    <col min="2033" max="2033" width="4.85546875" style="680" customWidth="1"/>
    <col min="2034" max="2034" width="28.42578125" style="680" customWidth="1"/>
    <col min="2035" max="2035" width="33.28515625" style="680" customWidth="1"/>
    <col min="2036" max="2036" width="16" style="680" customWidth="1"/>
    <col min="2037" max="2287" width="6.7109375" style="680"/>
    <col min="2288" max="2288" width="13.7109375" style="680" customWidth="1"/>
    <col min="2289" max="2289" width="4.85546875" style="680" customWidth="1"/>
    <col min="2290" max="2290" width="28.42578125" style="680" customWidth="1"/>
    <col min="2291" max="2291" width="33.28515625" style="680" customWidth="1"/>
    <col min="2292" max="2292" width="16" style="680" customWidth="1"/>
    <col min="2293" max="2543" width="6.7109375" style="680"/>
    <col min="2544" max="2544" width="13.7109375" style="680" customWidth="1"/>
    <col min="2545" max="2545" width="4.85546875" style="680" customWidth="1"/>
    <col min="2546" max="2546" width="28.42578125" style="680" customWidth="1"/>
    <col min="2547" max="2547" width="33.28515625" style="680" customWidth="1"/>
    <col min="2548" max="2548" width="16" style="680" customWidth="1"/>
    <col min="2549" max="2799" width="6.7109375" style="680"/>
    <col min="2800" max="2800" width="13.7109375" style="680" customWidth="1"/>
    <col min="2801" max="2801" width="4.85546875" style="680" customWidth="1"/>
    <col min="2802" max="2802" width="28.42578125" style="680" customWidth="1"/>
    <col min="2803" max="2803" width="33.28515625" style="680" customWidth="1"/>
    <col min="2804" max="2804" width="16" style="680" customWidth="1"/>
    <col min="2805" max="3055" width="6.7109375" style="680"/>
    <col min="3056" max="3056" width="13.7109375" style="680" customWidth="1"/>
    <col min="3057" max="3057" width="4.85546875" style="680" customWidth="1"/>
    <col min="3058" max="3058" width="28.42578125" style="680" customWidth="1"/>
    <col min="3059" max="3059" width="33.28515625" style="680" customWidth="1"/>
    <col min="3060" max="3060" width="16" style="680" customWidth="1"/>
    <col min="3061" max="3311" width="6.7109375" style="680"/>
    <col min="3312" max="3312" width="13.7109375" style="680" customWidth="1"/>
    <col min="3313" max="3313" width="4.85546875" style="680" customWidth="1"/>
    <col min="3314" max="3314" width="28.42578125" style="680" customWidth="1"/>
    <col min="3315" max="3315" width="33.28515625" style="680" customWidth="1"/>
    <col min="3316" max="3316" width="16" style="680" customWidth="1"/>
    <col min="3317" max="3567" width="6.7109375" style="680"/>
    <col min="3568" max="3568" width="13.7109375" style="680" customWidth="1"/>
    <col min="3569" max="3569" width="4.85546875" style="680" customWidth="1"/>
    <col min="3570" max="3570" width="28.42578125" style="680" customWidth="1"/>
    <col min="3571" max="3571" width="33.28515625" style="680" customWidth="1"/>
    <col min="3572" max="3572" width="16" style="680" customWidth="1"/>
    <col min="3573" max="3823" width="6.7109375" style="680"/>
    <col min="3824" max="3824" width="13.7109375" style="680" customWidth="1"/>
    <col min="3825" max="3825" width="4.85546875" style="680" customWidth="1"/>
    <col min="3826" max="3826" width="28.42578125" style="680" customWidth="1"/>
    <col min="3827" max="3827" width="33.28515625" style="680" customWidth="1"/>
    <col min="3828" max="3828" width="16" style="680" customWidth="1"/>
    <col min="3829" max="4079" width="6.7109375" style="680"/>
    <col min="4080" max="4080" width="13.7109375" style="680" customWidth="1"/>
    <col min="4081" max="4081" width="4.85546875" style="680" customWidth="1"/>
    <col min="4082" max="4082" width="28.42578125" style="680" customWidth="1"/>
    <col min="4083" max="4083" width="33.28515625" style="680" customWidth="1"/>
    <col min="4084" max="4084" width="16" style="680" customWidth="1"/>
    <col min="4085" max="4335" width="6.7109375" style="680"/>
    <col min="4336" max="4336" width="13.7109375" style="680" customWidth="1"/>
    <col min="4337" max="4337" width="4.85546875" style="680" customWidth="1"/>
    <col min="4338" max="4338" width="28.42578125" style="680" customWidth="1"/>
    <col min="4339" max="4339" width="33.28515625" style="680" customWidth="1"/>
    <col min="4340" max="4340" width="16" style="680" customWidth="1"/>
    <col min="4341" max="4591" width="6.7109375" style="680"/>
    <col min="4592" max="4592" width="13.7109375" style="680" customWidth="1"/>
    <col min="4593" max="4593" width="4.85546875" style="680" customWidth="1"/>
    <col min="4594" max="4594" width="28.42578125" style="680" customWidth="1"/>
    <col min="4595" max="4595" width="33.28515625" style="680" customWidth="1"/>
    <col min="4596" max="4596" width="16" style="680" customWidth="1"/>
    <col min="4597" max="4847" width="6.7109375" style="680"/>
    <col min="4848" max="4848" width="13.7109375" style="680" customWidth="1"/>
    <col min="4849" max="4849" width="4.85546875" style="680" customWidth="1"/>
    <col min="4850" max="4850" width="28.42578125" style="680" customWidth="1"/>
    <col min="4851" max="4851" width="33.28515625" style="680" customWidth="1"/>
    <col min="4852" max="4852" width="16" style="680" customWidth="1"/>
    <col min="4853" max="5103" width="6.7109375" style="680"/>
    <col min="5104" max="5104" width="13.7109375" style="680" customWidth="1"/>
    <col min="5105" max="5105" width="4.85546875" style="680" customWidth="1"/>
    <col min="5106" max="5106" width="28.42578125" style="680" customWidth="1"/>
    <col min="5107" max="5107" width="33.28515625" style="680" customWidth="1"/>
    <col min="5108" max="5108" width="16" style="680" customWidth="1"/>
    <col min="5109" max="5359" width="6.7109375" style="680"/>
    <col min="5360" max="5360" width="13.7109375" style="680" customWidth="1"/>
    <col min="5361" max="5361" width="4.85546875" style="680" customWidth="1"/>
    <col min="5362" max="5362" width="28.42578125" style="680" customWidth="1"/>
    <col min="5363" max="5363" width="33.28515625" style="680" customWidth="1"/>
    <col min="5364" max="5364" width="16" style="680" customWidth="1"/>
    <col min="5365" max="5615" width="6.7109375" style="680"/>
    <col min="5616" max="5616" width="13.7109375" style="680" customWidth="1"/>
    <col min="5617" max="5617" width="4.85546875" style="680" customWidth="1"/>
    <col min="5618" max="5618" width="28.42578125" style="680" customWidth="1"/>
    <col min="5619" max="5619" width="33.28515625" style="680" customWidth="1"/>
    <col min="5620" max="5620" width="16" style="680" customWidth="1"/>
    <col min="5621" max="5871" width="6.7109375" style="680"/>
    <col min="5872" max="5872" width="13.7109375" style="680" customWidth="1"/>
    <col min="5873" max="5873" width="4.85546875" style="680" customWidth="1"/>
    <col min="5874" max="5874" width="28.42578125" style="680" customWidth="1"/>
    <col min="5875" max="5875" width="33.28515625" style="680" customWidth="1"/>
    <col min="5876" max="5876" width="16" style="680" customWidth="1"/>
    <col min="5877" max="6127" width="6.7109375" style="680"/>
    <col min="6128" max="6128" width="13.7109375" style="680" customWidth="1"/>
    <col min="6129" max="6129" width="4.85546875" style="680" customWidth="1"/>
    <col min="6130" max="6130" width="28.42578125" style="680" customWidth="1"/>
    <col min="6131" max="6131" width="33.28515625" style="680" customWidth="1"/>
    <col min="6132" max="6132" width="16" style="680" customWidth="1"/>
    <col min="6133" max="6383" width="6.7109375" style="680"/>
    <col min="6384" max="6384" width="13.7109375" style="680" customWidth="1"/>
    <col min="6385" max="6385" width="4.85546875" style="680" customWidth="1"/>
    <col min="6386" max="6386" width="28.42578125" style="680" customWidth="1"/>
    <col min="6387" max="6387" width="33.28515625" style="680" customWidth="1"/>
    <col min="6388" max="6388" width="16" style="680" customWidth="1"/>
    <col min="6389" max="6639" width="6.7109375" style="680"/>
    <col min="6640" max="6640" width="13.7109375" style="680" customWidth="1"/>
    <col min="6641" max="6641" width="4.85546875" style="680" customWidth="1"/>
    <col min="6642" max="6642" width="28.42578125" style="680" customWidth="1"/>
    <col min="6643" max="6643" width="33.28515625" style="680" customWidth="1"/>
    <col min="6644" max="6644" width="16" style="680" customWidth="1"/>
    <col min="6645" max="6895" width="6.7109375" style="680"/>
    <col min="6896" max="6896" width="13.7109375" style="680" customWidth="1"/>
    <col min="6897" max="6897" width="4.85546875" style="680" customWidth="1"/>
    <col min="6898" max="6898" width="28.42578125" style="680" customWidth="1"/>
    <col min="6899" max="6899" width="33.28515625" style="680" customWidth="1"/>
    <col min="6900" max="6900" width="16" style="680" customWidth="1"/>
    <col min="6901" max="7151" width="6.7109375" style="680"/>
    <col min="7152" max="7152" width="13.7109375" style="680" customWidth="1"/>
    <col min="7153" max="7153" width="4.85546875" style="680" customWidth="1"/>
    <col min="7154" max="7154" width="28.42578125" style="680" customWidth="1"/>
    <col min="7155" max="7155" width="33.28515625" style="680" customWidth="1"/>
    <col min="7156" max="7156" width="16" style="680" customWidth="1"/>
    <col min="7157" max="7407" width="6.7109375" style="680"/>
    <col min="7408" max="7408" width="13.7109375" style="680" customWidth="1"/>
    <col min="7409" max="7409" width="4.85546875" style="680" customWidth="1"/>
    <col min="7410" max="7410" width="28.42578125" style="680" customWidth="1"/>
    <col min="7411" max="7411" width="33.28515625" style="680" customWidth="1"/>
    <col min="7412" max="7412" width="16" style="680" customWidth="1"/>
    <col min="7413" max="7663" width="6.7109375" style="680"/>
    <col min="7664" max="7664" width="13.7109375" style="680" customWidth="1"/>
    <col min="7665" max="7665" width="4.85546875" style="680" customWidth="1"/>
    <col min="7666" max="7666" width="28.42578125" style="680" customWidth="1"/>
    <col min="7667" max="7667" width="33.28515625" style="680" customWidth="1"/>
    <col min="7668" max="7668" width="16" style="680" customWidth="1"/>
    <col min="7669" max="7919" width="6.7109375" style="680"/>
    <col min="7920" max="7920" width="13.7109375" style="680" customWidth="1"/>
    <col min="7921" max="7921" width="4.85546875" style="680" customWidth="1"/>
    <col min="7922" max="7922" width="28.42578125" style="680" customWidth="1"/>
    <col min="7923" max="7923" width="33.28515625" style="680" customWidth="1"/>
    <col min="7924" max="7924" width="16" style="680" customWidth="1"/>
    <col min="7925" max="8175" width="6.7109375" style="680"/>
    <col min="8176" max="8176" width="13.7109375" style="680" customWidth="1"/>
    <col min="8177" max="8177" width="4.85546875" style="680" customWidth="1"/>
    <col min="8178" max="8178" width="28.42578125" style="680" customWidth="1"/>
    <col min="8179" max="8179" width="33.28515625" style="680" customWidth="1"/>
    <col min="8180" max="8180" width="16" style="680" customWidth="1"/>
    <col min="8181" max="8431" width="6.7109375" style="680"/>
    <col min="8432" max="8432" width="13.7109375" style="680" customWidth="1"/>
    <col min="8433" max="8433" width="4.85546875" style="680" customWidth="1"/>
    <col min="8434" max="8434" width="28.42578125" style="680" customWidth="1"/>
    <col min="8435" max="8435" width="33.28515625" style="680" customWidth="1"/>
    <col min="8436" max="8436" width="16" style="680" customWidth="1"/>
    <col min="8437" max="8687" width="6.7109375" style="680"/>
    <col min="8688" max="8688" width="13.7109375" style="680" customWidth="1"/>
    <col min="8689" max="8689" width="4.85546875" style="680" customWidth="1"/>
    <col min="8690" max="8690" width="28.42578125" style="680" customWidth="1"/>
    <col min="8691" max="8691" width="33.28515625" style="680" customWidth="1"/>
    <col min="8692" max="8692" width="16" style="680" customWidth="1"/>
    <col min="8693" max="8943" width="6.7109375" style="680"/>
    <col min="8944" max="8944" width="13.7109375" style="680" customWidth="1"/>
    <col min="8945" max="8945" width="4.85546875" style="680" customWidth="1"/>
    <col min="8946" max="8946" width="28.42578125" style="680" customWidth="1"/>
    <col min="8947" max="8947" width="33.28515625" style="680" customWidth="1"/>
    <col min="8948" max="8948" width="16" style="680" customWidth="1"/>
    <col min="8949" max="9199" width="6.7109375" style="680"/>
    <col min="9200" max="9200" width="13.7109375" style="680" customWidth="1"/>
    <col min="9201" max="9201" width="4.85546875" style="680" customWidth="1"/>
    <col min="9202" max="9202" width="28.42578125" style="680" customWidth="1"/>
    <col min="9203" max="9203" width="33.28515625" style="680" customWidth="1"/>
    <col min="9204" max="9204" width="16" style="680" customWidth="1"/>
    <col min="9205" max="9455" width="6.7109375" style="680"/>
    <col min="9456" max="9456" width="13.7109375" style="680" customWidth="1"/>
    <col min="9457" max="9457" width="4.85546875" style="680" customWidth="1"/>
    <col min="9458" max="9458" width="28.42578125" style="680" customWidth="1"/>
    <col min="9459" max="9459" width="33.28515625" style="680" customWidth="1"/>
    <col min="9460" max="9460" width="16" style="680" customWidth="1"/>
    <col min="9461" max="9711" width="6.7109375" style="680"/>
    <col min="9712" max="9712" width="13.7109375" style="680" customWidth="1"/>
    <col min="9713" max="9713" width="4.85546875" style="680" customWidth="1"/>
    <col min="9714" max="9714" width="28.42578125" style="680" customWidth="1"/>
    <col min="9715" max="9715" width="33.28515625" style="680" customWidth="1"/>
    <col min="9716" max="9716" width="16" style="680" customWidth="1"/>
    <col min="9717" max="9967" width="6.7109375" style="680"/>
    <col min="9968" max="9968" width="13.7109375" style="680" customWidth="1"/>
    <col min="9969" max="9969" width="4.85546875" style="680" customWidth="1"/>
    <col min="9970" max="9970" width="28.42578125" style="680" customWidth="1"/>
    <col min="9971" max="9971" width="33.28515625" style="680" customWidth="1"/>
    <col min="9972" max="9972" width="16" style="680" customWidth="1"/>
    <col min="9973" max="10223" width="6.7109375" style="680"/>
    <col min="10224" max="10224" width="13.7109375" style="680" customWidth="1"/>
    <col min="10225" max="10225" width="4.85546875" style="680" customWidth="1"/>
    <col min="10226" max="10226" width="28.42578125" style="680" customWidth="1"/>
    <col min="10227" max="10227" width="33.28515625" style="680" customWidth="1"/>
    <col min="10228" max="10228" width="16" style="680" customWidth="1"/>
    <col min="10229" max="10479" width="6.7109375" style="680"/>
    <col min="10480" max="10480" width="13.7109375" style="680" customWidth="1"/>
    <col min="10481" max="10481" width="4.85546875" style="680" customWidth="1"/>
    <col min="10482" max="10482" width="28.42578125" style="680" customWidth="1"/>
    <col min="10483" max="10483" width="33.28515625" style="680" customWidth="1"/>
    <col min="10484" max="10484" width="16" style="680" customWidth="1"/>
    <col min="10485" max="10735" width="6.7109375" style="680"/>
    <col min="10736" max="10736" width="13.7109375" style="680" customWidth="1"/>
    <col min="10737" max="10737" width="4.85546875" style="680" customWidth="1"/>
    <col min="10738" max="10738" width="28.42578125" style="680" customWidth="1"/>
    <col min="10739" max="10739" width="33.28515625" style="680" customWidth="1"/>
    <col min="10740" max="10740" width="16" style="680" customWidth="1"/>
    <col min="10741" max="10991" width="6.7109375" style="680"/>
    <col min="10992" max="10992" width="13.7109375" style="680" customWidth="1"/>
    <col min="10993" max="10993" width="4.85546875" style="680" customWidth="1"/>
    <col min="10994" max="10994" width="28.42578125" style="680" customWidth="1"/>
    <col min="10995" max="10995" width="33.28515625" style="680" customWidth="1"/>
    <col min="10996" max="10996" width="16" style="680" customWidth="1"/>
    <col min="10997" max="11247" width="6.7109375" style="680"/>
    <col min="11248" max="11248" width="13.7109375" style="680" customWidth="1"/>
    <col min="11249" max="11249" width="4.85546875" style="680" customWidth="1"/>
    <col min="11250" max="11250" width="28.42578125" style="680" customWidth="1"/>
    <col min="11251" max="11251" width="33.28515625" style="680" customWidth="1"/>
    <col min="11252" max="11252" width="16" style="680" customWidth="1"/>
    <col min="11253" max="11503" width="6.7109375" style="680"/>
    <col min="11504" max="11504" width="13.7109375" style="680" customWidth="1"/>
    <col min="11505" max="11505" width="4.85546875" style="680" customWidth="1"/>
    <col min="11506" max="11506" width="28.42578125" style="680" customWidth="1"/>
    <col min="11507" max="11507" width="33.28515625" style="680" customWidth="1"/>
    <col min="11508" max="11508" width="16" style="680" customWidth="1"/>
    <col min="11509" max="11759" width="6.7109375" style="680"/>
    <col min="11760" max="11760" width="13.7109375" style="680" customWidth="1"/>
    <col min="11761" max="11761" width="4.85546875" style="680" customWidth="1"/>
    <col min="11762" max="11762" width="28.42578125" style="680" customWidth="1"/>
    <col min="11763" max="11763" width="33.28515625" style="680" customWidth="1"/>
    <col min="11764" max="11764" width="16" style="680" customWidth="1"/>
    <col min="11765" max="12015" width="6.7109375" style="680"/>
    <col min="12016" max="12016" width="13.7109375" style="680" customWidth="1"/>
    <col min="12017" max="12017" width="4.85546875" style="680" customWidth="1"/>
    <col min="12018" max="12018" width="28.42578125" style="680" customWidth="1"/>
    <col min="12019" max="12019" width="33.28515625" style="680" customWidth="1"/>
    <col min="12020" max="12020" width="16" style="680" customWidth="1"/>
    <col min="12021" max="12271" width="6.7109375" style="680"/>
    <col min="12272" max="12272" width="13.7109375" style="680" customWidth="1"/>
    <col min="12273" max="12273" width="4.85546875" style="680" customWidth="1"/>
    <col min="12274" max="12274" width="28.42578125" style="680" customWidth="1"/>
    <col min="12275" max="12275" width="33.28515625" style="680" customWidth="1"/>
    <col min="12276" max="12276" width="16" style="680" customWidth="1"/>
    <col min="12277" max="12527" width="6.7109375" style="680"/>
    <col min="12528" max="12528" width="13.7109375" style="680" customWidth="1"/>
    <col min="12529" max="12529" width="4.85546875" style="680" customWidth="1"/>
    <col min="12530" max="12530" width="28.42578125" style="680" customWidth="1"/>
    <col min="12531" max="12531" width="33.28515625" style="680" customWidth="1"/>
    <col min="12532" max="12532" width="16" style="680" customWidth="1"/>
    <col min="12533" max="12783" width="6.7109375" style="680"/>
    <col min="12784" max="12784" width="13.7109375" style="680" customWidth="1"/>
    <col min="12785" max="12785" width="4.85546875" style="680" customWidth="1"/>
    <col min="12786" max="12786" width="28.42578125" style="680" customWidth="1"/>
    <col min="12787" max="12787" width="33.28515625" style="680" customWidth="1"/>
    <col min="12788" max="12788" width="16" style="680" customWidth="1"/>
    <col min="12789" max="13039" width="6.7109375" style="680"/>
    <col min="13040" max="13040" width="13.7109375" style="680" customWidth="1"/>
    <col min="13041" max="13041" width="4.85546875" style="680" customWidth="1"/>
    <col min="13042" max="13042" width="28.42578125" style="680" customWidth="1"/>
    <col min="13043" max="13043" width="33.28515625" style="680" customWidth="1"/>
    <col min="13044" max="13044" width="16" style="680" customWidth="1"/>
    <col min="13045" max="13295" width="6.7109375" style="680"/>
    <col min="13296" max="13296" width="13.7109375" style="680" customWidth="1"/>
    <col min="13297" max="13297" width="4.85546875" style="680" customWidth="1"/>
    <col min="13298" max="13298" width="28.42578125" style="680" customWidth="1"/>
    <col min="13299" max="13299" width="33.28515625" style="680" customWidth="1"/>
    <col min="13300" max="13300" width="16" style="680" customWidth="1"/>
    <col min="13301" max="13551" width="6.7109375" style="680"/>
    <col min="13552" max="13552" width="13.7109375" style="680" customWidth="1"/>
    <col min="13553" max="13553" width="4.85546875" style="680" customWidth="1"/>
    <col min="13554" max="13554" width="28.42578125" style="680" customWidth="1"/>
    <col min="13555" max="13555" width="33.28515625" style="680" customWidth="1"/>
    <col min="13556" max="13556" width="16" style="680" customWidth="1"/>
    <col min="13557" max="13807" width="6.7109375" style="680"/>
    <col min="13808" max="13808" width="13.7109375" style="680" customWidth="1"/>
    <col min="13809" max="13809" width="4.85546875" style="680" customWidth="1"/>
    <col min="13810" max="13810" width="28.42578125" style="680" customWidth="1"/>
    <col min="13811" max="13811" width="33.28515625" style="680" customWidth="1"/>
    <col min="13812" max="13812" width="16" style="680" customWidth="1"/>
    <col min="13813" max="14063" width="6.7109375" style="680"/>
    <col min="14064" max="14064" width="13.7109375" style="680" customWidth="1"/>
    <col min="14065" max="14065" width="4.85546875" style="680" customWidth="1"/>
    <col min="14066" max="14066" width="28.42578125" style="680" customWidth="1"/>
    <col min="14067" max="14067" width="33.28515625" style="680" customWidth="1"/>
    <col min="14068" max="14068" width="16" style="680" customWidth="1"/>
    <col min="14069" max="14319" width="6.7109375" style="680"/>
    <col min="14320" max="14320" width="13.7109375" style="680" customWidth="1"/>
    <col min="14321" max="14321" width="4.85546875" style="680" customWidth="1"/>
    <col min="14322" max="14322" width="28.42578125" style="680" customWidth="1"/>
    <col min="14323" max="14323" width="33.28515625" style="680" customWidth="1"/>
    <col min="14324" max="14324" width="16" style="680" customWidth="1"/>
    <col min="14325" max="14575" width="6.7109375" style="680"/>
    <col min="14576" max="14576" width="13.7109375" style="680" customWidth="1"/>
    <col min="14577" max="14577" width="4.85546875" style="680" customWidth="1"/>
    <col min="14578" max="14578" width="28.42578125" style="680" customWidth="1"/>
    <col min="14579" max="14579" width="33.28515625" style="680" customWidth="1"/>
    <col min="14580" max="14580" width="16" style="680" customWidth="1"/>
    <col min="14581" max="14831" width="6.7109375" style="680"/>
    <col min="14832" max="14832" width="13.7109375" style="680" customWidth="1"/>
    <col min="14833" max="14833" width="4.85546875" style="680" customWidth="1"/>
    <col min="14834" max="14834" width="28.42578125" style="680" customWidth="1"/>
    <col min="14835" max="14835" width="33.28515625" style="680" customWidth="1"/>
    <col min="14836" max="14836" width="16" style="680" customWidth="1"/>
    <col min="14837" max="15087" width="6.7109375" style="680"/>
    <col min="15088" max="15088" width="13.7109375" style="680" customWidth="1"/>
    <col min="15089" max="15089" width="4.85546875" style="680" customWidth="1"/>
    <col min="15090" max="15090" width="28.42578125" style="680" customWidth="1"/>
    <col min="15091" max="15091" width="33.28515625" style="680" customWidth="1"/>
    <col min="15092" max="15092" width="16" style="680" customWidth="1"/>
    <col min="15093" max="15343" width="6.7109375" style="680"/>
    <col min="15344" max="15344" width="13.7109375" style="680" customWidth="1"/>
    <col min="15345" max="15345" width="4.85546875" style="680" customWidth="1"/>
    <col min="15346" max="15346" width="28.42578125" style="680" customWidth="1"/>
    <col min="15347" max="15347" width="33.28515625" style="680" customWidth="1"/>
    <col min="15348" max="15348" width="16" style="680" customWidth="1"/>
    <col min="15349" max="15599" width="6.7109375" style="680"/>
    <col min="15600" max="15600" width="13.7109375" style="680" customWidth="1"/>
    <col min="15601" max="15601" width="4.85546875" style="680" customWidth="1"/>
    <col min="15602" max="15602" width="28.42578125" style="680" customWidth="1"/>
    <col min="15603" max="15603" width="33.28515625" style="680" customWidth="1"/>
    <col min="15604" max="15604" width="16" style="680" customWidth="1"/>
    <col min="15605" max="15855" width="6.7109375" style="680"/>
    <col min="15856" max="15856" width="13.7109375" style="680" customWidth="1"/>
    <col min="15857" max="15857" width="4.85546875" style="680" customWidth="1"/>
    <col min="15858" max="15858" width="28.42578125" style="680" customWidth="1"/>
    <col min="15859" max="15859" width="33.28515625" style="680" customWidth="1"/>
    <col min="15860" max="15860" width="16" style="680" customWidth="1"/>
    <col min="15861" max="16111" width="6.7109375" style="680"/>
    <col min="16112" max="16112" width="13.7109375" style="680" customWidth="1"/>
    <col min="16113" max="16113" width="4.85546875" style="680" customWidth="1"/>
    <col min="16114" max="16114" width="28.42578125" style="680" customWidth="1"/>
    <col min="16115" max="16115" width="33.28515625" style="680" customWidth="1"/>
    <col min="16116" max="16116" width="16" style="680" customWidth="1"/>
    <col min="16117" max="16384" width="6.7109375" style="680"/>
  </cols>
  <sheetData>
    <row r="1" spans="1:14" s="658" customFormat="1" ht="60.95" customHeight="1">
      <c r="A1" s="1950" t="s">
        <v>473</v>
      </c>
      <c r="B1" s="2276"/>
      <c r="C1" s="2276"/>
      <c r="D1" s="2276"/>
      <c r="E1" s="2276"/>
      <c r="F1" s="2276"/>
    </row>
    <row r="2" spans="1:14" s="658" customFormat="1" ht="39" customHeight="1">
      <c r="A2" s="2249" t="s">
        <v>474</v>
      </c>
      <c r="B2" s="2250"/>
      <c r="C2" s="2250"/>
      <c r="D2" s="2250"/>
      <c r="E2" s="2250"/>
      <c r="F2" s="2250"/>
      <c r="G2" s="2277"/>
      <c r="H2" s="2277"/>
      <c r="I2" s="2277"/>
      <c r="J2" s="2277"/>
      <c r="K2" s="2277"/>
      <c r="L2" s="2277"/>
      <c r="M2" s="2277"/>
      <c r="N2" s="2277"/>
    </row>
    <row r="3" spans="1:14" s="658" customFormat="1" ht="39" customHeight="1">
      <c r="A3" s="2182" t="s">
        <v>1659</v>
      </c>
      <c r="B3" s="1903"/>
      <c r="C3" s="1904"/>
      <c r="D3" s="2278" t="s">
        <v>1660</v>
      </c>
      <c r="E3" s="2278"/>
      <c r="F3" s="2278"/>
    </row>
    <row r="4" spans="1:14" s="658" customFormat="1" ht="104.25" customHeight="1">
      <c r="A4" s="659" t="s">
        <v>83</v>
      </c>
      <c r="B4" s="2222" t="s">
        <v>1299</v>
      </c>
      <c r="C4" s="2222"/>
      <c r="D4" s="659" t="s">
        <v>1300</v>
      </c>
      <c r="E4" s="659" t="s">
        <v>1301</v>
      </c>
      <c r="F4" s="659" t="s">
        <v>87</v>
      </c>
      <c r="I4" s="680"/>
    </row>
    <row r="5" spans="1:14" s="675" customFormat="1" ht="29.1" customHeight="1">
      <c r="A5" s="2013" t="s">
        <v>88</v>
      </c>
      <c r="B5" s="660">
        <v>1</v>
      </c>
      <c r="C5" s="660" t="s">
        <v>1661</v>
      </c>
      <c r="D5" s="660" t="s">
        <v>1662</v>
      </c>
      <c r="E5" s="660">
        <v>2022</v>
      </c>
      <c r="F5" s="2013" t="s">
        <v>89</v>
      </c>
      <c r="I5" s="680"/>
    </row>
    <row r="6" spans="1:14" s="675" customFormat="1" ht="29.1" customHeight="1">
      <c r="A6" s="2013"/>
      <c r="B6" s="662">
        <v>2</v>
      </c>
      <c r="C6" s="663" t="s">
        <v>1663</v>
      </c>
      <c r="D6" s="663" t="s">
        <v>1664</v>
      </c>
      <c r="E6" s="662">
        <v>2022</v>
      </c>
      <c r="F6" s="2013"/>
      <c r="I6" s="680"/>
    </row>
    <row r="7" spans="1:14" s="675" customFormat="1" ht="29.1" customHeight="1">
      <c r="A7" s="2013"/>
      <c r="B7" s="660">
        <v>3</v>
      </c>
      <c r="C7" s="660" t="s">
        <v>1665</v>
      </c>
      <c r="D7" s="660" t="s">
        <v>1666</v>
      </c>
      <c r="E7" s="660">
        <v>2022</v>
      </c>
      <c r="F7" s="2013"/>
      <c r="I7" s="680"/>
    </row>
    <row r="8" spans="1:14" s="675" customFormat="1" ht="29.1" customHeight="1">
      <c r="A8" s="2013"/>
      <c r="B8" s="662">
        <v>4</v>
      </c>
      <c r="C8" s="663" t="s">
        <v>1667</v>
      </c>
      <c r="D8" s="663" t="s">
        <v>1668</v>
      </c>
      <c r="E8" s="662">
        <v>2022</v>
      </c>
      <c r="F8" s="2013"/>
      <c r="I8" s="680"/>
    </row>
    <row r="9" spans="1:14" s="675" customFormat="1" ht="29.1" customHeight="1">
      <c r="A9" s="2013"/>
      <c r="B9" s="660">
        <v>5</v>
      </c>
      <c r="C9" s="660" t="s">
        <v>1669</v>
      </c>
      <c r="D9" s="660" t="s">
        <v>1670</v>
      </c>
      <c r="E9" s="660">
        <v>2023</v>
      </c>
      <c r="F9" s="2013"/>
      <c r="I9" s="680"/>
    </row>
    <row r="10" spans="1:14" s="675" customFormat="1" ht="29.1" customHeight="1">
      <c r="A10" s="2013"/>
      <c r="B10" s="662">
        <v>6</v>
      </c>
      <c r="C10" s="663" t="s">
        <v>1671</v>
      </c>
      <c r="D10" s="663" t="s">
        <v>1672</v>
      </c>
      <c r="E10" s="662">
        <v>2022</v>
      </c>
      <c r="F10" s="2013"/>
      <c r="I10" s="680"/>
    </row>
    <row r="11" spans="1:14" s="675" customFormat="1" ht="29.1" customHeight="1">
      <c r="A11" s="2013"/>
      <c r="B11" s="660">
        <v>7</v>
      </c>
      <c r="C11" s="660" t="s">
        <v>1673</v>
      </c>
      <c r="D11" s="660" t="s">
        <v>1674</v>
      </c>
      <c r="E11" s="660">
        <v>2022</v>
      </c>
      <c r="F11" s="2013"/>
      <c r="I11" s="680"/>
    </row>
    <row r="12" spans="1:14" s="675" customFormat="1" ht="29.1" customHeight="1">
      <c r="A12" s="2013"/>
      <c r="B12" s="662">
        <v>8</v>
      </c>
      <c r="C12" s="663" t="s">
        <v>1675</v>
      </c>
      <c r="D12" s="663" t="s">
        <v>1676</v>
      </c>
      <c r="E12" s="662">
        <v>2023</v>
      </c>
      <c r="F12" s="2013"/>
      <c r="I12" s="680"/>
    </row>
    <row r="13" spans="1:14" s="675" customFormat="1" ht="29.1" customHeight="1">
      <c r="A13" s="2013"/>
      <c r="B13" s="660">
        <v>9</v>
      </c>
      <c r="C13" s="660" t="s">
        <v>1677</v>
      </c>
      <c r="D13" s="660" t="s">
        <v>1678</v>
      </c>
      <c r="E13" s="660">
        <v>2022</v>
      </c>
      <c r="F13" s="2013"/>
      <c r="I13" s="678"/>
    </row>
    <row r="14" spans="1:14" s="675" customFormat="1" ht="29.1" customHeight="1">
      <c r="A14" s="2013"/>
      <c r="B14" s="662">
        <v>10</v>
      </c>
      <c r="C14" s="663" t="s">
        <v>1679</v>
      </c>
      <c r="D14" s="663" t="s">
        <v>1680</v>
      </c>
      <c r="E14" s="662">
        <v>2022</v>
      </c>
      <c r="F14" s="2013"/>
      <c r="I14" s="678"/>
    </row>
    <row r="15" spans="1:14" s="675" customFormat="1" ht="29.1" customHeight="1">
      <c r="A15" s="2013"/>
      <c r="B15" s="660">
        <v>11</v>
      </c>
      <c r="C15" s="660" t="s">
        <v>1681</v>
      </c>
      <c r="D15" s="660" t="s">
        <v>1682</v>
      </c>
      <c r="E15" s="660">
        <v>2021</v>
      </c>
      <c r="F15" s="2013"/>
      <c r="I15" s="680"/>
    </row>
    <row r="16" spans="1:14" s="675" customFormat="1" ht="29.1" customHeight="1">
      <c r="A16" s="2013"/>
      <c r="B16" s="662">
        <v>12</v>
      </c>
      <c r="C16" s="663" t="s">
        <v>1683</v>
      </c>
      <c r="D16" s="663" t="s">
        <v>1684</v>
      </c>
      <c r="E16" s="662">
        <v>2021</v>
      </c>
      <c r="F16" s="2013"/>
      <c r="I16" s="680"/>
    </row>
    <row r="17" spans="1:9" s="675" customFormat="1" ht="29.1" customHeight="1">
      <c r="A17" s="2013"/>
      <c r="B17" s="660">
        <v>13</v>
      </c>
      <c r="C17" s="660" t="s">
        <v>1685</v>
      </c>
      <c r="D17" s="660" t="s">
        <v>1686</v>
      </c>
      <c r="E17" s="660">
        <v>2021</v>
      </c>
      <c r="F17" s="2013"/>
      <c r="I17" s="680"/>
    </row>
    <row r="18" spans="1:9" s="675" customFormat="1" ht="29.1" customHeight="1">
      <c r="A18" s="2013"/>
      <c r="B18" s="662">
        <v>14</v>
      </c>
      <c r="C18" s="663" t="s">
        <v>1687</v>
      </c>
      <c r="D18" s="663" t="s">
        <v>1688</v>
      </c>
      <c r="E18" s="662">
        <v>2021</v>
      </c>
      <c r="F18" s="2013"/>
      <c r="I18" s="680"/>
    </row>
    <row r="19" spans="1:9" s="675" customFormat="1" ht="29.1" customHeight="1">
      <c r="A19" s="2013"/>
      <c r="B19" s="660">
        <v>15</v>
      </c>
      <c r="C19" s="660" t="s">
        <v>1689</v>
      </c>
      <c r="D19" s="660" t="s">
        <v>1690</v>
      </c>
      <c r="E19" s="660">
        <v>2021</v>
      </c>
      <c r="F19" s="2013"/>
      <c r="I19" s="680"/>
    </row>
    <row r="20" spans="1:9" s="675" customFormat="1" ht="29.1" customHeight="1">
      <c r="A20" s="2013"/>
      <c r="B20" s="662">
        <v>16</v>
      </c>
      <c r="C20" s="663" t="s">
        <v>1691</v>
      </c>
      <c r="D20" s="663" t="s">
        <v>1692</v>
      </c>
      <c r="E20" s="662">
        <v>2021</v>
      </c>
      <c r="F20" s="2013"/>
      <c r="I20" s="680"/>
    </row>
    <row r="21" spans="1:9" s="675" customFormat="1" ht="29.1" customHeight="1">
      <c r="A21" s="2013"/>
      <c r="B21" s="660">
        <v>17</v>
      </c>
      <c r="C21" s="660" t="s">
        <v>1693</v>
      </c>
      <c r="D21" s="660" t="s">
        <v>1694</v>
      </c>
      <c r="E21" s="660">
        <v>2021</v>
      </c>
      <c r="F21" s="2013"/>
      <c r="I21" s="680"/>
    </row>
    <row r="22" spans="1:9" s="675" customFormat="1" ht="29.1" customHeight="1">
      <c r="A22" s="2013"/>
      <c r="B22" s="662">
        <v>18</v>
      </c>
      <c r="C22" s="663" t="s">
        <v>1695</v>
      </c>
      <c r="D22" s="663" t="s">
        <v>1696</v>
      </c>
      <c r="E22" s="662">
        <v>2021</v>
      </c>
      <c r="F22" s="2013"/>
      <c r="I22" s="680"/>
    </row>
    <row r="23" spans="1:9" s="675" customFormat="1" ht="29.1" customHeight="1">
      <c r="A23" s="2013"/>
      <c r="B23" s="660">
        <v>19</v>
      </c>
      <c r="C23" s="660" t="s">
        <v>1697</v>
      </c>
      <c r="D23" s="660" t="s">
        <v>1698</v>
      </c>
      <c r="E23" s="660">
        <v>2021</v>
      </c>
      <c r="F23" s="2013"/>
      <c r="I23" s="680"/>
    </row>
    <row r="24" spans="1:9" s="675" customFormat="1" ht="29.1" customHeight="1">
      <c r="A24" s="2013"/>
      <c r="B24" s="662">
        <v>20</v>
      </c>
      <c r="C24" s="663" t="s">
        <v>1699</v>
      </c>
      <c r="D24" s="663" t="s">
        <v>1700</v>
      </c>
      <c r="E24" s="662">
        <v>2021</v>
      </c>
      <c r="F24" s="2013"/>
      <c r="I24" s="680"/>
    </row>
    <row r="25" spans="1:9" s="675" customFormat="1" ht="29.1" customHeight="1">
      <c r="A25" s="2013"/>
      <c r="B25" s="660">
        <v>21</v>
      </c>
      <c r="C25" s="660" t="s">
        <v>1701</v>
      </c>
      <c r="D25" s="660" t="s">
        <v>1702</v>
      </c>
      <c r="E25" s="660">
        <v>2021</v>
      </c>
      <c r="F25" s="2013"/>
      <c r="I25" s="680"/>
    </row>
    <row r="26" spans="1:9" s="675" customFormat="1" ht="29.1" customHeight="1">
      <c r="A26" s="2013"/>
      <c r="B26" s="662">
        <v>22</v>
      </c>
      <c r="C26" s="663" t="s">
        <v>1703</v>
      </c>
      <c r="D26" s="663" t="s">
        <v>1704</v>
      </c>
      <c r="E26" s="662">
        <v>2023</v>
      </c>
      <c r="F26" s="2013"/>
      <c r="I26" s="680"/>
    </row>
    <row r="27" spans="1:9" s="675" customFormat="1" ht="29.1" customHeight="1">
      <c r="A27" s="2013"/>
      <c r="B27" s="660">
        <v>23</v>
      </c>
      <c r="C27" s="660" t="s">
        <v>1705</v>
      </c>
      <c r="D27" s="660" t="s">
        <v>1706</v>
      </c>
      <c r="E27" s="660">
        <v>2021</v>
      </c>
      <c r="F27" s="2013"/>
      <c r="I27" s="680"/>
    </row>
    <row r="28" spans="1:9" s="675" customFormat="1" ht="29.1" customHeight="1">
      <c r="A28" s="2013"/>
      <c r="B28" s="662">
        <v>24</v>
      </c>
      <c r="C28" s="663" t="s">
        <v>1707</v>
      </c>
      <c r="D28" s="663" t="s">
        <v>1708</v>
      </c>
      <c r="E28" s="662">
        <v>2021</v>
      </c>
      <c r="F28" s="2013"/>
      <c r="I28" s="680"/>
    </row>
    <row r="29" spans="1:9" s="675" customFormat="1" ht="29.1" customHeight="1">
      <c r="A29" s="2013"/>
      <c r="B29" s="660">
        <v>25</v>
      </c>
      <c r="C29" s="660" t="s">
        <v>1709</v>
      </c>
      <c r="D29" s="660" t="s">
        <v>1710</v>
      </c>
      <c r="E29" s="660">
        <v>2022</v>
      </c>
      <c r="F29" s="2013"/>
      <c r="I29" s="680"/>
    </row>
    <row r="30" spans="1:9" s="675" customFormat="1" ht="29.1" customHeight="1">
      <c r="A30" s="2013"/>
      <c r="B30" s="662">
        <v>26</v>
      </c>
      <c r="C30" s="663" t="s">
        <v>1711</v>
      </c>
      <c r="D30" s="663" t="s">
        <v>1712</v>
      </c>
      <c r="E30" s="662">
        <v>2021</v>
      </c>
      <c r="F30" s="2013"/>
      <c r="I30" s="680"/>
    </row>
    <row r="31" spans="1:9" s="675" customFormat="1" ht="29.1" customHeight="1">
      <c r="A31" s="2013"/>
      <c r="B31" s="660">
        <v>27</v>
      </c>
      <c r="C31" s="660" t="s">
        <v>1713</v>
      </c>
      <c r="D31" s="660" t="s">
        <v>1714</v>
      </c>
      <c r="E31" s="660">
        <v>2023</v>
      </c>
      <c r="F31" s="2013"/>
      <c r="I31" s="680"/>
    </row>
    <row r="32" spans="1:9" s="675" customFormat="1" ht="29.1" customHeight="1">
      <c r="A32" s="2013"/>
      <c r="B32" s="662">
        <v>28</v>
      </c>
      <c r="C32" s="663" t="s">
        <v>1715</v>
      </c>
      <c r="D32" s="663" t="s">
        <v>1716</v>
      </c>
      <c r="E32" s="662">
        <v>2023</v>
      </c>
      <c r="F32" s="2013"/>
      <c r="I32" s="680"/>
    </row>
    <row r="33" spans="1:9" s="675" customFormat="1" ht="29.1" customHeight="1">
      <c r="A33" s="2013"/>
      <c r="B33" s="660">
        <v>29</v>
      </c>
      <c r="C33" s="660" t="s">
        <v>1717</v>
      </c>
      <c r="D33" s="660" t="s">
        <v>1718</v>
      </c>
      <c r="E33" s="660">
        <v>2021</v>
      </c>
      <c r="F33" s="2013"/>
      <c r="I33" s="680"/>
    </row>
    <row r="34" spans="1:9" s="675" customFormat="1" ht="29.1" customHeight="1">
      <c r="A34" s="2013"/>
      <c r="B34" s="662">
        <v>30</v>
      </c>
      <c r="C34" s="663" t="s">
        <v>1719</v>
      </c>
      <c r="D34" s="663" t="s">
        <v>1720</v>
      </c>
      <c r="E34" s="662">
        <v>2023</v>
      </c>
      <c r="F34" s="2013"/>
      <c r="I34" s="680"/>
    </row>
    <row r="35" spans="1:9" s="675" customFormat="1" ht="29.1" customHeight="1">
      <c r="A35" s="2013"/>
      <c r="B35" s="660">
        <v>31</v>
      </c>
      <c r="C35" s="660" t="s">
        <v>1721</v>
      </c>
      <c r="D35" s="660" t="s">
        <v>1722</v>
      </c>
      <c r="E35" s="660">
        <v>2023</v>
      </c>
      <c r="F35" s="2013"/>
      <c r="I35" s="678"/>
    </row>
    <row r="36" spans="1:9" s="675" customFormat="1" ht="29.1" customHeight="1">
      <c r="A36" s="2013"/>
      <c r="B36" s="662">
        <v>32</v>
      </c>
      <c r="C36" s="663" t="s">
        <v>1723</v>
      </c>
      <c r="D36" s="663" t="s">
        <v>1724</v>
      </c>
      <c r="E36" s="662">
        <v>2023</v>
      </c>
      <c r="F36" s="2013"/>
      <c r="I36" s="680"/>
    </row>
    <row r="37" spans="1:9" s="675" customFormat="1" ht="29.1" customHeight="1">
      <c r="A37" s="2013"/>
      <c r="B37" s="660">
        <v>33</v>
      </c>
      <c r="C37" s="660" t="s">
        <v>1725</v>
      </c>
      <c r="D37" s="660" t="s">
        <v>1726</v>
      </c>
      <c r="E37" s="660">
        <v>2023</v>
      </c>
      <c r="F37" s="2013"/>
      <c r="I37" s="680"/>
    </row>
    <row r="38" spans="1:9" s="675" customFormat="1" ht="29.1" customHeight="1">
      <c r="A38" s="2013"/>
      <c r="B38" s="662">
        <v>34</v>
      </c>
      <c r="C38" s="663" t="s">
        <v>1727</v>
      </c>
      <c r="D38" s="663" t="s">
        <v>1728</v>
      </c>
      <c r="E38" s="662">
        <v>2023</v>
      </c>
      <c r="F38" s="2013"/>
      <c r="I38" s="680"/>
    </row>
    <row r="39" spans="1:9" s="675" customFormat="1" ht="29.1" customHeight="1">
      <c r="A39" s="2013"/>
      <c r="B39" s="660">
        <v>35</v>
      </c>
      <c r="C39" s="660" t="s">
        <v>1729</v>
      </c>
      <c r="D39" s="660" t="s">
        <v>1730</v>
      </c>
      <c r="E39" s="660">
        <v>2023</v>
      </c>
      <c r="F39" s="2013"/>
      <c r="I39" s="680"/>
    </row>
    <row r="40" spans="1:9" s="675" customFormat="1" ht="29.1" customHeight="1">
      <c r="A40" s="2013"/>
      <c r="B40" s="662">
        <v>36</v>
      </c>
      <c r="C40" s="663" t="s">
        <v>1731</v>
      </c>
      <c r="D40" s="663" t="s">
        <v>1732</v>
      </c>
      <c r="E40" s="662">
        <v>2023</v>
      </c>
      <c r="F40" s="2013"/>
      <c r="I40" s="680"/>
    </row>
    <row r="41" spans="1:9" s="675" customFormat="1" ht="29.1" customHeight="1">
      <c r="A41" s="2013"/>
      <c r="B41" s="660">
        <v>37</v>
      </c>
      <c r="C41" s="660" t="s">
        <v>1733</v>
      </c>
      <c r="D41" s="660" t="s">
        <v>1734</v>
      </c>
      <c r="E41" s="660">
        <v>2023</v>
      </c>
      <c r="F41" s="2013"/>
      <c r="I41" s="680"/>
    </row>
    <row r="42" spans="1:9" s="675" customFormat="1" ht="29.1" customHeight="1">
      <c r="A42" s="2013"/>
      <c r="B42" s="662">
        <v>38</v>
      </c>
      <c r="C42" s="673" t="s">
        <v>1735</v>
      </c>
      <c r="D42" s="673" t="s">
        <v>1736</v>
      </c>
      <c r="E42" s="662">
        <v>2023</v>
      </c>
      <c r="F42" s="2013"/>
      <c r="I42" s="680"/>
    </row>
    <row r="43" spans="1:9" s="675" customFormat="1" ht="29.1" customHeight="1">
      <c r="A43" s="2013"/>
      <c r="B43" s="660">
        <v>39</v>
      </c>
      <c r="C43" s="660" t="s">
        <v>1737</v>
      </c>
      <c r="D43" s="660" t="s">
        <v>1738</v>
      </c>
      <c r="E43" s="660">
        <v>2023</v>
      </c>
      <c r="F43" s="2013"/>
      <c r="I43" s="680"/>
    </row>
    <row r="44" spans="1:9" s="675" customFormat="1" ht="29.1" customHeight="1">
      <c r="A44" s="2013"/>
      <c r="B44" s="662">
        <v>40</v>
      </c>
      <c r="C44" s="663" t="s">
        <v>1739</v>
      </c>
      <c r="D44" s="663" t="s">
        <v>1740</v>
      </c>
      <c r="E44" s="662">
        <v>2023</v>
      </c>
      <c r="F44" s="2013"/>
      <c r="I44" s="680"/>
    </row>
    <row r="45" spans="1:9" s="661" customFormat="1" ht="29.1" customHeight="1">
      <c r="A45" s="2275" t="s">
        <v>90</v>
      </c>
      <c r="B45" s="660">
        <v>41</v>
      </c>
      <c r="C45" s="660" t="s">
        <v>1741</v>
      </c>
      <c r="D45" s="660" t="s">
        <v>1742</v>
      </c>
      <c r="E45" s="660">
        <v>2021</v>
      </c>
      <c r="F45" s="2283" t="s">
        <v>91</v>
      </c>
      <c r="I45" s="680"/>
    </row>
    <row r="46" spans="1:9" s="661" customFormat="1" ht="29.1" customHeight="1">
      <c r="A46" s="2275"/>
      <c r="B46" s="662">
        <v>42</v>
      </c>
      <c r="C46" s="663" t="s">
        <v>1743</v>
      </c>
      <c r="D46" s="663" t="s">
        <v>1744</v>
      </c>
      <c r="E46" s="662">
        <v>2023</v>
      </c>
      <c r="F46" s="2283"/>
      <c r="I46" s="680"/>
    </row>
    <row r="47" spans="1:9" s="661" customFormat="1" ht="29.1" customHeight="1">
      <c r="A47" s="2275"/>
      <c r="B47" s="660">
        <v>43</v>
      </c>
      <c r="C47" s="671" t="s">
        <v>1745</v>
      </c>
      <c r="D47" s="671" t="s">
        <v>1746</v>
      </c>
      <c r="E47" s="660">
        <v>2023</v>
      </c>
      <c r="F47" s="2283"/>
      <c r="I47" s="680"/>
    </row>
    <row r="48" spans="1:9" s="661" customFormat="1" ht="29.1" customHeight="1">
      <c r="A48" s="2275"/>
      <c r="B48" s="662">
        <v>44</v>
      </c>
      <c r="C48" s="663" t="s">
        <v>1747</v>
      </c>
      <c r="D48" s="663" t="s">
        <v>1748</v>
      </c>
      <c r="E48" s="662">
        <v>2022</v>
      </c>
      <c r="F48" s="2283"/>
      <c r="I48" s="680"/>
    </row>
    <row r="49" spans="1:9" s="661" customFormat="1" ht="29.1" customHeight="1">
      <c r="A49" s="2275"/>
      <c r="B49" s="660">
        <v>45</v>
      </c>
      <c r="C49" s="660" t="s">
        <v>1749</v>
      </c>
      <c r="D49" s="660" t="s">
        <v>1750</v>
      </c>
      <c r="E49" s="660">
        <v>2023</v>
      </c>
      <c r="F49" s="2283"/>
      <c r="I49" s="680"/>
    </row>
    <row r="50" spans="1:9" s="661" customFormat="1" ht="29.1" customHeight="1">
      <c r="A50" s="2275"/>
      <c r="B50" s="662">
        <v>46</v>
      </c>
      <c r="C50" s="663" t="s">
        <v>1751</v>
      </c>
      <c r="D50" s="663" t="s">
        <v>1752</v>
      </c>
      <c r="E50" s="662">
        <v>2021</v>
      </c>
      <c r="F50" s="2283"/>
      <c r="I50" s="680"/>
    </row>
    <row r="51" spans="1:9" s="675" customFormat="1" ht="29.1" customHeight="1">
      <c r="A51" s="2013" t="s">
        <v>92</v>
      </c>
      <c r="B51" s="660">
        <v>47</v>
      </c>
      <c r="C51" s="660" t="s">
        <v>1753</v>
      </c>
      <c r="D51" s="660" t="s">
        <v>1754</v>
      </c>
      <c r="E51" s="660">
        <v>2022</v>
      </c>
      <c r="F51" s="2013" t="s">
        <v>93</v>
      </c>
      <c r="I51" s="680"/>
    </row>
    <row r="52" spans="1:9" s="675" customFormat="1" ht="29.1" customHeight="1">
      <c r="A52" s="2013"/>
      <c r="B52" s="662">
        <v>48</v>
      </c>
      <c r="C52" s="663" t="s">
        <v>1755</v>
      </c>
      <c r="D52" s="663" t="s">
        <v>1756</v>
      </c>
      <c r="E52" s="662">
        <v>2022</v>
      </c>
      <c r="F52" s="2013"/>
      <c r="I52" s="680"/>
    </row>
    <row r="53" spans="1:9" s="675" customFormat="1" ht="29.1" customHeight="1">
      <c r="A53" s="2013"/>
      <c r="B53" s="660">
        <v>49</v>
      </c>
      <c r="C53" s="660" t="s">
        <v>1757</v>
      </c>
      <c r="D53" s="660" t="s">
        <v>1758</v>
      </c>
      <c r="E53" s="660">
        <v>2022</v>
      </c>
      <c r="F53" s="2013"/>
      <c r="I53" s="680"/>
    </row>
    <row r="54" spans="1:9" s="675" customFormat="1" ht="29.1" customHeight="1">
      <c r="A54" s="2013"/>
      <c r="B54" s="662">
        <v>50</v>
      </c>
      <c r="C54" s="673" t="s">
        <v>1759</v>
      </c>
      <c r="D54" s="673" t="s">
        <v>1760</v>
      </c>
      <c r="E54" s="662">
        <v>2022</v>
      </c>
      <c r="F54" s="2013"/>
      <c r="I54" s="680"/>
    </row>
    <row r="55" spans="1:9" s="675" customFormat="1" ht="29.1" customHeight="1">
      <c r="A55" s="2013"/>
      <c r="B55" s="660">
        <v>51</v>
      </c>
      <c r="C55" s="660" t="s">
        <v>1761</v>
      </c>
      <c r="D55" s="660" t="s">
        <v>1762</v>
      </c>
      <c r="E55" s="660">
        <v>2022</v>
      </c>
      <c r="F55" s="2013"/>
      <c r="I55" s="680"/>
    </row>
    <row r="56" spans="1:9" s="675" customFormat="1" ht="29.1" customHeight="1">
      <c r="A56" s="2013"/>
      <c r="B56" s="662">
        <v>52</v>
      </c>
      <c r="C56" s="663" t="s">
        <v>1763</v>
      </c>
      <c r="D56" s="663" t="s">
        <v>1764</v>
      </c>
      <c r="E56" s="662">
        <v>2022</v>
      </c>
      <c r="F56" s="2013"/>
      <c r="I56" s="680"/>
    </row>
    <row r="57" spans="1:9" s="675" customFormat="1" ht="29.1" customHeight="1">
      <c r="A57" s="2013"/>
      <c r="B57" s="660">
        <v>53</v>
      </c>
      <c r="C57" s="660" t="s">
        <v>1765</v>
      </c>
      <c r="D57" s="660" t="s">
        <v>1766</v>
      </c>
      <c r="E57" s="660">
        <v>2022</v>
      </c>
      <c r="F57" s="2013"/>
      <c r="I57" s="680"/>
    </row>
    <row r="58" spans="1:9" s="675" customFormat="1" ht="29.1" customHeight="1">
      <c r="A58" s="2013"/>
      <c r="B58" s="662">
        <v>54</v>
      </c>
      <c r="C58" s="663" t="s">
        <v>1767</v>
      </c>
      <c r="D58" s="663" t="s">
        <v>1768</v>
      </c>
      <c r="E58" s="662">
        <v>2021</v>
      </c>
      <c r="F58" s="2013"/>
      <c r="I58" s="680"/>
    </row>
    <row r="59" spans="1:9" s="675" customFormat="1" ht="29.1" customHeight="1">
      <c r="A59" s="2013"/>
      <c r="B59" s="660">
        <v>55</v>
      </c>
      <c r="C59" s="660" t="s">
        <v>1769</v>
      </c>
      <c r="D59" s="660" t="s">
        <v>1770</v>
      </c>
      <c r="E59" s="660">
        <v>2022</v>
      </c>
      <c r="F59" s="2013"/>
      <c r="I59" s="680"/>
    </row>
    <row r="60" spans="1:9" ht="29.1" customHeight="1">
      <c r="A60" s="2013"/>
      <c r="B60" s="662">
        <v>56</v>
      </c>
      <c r="C60" s="663" t="s">
        <v>1771</v>
      </c>
      <c r="D60" s="663" t="s">
        <v>1772</v>
      </c>
      <c r="E60" s="662">
        <v>2022</v>
      </c>
      <c r="F60" s="2013"/>
    </row>
    <row r="61" spans="1:9" s="675" customFormat="1" ht="29.1" customHeight="1">
      <c r="A61" s="2013"/>
      <c r="B61" s="660">
        <v>57</v>
      </c>
      <c r="C61" s="660" t="s">
        <v>1773</v>
      </c>
      <c r="D61" s="660" t="s">
        <v>1774</v>
      </c>
      <c r="E61" s="660">
        <v>2022</v>
      </c>
      <c r="F61" s="2013"/>
      <c r="I61" s="680"/>
    </row>
    <row r="62" spans="1:9" s="675" customFormat="1" ht="29.1" customHeight="1">
      <c r="A62" s="2013"/>
      <c r="B62" s="662">
        <v>58</v>
      </c>
      <c r="C62" s="663" t="s">
        <v>1775</v>
      </c>
      <c r="D62" s="663" t="s">
        <v>1776</v>
      </c>
      <c r="E62" s="662">
        <v>2023</v>
      </c>
      <c r="F62" s="2013"/>
      <c r="I62" s="680"/>
    </row>
    <row r="63" spans="1:9" s="675" customFormat="1" ht="29.1" customHeight="1">
      <c r="A63" s="2013"/>
      <c r="B63" s="660">
        <v>59</v>
      </c>
      <c r="C63" s="660" t="s">
        <v>1777</v>
      </c>
      <c r="D63" s="660" t="s">
        <v>1778</v>
      </c>
      <c r="E63" s="660">
        <v>2023</v>
      </c>
      <c r="F63" s="2013"/>
      <c r="I63" s="680"/>
    </row>
    <row r="64" spans="1:9" s="675" customFormat="1" ht="29.1" customHeight="1">
      <c r="A64" s="2013"/>
      <c r="B64" s="662">
        <v>60</v>
      </c>
      <c r="C64" s="663" t="s">
        <v>1779</v>
      </c>
      <c r="D64" s="663" t="s">
        <v>1780</v>
      </c>
      <c r="E64" s="662">
        <v>2021</v>
      </c>
      <c r="F64" s="2013"/>
      <c r="I64" s="680"/>
    </row>
    <row r="65" spans="1:9" ht="29.1" customHeight="1">
      <c r="A65" s="2013"/>
      <c r="B65" s="660">
        <v>61</v>
      </c>
      <c r="C65" s="660" t="s">
        <v>1781</v>
      </c>
      <c r="D65" s="660" t="s">
        <v>1782</v>
      </c>
      <c r="E65" s="660">
        <v>2021</v>
      </c>
      <c r="F65" s="2013"/>
    </row>
    <row r="66" spans="1:9" s="675" customFormat="1" ht="29.1" customHeight="1">
      <c r="A66" s="2013"/>
      <c r="B66" s="662">
        <v>62</v>
      </c>
      <c r="C66" s="663" t="s">
        <v>1783</v>
      </c>
      <c r="D66" s="663" t="s">
        <v>1784</v>
      </c>
      <c r="E66" s="662">
        <v>2021</v>
      </c>
      <c r="F66" s="2013"/>
      <c r="I66" s="680"/>
    </row>
    <row r="67" spans="1:9" s="675" customFormat="1" ht="29.1" customHeight="1">
      <c r="A67" s="2013"/>
      <c r="B67" s="660">
        <v>63</v>
      </c>
      <c r="C67" s="660" t="s">
        <v>1785</v>
      </c>
      <c r="D67" s="660" t="s">
        <v>1786</v>
      </c>
      <c r="E67" s="660">
        <v>2021</v>
      </c>
      <c r="F67" s="2013"/>
      <c r="I67" s="680"/>
    </row>
    <row r="68" spans="1:9" ht="29.1" customHeight="1">
      <c r="A68" s="2013"/>
      <c r="B68" s="662">
        <v>64</v>
      </c>
      <c r="C68" s="663" t="s">
        <v>1787</v>
      </c>
      <c r="D68" s="663" t="s">
        <v>1788</v>
      </c>
      <c r="E68" s="662">
        <v>2021</v>
      </c>
      <c r="F68" s="2013"/>
    </row>
    <row r="69" spans="1:9" s="675" customFormat="1" ht="29.1" customHeight="1">
      <c r="A69" s="2013"/>
      <c r="B69" s="660">
        <v>65</v>
      </c>
      <c r="C69" s="660" t="s">
        <v>1789</v>
      </c>
      <c r="D69" s="660" t="s">
        <v>1790</v>
      </c>
      <c r="E69" s="660">
        <v>2021</v>
      </c>
      <c r="F69" s="2013"/>
      <c r="I69" s="680"/>
    </row>
    <row r="70" spans="1:9" s="675" customFormat="1" ht="29.1" customHeight="1">
      <c r="A70" s="2013"/>
      <c r="B70" s="662">
        <v>66</v>
      </c>
      <c r="C70" s="663" t="s">
        <v>1791</v>
      </c>
      <c r="D70" s="663" t="s">
        <v>1792</v>
      </c>
      <c r="E70" s="662">
        <v>2022</v>
      </c>
      <c r="F70" s="2013"/>
      <c r="I70" s="680"/>
    </row>
    <row r="71" spans="1:9" s="675" customFormat="1" ht="29.1" customHeight="1">
      <c r="A71" s="2013"/>
      <c r="B71" s="660">
        <v>67</v>
      </c>
      <c r="C71" s="660" t="s">
        <v>1793</v>
      </c>
      <c r="D71" s="660" t="s">
        <v>1794</v>
      </c>
      <c r="E71" s="660">
        <v>2022</v>
      </c>
      <c r="F71" s="2013"/>
      <c r="I71" s="680"/>
    </row>
    <row r="72" spans="1:9" s="675" customFormat="1" ht="29.1" customHeight="1">
      <c r="A72" s="2013"/>
      <c r="B72" s="662">
        <v>68</v>
      </c>
      <c r="C72" s="663" t="s">
        <v>1795</v>
      </c>
      <c r="D72" s="663" t="s">
        <v>1796</v>
      </c>
      <c r="E72" s="662">
        <v>2021</v>
      </c>
      <c r="F72" s="2013"/>
      <c r="I72" s="680"/>
    </row>
    <row r="73" spans="1:9" s="675" customFormat="1" ht="29.1" customHeight="1">
      <c r="A73" s="2013"/>
      <c r="B73" s="660">
        <v>69</v>
      </c>
      <c r="C73" s="660" t="s">
        <v>1797</v>
      </c>
      <c r="D73" s="660" t="s">
        <v>1798</v>
      </c>
      <c r="E73" s="660">
        <v>2022</v>
      </c>
      <c r="F73" s="2013"/>
      <c r="I73" s="680"/>
    </row>
    <row r="74" spans="1:9" s="675" customFormat="1" ht="29.1" customHeight="1">
      <c r="A74" s="2013"/>
      <c r="B74" s="662">
        <v>70</v>
      </c>
      <c r="C74" s="663" t="s">
        <v>1799</v>
      </c>
      <c r="D74" s="663" t="s">
        <v>1800</v>
      </c>
      <c r="E74" s="662">
        <v>2021</v>
      </c>
      <c r="F74" s="2013"/>
      <c r="I74" s="680"/>
    </row>
    <row r="75" spans="1:9" s="675" customFormat="1" ht="29.1" customHeight="1">
      <c r="A75" s="2013"/>
      <c r="B75" s="660">
        <v>71</v>
      </c>
      <c r="C75" s="660" t="s">
        <v>1801</v>
      </c>
      <c r="D75" s="660" t="s">
        <v>1802</v>
      </c>
      <c r="E75" s="660">
        <v>2021</v>
      </c>
      <c r="F75" s="2013"/>
      <c r="I75" s="680"/>
    </row>
    <row r="76" spans="1:9" s="675" customFormat="1" ht="29.1" customHeight="1">
      <c r="A76" s="2013"/>
      <c r="B76" s="662">
        <v>72</v>
      </c>
      <c r="C76" s="663" t="s">
        <v>1803</v>
      </c>
      <c r="D76" s="663" t="s">
        <v>1804</v>
      </c>
      <c r="E76" s="662">
        <v>2021</v>
      </c>
      <c r="F76" s="2013"/>
      <c r="I76" s="680"/>
    </row>
    <row r="77" spans="1:9" ht="29.1" customHeight="1">
      <c r="A77" s="2013"/>
      <c r="B77" s="660">
        <v>73</v>
      </c>
      <c r="C77" s="660" t="s">
        <v>1805</v>
      </c>
      <c r="D77" s="660" t="s">
        <v>1806</v>
      </c>
      <c r="E77" s="660">
        <v>2021</v>
      </c>
      <c r="F77" s="2013"/>
    </row>
    <row r="78" spans="1:9" s="675" customFormat="1" ht="29.1" customHeight="1">
      <c r="A78" s="2013"/>
      <c r="B78" s="662">
        <v>74</v>
      </c>
      <c r="C78" s="663" t="s">
        <v>1807</v>
      </c>
      <c r="D78" s="663" t="s">
        <v>1808</v>
      </c>
      <c r="E78" s="662">
        <v>2023</v>
      </c>
      <c r="F78" s="2013"/>
      <c r="I78" s="680"/>
    </row>
    <row r="79" spans="1:9" s="675" customFormat="1" ht="29.1" customHeight="1">
      <c r="A79" s="2013"/>
      <c r="B79" s="660">
        <v>75</v>
      </c>
      <c r="C79" s="660" t="s">
        <v>1809</v>
      </c>
      <c r="D79" s="660" t="s">
        <v>1810</v>
      </c>
      <c r="E79" s="660">
        <v>2023</v>
      </c>
      <c r="F79" s="2013"/>
      <c r="I79" s="680"/>
    </row>
    <row r="80" spans="1:9" s="675" customFormat="1" ht="29.1" customHeight="1">
      <c r="A80" s="2013"/>
      <c r="B80" s="662">
        <v>76</v>
      </c>
      <c r="C80" s="663" t="s">
        <v>1811</v>
      </c>
      <c r="D80" s="663" t="s">
        <v>1812</v>
      </c>
      <c r="E80" s="662">
        <v>2023</v>
      </c>
      <c r="F80" s="2013"/>
      <c r="I80" s="680"/>
    </row>
    <row r="81" spans="1:84" s="675" customFormat="1" ht="29.1" customHeight="1">
      <c r="A81" s="2013" t="s">
        <v>94</v>
      </c>
      <c r="B81" s="660">
        <v>77</v>
      </c>
      <c r="C81" s="660" t="s">
        <v>1813</v>
      </c>
      <c r="D81" s="660" t="s">
        <v>1814</v>
      </c>
      <c r="E81" s="660">
        <v>2022</v>
      </c>
      <c r="F81" s="2013" t="s">
        <v>257</v>
      </c>
      <c r="I81" s="680"/>
    </row>
    <row r="82" spans="1:84" s="675" customFormat="1" ht="29.1" customHeight="1">
      <c r="A82" s="2013"/>
      <c r="B82" s="662">
        <v>78</v>
      </c>
      <c r="C82" s="663" t="s">
        <v>1815</v>
      </c>
      <c r="D82" s="663" t="s">
        <v>1816</v>
      </c>
      <c r="E82" s="662">
        <v>2021</v>
      </c>
      <c r="F82" s="2013"/>
      <c r="I82" s="680"/>
    </row>
    <row r="83" spans="1:84" s="678" customFormat="1" ht="29.1" customHeight="1">
      <c r="A83" s="2013" t="s">
        <v>96</v>
      </c>
      <c r="B83" s="660">
        <v>79</v>
      </c>
      <c r="C83" s="660" t="s">
        <v>1745</v>
      </c>
      <c r="D83" s="671" t="s">
        <v>1736</v>
      </c>
      <c r="E83" s="660">
        <v>2021</v>
      </c>
      <c r="F83" s="2013" t="s">
        <v>1388</v>
      </c>
      <c r="I83" s="680"/>
    </row>
    <row r="84" spans="1:84" s="678" customFormat="1" ht="29.1" customHeight="1">
      <c r="A84" s="2013"/>
      <c r="B84" s="662">
        <v>80</v>
      </c>
      <c r="C84" s="663" t="s">
        <v>1817</v>
      </c>
      <c r="D84" s="663" t="s">
        <v>1818</v>
      </c>
      <c r="E84" s="662">
        <v>2021</v>
      </c>
      <c r="F84" s="2013"/>
      <c r="I84" s="680"/>
    </row>
    <row r="85" spans="1:84" s="678" customFormat="1" ht="29.1" customHeight="1">
      <c r="A85" s="2013"/>
      <c r="B85" s="660">
        <v>81</v>
      </c>
      <c r="C85" s="660" t="s">
        <v>1819</v>
      </c>
      <c r="D85" s="660" t="s">
        <v>1820</v>
      </c>
      <c r="E85" s="660">
        <v>2023</v>
      </c>
      <c r="F85" s="2013"/>
      <c r="I85" s="680"/>
    </row>
    <row r="86" spans="1:84" s="678" customFormat="1" ht="29.1" customHeight="1">
      <c r="A86" s="2013"/>
      <c r="B86" s="662">
        <v>82</v>
      </c>
      <c r="C86" s="663" t="s">
        <v>1821</v>
      </c>
      <c r="D86" s="663" t="s">
        <v>1822</v>
      </c>
      <c r="E86" s="662">
        <v>2022</v>
      </c>
      <c r="F86" s="2013"/>
      <c r="I86" s="680"/>
    </row>
    <row r="87" spans="1:84" s="678" customFormat="1" ht="29.1" customHeight="1">
      <c r="A87" s="2013"/>
      <c r="B87" s="660">
        <v>83</v>
      </c>
      <c r="C87" s="660" t="s">
        <v>1823</v>
      </c>
      <c r="D87" s="660" t="s">
        <v>1824</v>
      </c>
      <c r="E87" s="660">
        <v>2021</v>
      </c>
      <c r="F87" s="2013"/>
      <c r="I87" s="680"/>
    </row>
    <row r="88" spans="1:84" s="678" customFormat="1" ht="29.1" customHeight="1">
      <c r="A88" s="2013"/>
      <c r="B88" s="662">
        <v>84</v>
      </c>
      <c r="C88" s="663" t="s">
        <v>1825</v>
      </c>
      <c r="D88" s="663" t="s">
        <v>1826</v>
      </c>
      <c r="E88" s="662">
        <v>2022</v>
      </c>
      <c r="F88" s="2013"/>
      <c r="I88" s="680"/>
    </row>
    <row r="89" spans="1:84" s="681" customFormat="1" ht="29.1" customHeight="1">
      <c r="A89" s="2013"/>
      <c r="B89" s="660">
        <v>85</v>
      </c>
      <c r="C89" s="660" t="s">
        <v>1827</v>
      </c>
      <c r="D89" s="660" t="s">
        <v>1828</v>
      </c>
      <c r="E89" s="660">
        <v>2022</v>
      </c>
      <c r="F89" s="2013"/>
      <c r="G89" s="678"/>
      <c r="H89" s="678"/>
      <c r="I89" s="680"/>
      <c r="J89" s="678"/>
      <c r="K89" s="678"/>
      <c r="L89" s="678"/>
      <c r="M89" s="678"/>
      <c r="N89" s="678"/>
      <c r="O89" s="678"/>
      <c r="P89" s="678"/>
      <c r="Q89" s="678"/>
      <c r="R89" s="678"/>
      <c r="S89" s="678"/>
      <c r="T89" s="678"/>
      <c r="U89" s="678"/>
      <c r="V89" s="678"/>
      <c r="W89" s="678"/>
      <c r="X89" s="678"/>
      <c r="Y89" s="678"/>
      <c r="Z89" s="678"/>
      <c r="AA89" s="678"/>
      <c r="AB89" s="678"/>
      <c r="AC89" s="678"/>
      <c r="AD89" s="678"/>
      <c r="AE89" s="678"/>
      <c r="AF89" s="678"/>
      <c r="AG89" s="678"/>
      <c r="AH89" s="678"/>
      <c r="AI89" s="678"/>
      <c r="AJ89" s="678"/>
      <c r="AK89" s="678"/>
      <c r="AL89" s="678"/>
      <c r="AM89" s="678"/>
      <c r="AN89" s="678"/>
      <c r="AO89" s="678"/>
      <c r="AP89" s="678"/>
      <c r="AQ89" s="678"/>
      <c r="AR89" s="678"/>
      <c r="AS89" s="678"/>
      <c r="AT89" s="678"/>
      <c r="AU89" s="678"/>
      <c r="AV89" s="678"/>
      <c r="AW89" s="678"/>
      <c r="AX89" s="678"/>
      <c r="AY89" s="678"/>
      <c r="AZ89" s="678"/>
      <c r="BA89" s="678"/>
      <c r="BB89" s="678"/>
      <c r="BC89" s="678"/>
      <c r="BD89" s="678"/>
      <c r="BE89" s="678"/>
      <c r="BF89" s="678"/>
      <c r="BG89" s="678"/>
      <c r="BH89" s="678"/>
      <c r="BI89" s="678"/>
      <c r="BJ89" s="678"/>
      <c r="BK89" s="678"/>
      <c r="BL89" s="678"/>
      <c r="BM89" s="678"/>
      <c r="BN89" s="678"/>
      <c r="BO89" s="678"/>
      <c r="BP89" s="678"/>
      <c r="BQ89" s="678"/>
      <c r="BR89" s="678"/>
      <c r="BS89" s="678"/>
      <c r="BT89" s="678"/>
      <c r="BU89" s="678"/>
      <c r="BV89" s="678"/>
      <c r="BW89" s="678"/>
      <c r="BX89" s="678"/>
      <c r="BY89" s="678"/>
      <c r="BZ89" s="678"/>
      <c r="CA89" s="678"/>
      <c r="CB89" s="678"/>
      <c r="CC89" s="678"/>
      <c r="CD89" s="678"/>
      <c r="CE89" s="678"/>
      <c r="CF89" s="678"/>
    </row>
    <row r="90" spans="1:84" s="678" customFormat="1" ht="29.1" customHeight="1">
      <c r="A90" s="2013"/>
      <c r="B90" s="662">
        <v>86</v>
      </c>
      <c r="C90" s="663" t="s">
        <v>1829</v>
      </c>
      <c r="D90" s="663" t="s">
        <v>1830</v>
      </c>
      <c r="E90" s="662">
        <v>2022</v>
      </c>
      <c r="F90" s="2013"/>
      <c r="I90" s="680"/>
    </row>
    <row r="91" spans="1:84" s="678" customFormat="1" ht="29.1" customHeight="1">
      <c r="A91" s="2013" t="s">
        <v>98</v>
      </c>
      <c r="B91" s="660">
        <v>87</v>
      </c>
      <c r="C91" s="660" t="s">
        <v>1831</v>
      </c>
      <c r="D91" s="660" t="s">
        <v>1832</v>
      </c>
      <c r="E91" s="660">
        <v>2022</v>
      </c>
      <c r="F91" s="2013" t="s">
        <v>99</v>
      </c>
      <c r="I91" s="680"/>
    </row>
    <row r="92" spans="1:84" s="678" customFormat="1" ht="29.1" customHeight="1">
      <c r="A92" s="2013"/>
      <c r="B92" s="662">
        <v>88</v>
      </c>
      <c r="C92" s="663" t="s">
        <v>1833</v>
      </c>
      <c r="D92" s="663" t="s">
        <v>1834</v>
      </c>
      <c r="E92" s="662">
        <v>2023</v>
      </c>
      <c r="F92" s="2013"/>
      <c r="I92" s="680"/>
    </row>
    <row r="93" spans="1:84" s="678" customFormat="1" ht="29.1" customHeight="1">
      <c r="A93" s="2013"/>
      <c r="B93" s="660">
        <v>89</v>
      </c>
      <c r="C93" s="660" t="s">
        <v>1835</v>
      </c>
      <c r="D93" s="660" t="s">
        <v>1836</v>
      </c>
      <c r="E93" s="660">
        <v>2021</v>
      </c>
      <c r="F93" s="2013"/>
      <c r="I93" s="680"/>
    </row>
    <row r="94" spans="1:84" s="678" customFormat="1" ht="29.1" customHeight="1">
      <c r="A94" s="2013"/>
      <c r="B94" s="662">
        <v>90</v>
      </c>
      <c r="C94" s="663" t="s">
        <v>1837</v>
      </c>
      <c r="D94" s="663" t="s">
        <v>1838</v>
      </c>
      <c r="E94" s="662">
        <v>2021</v>
      </c>
      <c r="F94" s="2013"/>
      <c r="I94" s="680"/>
    </row>
    <row r="95" spans="1:84" s="678" customFormat="1" ht="29.1" customHeight="1">
      <c r="A95" s="2281" t="s">
        <v>258</v>
      </c>
      <c r="B95" s="660">
        <v>91</v>
      </c>
      <c r="C95" s="660" t="s">
        <v>1839</v>
      </c>
      <c r="D95" s="660" t="s">
        <v>1840</v>
      </c>
      <c r="E95" s="660">
        <v>2023</v>
      </c>
      <c r="F95" s="2281" t="s">
        <v>1414</v>
      </c>
      <c r="I95" s="680"/>
    </row>
    <row r="96" spans="1:84" s="678" customFormat="1" ht="29.1" customHeight="1">
      <c r="A96" s="2281"/>
      <c r="B96" s="662">
        <v>92</v>
      </c>
      <c r="C96" s="663" t="s">
        <v>1841</v>
      </c>
      <c r="D96" s="663" t="s">
        <v>1728</v>
      </c>
      <c r="E96" s="662">
        <v>2023</v>
      </c>
      <c r="F96" s="2281"/>
      <c r="I96" s="680"/>
    </row>
    <row r="97" spans="1:9" s="678" customFormat="1" ht="29.1" customHeight="1">
      <c r="A97" s="2281"/>
      <c r="B97" s="660">
        <v>93</v>
      </c>
      <c r="C97" s="660" t="s">
        <v>1842</v>
      </c>
      <c r="D97" s="660" t="s">
        <v>1843</v>
      </c>
      <c r="E97" s="660">
        <v>2022</v>
      </c>
      <c r="F97" s="2281"/>
      <c r="I97" s="680"/>
    </row>
    <row r="98" spans="1:9" s="678" customFormat="1" ht="29.1" customHeight="1">
      <c r="A98" s="2281"/>
      <c r="B98" s="662">
        <v>94</v>
      </c>
      <c r="C98" s="663" t="s">
        <v>1844</v>
      </c>
      <c r="D98" s="663" t="s">
        <v>1845</v>
      </c>
      <c r="E98" s="662">
        <v>2022</v>
      </c>
      <c r="F98" s="2281"/>
      <c r="I98" s="680"/>
    </row>
    <row r="99" spans="1:9" s="678" customFormat="1" ht="29.1" customHeight="1">
      <c r="A99" s="2281"/>
      <c r="B99" s="660">
        <v>95</v>
      </c>
      <c r="C99" s="660" t="s">
        <v>1846</v>
      </c>
      <c r="D99" s="660" t="s">
        <v>1847</v>
      </c>
      <c r="E99" s="660">
        <v>2023</v>
      </c>
      <c r="F99" s="2281"/>
      <c r="I99" s="680"/>
    </row>
    <row r="100" spans="1:9" s="678" customFormat="1" ht="29.1" customHeight="1">
      <c r="A100" s="2281"/>
      <c r="B100" s="662">
        <v>96</v>
      </c>
      <c r="C100" s="663" t="s">
        <v>1848</v>
      </c>
      <c r="D100" s="663" t="s">
        <v>1849</v>
      </c>
      <c r="E100" s="662">
        <v>2022</v>
      </c>
      <c r="F100" s="2281"/>
      <c r="I100" s="680"/>
    </row>
    <row r="101" spans="1:9" s="678" customFormat="1" ht="29.1" customHeight="1">
      <c r="A101" s="2281"/>
      <c r="B101" s="660">
        <v>97</v>
      </c>
      <c r="C101" s="660" t="s">
        <v>1850</v>
      </c>
      <c r="D101" s="660" t="s">
        <v>1851</v>
      </c>
      <c r="E101" s="660">
        <v>2023</v>
      </c>
      <c r="F101" s="2281"/>
      <c r="I101" s="680"/>
    </row>
    <row r="102" spans="1:9" s="678" customFormat="1" ht="29.1" customHeight="1">
      <c r="A102" s="2281"/>
      <c r="B102" s="662">
        <v>98</v>
      </c>
      <c r="C102" s="663" t="s">
        <v>1852</v>
      </c>
      <c r="D102" s="663" t="s">
        <v>1853</v>
      </c>
      <c r="E102" s="662">
        <v>2021</v>
      </c>
      <c r="F102" s="2281"/>
      <c r="I102" s="680"/>
    </row>
    <row r="103" spans="1:9" s="678" customFormat="1" ht="29.1" customHeight="1">
      <c r="A103" s="2281"/>
      <c r="B103" s="660">
        <v>99</v>
      </c>
      <c r="C103" s="660" t="s">
        <v>1854</v>
      </c>
      <c r="D103" s="660" t="s">
        <v>1855</v>
      </c>
      <c r="E103" s="660">
        <v>2023</v>
      </c>
      <c r="F103" s="2281"/>
      <c r="I103" s="680"/>
    </row>
    <row r="104" spans="1:9" s="678" customFormat="1" ht="29.1" customHeight="1">
      <c r="A104" s="2281"/>
      <c r="B104" s="662">
        <v>100</v>
      </c>
      <c r="C104" s="663" t="s">
        <v>1856</v>
      </c>
      <c r="D104" s="663" t="s">
        <v>1857</v>
      </c>
      <c r="E104" s="662">
        <v>2023</v>
      </c>
      <c r="F104" s="2281"/>
      <c r="I104" s="680"/>
    </row>
    <row r="105" spans="1:9" s="678" customFormat="1" ht="29.1" customHeight="1">
      <c r="A105" s="2281"/>
      <c r="B105" s="660">
        <v>101</v>
      </c>
      <c r="C105" s="660" t="s">
        <v>1858</v>
      </c>
      <c r="D105" s="660" t="s">
        <v>1859</v>
      </c>
      <c r="E105" s="660">
        <v>2022</v>
      </c>
      <c r="F105" s="2281"/>
      <c r="I105" s="680"/>
    </row>
    <row r="106" spans="1:9" s="678" customFormat="1" ht="29.1" customHeight="1">
      <c r="A106" s="2281"/>
      <c r="B106" s="662">
        <v>102</v>
      </c>
      <c r="C106" s="663" t="s">
        <v>1860</v>
      </c>
      <c r="D106" s="663" t="s">
        <v>1861</v>
      </c>
      <c r="E106" s="662">
        <v>2021</v>
      </c>
      <c r="F106" s="2281"/>
      <c r="I106" s="680"/>
    </row>
    <row r="107" spans="1:9" s="678" customFormat="1" ht="29.1" customHeight="1">
      <c r="A107" s="2281"/>
      <c r="B107" s="660">
        <v>103</v>
      </c>
      <c r="C107" s="660" t="s">
        <v>1862</v>
      </c>
      <c r="D107" s="660" t="s">
        <v>1863</v>
      </c>
      <c r="E107" s="660">
        <v>2022</v>
      </c>
      <c r="F107" s="2281"/>
      <c r="I107" s="680"/>
    </row>
    <row r="108" spans="1:9" s="678" customFormat="1" ht="29.1" customHeight="1">
      <c r="A108" s="2281"/>
      <c r="B108" s="662">
        <v>104</v>
      </c>
      <c r="C108" s="663" t="s">
        <v>1864</v>
      </c>
      <c r="D108" s="663" t="s">
        <v>1865</v>
      </c>
      <c r="E108" s="662">
        <v>2021</v>
      </c>
      <c r="F108" s="2281"/>
      <c r="I108" s="680"/>
    </row>
    <row r="109" spans="1:9" s="678" customFormat="1" ht="29.1" customHeight="1">
      <c r="A109" s="2281"/>
      <c r="B109" s="660">
        <v>105</v>
      </c>
      <c r="C109" s="671" t="s">
        <v>1866</v>
      </c>
      <c r="D109" s="671" t="s">
        <v>1867</v>
      </c>
      <c r="E109" s="660">
        <v>2021</v>
      </c>
      <c r="F109" s="2281"/>
      <c r="I109" s="680"/>
    </row>
    <row r="110" spans="1:9" s="678" customFormat="1" ht="29.1" customHeight="1">
      <c r="A110" s="2281"/>
      <c r="B110" s="662">
        <v>106</v>
      </c>
      <c r="C110" s="663" t="s">
        <v>1868</v>
      </c>
      <c r="D110" s="663" t="s">
        <v>1869</v>
      </c>
      <c r="E110" s="662">
        <v>2023</v>
      </c>
      <c r="F110" s="2281"/>
      <c r="I110" s="680"/>
    </row>
    <row r="111" spans="1:9" s="678" customFormat="1" ht="29.1" customHeight="1">
      <c r="A111" s="2281"/>
      <c r="B111" s="660">
        <v>107</v>
      </c>
      <c r="C111" s="660" t="s">
        <v>1870</v>
      </c>
      <c r="D111" s="660" t="s">
        <v>1871</v>
      </c>
      <c r="E111" s="660">
        <v>2023</v>
      </c>
      <c r="F111" s="2281"/>
      <c r="I111" s="680"/>
    </row>
    <row r="112" spans="1:9" s="678" customFormat="1" ht="29.1" customHeight="1">
      <c r="A112" s="2281"/>
      <c r="B112" s="662">
        <v>108</v>
      </c>
      <c r="C112" s="663" t="s">
        <v>1872</v>
      </c>
      <c r="D112" s="663" t="s">
        <v>1873</v>
      </c>
      <c r="E112" s="662">
        <v>2023</v>
      </c>
      <c r="F112" s="2281"/>
      <c r="I112" s="680"/>
    </row>
    <row r="113" spans="1:9" s="678" customFormat="1" ht="29.1" customHeight="1">
      <c r="A113" s="2281"/>
      <c r="B113" s="660">
        <v>109</v>
      </c>
      <c r="C113" s="660" t="s">
        <v>1874</v>
      </c>
      <c r="D113" s="660" t="s">
        <v>1875</v>
      </c>
      <c r="E113" s="660">
        <v>2021</v>
      </c>
      <c r="F113" s="2281"/>
      <c r="I113" s="680"/>
    </row>
    <row r="114" spans="1:9" s="678" customFormat="1" ht="29.1" customHeight="1">
      <c r="A114" s="2281"/>
      <c r="B114" s="662">
        <v>110</v>
      </c>
      <c r="C114" s="663" t="s">
        <v>1876</v>
      </c>
      <c r="D114" s="663" t="s">
        <v>1871</v>
      </c>
      <c r="E114" s="662">
        <v>2022</v>
      </c>
      <c r="F114" s="2281"/>
      <c r="I114" s="680"/>
    </row>
    <row r="115" spans="1:9" s="678" customFormat="1" ht="29.1" customHeight="1">
      <c r="A115" s="2281"/>
      <c r="B115" s="660">
        <v>111</v>
      </c>
      <c r="C115" s="660" t="s">
        <v>1877</v>
      </c>
      <c r="D115" s="660" t="s">
        <v>1878</v>
      </c>
      <c r="E115" s="660">
        <v>2022</v>
      </c>
      <c r="F115" s="2281"/>
      <c r="I115" s="680"/>
    </row>
    <row r="116" spans="1:9" s="678" customFormat="1" ht="29.1" customHeight="1">
      <c r="A116" s="2013" t="s">
        <v>102</v>
      </c>
      <c r="B116" s="662">
        <v>112</v>
      </c>
      <c r="C116" s="663" t="s">
        <v>1879</v>
      </c>
      <c r="D116" s="663" t="s">
        <v>1880</v>
      </c>
      <c r="E116" s="662">
        <v>2022</v>
      </c>
      <c r="F116" s="2013" t="s">
        <v>103</v>
      </c>
      <c r="I116" s="680"/>
    </row>
    <row r="117" spans="1:9" s="678" customFormat="1" ht="29.1" customHeight="1">
      <c r="A117" s="2013"/>
      <c r="B117" s="660">
        <v>113</v>
      </c>
      <c r="C117" s="660" t="s">
        <v>1881</v>
      </c>
      <c r="D117" s="660" t="s">
        <v>1882</v>
      </c>
      <c r="E117" s="660">
        <v>2021</v>
      </c>
      <c r="F117" s="2013"/>
      <c r="I117" s="680"/>
    </row>
    <row r="118" spans="1:9" s="678" customFormat="1" ht="29.1" customHeight="1">
      <c r="A118" s="2013"/>
      <c r="B118" s="662">
        <v>114</v>
      </c>
      <c r="C118" s="663" t="s">
        <v>1883</v>
      </c>
      <c r="D118" s="663" t="s">
        <v>1720</v>
      </c>
      <c r="E118" s="662">
        <v>2021</v>
      </c>
      <c r="F118" s="2013"/>
      <c r="I118" s="680"/>
    </row>
    <row r="119" spans="1:9" s="678" customFormat="1" ht="29.1" customHeight="1">
      <c r="A119" s="2013"/>
      <c r="B119" s="660">
        <v>115</v>
      </c>
      <c r="C119" s="660" t="s">
        <v>1884</v>
      </c>
      <c r="D119" s="660" t="s">
        <v>1885</v>
      </c>
      <c r="E119" s="660">
        <v>2023</v>
      </c>
      <c r="F119" s="2013"/>
      <c r="I119" s="680"/>
    </row>
    <row r="120" spans="1:9" s="678" customFormat="1" ht="29.1" customHeight="1">
      <c r="A120" s="2013" t="s">
        <v>104</v>
      </c>
      <c r="B120" s="662">
        <v>116</v>
      </c>
      <c r="C120" s="663" t="s">
        <v>1886</v>
      </c>
      <c r="D120" s="663" t="s">
        <v>1887</v>
      </c>
      <c r="E120" s="662">
        <v>2022</v>
      </c>
      <c r="F120" s="2013" t="s">
        <v>1888</v>
      </c>
      <c r="I120" s="680"/>
    </row>
    <row r="121" spans="1:9" s="678" customFormat="1" ht="29.1" customHeight="1">
      <c r="A121" s="2013"/>
      <c r="B121" s="660">
        <v>117</v>
      </c>
      <c r="C121" s="660" t="s">
        <v>1889</v>
      </c>
      <c r="D121" s="660" t="s">
        <v>1890</v>
      </c>
      <c r="E121" s="660">
        <v>2022</v>
      </c>
      <c r="F121" s="2013"/>
      <c r="I121" s="680"/>
    </row>
    <row r="122" spans="1:9" s="678" customFormat="1" ht="29.1" customHeight="1">
      <c r="A122" s="2013" t="s">
        <v>106</v>
      </c>
      <c r="B122" s="662">
        <v>118</v>
      </c>
      <c r="C122" s="663" t="s">
        <v>1891</v>
      </c>
      <c r="D122" s="663" t="s">
        <v>1892</v>
      </c>
      <c r="E122" s="662">
        <v>2022</v>
      </c>
      <c r="F122" s="2013" t="s">
        <v>107</v>
      </c>
      <c r="I122" s="680"/>
    </row>
    <row r="123" spans="1:9" s="678" customFormat="1" ht="29.1" customHeight="1">
      <c r="A123" s="2013"/>
      <c r="B123" s="660">
        <v>119</v>
      </c>
      <c r="C123" s="660" t="s">
        <v>1893</v>
      </c>
      <c r="D123" s="660" t="s">
        <v>1894</v>
      </c>
      <c r="E123" s="660">
        <v>2022</v>
      </c>
      <c r="F123" s="2013"/>
      <c r="I123" s="680"/>
    </row>
    <row r="124" spans="1:9" s="678" customFormat="1" ht="29.1" customHeight="1">
      <c r="A124" s="2013"/>
      <c r="B124" s="662">
        <v>120</v>
      </c>
      <c r="C124" s="663" t="s">
        <v>1895</v>
      </c>
      <c r="D124" s="663" t="s">
        <v>1896</v>
      </c>
      <c r="E124" s="662">
        <v>2023</v>
      </c>
      <c r="F124" s="2013"/>
      <c r="I124" s="680"/>
    </row>
    <row r="125" spans="1:9" s="678" customFormat="1" ht="29.1" customHeight="1">
      <c r="A125" s="2013"/>
      <c r="B125" s="660">
        <v>121</v>
      </c>
      <c r="C125" s="660" t="s">
        <v>1897</v>
      </c>
      <c r="D125" s="660" t="s">
        <v>1898</v>
      </c>
      <c r="E125" s="660">
        <v>2022</v>
      </c>
      <c r="F125" s="2013"/>
      <c r="I125" s="680"/>
    </row>
    <row r="126" spans="1:9" ht="29.1" customHeight="1">
      <c r="A126" s="2013"/>
      <c r="B126" s="662">
        <v>122</v>
      </c>
      <c r="C126" s="663" t="s">
        <v>1899</v>
      </c>
      <c r="D126" s="663" t="s">
        <v>1900</v>
      </c>
      <c r="E126" s="662">
        <v>2022</v>
      </c>
      <c r="F126" s="2013"/>
    </row>
    <row r="127" spans="1:9" s="678" customFormat="1" ht="29.1" customHeight="1">
      <c r="A127" s="2013"/>
      <c r="B127" s="660">
        <v>123</v>
      </c>
      <c r="C127" s="660" t="s">
        <v>1901</v>
      </c>
      <c r="D127" s="660" t="s">
        <v>1902</v>
      </c>
      <c r="E127" s="660">
        <v>2021</v>
      </c>
      <c r="F127" s="2013"/>
      <c r="I127" s="680"/>
    </row>
    <row r="128" spans="1:9" s="678" customFormat="1" ht="29.1" customHeight="1">
      <c r="A128" s="2013"/>
      <c r="B128" s="662">
        <v>124</v>
      </c>
      <c r="C128" s="663" t="s">
        <v>1903</v>
      </c>
      <c r="D128" s="663" t="s">
        <v>1788</v>
      </c>
      <c r="E128" s="662">
        <v>2023</v>
      </c>
      <c r="F128" s="2013"/>
      <c r="I128" s="680"/>
    </row>
    <row r="129" spans="1:9" s="678" customFormat="1" ht="29.1" customHeight="1">
      <c r="A129" s="2281" t="s">
        <v>116</v>
      </c>
      <c r="B129" s="660">
        <v>125</v>
      </c>
      <c r="C129" s="660" t="s">
        <v>1904</v>
      </c>
      <c r="D129" s="660" t="s">
        <v>1905</v>
      </c>
      <c r="E129" s="660">
        <v>2021</v>
      </c>
      <c r="F129" s="2281" t="s">
        <v>117</v>
      </c>
      <c r="I129" s="680"/>
    </row>
    <row r="130" spans="1:9" s="678" customFormat="1" ht="29.1" customHeight="1">
      <c r="A130" s="2281"/>
      <c r="B130" s="662">
        <v>126</v>
      </c>
      <c r="C130" s="663" t="s">
        <v>1821</v>
      </c>
      <c r="D130" s="663" t="s">
        <v>1906</v>
      </c>
      <c r="E130" s="662">
        <v>2021</v>
      </c>
      <c r="F130" s="2281"/>
      <c r="I130" s="680"/>
    </row>
    <row r="131" spans="1:9" s="678" customFormat="1" ht="29.1" customHeight="1">
      <c r="A131" s="2281"/>
      <c r="B131" s="660">
        <v>127</v>
      </c>
      <c r="C131" s="660" t="s">
        <v>1907</v>
      </c>
      <c r="D131" s="660" t="s">
        <v>1908</v>
      </c>
      <c r="E131" s="660">
        <v>2021</v>
      </c>
      <c r="F131" s="2281"/>
      <c r="I131" s="680"/>
    </row>
    <row r="132" spans="1:9" s="678" customFormat="1" ht="29.1" customHeight="1">
      <c r="A132" s="2281" t="s">
        <v>112</v>
      </c>
      <c r="B132" s="662">
        <v>128</v>
      </c>
      <c r="C132" s="663" t="s">
        <v>1909</v>
      </c>
      <c r="D132" s="663" t="s">
        <v>1910</v>
      </c>
      <c r="E132" s="662">
        <v>2021</v>
      </c>
      <c r="F132" s="2281" t="s">
        <v>1551</v>
      </c>
      <c r="I132" s="680"/>
    </row>
    <row r="133" spans="1:9" s="678" customFormat="1" ht="29.1" customHeight="1">
      <c r="A133" s="2281"/>
      <c r="B133" s="660">
        <v>129</v>
      </c>
      <c r="C133" s="660" t="s">
        <v>1911</v>
      </c>
      <c r="D133" s="660" t="s">
        <v>1912</v>
      </c>
      <c r="E133" s="660">
        <v>2021</v>
      </c>
      <c r="F133" s="2281"/>
      <c r="I133" s="680"/>
    </row>
    <row r="134" spans="1:9" s="678" customFormat="1" ht="29.1" customHeight="1">
      <c r="A134" s="2281"/>
      <c r="B134" s="662">
        <v>130</v>
      </c>
      <c r="C134" s="682" t="s">
        <v>1913</v>
      </c>
      <c r="D134" s="682" t="s">
        <v>1914</v>
      </c>
      <c r="E134" s="607">
        <v>2021</v>
      </c>
      <c r="F134" s="2281"/>
      <c r="I134" s="680"/>
    </row>
    <row r="135" spans="1:9" s="664" customFormat="1" ht="29.1" customHeight="1">
      <c r="A135" s="2281" t="s">
        <v>118</v>
      </c>
      <c r="B135" s="660">
        <v>131</v>
      </c>
      <c r="C135" s="683" t="s">
        <v>1811</v>
      </c>
      <c r="D135" s="683" t="s">
        <v>1915</v>
      </c>
      <c r="E135" s="683">
        <v>2022</v>
      </c>
      <c r="F135" s="2281" t="s">
        <v>119</v>
      </c>
      <c r="I135" s="680"/>
    </row>
    <row r="136" spans="1:9" s="664" customFormat="1" ht="29.1" customHeight="1">
      <c r="A136" s="2281"/>
      <c r="B136" s="662">
        <v>132</v>
      </c>
      <c r="C136" s="682" t="s">
        <v>1916</v>
      </c>
      <c r="D136" s="682" t="s">
        <v>1917</v>
      </c>
      <c r="E136" s="607">
        <v>2021</v>
      </c>
      <c r="F136" s="2281"/>
      <c r="I136" s="680"/>
    </row>
    <row r="137" spans="1:9" s="664" customFormat="1" ht="29.1" customHeight="1">
      <c r="A137" s="2281"/>
      <c r="B137" s="660">
        <v>133</v>
      </c>
      <c r="C137" s="683" t="s">
        <v>1918</v>
      </c>
      <c r="D137" s="683" t="s">
        <v>1919</v>
      </c>
      <c r="E137" s="683">
        <v>2021</v>
      </c>
      <c r="F137" s="2281"/>
      <c r="I137" s="680"/>
    </row>
    <row r="138" spans="1:9" s="664" customFormat="1" ht="29.1" customHeight="1">
      <c r="A138" s="684" t="s">
        <v>110</v>
      </c>
      <c r="B138" s="662">
        <v>134</v>
      </c>
      <c r="C138" s="682" t="s">
        <v>1920</v>
      </c>
      <c r="D138" s="682" t="s">
        <v>1921</v>
      </c>
      <c r="E138" s="607">
        <v>2022</v>
      </c>
      <c r="F138" s="684" t="s">
        <v>1444</v>
      </c>
      <c r="I138" s="680"/>
    </row>
    <row r="139" spans="1:9" s="658" customFormat="1" ht="21" customHeight="1">
      <c r="A139" s="2270" t="s">
        <v>1583</v>
      </c>
      <c r="B139" s="2270"/>
      <c r="C139" s="2270"/>
      <c r="D139" s="2271" t="s">
        <v>1584</v>
      </c>
      <c r="E139" s="2271"/>
      <c r="F139" s="2271"/>
      <c r="I139" s="680"/>
    </row>
  </sheetData>
  <mergeCells count="35">
    <mergeCell ref="K2:N2"/>
    <mergeCell ref="A3:C3"/>
    <mergeCell ref="D3:F3"/>
    <mergeCell ref="A51:A80"/>
    <mergeCell ref="F51:F80"/>
    <mergeCell ref="A45:A50"/>
    <mergeCell ref="F45:F50"/>
    <mergeCell ref="A1:F1"/>
    <mergeCell ref="A2:F2"/>
    <mergeCell ref="G2:J2"/>
    <mergeCell ref="B4:C4"/>
    <mergeCell ref="A5:A44"/>
    <mergeCell ref="F5:F44"/>
    <mergeCell ref="A81:A82"/>
    <mergeCell ref="F81:F82"/>
    <mergeCell ref="A83:A90"/>
    <mergeCell ref="F83:F90"/>
    <mergeCell ref="A91:A94"/>
    <mergeCell ref="F91:F94"/>
    <mergeCell ref="A95:A115"/>
    <mergeCell ref="F95:F115"/>
    <mergeCell ref="A116:A119"/>
    <mergeCell ref="F116:F119"/>
    <mergeCell ref="A120:A121"/>
    <mergeCell ref="F120:F121"/>
    <mergeCell ref="A135:A137"/>
    <mergeCell ref="F135:F137"/>
    <mergeCell ref="A139:C139"/>
    <mergeCell ref="D139:F139"/>
    <mergeCell ref="A122:A128"/>
    <mergeCell ref="F122:F128"/>
    <mergeCell ref="A129:A131"/>
    <mergeCell ref="F129:F131"/>
    <mergeCell ref="A132:A134"/>
    <mergeCell ref="F132:F134"/>
  </mergeCells>
  <conditionalFormatting sqref="D5">
    <cfRule type="duplicateValues" dxfId="5" priority="5"/>
    <cfRule type="duplicateValues" dxfId="4" priority="6"/>
  </conditionalFormatting>
  <conditionalFormatting sqref="D135 D137">
    <cfRule type="duplicateValues" dxfId="3" priority="3"/>
    <cfRule type="duplicateValues" dxfId="2" priority="4"/>
  </conditionalFormatting>
  <conditionalFormatting sqref="D7 D9 D11 D13 D15 D17 D19 D21 D23 D25 D27 D29 D31 D33 D35 D37 D39 D41 D43 D45 D47 D49 D51 D53 D55 D57 D59 D61 D63 D65 D67 D69 D71 D73 D75 D77 D79 D81 D83 D85 D87 D89 D91 D93 D95 D97 D99 D101 D103 D105 D107 D109 D111 D113 D115 D117 D119 D121 D123 D125 D127 D129 D131 D133">
    <cfRule type="duplicateValues" dxfId="1" priority="1"/>
    <cfRule type="duplicateValues" dxfId="0" priority="2"/>
  </conditionalFormatting>
  <pageMargins left="0.7" right="0.7" top="0.75" bottom="0.75" header="0.3" footer="0.3"/>
  <pageSetup paperSize="9" scale="48" fitToHeight="0" orientation="portrait" r:id="rId1"/>
  <rowBreaks count="2" manualBreakCount="2">
    <brk id="50" max="5" man="1"/>
    <brk id="94" max="5"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M50"/>
  <sheetViews>
    <sheetView rightToLeft="1" topLeftCell="A40" zoomScaleNormal="100" zoomScaleSheetLayoutView="140" workbookViewId="0">
      <selection activeCell="G13" sqref="G13"/>
    </sheetView>
  </sheetViews>
  <sheetFormatPr defaultColWidth="9" defaultRowHeight="33" customHeight="1"/>
  <cols>
    <col min="1" max="1" width="15.7109375" style="28" customWidth="1"/>
    <col min="2" max="2" width="99.7109375" style="29" customWidth="1"/>
    <col min="3" max="3" width="15.7109375" style="29" customWidth="1"/>
    <col min="4" max="6" width="9" style="2"/>
    <col min="7" max="7" width="11.42578125" style="2" bestFit="1" customWidth="1"/>
    <col min="8" max="16" width="9" style="2"/>
    <col min="17" max="17" width="11.42578125" style="2" bestFit="1" customWidth="1"/>
    <col min="18" max="16384" width="9" style="2"/>
  </cols>
  <sheetData>
    <row r="1" spans="1:38" ht="48" customHeight="1">
      <c r="A1" s="1" t="s">
        <v>0</v>
      </c>
      <c r="B1" s="1" t="s">
        <v>1922</v>
      </c>
      <c r="C1" s="1" t="s">
        <v>2</v>
      </c>
      <c r="G1" s="3"/>
      <c r="H1" s="4"/>
      <c r="I1" s="4"/>
      <c r="J1" s="4"/>
      <c r="K1" s="4"/>
      <c r="L1" s="4"/>
      <c r="M1" s="4"/>
      <c r="N1" s="4"/>
      <c r="O1" s="5"/>
      <c r="P1" s="5"/>
      <c r="Q1" s="5"/>
      <c r="R1" s="5"/>
    </row>
    <row r="2" spans="1:38" ht="33" customHeight="1">
      <c r="A2" s="6" t="s">
        <v>3</v>
      </c>
      <c r="B2" s="6" t="s">
        <v>1923</v>
      </c>
      <c r="C2" s="6" t="s">
        <v>5</v>
      </c>
      <c r="G2" s="7"/>
      <c r="H2" s="8"/>
      <c r="I2" s="8"/>
      <c r="J2" s="8"/>
      <c r="K2" s="8"/>
      <c r="L2" s="8"/>
      <c r="M2" s="8"/>
      <c r="N2" s="8"/>
      <c r="O2" s="9"/>
      <c r="P2" s="9"/>
      <c r="Q2" s="9"/>
      <c r="R2" s="9"/>
    </row>
    <row r="3" spans="1:38" ht="33" customHeight="1">
      <c r="A3" s="2284" t="s">
        <v>1924</v>
      </c>
      <c r="B3" s="10" t="s">
        <v>1925</v>
      </c>
      <c r="C3" s="1889"/>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row>
    <row r="4" spans="1:38" ht="33" customHeight="1">
      <c r="A4" s="2284"/>
      <c r="B4" s="13" t="s">
        <v>1926</v>
      </c>
      <c r="C4" s="1889"/>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row>
    <row r="5" spans="1:38" ht="33" customHeight="1">
      <c r="A5" s="2284" t="s">
        <v>1927</v>
      </c>
      <c r="B5" s="10" t="s">
        <v>1928</v>
      </c>
      <c r="C5" s="1889"/>
      <c r="G5" s="16"/>
      <c r="H5" s="16"/>
      <c r="I5" s="16"/>
      <c r="J5" s="16"/>
      <c r="K5" s="16"/>
      <c r="L5" s="16"/>
      <c r="M5" s="16"/>
      <c r="N5" s="16"/>
      <c r="O5" s="16"/>
      <c r="P5" s="16"/>
      <c r="Q5" s="16"/>
      <c r="R5" s="16"/>
      <c r="S5" s="16"/>
      <c r="T5" s="16"/>
      <c r="U5" s="16"/>
    </row>
    <row r="6" spans="1:38" ht="33" customHeight="1">
      <c r="A6" s="2284"/>
      <c r="B6" s="13" t="s">
        <v>1929</v>
      </c>
      <c r="C6" s="1889"/>
      <c r="G6" s="18"/>
      <c r="H6" s="18"/>
      <c r="I6" s="18"/>
      <c r="J6" s="18"/>
      <c r="K6" s="18"/>
      <c r="L6" s="18"/>
      <c r="M6" s="18"/>
      <c r="N6" s="18"/>
      <c r="O6" s="18"/>
      <c r="P6" s="18"/>
      <c r="Q6" s="18"/>
      <c r="R6" s="18"/>
      <c r="S6" s="18"/>
      <c r="T6" s="18"/>
      <c r="U6" s="18"/>
    </row>
    <row r="7" spans="1:38" ht="33" customHeight="1">
      <c r="A7" s="2284" t="s">
        <v>1930</v>
      </c>
      <c r="B7" s="10" t="s">
        <v>1931</v>
      </c>
      <c r="C7" s="1889"/>
      <c r="G7" s="18"/>
      <c r="H7" s="18"/>
      <c r="I7" s="18"/>
      <c r="J7" s="18"/>
      <c r="K7" s="18"/>
      <c r="L7" s="18"/>
      <c r="M7" s="18"/>
      <c r="N7" s="18"/>
      <c r="O7" s="18"/>
      <c r="P7" s="18"/>
      <c r="Q7" s="18"/>
      <c r="R7" s="18"/>
      <c r="S7" s="18"/>
      <c r="T7" s="18"/>
      <c r="U7" s="18"/>
    </row>
    <row r="8" spans="1:38" ht="33" customHeight="1">
      <c r="A8" s="2284"/>
      <c r="B8" s="13" t="s">
        <v>1929</v>
      </c>
      <c r="C8" s="1889"/>
      <c r="G8" s="18"/>
      <c r="H8" s="18"/>
      <c r="I8" s="18"/>
      <c r="J8" s="18"/>
      <c r="K8" s="18"/>
      <c r="L8" s="18"/>
      <c r="M8" s="18"/>
      <c r="N8" s="18"/>
      <c r="O8" s="18"/>
      <c r="P8" s="18"/>
      <c r="Q8" s="18"/>
      <c r="R8" s="18"/>
      <c r="S8" s="18"/>
      <c r="T8" s="18"/>
      <c r="U8" s="18"/>
    </row>
    <row r="9" spans="1:38" ht="33" customHeight="1">
      <c r="A9" s="2284" t="s">
        <v>1932</v>
      </c>
      <c r="B9" s="10" t="s">
        <v>1933</v>
      </c>
      <c r="C9" s="1889"/>
      <c r="G9" s="21"/>
      <c r="H9" s="21"/>
      <c r="I9" s="21"/>
      <c r="J9" s="21"/>
      <c r="K9" s="21"/>
      <c r="L9" s="21"/>
      <c r="M9" s="21"/>
      <c r="N9" s="21"/>
      <c r="O9" s="26"/>
      <c r="P9" s="26"/>
      <c r="Q9" s="26"/>
      <c r="R9" s="26"/>
      <c r="S9" s="26"/>
      <c r="T9" s="26"/>
      <c r="U9" s="26"/>
      <c r="V9" s="26"/>
    </row>
    <row r="10" spans="1:38" ht="33" customHeight="1">
      <c r="A10" s="2284"/>
      <c r="B10" s="13" t="s">
        <v>1934</v>
      </c>
      <c r="C10" s="1889"/>
      <c r="G10" s="18"/>
      <c r="H10" s="18"/>
      <c r="I10" s="18"/>
      <c r="J10" s="18"/>
      <c r="K10" s="18"/>
      <c r="L10" s="18"/>
      <c r="M10" s="18"/>
      <c r="N10" s="18"/>
      <c r="O10" s="27"/>
      <c r="P10" s="27"/>
      <c r="Q10" s="27"/>
      <c r="R10" s="27"/>
      <c r="S10" s="27"/>
      <c r="T10" s="27"/>
      <c r="U10" s="27"/>
      <c r="V10" s="27"/>
    </row>
    <row r="11" spans="1:38" ht="33" customHeight="1">
      <c r="A11" s="2284" t="s">
        <v>1935</v>
      </c>
      <c r="B11" s="10" t="s">
        <v>1936</v>
      </c>
      <c r="C11" s="1889"/>
      <c r="G11" s="21"/>
      <c r="H11" s="21"/>
      <c r="I11" s="21"/>
      <c r="J11" s="21"/>
      <c r="K11" s="21"/>
      <c r="L11" s="21"/>
      <c r="M11" s="21"/>
      <c r="N11" s="21"/>
      <c r="O11" s="21"/>
      <c r="P11" s="21"/>
      <c r="Q11" s="21"/>
      <c r="R11" s="22"/>
      <c r="S11" s="22"/>
      <c r="T11" s="22"/>
      <c r="U11" s="22"/>
      <c r="V11" s="22"/>
      <c r="W11" s="22"/>
      <c r="X11" s="22"/>
      <c r="Y11" s="22"/>
      <c r="Z11" s="22"/>
      <c r="AA11" s="22"/>
    </row>
    <row r="12" spans="1:38" ht="33" customHeight="1">
      <c r="A12" s="2284"/>
      <c r="B12" s="13" t="s">
        <v>1937</v>
      </c>
      <c r="C12" s="1889"/>
      <c r="F12" s="11"/>
      <c r="G12" s="18"/>
      <c r="H12" s="18"/>
      <c r="I12" s="18"/>
      <c r="J12" s="18"/>
      <c r="K12" s="18"/>
      <c r="L12" s="18"/>
      <c r="M12" s="18"/>
      <c r="N12" s="18"/>
      <c r="O12" s="18"/>
      <c r="P12" s="18"/>
      <c r="Q12" s="18"/>
      <c r="R12" s="23"/>
      <c r="S12" s="23"/>
      <c r="T12" s="23"/>
      <c r="U12" s="23"/>
      <c r="V12" s="23"/>
      <c r="W12" s="23"/>
      <c r="X12" s="23"/>
      <c r="Y12" s="23"/>
      <c r="Z12" s="23"/>
      <c r="AA12" s="23"/>
    </row>
    <row r="13" spans="1:38" ht="33" customHeight="1">
      <c r="A13" s="2284" t="s">
        <v>1938</v>
      </c>
      <c r="B13" s="10" t="s">
        <v>1939</v>
      </c>
      <c r="C13" s="1889"/>
      <c r="F13" s="11"/>
      <c r="G13" s="189"/>
      <c r="H13" s="189"/>
      <c r="I13" s="189"/>
      <c r="J13" s="189"/>
      <c r="K13" s="189"/>
      <c r="L13" s="189"/>
      <c r="M13" s="189"/>
      <c r="N13" s="189"/>
      <c r="O13" s="189"/>
      <c r="P13" s="189"/>
      <c r="Q13" s="189"/>
      <c r="R13" s="189"/>
      <c r="S13" s="689"/>
      <c r="T13" s="689"/>
      <c r="U13" s="689"/>
      <c r="V13" s="689"/>
      <c r="W13" s="689"/>
    </row>
    <row r="14" spans="1:38" ht="33" customHeight="1">
      <c r="A14" s="2284"/>
      <c r="B14" s="13" t="s">
        <v>1940</v>
      </c>
      <c r="C14" s="1889"/>
      <c r="F14" s="11"/>
      <c r="G14" s="690"/>
      <c r="H14" s="690"/>
      <c r="I14" s="690"/>
      <c r="J14" s="690"/>
      <c r="K14" s="690"/>
      <c r="L14" s="690"/>
      <c r="M14" s="690"/>
      <c r="N14" s="690"/>
      <c r="O14" s="690"/>
      <c r="P14" s="690"/>
      <c r="Q14" s="690"/>
      <c r="R14" s="690"/>
      <c r="S14" s="689"/>
      <c r="T14" s="689"/>
      <c r="U14" s="689"/>
      <c r="V14" s="689"/>
      <c r="W14" s="689"/>
    </row>
    <row r="15" spans="1:38" ht="33" customHeight="1">
      <c r="A15" s="2284" t="s">
        <v>1941</v>
      </c>
      <c r="B15" s="10" t="s">
        <v>1942</v>
      </c>
      <c r="C15" s="1889"/>
      <c r="F15" s="11"/>
      <c r="G15" s="12"/>
      <c r="H15" s="12"/>
      <c r="I15" s="12"/>
      <c r="J15" s="12"/>
      <c r="K15" s="12"/>
      <c r="L15" s="12"/>
      <c r="M15" s="12"/>
      <c r="N15" s="12"/>
      <c r="O15" s="12"/>
      <c r="P15" s="12"/>
      <c r="Q15" s="12"/>
      <c r="R15" s="12"/>
      <c r="S15" s="12"/>
      <c r="T15" s="12"/>
      <c r="U15" s="12"/>
      <c r="V15" s="12"/>
      <c r="W15" s="12"/>
      <c r="X15" s="12"/>
    </row>
    <row r="16" spans="1:38" ht="33" customHeight="1">
      <c r="A16" s="2284"/>
      <c r="B16" s="13" t="s">
        <v>1943</v>
      </c>
      <c r="C16" s="1889"/>
      <c r="F16" s="14"/>
      <c r="G16" s="15"/>
      <c r="H16" s="15"/>
      <c r="I16" s="15"/>
      <c r="J16" s="15"/>
      <c r="K16" s="15"/>
      <c r="L16" s="15"/>
      <c r="M16" s="15"/>
      <c r="N16" s="15"/>
      <c r="O16" s="15"/>
      <c r="P16" s="15"/>
      <c r="Q16" s="15"/>
      <c r="R16" s="15"/>
      <c r="S16" s="15"/>
      <c r="T16" s="15"/>
      <c r="U16" s="15"/>
      <c r="V16" s="15"/>
      <c r="W16" s="15"/>
      <c r="X16" s="15"/>
    </row>
    <row r="17" spans="1:31" ht="33" customHeight="1">
      <c r="A17" s="2284" t="s">
        <v>1944</v>
      </c>
      <c r="B17" s="10" t="s">
        <v>1945</v>
      </c>
      <c r="C17" s="1889"/>
      <c r="F17" s="20"/>
      <c r="G17" s="12"/>
      <c r="H17" s="12"/>
      <c r="I17" s="12"/>
      <c r="J17" s="12"/>
      <c r="K17" s="12"/>
      <c r="L17" s="12"/>
      <c r="M17" s="12"/>
      <c r="N17" s="12"/>
      <c r="O17" s="12"/>
      <c r="P17" s="12"/>
      <c r="Q17" s="12"/>
      <c r="R17" s="12"/>
      <c r="S17" s="12"/>
      <c r="T17" s="12"/>
      <c r="U17" s="12"/>
      <c r="V17" s="12"/>
      <c r="W17" s="12"/>
      <c r="X17" s="12"/>
    </row>
    <row r="18" spans="1:31" ht="33" customHeight="1">
      <c r="A18" s="2284"/>
      <c r="B18" s="13" t="s">
        <v>1946</v>
      </c>
      <c r="C18" s="1889"/>
      <c r="F18" s="11"/>
      <c r="G18" s="15"/>
      <c r="H18" s="15"/>
      <c r="I18" s="15"/>
      <c r="J18" s="15"/>
      <c r="K18" s="15"/>
      <c r="L18" s="15"/>
      <c r="M18" s="15"/>
      <c r="N18" s="15"/>
      <c r="O18" s="15"/>
      <c r="P18" s="15"/>
      <c r="Q18" s="15"/>
      <c r="R18" s="15"/>
      <c r="S18" s="15"/>
      <c r="T18" s="15"/>
      <c r="U18" s="15"/>
      <c r="V18" s="15"/>
      <c r="W18" s="15"/>
      <c r="X18" s="15"/>
    </row>
    <row r="19" spans="1:31" ht="33" customHeight="1">
      <c r="A19" s="2284" t="s">
        <v>1947</v>
      </c>
      <c r="B19" s="10" t="s">
        <v>1948</v>
      </c>
      <c r="C19" s="1889"/>
      <c r="F19" s="11"/>
      <c r="G19" s="16"/>
      <c r="H19" s="16"/>
      <c r="I19" s="16"/>
      <c r="J19" s="16"/>
      <c r="K19" s="16"/>
      <c r="L19" s="16"/>
      <c r="M19" s="16"/>
      <c r="N19" s="17"/>
      <c r="O19" s="17"/>
      <c r="P19" s="17"/>
    </row>
    <row r="20" spans="1:31" ht="33" customHeight="1">
      <c r="A20" s="2284"/>
      <c r="B20" s="13" t="s">
        <v>1949</v>
      </c>
      <c r="C20" s="1889"/>
      <c r="F20" s="11"/>
      <c r="G20" s="18"/>
      <c r="H20" s="18"/>
      <c r="I20" s="18"/>
      <c r="J20" s="18"/>
      <c r="K20" s="18"/>
      <c r="L20" s="18"/>
      <c r="M20" s="18"/>
      <c r="N20" s="19"/>
      <c r="O20" s="19"/>
      <c r="P20" s="19"/>
    </row>
    <row r="21" spans="1:31" ht="33" customHeight="1">
      <c r="A21" s="2284" t="s">
        <v>1950</v>
      </c>
      <c r="B21" s="10" t="s">
        <v>1951</v>
      </c>
      <c r="C21" s="1889"/>
      <c r="F21" s="11"/>
      <c r="G21" s="691"/>
      <c r="H21" s="11"/>
      <c r="I21" s="11"/>
      <c r="J21" s="692"/>
      <c r="K21" s="692"/>
      <c r="L21" s="692"/>
      <c r="M21" s="692"/>
      <c r="N21" s="692"/>
      <c r="O21" s="692"/>
      <c r="P21" s="692"/>
    </row>
    <row r="22" spans="1:31" ht="33" customHeight="1">
      <c r="A22" s="2284"/>
      <c r="B22" s="13" t="s">
        <v>1952</v>
      </c>
      <c r="C22" s="1889"/>
      <c r="F22" s="195"/>
      <c r="G22" s="693"/>
      <c r="H22" s="11"/>
      <c r="I22" s="11"/>
      <c r="J22" s="694"/>
      <c r="K22" s="694"/>
      <c r="L22" s="694"/>
      <c r="M22" s="694"/>
      <c r="N22" s="694"/>
      <c r="O22" s="694"/>
      <c r="P22" s="694"/>
    </row>
    <row r="23" spans="1:31" ht="33" customHeight="1">
      <c r="A23" s="2284" t="s">
        <v>1953</v>
      </c>
      <c r="B23" s="10" t="s">
        <v>1954</v>
      </c>
      <c r="C23" s="1889"/>
      <c r="F23" s="195"/>
      <c r="G23" s="198"/>
      <c r="H23" s="198"/>
      <c r="I23" s="198"/>
      <c r="J23" s="198"/>
      <c r="K23" s="198"/>
      <c r="L23" s="198"/>
      <c r="M23" s="198"/>
      <c r="N23" s="198"/>
      <c r="O23" s="198"/>
      <c r="P23" s="198"/>
      <c r="Q23" s="198"/>
      <c r="R23" s="198"/>
      <c r="S23" s="198"/>
      <c r="T23" s="695"/>
      <c r="U23" s="695"/>
      <c r="V23" s="695"/>
      <c r="W23" s="695"/>
    </row>
    <row r="24" spans="1:31" ht="33" customHeight="1">
      <c r="A24" s="2284"/>
      <c r="B24" s="13" t="s">
        <v>1955</v>
      </c>
      <c r="C24" s="1889"/>
      <c r="F24" s="200"/>
      <c r="G24" s="198"/>
      <c r="H24" s="198"/>
      <c r="I24" s="198"/>
      <c r="J24" s="198"/>
      <c r="K24" s="198"/>
      <c r="L24" s="198"/>
      <c r="M24" s="198"/>
      <c r="N24" s="198"/>
      <c r="O24" s="198"/>
      <c r="P24" s="198"/>
      <c r="Q24" s="198"/>
      <c r="R24" s="198"/>
      <c r="S24" s="198"/>
      <c r="T24" s="696"/>
      <c r="U24" s="696"/>
      <c r="V24" s="696"/>
      <c r="W24" s="696"/>
    </row>
    <row r="25" spans="1:31" ht="33" customHeight="1">
      <c r="A25" s="2284" t="s">
        <v>1956</v>
      </c>
      <c r="B25" s="10" t="s">
        <v>1957</v>
      </c>
      <c r="C25" s="1889"/>
      <c r="F25" s="200"/>
      <c r="G25" s="198"/>
      <c r="H25" s="198"/>
      <c r="I25" s="198"/>
      <c r="J25" s="198"/>
      <c r="K25" s="198"/>
      <c r="L25" s="198"/>
      <c r="M25" s="198"/>
      <c r="N25" s="198"/>
      <c r="O25" s="198"/>
      <c r="P25" s="198"/>
      <c r="Q25" s="198"/>
      <c r="R25" s="198"/>
      <c r="S25" s="198"/>
      <c r="T25" s="198"/>
      <c r="U25" s="198"/>
    </row>
    <row r="26" spans="1:31" ht="33" customHeight="1">
      <c r="A26" s="2284"/>
      <c r="B26" s="13" t="s">
        <v>1958</v>
      </c>
      <c r="C26" s="1889"/>
      <c r="F26" s="200"/>
      <c r="G26" s="198"/>
      <c r="H26" s="198"/>
      <c r="I26" s="198"/>
      <c r="J26" s="198"/>
      <c r="K26" s="198"/>
      <c r="L26" s="198"/>
      <c r="M26" s="198"/>
      <c r="N26" s="198"/>
      <c r="O26" s="198"/>
      <c r="P26" s="198"/>
      <c r="Q26" s="198"/>
      <c r="R26" s="198"/>
      <c r="S26" s="198"/>
      <c r="T26" s="198"/>
      <c r="U26" s="198"/>
    </row>
    <row r="27" spans="1:31" ht="33" customHeight="1">
      <c r="A27" s="2284" t="s">
        <v>1959</v>
      </c>
      <c r="B27" s="10" t="s">
        <v>1960</v>
      </c>
      <c r="C27" s="1889"/>
      <c r="F27" s="200"/>
      <c r="G27" s="16"/>
      <c r="H27" s="16"/>
      <c r="I27" s="16"/>
      <c r="J27" s="16"/>
      <c r="K27" s="16"/>
      <c r="L27" s="16"/>
      <c r="M27" s="16"/>
      <c r="N27" s="16"/>
      <c r="O27" s="16"/>
      <c r="P27" s="16"/>
      <c r="Q27" s="16"/>
      <c r="R27" s="16"/>
      <c r="S27" s="16"/>
      <c r="T27" s="16"/>
      <c r="U27" s="16"/>
      <c r="V27" s="16"/>
      <c r="W27" s="16"/>
      <c r="X27" s="16"/>
      <c r="Y27" s="18"/>
      <c r="Z27" s="697"/>
      <c r="AA27" s="697"/>
      <c r="AB27" s="697"/>
      <c r="AC27" s="697"/>
      <c r="AD27" s="697"/>
      <c r="AE27" s="697"/>
    </row>
    <row r="28" spans="1:31" ht="33" customHeight="1">
      <c r="A28" s="2284"/>
      <c r="B28" s="13" t="s">
        <v>1961</v>
      </c>
      <c r="C28" s="1889"/>
      <c r="F28" s="203"/>
      <c r="G28" s="18"/>
      <c r="H28" s="18"/>
      <c r="I28" s="18"/>
      <c r="J28" s="18"/>
      <c r="K28" s="18"/>
      <c r="L28" s="18"/>
      <c r="M28" s="18"/>
      <c r="N28" s="18"/>
      <c r="O28" s="18"/>
      <c r="P28" s="18"/>
      <c r="Q28" s="18"/>
      <c r="R28" s="18"/>
      <c r="S28" s="18"/>
      <c r="T28" s="18"/>
      <c r="U28" s="18"/>
      <c r="V28" s="18"/>
      <c r="W28" s="18"/>
      <c r="X28" s="18"/>
      <c r="Y28" s="18"/>
      <c r="Z28" s="698"/>
      <c r="AA28" s="698"/>
      <c r="AB28" s="698"/>
      <c r="AC28" s="698"/>
      <c r="AD28" s="698"/>
      <c r="AE28" s="698"/>
    </row>
    <row r="29" spans="1:31" ht="33" customHeight="1">
      <c r="A29" s="2284" t="s">
        <v>1962</v>
      </c>
      <c r="B29" s="10" t="s">
        <v>1963</v>
      </c>
      <c r="C29" s="1889"/>
      <c r="F29" s="205"/>
      <c r="G29" s="206"/>
      <c r="H29" s="206"/>
      <c r="I29" s="206"/>
      <c r="J29" s="206"/>
      <c r="K29" s="206"/>
      <c r="L29" s="206"/>
      <c r="M29" s="206"/>
    </row>
    <row r="30" spans="1:31" ht="33" customHeight="1">
      <c r="A30" s="2284"/>
      <c r="B30" s="13" t="s">
        <v>1964</v>
      </c>
      <c r="C30" s="1889"/>
      <c r="F30" s="203"/>
      <c r="G30" s="206"/>
      <c r="H30" s="206"/>
      <c r="I30" s="206"/>
      <c r="J30" s="206"/>
      <c r="K30" s="206"/>
      <c r="L30" s="206"/>
      <c r="M30" s="206"/>
    </row>
    <row r="31" spans="1:31" ht="33" customHeight="1">
      <c r="A31" s="2284" t="s">
        <v>1965</v>
      </c>
      <c r="B31" s="10" t="s">
        <v>1966</v>
      </c>
      <c r="C31" s="1889"/>
      <c r="F31" s="205"/>
      <c r="G31" s="699"/>
      <c r="H31" s="699"/>
      <c r="I31" s="699"/>
      <c r="J31" s="699"/>
      <c r="K31" s="699"/>
      <c r="L31" s="699"/>
      <c r="M31" s="699"/>
      <c r="N31" s="699"/>
      <c r="O31" s="699"/>
      <c r="P31" s="699"/>
      <c r="Q31" s="699"/>
      <c r="R31" s="699"/>
      <c r="S31" s="699"/>
      <c r="T31" s="699"/>
      <c r="U31" s="699"/>
      <c r="V31" s="699"/>
    </row>
    <row r="32" spans="1:31" ht="33" customHeight="1">
      <c r="A32" s="2284"/>
      <c r="B32" s="13" t="s">
        <v>1967</v>
      </c>
      <c r="C32" s="1889"/>
      <c r="F32" s="11"/>
      <c r="G32" s="700"/>
      <c r="H32" s="700"/>
      <c r="I32" s="700"/>
      <c r="J32" s="700"/>
      <c r="K32" s="700"/>
      <c r="L32" s="700"/>
      <c r="M32" s="700"/>
      <c r="N32" s="700"/>
      <c r="O32" s="700"/>
      <c r="P32" s="700"/>
      <c r="Q32" s="700"/>
      <c r="R32" s="700"/>
      <c r="S32" s="700"/>
      <c r="T32" s="700"/>
      <c r="U32" s="700"/>
      <c r="V32" s="700"/>
    </row>
    <row r="33" spans="1:39" ht="33" customHeight="1">
      <c r="A33" s="2284" t="s">
        <v>1968</v>
      </c>
      <c r="B33" s="10" t="s">
        <v>1969</v>
      </c>
      <c r="C33" s="1889"/>
      <c r="F33" s="11"/>
      <c r="G33" s="209"/>
      <c r="H33" s="209"/>
      <c r="I33" s="209"/>
      <c r="J33" s="209"/>
      <c r="K33" s="209"/>
      <c r="L33" s="209"/>
      <c r="M33" s="209"/>
      <c r="N33" s="209"/>
      <c r="O33" s="209"/>
      <c r="P33" s="209"/>
      <c r="Q33" s="209"/>
      <c r="R33" s="209"/>
      <c r="S33" s="209"/>
      <c r="T33" s="209"/>
      <c r="U33" s="209"/>
      <c r="V33" s="701"/>
      <c r="W33" s="701"/>
    </row>
    <row r="34" spans="1:39" ht="33" customHeight="1">
      <c r="A34" s="2284"/>
      <c r="B34" s="13" t="s">
        <v>1970</v>
      </c>
      <c r="C34" s="1889"/>
      <c r="G34" s="211"/>
      <c r="H34" s="211"/>
      <c r="I34" s="211"/>
      <c r="J34" s="211"/>
      <c r="K34" s="211"/>
      <c r="L34" s="211"/>
      <c r="M34" s="211"/>
      <c r="N34" s="211"/>
      <c r="O34" s="211"/>
      <c r="P34" s="211"/>
      <c r="Q34" s="211"/>
      <c r="R34" s="211"/>
      <c r="S34" s="211"/>
      <c r="T34" s="211"/>
      <c r="U34" s="211"/>
      <c r="V34" s="701"/>
      <c r="W34" s="701"/>
    </row>
    <row r="35" spans="1:39" ht="33" customHeight="1">
      <c r="A35" s="2284" t="s">
        <v>1971</v>
      </c>
      <c r="B35" s="10" t="s">
        <v>1972</v>
      </c>
      <c r="C35" s="1889"/>
      <c r="G35" s="699"/>
      <c r="H35" s="699"/>
      <c r="I35" s="699"/>
      <c r="J35" s="699"/>
      <c r="K35" s="699"/>
      <c r="L35" s="699"/>
      <c r="M35" s="699"/>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row>
    <row r="36" spans="1:39" ht="33" customHeight="1">
      <c r="A36" s="2284"/>
      <c r="B36" s="13" t="s">
        <v>1973</v>
      </c>
      <c r="C36" s="1889"/>
      <c r="G36" s="15"/>
      <c r="H36" s="15"/>
      <c r="I36" s="15"/>
      <c r="J36" s="15"/>
      <c r="K36" s="15"/>
      <c r="L36" s="15"/>
      <c r="M36" s="15"/>
      <c r="N36" s="702"/>
      <c r="O36" s="702"/>
      <c r="P36" s="702"/>
      <c r="Q36" s="702"/>
      <c r="R36" s="702"/>
      <c r="S36" s="702"/>
      <c r="T36" s="702"/>
      <c r="U36" s="702"/>
      <c r="V36" s="702"/>
      <c r="W36" s="702"/>
      <c r="X36" s="702"/>
      <c r="Y36" s="702"/>
      <c r="Z36" s="702"/>
      <c r="AA36" s="702"/>
      <c r="AB36" s="702"/>
      <c r="AC36" s="702"/>
      <c r="AD36" s="702"/>
      <c r="AE36" s="702"/>
      <c r="AF36" s="702"/>
      <c r="AG36" s="702"/>
      <c r="AH36" s="702"/>
      <c r="AI36" s="702"/>
      <c r="AJ36" s="702"/>
      <c r="AK36" s="702"/>
      <c r="AL36" s="702"/>
      <c r="AM36" s="702"/>
    </row>
    <row r="37" spans="1:39" ht="33" customHeight="1">
      <c r="A37" s="2284" t="s">
        <v>1974</v>
      </c>
      <c r="B37" s="10" t="s">
        <v>1975</v>
      </c>
      <c r="C37" s="1889"/>
      <c r="G37" s="703"/>
      <c r="H37" s="703"/>
      <c r="I37" s="703"/>
      <c r="J37" s="703"/>
      <c r="K37" s="703"/>
      <c r="L37" s="703"/>
      <c r="M37" s="703"/>
      <c r="N37" s="703"/>
      <c r="O37" s="703"/>
      <c r="P37" s="703"/>
      <c r="Q37" s="703"/>
      <c r="R37" s="703"/>
      <c r="S37" s="703"/>
      <c r="T37" s="703"/>
    </row>
    <row r="38" spans="1:39" ht="33" customHeight="1">
      <c r="A38" s="2284"/>
      <c r="B38" s="13" t="s">
        <v>1976</v>
      </c>
      <c r="C38" s="1889"/>
      <c r="G38" s="18"/>
      <c r="H38" s="18"/>
      <c r="I38" s="18"/>
      <c r="J38" s="18"/>
      <c r="K38" s="18"/>
      <c r="L38" s="18"/>
      <c r="M38" s="18"/>
      <c r="N38" s="18"/>
      <c r="O38" s="18"/>
      <c r="P38" s="18"/>
      <c r="Q38" s="18"/>
      <c r="R38" s="18"/>
      <c r="S38" s="18"/>
      <c r="T38" s="18"/>
    </row>
    <row r="39" spans="1:39" ht="33" customHeight="1">
      <c r="A39" s="2284" t="s">
        <v>1977</v>
      </c>
      <c r="B39" s="10" t="s">
        <v>1978</v>
      </c>
      <c r="C39" s="1889"/>
      <c r="G39" s="214"/>
      <c r="J39" s="704"/>
      <c r="K39" s="704"/>
      <c r="L39" s="704"/>
      <c r="M39" s="704"/>
      <c r="N39" s="704"/>
      <c r="O39" s="704"/>
      <c r="P39" s="704"/>
    </row>
    <row r="40" spans="1:39" ht="33" customHeight="1">
      <c r="A40" s="2284"/>
      <c r="B40" s="13" t="s">
        <v>1979</v>
      </c>
      <c r="C40" s="1889"/>
      <c r="G40" s="216"/>
      <c r="J40" s="704"/>
      <c r="K40" s="704"/>
      <c r="L40" s="704"/>
      <c r="M40" s="704"/>
      <c r="N40" s="704"/>
      <c r="O40" s="704"/>
      <c r="P40" s="704"/>
    </row>
    <row r="41" spans="1:39" ht="33" customHeight="1">
      <c r="A41" s="2284" t="s">
        <v>1980</v>
      </c>
      <c r="B41" s="10" t="s">
        <v>1981</v>
      </c>
      <c r="C41" s="1889"/>
      <c r="G41" s="705"/>
      <c r="H41" s="705"/>
      <c r="I41" s="705"/>
      <c r="J41" s="705"/>
      <c r="K41" s="705"/>
      <c r="L41" s="705"/>
      <c r="M41" s="705"/>
      <c r="N41" s="706"/>
      <c r="O41" s="706"/>
      <c r="P41" s="706"/>
    </row>
    <row r="42" spans="1:39" ht="33" customHeight="1">
      <c r="A42" s="2284"/>
      <c r="B42" s="13" t="s">
        <v>1982</v>
      </c>
      <c r="C42" s="1889"/>
      <c r="G42" s="219"/>
      <c r="H42" s="219"/>
      <c r="I42" s="219"/>
      <c r="J42" s="219"/>
      <c r="K42" s="219"/>
      <c r="L42" s="219"/>
      <c r="M42" s="219"/>
      <c r="N42" s="704"/>
      <c r="O42" s="704"/>
      <c r="P42" s="704"/>
    </row>
    <row r="43" spans="1:39" ht="33" customHeight="1">
      <c r="A43" s="2284" t="s">
        <v>1983</v>
      </c>
      <c r="B43" s="10" t="s">
        <v>1984</v>
      </c>
      <c r="C43" s="1889"/>
      <c r="G43" s="220"/>
      <c r="H43" s="221"/>
      <c r="I43" s="221"/>
      <c r="J43" s="221"/>
      <c r="K43" s="221"/>
      <c r="L43" s="221"/>
      <c r="M43" s="221"/>
      <c r="N43" s="707"/>
      <c r="O43" s="707"/>
      <c r="P43" s="707"/>
      <c r="Q43" s="707"/>
      <c r="R43" s="707"/>
      <c r="S43" s="707"/>
      <c r="T43" s="707"/>
      <c r="U43" s="707"/>
      <c r="V43" s="707"/>
      <c r="W43" s="707"/>
    </row>
    <row r="44" spans="1:39" ht="33" customHeight="1">
      <c r="A44" s="2284"/>
      <c r="B44" s="13" t="s">
        <v>1985</v>
      </c>
      <c r="C44" s="1889"/>
      <c r="G44" s="223"/>
      <c r="H44" s="224"/>
      <c r="I44" s="224"/>
      <c r="J44" s="224"/>
      <c r="K44" s="224"/>
      <c r="L44" s="224"/>
      <c r="M44" s="224"/>
      <c r="N44" s="707"/>
      <c r="O44" s="707"/>
      <c r="P44" s="707"/>
      <c r="Q44" s="707"/>
      <c r="R44" s="707"/>
      <c r="S44" s="707"/>
      <c r="T44" s="707"/>
      <c r="U44" s="707"/>
      <c r="V44" s="707"/>
      <c r="W44" s="707"/>
    </row>
    <row r="45" spans="1:39" ht="33" customHeight="1">
      <c r="A45" s="2284" t="s">
        <v>1986</v>
      </c>
      <c r="B45" s="10" t="s">
        <v>1987</v>
      </c>
      <c r="C45" s="1889"/>
      <c r="G45" s="225"/>
      <c r="H45" s="225"/>
      <c r="I45" s="225"/>
      <c r="J45" s="708"/>
    </row>
    <row r="46" spans="1:39" ht="33" customHeight="1">
      <c r="A46" s="2284"/>
      <c r="B46" s="13" t="s">
        <v>1988</v>
      </c>
      <c r="C46" s="1889"/>
      <c r="G46" s="225"/>
      <c r="H46" s="225"/>
      <c r="I46" s="225"/>
      <c r="J46" s="709"/>
    </row>
    <row r="47" spans="1:39" ht="33" customHeight="1">
      <c r="A47" s="2284" t="s">
        <v>1989</v>
      </c>
      <c r="B47" s="10" t="s">
        <v>1990</v>
      </c>
      <c r="C47" s="1889"/>
    </row>
    <row r="48" spans="1:39" ht="33" customHeight="1">
      <c r="A48" s="2284"/>
      <c r="B48" s="13" t="s">
        <v>1991</v>
      </c>
      <c r="C48" s="1889"/>
    </row>
    <row r="49" spans="1:3" ht="33" customHeight="1">
      <c r="A49" s="1893" t="s">
        <v>1992</v>
      </c>
      <c r="B49" s="10" t="s">
        <v>1993</v>
      </c>
      <c r="C49" s="1889"/>
    </row>
    <row r="50" spans="1:3" ht="33" customHeight="1">
      <c r="A50" s="1893"/>
      <c r="B50" s="13" t="s">
        <v>1994</v>
      </c>
      <c r="C50" s="1889"/>
    </row>
  </sheetData>
  <mergeCells count="48">
    <mergeCell ref="A3:A4"/>
    <mergeCell ref="C3:C4"/>
    <mergeCell ref="A5:A6"/>
    <mergeCell ref="C5:C6"/>
    <mergeCell ref="A7:A8"/>
    <mergeCell ref="C7:C8"/>
    <mergeCell ref="A9:A10"/>
    <mergeCell ref="C9:C10"/>
    <mergeCell ref="A11:A12"/>
    <mergeCell ref="C11:C12"/>
    <mergeCell ref="A13:A14"/>
    <mergeCell ref="C13:C14"/>
    <mergeCell ref="A15:A16"/>
    <mergeCell ref="C15:C16"/>
    <mergeCell ref="A17:A18"/>
    <mergeCell ref="C17:C18"/>
    <mergeCell ref="A19:A20"/>
    <mergeCell ref="C19:C20"/>
    <mergeCell ref="A21:A22"/>
    <mergeCell ref="C21:C22"/>
    <mergeCell ref="A23:A24"/>
    <mergeCell ref="C23:C24"/>
    <mergeCell ref="A25:A26"/>
    <mergeCell ref="C25:C26"/>
    <mergeCell ref="A27:A28"/>
    <mergeCell ref="C27:C28"/>
    <mergeCell ref="A29:A30"/>
    <mergeCell ref="C29:C30"/>
    <mergeCell ref="A31:A32"/>
    <mergeCell ref="C31:C32"/>
    <mergeCell ref="A33:A34"/>
    <mergeCell ref="C33:C34"/>
    <mergeCell ref="A35:A36"/>
    <mergeCell ref="C35:C36"/>
    <mergeCell ref="A37:A38"/>
    <mergeCell ref="C37:C38"/>
    <mergeCell ref="A39:A40"/>
    <mergeCell ref="C39:C40"/>
    <mergeCell ref="A41:A42"/>
    <mergeCell ref="C41:C42"/>
    <mergeCell ref="A43:A44"/>
    <mergeCell ref="C43:C44"/>
    <mergeCell ref="A45:A46"/>
    <mergeCell ref="C45:C46"/>
    <mergeCell ref="A47:A48"/>
    <mergeCell ref="C47:C48"/>
    <mergeCell ref="A49:A50"/>
    <mergeCell ref="C49:C50"/>
  </mergeCells>
  <hyperlinks>
    <hyperlink ref="B3:B4" location="'3-1'!A1" display="'3-1'!A1"/>
    <hyperlink ref="B5:B6" location="'3-2'!A1" display="حالات الأمراض السارية ( المعدية )  المبلغة خلال 2020م حسب المنطقة الصحية"/>
    <hyperlink ref="B7:B8" location="'3-2تكملة'!A1" display="حالات الأمراض السارية ( المعدية )  المبلغة خلال 2020 م حسب المنطقة الصحية"/>
    <hyperlink ref="B9:B10" location="'3-3'!A1" display="حالات الأمرض السارية ( المعدية )  المبلغة خلال عام 2020م حسب الشهر"/>
    <hyperlink ref="B11:B12" location="'3-4'!A1" display="حالات الأمراض السارية (المعدية) المبلغة خلال عام 2020م حسب فئة العمر"/>
    <hyperlink ref="B13:B14" location="'3-5'!A1" display="حالات الأمراض السارية (المعدية)  المبلغة خلال عام 2020م حسب الجنسية والجنس  ومعدل الإصابة"/>
    <hyperlink ref="B15:B16" location="'3-6'!A1" display="    الحالات المبلغة ومعدل الإصابة من بعض الأمراض السارية في الأعوام الخمسة الأخيرة"/>
    <hyperlink ref="B17:B18" location="'3-7'!A1" display="حالات الدرن الرئوي حسب المنطقة الصحية وفئة العمر عام 2020م "/>
    <hyperlink ref="B19:B20" location="'3-8'!A1" display="حالات الدرن غير الرئوي حسب المنطقة الصحية وفئة العمر عام 2020م "/>
    <hyperlink ref="B21:B22" location="'3.9'!A1" display="حالات الجذام حسب المنطقة الصحية  للأعوام الخمسة الأخيرة"/>
    <hyperlink ref="B23:B24" location="'3-10'!A1" display="حالات الملاريا المبلغة حسب المنطقة الصحية ونوع الطفيل عام 2020م."/>
    <hyperlink ref="B25:B26" location="'3-11'!A1" display="حالات الملاريا المبلغة بأماكن التوطن بالمملكة حسب فئة العمر عام 2020م"/>
    <hyperlink ref="B27:B28" location="'3-12'!A1" display="حالات الملاريا المبلغة بأماكن التوطن بالمملكة حسب المنطقة الصحية و الشهور عام 2020 م."/>
    <hyperlink ref="B29:B30" location="'3-13'!A1" display=" حالات البلهارسيا المبلغة حسب المنطقة الصحية ونوع الإصابة والجنسية والجنس وفئة العمر لعام 2020م."/>
    <hyperlink ref="B31:B32" location="'3-14'!A1" display="حالات البلهارسيا المبلغة حسب نوع المرض والجنسية والجنس ومعدل الانتشار في الأعوام الخمسة الأخيرة"/>
    <hyperlink ref="B33:B34" location="'3-15'!A1" display=" حالات الليشمانيا الجلدية المبلغة حسب المنطقة الصحية والجنسية والجنس والإقامة وفئة العمر 2020م"/>
    <hyperlink ref="B35:B36" location="'3-16'!A1" display=" حالات الليشمانيا الجلدية المبلغة حسب الشهر والجنسية والجنس والإقامة وفئة العمرعام 2020م"/>
    <hyperlink ref="B37:B38" location="'3-17'!A1" display="حالات الليشمانيا الحشوية  المبلغة حسب المنطقة الصحية في الأعوام الخمسة الأخيرة"/>
    <hyperlink ref="B39:B40" location="'3-18'!A1" display=" حالات الليشمانيا الجلدية والحشوية المبلغة حسب المنطقة الصحية والجنسية  2019-2020م "/>
    <hyperlink ref="B41:B42" location="'3-19'!A1" display="أنشطة صحة البيئة بوزارة الصحة خلال عام 2020م"/>
    <hyperlink ref="B43:B44" location="'3-20'!A1" display="أنشطة صحة البيئة بوزارة الصحة في الأعوام الخمسة الأخيرة"/>
    <hyperlink ref="B45:B46" location="'3-21'!A1" display="معدل حدوث الأمراض المتعلقة بصحة البيئة للأعوام الخمسة الأخيرة."/>
    <hyperlink ref="B47:B48" location="'3.22'!A1" display="فاشيات الأمراض المنقولة بالغذاء وعدد الحالات المصابة موزعة حسب مصدر الفاشية والجنس والجنسية والفئات العمرية والمنطقة الصحية لعام 2023م"/>
    <hyperlink ref="B49:B50" location="'3-23'!A1" display="حالات التسمم الكيميائي والدوائي موزعة حسب الجنس والجنسية  والمنطقة الصحية لعام 2023م"/>
    <hyperlink ref="B47" location="'3.22'!Print_Area" display="فاشيات الأمراض المنقولة بالغذاء وعدد الحالات المصابة موزعة حسب مصدر الفاشية والجنس والجنسية والفئات العمرية والمنطقة الصحية لعام 2021م"/>
    <hyperlink ref="B49" location="'3-23'!Print_Area" display="حالات التسمم الكيميائي والدوائي موزعة حسب الجنس والجنسية  والمنطقة الصحية لعام 2021م"/>
  </hyperlinks>
  <pageMargins left="0.7" right="0.7" top="0.75" bottom="0.75" header="0.3" footer="0.3"/>
  <pageSetup paperSize="9" scale="66" orientation="portrait" r:id="rId1"/>
  <rowBreaks count="1" manualBreakCount="1">
    <brk id="26"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11"/>
  <sheetViews>
    <sheetView rightToLeft="1" zoomScaleNormal="100" workbookViewId="0">
      <selection activeCell="D6" sqref="D6"/>
    </sheetView>
  </sheetViews>
  <sheetFormatPr defaultColWidth="8.7109375" defaultRowHeight="25.35" customHeight="1"/>
  <cols>
    <col min="1" max="1" width="49.7109375" style="31" customWidth="1"/>
    <col min="2" max="4" width="17.7109375" style="31" customWidth="1"/>
    <col min="5" max="5" width="48" style="31" customWidth="1"/>
    <col min="6" max="7" width="8.7109375" style="31"/>
    <col min="8" max="8" width="24.140625" style="108" customWidth="1"/>
    <col min="9" max="9" width="10.7109375" style="108" bestFit="1" customWidth="1"/>
    <col min="10" max="16384" width="8.7109375" style="31"/>
  </cols>
  <sheetData>
    <row r="1" spans="1:12" ht="33" customHeight="1">
      <c r="A1" s="1901" t="s">
        <v>22</v>
      </c>
      <c r="B1" s="1901"/>
      <c r="C1" s="1901"/>
      <c r="D1" s="1901"/>
      <c r="E1" s="1901"/>
      <c r="F1" s="30"/>
    </row>
    <row r="2" spans="1:12" ht="33" customHeight="1">
      <c r="A2" s="1902" t="s">
        <v>23</v>
      </c>
      <c r="B2" s="1902"/>
      <c r="C2" s="1902"/>
      <c r="D2" s="1902"/>
      <c r="E2" s="1902"/>
      <c r="F2" s="30"/>
    </row>
    <row r="3" spans="1:12" ht="33" customHeight="1">
      <c r="A3" s="115" t="s">
        <v>176</v>
      </c>
      <c r="B3" s="116"/>
      <c r="C3" s="1905" t="s">
        <v>177</v>
      </c>
      <c r="D3" s="1905"/>
      <c r="E3" s="1906"/>
      <c r="F3" s="30"/>
    </row>
    <row r="4" spans="1:12" ht="54.95" customHeight="1">
      <c r="A4" s="32" t="s">
        <v>49</v>
      </c>
      <c r="B4" s="33" t="s">
        <v>178</v>
      </c>
      <c r="C4" s="33" t="s">
        <v>179</v>
      </c>
      <c r="D4" s="33" t="s">
        <v>221</v>
      </c>
      <c r="E4" s="32" t="s">
        <v>52</v>
      </c>
      <c r="F4" s="30"/>
    </row>
    <row r="5" spans="1:12" ht="42.95" customHeight="1">
      <c r="A5" s="117" t="s">
        <v>180</v>
      </c>
      <c r="B5" s="113">
        <v>2.81</v>
      </c>
      <c r="C5" s="118">
        <v>2.62</v>
      </c>
      <c r="D5" s="1875">
        <v>2.3892722521507235</v>
      </c>
      <c r="E5" s="117" t="s">
        <v>181</v>
      </c>
      <c r="F5" s="30"/>
    </row>
    <row r="6" spans="1:12" ht="42.95" customHeight="1">
      <c r="A6" s="117" t="s">
        <v>182</v>
      </c>
      <c r="B6" s="114">
        <v>2.75</v>
      </c>
      <c r="C6" s="114">
        <v>2.42</v>
      </c>
      <c r="D6" s="114">
        <v>5.2</v>
      </c>
      <c r="E6" s="117" t="s">
        <v>183</v>
      </c>
      <c r="F6" s="30"/>
      <c r="L6" s="119"/>
    </row>
    <row r="7" spans="1:12" ht="42.95" customHeight="1">
      <c r="A7" s="117" t="s">
        <v>184</v>
      </c>
      <c r="B7" s="113">
        <v>6.66</v>
      </c>
      <c r="C7" s="113">
        <v>7.41</v>
      </c>
      <c r="D7" s="113">
        <v>9.01</v>
      </c>
      <c r="E7" s="117" t="s">
        <v>185</v>
      </c>
      <c r="F7" s="30"/>
      <c r="L7" s="119"/>
    </row>
    <row r="8" spans="1:12" ht="42.95" customHeight="1">
      <c r="A8" s="117" t="s">
        <v>186</v>
      </c>
      <c r="B8" s="114">
        <v>8.9600000000000009</v>
      </c>
      <c r="C8" s="114">
        <v>10.050000000000001</v>
      </c>
      <c r="D8" s="114">
        <v>11.79</v>
      </c>
      <c r="E8" s="117" t="s">
        <v>187</v>
      </c>
      <c r="F8" s="30"/>
      <c r="L8" s="119"/>
    </row>
    <row r="9" spans="1:12" ht="42.95" customHeight="1">
      <c r="A9" s="56" t="s">
        <v>188</v>
      </c>
      <c r="B9" s="113">
        <v>12.16</v>
      </c>
      <c r="C9" s="113">
        <v>9.42</v>
      </c>
      <c r="D9" s="113">
        <v>15.9</v>
      </c>
      <c r="E9" s="56" t="s">
        <v>189</v>
      </c>
      <c r="F9" s="30"/>
      <c r="J9" s="119"/>
    </row>
    <row r="10" spans="1:12" ht="25.35" customHeight="1">
      <c r="A10" s="120"/>
      <c r="B10" s="120"/>
      <c r="C10" s="120"/>
      <c r="D10" s="120"/>
      <c r="E10" s="120"/>
      <c r="I10" s="121"/>
    </row>
    <row r="11" spans="1:12" ht="25.35" customHeight="1">
      <c r="H11" s="122"/>
    </row>
  </sheetData>
  <mergeCells count="3">
    <mergeCell ref="A1:E1"/>
    <mergeCell ref="A2:E2"/>
    <mergeCell ref="C3:E3"/>
  </mergeCells>
  <pageMargins left="0.7" right="0.7" top="0.75" bottom="0.75" header="0.3" footer="0.3"/>
  <pageSetup paperSize="9" scale="58"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H15"/>
  <sheetViews>
    <sheetView rightToLeft="1" topLeftCell="A13" zoomScale="90" zoomScaleNormal="90" workbookViewId="0">
      <selection activeCell="G13" sqref="G13"/>
    </sheetView>
  </sheetViews>
  <sheetFormatPr defaultColWidth="32.85546875" defaultRowHeight="78.75" customHeight="1"/>
  <cols>
    <col min="1" max="1" width="31.7109375" style="710" customWidth="1"/>
    <col min="2" max="7" width="23.7109375" style="710" customWidth="1"/>
    <col min="8" max="8" width="31.7109375" style="710" customWidth="1"/>
    <col min="9" max="16384" width="32.85546875" style="710"/>
  </cols>
  <sheetData>
    <row r="1" spans="1:8" ht="40.5" customHeight="1">
      <c r="A1" s="2287" t="s">
        <v>1995</v>
      </c>
      <c r="B1" s="2287"/>
      <c r="C1" s="2287"/>
      <c r="D1" s="2287"/>
      <c r="E1" s="2287"/>
      <c r="F1" s="2287"/>
      <c r="G1" s="2287"/>
      <c r="H1" s="2287"/>
    </row>
    <row r="2" spans="1:8" ht="39" customHeight="1">
      <c r="A2" s="1902" t="s">
        <v>1926</v>
      </c>
      <c r="B2" s="1902"/>
      <c r="C2" s="1902"/>
      <c r="D2" s="1902"/>
      <c r="E2" s="1902"/>
      <c r="F2" s="1902"/>
      <c r="G2" s="1902"/>
      <c r="H2" s="1902"/>
    </row>
    <row r="3" spans="1:8" ht="22.5" customHeight="1">
      <c r="A3" s="1904" t="s">
        <v>1996</v>
      </c>
      <c r="B3" s="2155"/>
      <c r="C3" s="1958" t="s">
        <v>1997</v>
      </c>
      <c r="D3" s="1958"/>
      <c r="E3" s="1958"/>
      <c r="F3" s="1958"/>
      <c r="G3" s="1958"/>
      <c r="H3" s="1905"/>
    </row>
    <row r="4" spans="1:8" ht="78.75" customHeight="1">
      <c r="A4" s="2175" t="s">
        <v>1998</v>
      </c>
      <c r="B4" s="2289" t="s">
        <v>1999</v>
      </c>
      <c r="C4" s="2290"/>
      <c r="D4" s="2290"/>
      <c r="E4" s="2290"/>
      <c r="F4" s="2291"/>
      <c r="G4" s="711" t="s">
        <v>2000</v>
      </c>
      <c r="H4" s="2175" t="s">
        <v>2001</v>
      </c>
    </row>
    <row r="5" spans="1:8" ht="78.75" customHeight="1">
      <c r="A5" s="2288"/>
      <c r="B5" s="2292" t="s">
        <v>2002</v>
      </c>
      <c r="C5" s="2293"/>
      <c r="D5" s="2293"/>
      <c r="E5" s="2293"/>
      <c r="F5" s="2294"/>
      <c r="G5" s="712" t="s">
        <v>2003</v>
      </c>
      <c r="H5" s="2288"/>
    </row>
    <row r="6" spans="1:8" ht="71.099999999999994" customHeight="1">
      <c r="A6" s="2288"/>
      <c r="B6" s="713" t="s">
        <v>219</v>
      </c>
      <c r="C6" s="713" t="s">
        <v>220</v>
      </c>
      <c r="D6" s="713" t="s">
        <v>178</v>
      </c>
      <c r="E6" s="713" t="s">
        <v>179</v>
      </c>
      <c r="F6" s="713" t="s">
        <v>221</v>
      </c>
      <c r="G6" s="713" t="s">
        <v>221</v>
      </c>
      <c r="H6" s="2288"/>
    </row>
    <row r="7" spans="1:8" s="717" customFormat="1" ht="57" customHeight="1">
      <c r="A7" s="714" t="s">
        <v>2004</v>
      </c>
      <c r="B7" s="715">
        <v>0</v>
      </c>
      <c r="C7" s="715">
        <v>0</v>
      </c>
      <c r="D7" s="715">
        <v>0</v>
      </c>
      <c r="E7" s="715">
        <v>6.0000000000000001E-3</v>
      </c>
      <c r="F7" s="715">
        <v>5.9342371987599462E-3</v>
      </c>
      <c r="G7" s="716">
        <v>96.8</v>
      </c>
      <c r="H7" s="714" t="s">
        <v>2005</v>
      </c>
    </row>
    <row r="8" spans="1:8" s="717" customFormat="1" ht="48" customHeight="1">
      <c r="A8" s="714" t="s">
        <v>2006</v>
      </c>
      <c r="B8" s="718">
        <v>0.85499999999999998</v>
      </c>
      <c r="C8" s="718">
        <v>0.30099999999999999</v>
      </c>
      <c r="D8" s="718">
        <v>0.14000000000000001</v>
      </c>
      <c r="E8" s="718">
        <v>5.2999999999999999E-2</v>
      </c>
      <c r="F8" s="718">
        <v>0.29671185993799731</v>
      </c>
      <c r="G8" s="719">
        <v>96.8</v>
      </c>
      <c r="H8" s="714" t="s">
        <v>2007</v>
      </c>
    </row>
    <row r="9" spans="1:8" s="717" customFormat="1" ht="41.1" customHeight="1">
      <c r="A9" s="714" t="s">
        <v>2008</v>
      </c>
      <c r="B9" s="715">
        <v>0</v>
      </c>
      <c r="C9" s="715">
        <v>0</v>
      </c>
      <c r="D9" s="715">
        <v>1.5724970269978086E-2</v>
      </c>
      <c r="E9" s="715">
        <v>0</v>
      </c>
      <c r="F9" s="715">
        <v>5.7455194524136926E-3</v>
      </c>
      <c r="G9" s="716">
        <v>96.8</v>
      </c>
      <c r="H9" s="714" t="s">
        <v>2009</v>
      </c>
    </row>
    <row r="10" spans="1:8" s="717" customFormat="1" ht="45.95" customHeight="1">
      <c r="A10" s="714" t="s">
        <v>2010</v>
      </c>
      <c r="B10" s="718">
        <v>0</v>
      </c>
      <c r="C10" s="718">
        <v>0</v>
      </c>
      <c r="D10" s="718">
        <v>0</v>
      </c>
      <c r="E10" s="718">
        <v>0</v>
      </c>
      <c r="F10" s="718">
        <v>0</v>
      </c>
      <c r="G10" s="719">
        <v>96.4</v>
      </c>
      <c r="H10" s="714" t="s">
        <v>2011</v>
      </c>
    </row>
    <row r="11" spans="1:8" s="717" customFormat="1" ht="42.95" customHeight="1">
      <c r="A11" s="714" t="s">
        <v>2012</v>
      </c>
      <c r="B11" s="715">
        <v>3.4060000000000001</v>
      </c>
      <c r="C11" s="715">
        <v>0.108</v>
      </c>
      <c r="D11" s="715">
        <v>1.0620000000000001</v>
      </c>
      <c r="E11" s="715">
        <v>0.76800000000000002</v>
      </c>
      <c r="F11" s="715">
        <v>6.6878853230024591</v>
      </c>
      <c r="G11" s="716">
        <v>96</v>
      </c>
      <c r="H11" s="714" t="s">
        <v>293</v>
      </c>
    </row>
    <row r="12" spans="1:8" s="717" customFormat="1" ht="41.1" customHeight="1">
      <c r="A12" s="714" t="s">
        <v>2013</v>
      </c>
      <c r="B12" s="718">
        <v>0.622</v>
      </c>
      <c r="C12" s="718">
        <v>0.59599999999999997</v>
      </c>
      <c r="D12" s="718">
        <v>0.48699999999999999</v>
      </c>
      <c r="E12" s="718">
        <v>0.314</v>
      </c>
      <c r="F12" s="718">
        <v>0.47770609450017565</v>
      </c>
      <c r="G12" s="719">
        <v>96</v>
      </c>
      <c r="H12" s="714" t="s">
        <v>2014</v>
      </c>
    </row>
    <row r="13" spans="1:8" s="717" customFormat="1" ht="51" customHeight="1">
      <c r="A13" s="714" t="s">
        <v>2015</v>
      </c>
      <c r="B13" s="715">
        <v>0.12</v>
      </c>
      <c r="C13" s="715">
        <v>8.5999999999999993E-2</v>
      </c>
      <c r="D13" s="715">
        <v>0.27900000000000003</v>
      </c>
      <c r="E13" s="715">
        <v>0.26400000000000001</v>
      </c>
      <c r="F13" s="715">
        <v>0.54001558508715508</v>
      </c>
      <c r="G13" s="716">
        <v>96</v>
      </c>
      <c r="H13" s="714" t="s">
        <v>2016</v>
      </c>
    </row>
    <row r="14" spans="1:8" s="717" customFormat="1" ht="48" customHeight="1">
      <c r="A14" s="714" t="s">
        <v>2017</v>
      </c>
      <c r="B14" s="718">
        <v>22.652000000000001</v>
      </c>
      <c r="C14" s="718">
        <v>13.672000000000001</v>
      </c>
      <c r="D14" s="718">
        <v>16.096</v>
      </c>
      <c r="E14" s="718">
        <v>11.161</v>
      </c>
      <c r="F14" s="718">
        <v>22.722194234051834</v>
      </c>
      <c r="G14" s="719">
        <v>97.2</v>
      </c>
      <c r="H14" s="714" t="s">
        <v>2018</v>
      </c>
    </row>
    <row r="15" spans="1:8" ht="32.25" customHeight="1">
      <c r="A15" s="2285" t="s">
        <v>2019</v>
      </c>
      <c r="B15" s="2285"/>
      <c r="C15" s="2286"/>
      <c r="D15" s="720"/>
      <c r="E15" s="1993" t="s">
        <v>2020</v>
      </c>
      <c r="F15" s="1993"/>
      <c r="G15" s="1993"/>
      <c r="H15" s="1994"/>
    </row>
  </sheetData>
  <mergeCells count="10">
    <mergeCell ref="A15:C15"/>
    <mergeCell ref="E15:H15"/>
    <mergeCell ref="A1:H1"/>
    <mergeCell ref="A2:H2"/>
    <mergeCell ref="A3:B3"/>
    <mergeCell ref="C3:H3"/>
    <mergeCell ref="A4:A6"/>
    <mergeCell ref="B4:F4"/>
    <mergeCell ref="H4:H6"/>
    <mergeCell ref="B5:F5"/>
  </mergeCells>
  <pageMargins left="0.7" right="0.7" top="0.75" bottom="0.75" header="0.3" footer="0.3"/>
  <pageSetup paperSize="9" scale="63" orientation="landscape"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E53"/>
  <sheetViews>
    <sheetView showGridLines="0" rightToLeft="1" zoomScale="69" zoomScaleNormal="80" zoomScaleSheetLayoutView="90" workbookViewId="0">
      <selection activeCell="G13" sqref="G13"/>
    </sheetView>
  </sheetViews>
  <sheetFormatPr defaultColWidth="9" defaultRowHeight="15.75"/>
  <cols>
    <col min="1" max="1" width="31.7109375" style="721" customWidth="1"/>
    <col min="2" max="3" width="5.7109375" style="729" customWidth="1"/>
    <col min="4" max="8" width="5.7109375" style="730" customWidth="1"/>
    <col min="9" max="29" width="5.7109375" style="721" customWidth="1"/>
    <col min="30" max="30" width="31.7109375" style="729" customWidth="1"/>
    <col min="31" max="16384" width="9" style="721"/>
  </cols>
  <sheetData>
    <row r="1" spans="1:31" ht="42.95" customHeight="1">
      <c r="A1" s="1978" t="s">
        <v>2021</v>
      </c>
      <c r="B1" s="1979"/>
      <c r="C1" s="1979"/>
      <c r="D1" s="1979"/>
      <c r="E1" s="1979"/>
      <c r="F1" s="1979"/>
      <c r="G1" s="1979"/>
      <c r="H1" s="1979"/>
      <c r="I1" s="1979"/>
      <c r="J1" s="1979"/>
      <c r="K1" s="1979"/>
      <c r="L1" s="1979"/>
      <c r="M1" s="1979"/>
      <c r="N1" s="1979"/>
      <c r="O1" s="1979"/>
      <c r="P1" s="1979"/>
      <c r="Q1" s="1979"/>
      <c r="R1" s="1979"/>
      <c r="S1" s="1979"/>
      <c r="T1" s="1979"/>
      <c r="U1" s="1979"/>
      <c r="V1" s="1979"/>
      <c r="W1" s="1979"/>
      <c r="X1" s="1979"/>
      <c r="Y1" s="1979"/>
      <c r="Z1" s="1979"/>
      <c r="AA1" s="1979"/>
      <c r="AB1" s="1979"/>
      <c r="AC1" s="1979"/>
      <c r="AD1" s="1980"/>
    </row>
    <row r="2" spans="1:31" ht="45" customHeight="1">
      <c r="A2" s="1981" t="s">
        <v>2022</v>
      </c>
      <c r="B2" s="1982"/>
      <c r="C2" s="1982"/>
      <c r="D2" s="1982"/>
      <c r="E2" s="1982"/>
      <c r="F2" s="1982"/>
      <c r="G2" s="1982"/>
      <c r="H2" s="1982"/>
      <c r="I2" s="1982"/>
      <c r="J2" s="1982"/>
      <c r="K2" s="1982"/>
      <c r="L2" s="1982"/>
      <c r="M2" s="1982"/>
      <c r="N2" s="1982"/>
      <c r="O2" s="1982"/>
      <c r="P2" s="1982"/>
      <c r="Q2" s="1982"/>
      <c r="R2" s="1982"/>
      <c r="S2" s="1982"/>
      <c r="T2" s="1982"/>
      <c r="U2" s="1982"/>
      <c r="V2" s="1982"/>
      <c r="W2" s="1982"/>
      <c r="X2" s="1982"/>
      <c r="Y2" s="1982"/>
      <c r="Z2" s="1982"/>
      <c r="AA2" s="1982"/>
      <c r="AB2" s="1982"/>
      <c r="AC2" s="1982"/>
      <c r="AD2" s="1983"/>
    </row>
    <row r="3" spans="1:31" ht="36.950000000000003" customHeight="1">
      <c r="A3" s="1904" t="s">
        <v>2023</v>
      </c>
      <c r="B3" s="2155"/>
      <c r="C3" s="2155"/>
      <c r="D3" s="2155"/>
      <c r="E3" s="2155"/>
      <c r="F3" s="2155"/>
      <c r="G3" s="2155"/>
      <c r="H3" s="2155"/>
      <c r="I3" s="2155"/>
      <c r="J3" s="2155"/>
      <c r="K3" s="2155"/>
      <c r="L3" s="2155"/>
      <c r="M3" s="2155"/>
      <c r="N3" s="2155"/>
      <c r="O3" s="1958" t="s">
        <v>2024</v>
      </c>
      <c r="P3" s="1958"/>
      <c r="Q3" s="1958"/>
      <c r="R3" s="1958"/>
      <c r="S3" s="1958"/>
      <c r="T3" s="1958"/>
      <c r="U3" s="1958"/>
      <c r="V3" s="1958"/>
      <c r="W3" s="1958"/>
      <c r="X3" s="1958"/>
      <c r="Y3" s="1958"/>
      <c r="Z3" s="1958"/>
      <c r="AA3" s="1958"/>
      <c r="AB3" s="1958"/>
      <c r="AC3" s="1958"/>
      <c r="AD3" s="1905"/>
    </row>
    <row r="4" spans="1:31" ht="57" customHeight="1">
      <c r="A4" s="2304" t="s">
        <v>83</v>
      </c>
      <c r="B4" s="2302" t="s">
        <v>2025</v>
      </c>
      <c r="C4" s="2300" t="s">
        <v>2026</v>
      </c>
      <c r="D4" s="2302" t="s">
        <v>2005</v>
      </c>
      <c r="E4" s="2300" t="s">
        <v>2004</v>
      </c>
      <c r="F4" s="2302" t="s">
        <v>2027</v>
      </c>
      <c r="G4" s="2300" t="s">
        <v>2006</v>
      </c>
      <c r="H4" s="2302" t="s">
        <v>2028</v>
      </c>
      <c r="I4" s="2300" t="s">
        <v>2029</v>
      </c>
      <c r="J4" s="2302" t="s">
        <v>289</v>
      </c>
      <c r="K4" s="2300" t="s">
        <v>2030</v>
      </c>
      <c r="L4" s="2302" t="s">
        <v>293</v>
      </c>
      <c r="M4" s="2300" t="s">
        <v>2012</v>
      </c>
      <c r="N4" s="2302" t="s">
        <v>2014</v>
      </c>
      <c r="O4" s="2300" t="s">
        <v>2013</v>
      </c>
      <c r="P4" s="2302" t="s">
        <v>2016</v>
      </c>
      <c r="Q4" s="2300" t="s">
        <v>2015</v>
      </c>
      <c r="R4" s="2302" t="s">
        <v>2031</v>
      </c>
      <c r="S4" s="2300" t="s">
        <v>2032</v>
      </c>
      <c r="T4" s="2302" t="s">
        <v>2033</v>
      </c>
      <c r="U4" s="2300" t="s">
        <v>2034</v>
      </c>
      <c r="V4" s="2306" t="s">
        <v>2035</v>
      </c>
      <c r="W4" s="2307"/>
      <c r="X4" s="2307"/>
      <c r="Y4" s="2307"/>
      <c r="Z4" s="2307"/>
      <c r="AA4" s="2307"/>
      <c r="AB4" s="2307"/>
      <c r="AC4" s="2308"/>
      <c r="AD4" s="2309" t="s">
        <v>87</v>
      </c>
    </row>
    <row r="5" spans="1:31" ht="135" customHeight="1">
      <c r="A5" s="2305"/>
      <c r="B5" s="2303"/>
      <c r="C5" s="2301"/>
      <c r="D5" s="2303"/>
      <c r="E5" s="2301"/>
      <c r="F5" s="2303"/>
      <c r="G5" s="2301"/>
      <c r="H5" s="2303"/>
      <c r="I5" s="2301"/>
      <c r="J5" s="2303"/>
      <c r="K5" s="2301"/>
      <c r="L5" s="2303"/>
      <c r="M5" s="2301"/>
      <c r="N5" s="2303"/>
      <c r="O5" s="2301"/>
      <c r="P5" s="2303"/>
      <c r="Q5" s="2301"/>
      <c r="R5" s="2303"/>
      <c r="S5" s="2301"/>
      <c r="T5" s="2303"/>
      <c r="U5" s="2301"/>
      <c r="V5" s="722" t="s">
        <v>2036</v>
      </c>
      <c r="W5" s="722" t="s">
        <v>2037</v>
      </c>
      <c r="X5" s="722" t="s">
        <v>2038</v>
      </c>
      <c r="Y5" s="722" t="s">
        <v>2039</v>
      </c>
      <c r="Z5" s="722" t="s">
        <v>2040</v>
      </c>
      <c r="AA5" s="722" t="s">
        <v>2041</v>
      </c>
      <c r="AB5" s="722" t="s">
        <v>2042</v>
      </c>
      <c r="AC5" s="722" t="s">
        <v>2043</v>
      </c>
      <c r="AD5" s="2304"/>
      <c r="AE5" s="723"/>
    </row>
    <row r="6" spans="1:31" ht="63" customHeight="1">
      <c r="A6" s="724" t="s">
        <v>818</v>
      </c>
      <c r="B6" s="2299">
        <v>0</v>
      </c>
      <c r="C6" s="2299"/>
      <c r="D6" s="2299">
        <v>0</v>
      </c>
      <c r="E6" s="2299"/>
      <c r="F6" s="2299">
        <v>35</v>
      </c>
      <c r="G6" s="2299"/>
      <c r="H6" s="2299">
        <v>0</v>
      </c>
      <c r="I6" s="2299"/>
      <c r="J6" s="2299">
        <v>0</v>
      </c>
      <c r="K6" s="2299"/>
      <c r="L6" s="2299">
        <v>1157</v>
      </c>
      <c r="M6" s="2299"/>
      <c r="N6" s="2299">
        <v>14</v>
      </c>
      <c r="O6" s="2299"/>
      <c r="P6" s="2299">
        <v>96</v>
      </c>
      <c r="Q6" s="2299"/>
      <c r="R6" s="2299">
        <v>857</v>
      </c>
      <c r="S6" s="2299"/>
      <c r="T6" s="2299">
        <v>356</v>
      </c>
      <c r="U6" s="2299"/>
      <c r="V6" s="2299">
        <v>5</v>
      </c>
      <c r="W6" s="2299"/>
      <c r="X6" s="2299">
        <v>10</v>
      </c>
      <c r="Y6" s="2299"/>
      <c r="Z6" s="2299">
        <v>4</v>
      </c>
      <c r="AA6" s="2299"/>
      <c r="AB6" s="2299">
        <v>64</v>
      </c>
      <c r="AC6" s="2299"/>
      <c r="AD6" s="724" t="s">
        <v>89</v>
      </c>
    </row>
    <row r="7" spans="1:31" ht="63" customHeight="1">
      <c r="A7" s="724" t="s">
        <v>90</v>
      </c>
      <c r="B7" s="2298">
        <v>0</v>
      </c>
      <c r="C7" s="2298"/>
      <c r="D7" s="2298">
        <v>1</v>
      </c>
      <c r="E7" s="2298"/>
      <c r="F7" s="2298">
        <v>0</v>
      </c>
      <c r="G7" s="2298"/>
      <c r="H7" s="2298">
        <v>2</v>
      </c>
      <c r="I7" s="2298"/>
      <c r="J7" s="2298">
        <v>0</v>
      </c>
      <c r="K7" s="2298"/>
      <c r="L7" s="2298">
        <v>87</v>
      </c>
      <c r="M7" s="2298"/>
      <c r="N7" s="2298">
        <v>2</v>
      </c>
      <c r="O7" s="2298"/>
      <c r="P7" s="2298">
        <v>3</v>
      </c>
      <c r="Q7" s="2298"/>
      <c r="R7" s="2298">
        <v>244</v>
      </c>
      <c r="S7" s="2298"/>
      <c r="T7" s="2298">
        <v>244</v>
      </c>
      <c r="U7" s="2298"/>
      <c r="V7" s="2298">
        <v>0</v>
      </c>
      <c r="W7" s="2298"/>
      <c r="X7" s="2298">
        <v>4</v>
      </c>
      <c r="Y7" s="2298"/>
      <c r="Z7" s="2298">
        <v>2</v>
      </c>
      <c r="AA7" s="2298"/>
      <c r="AB7" s="2298">
        <v>4</v>
      </c>
      <c r="AC7" s="2298"/>
      <c r="AD7" s="724" t="s">
        <v>91</v>
      </c>
    </row>
    <row r="8" spans="1:31" ht="63" customHeight="1">
      <c r="A8" s="724" t="s">
        <v>1008</v>
      </c>
      <c r="B8" s="2299">
        <v>0</v>
      </c>
      <c r="C8" s="2299"/>
      <c r="D8" s="2299">
        <v>0</v>
      </c>
      <c r="E8" s="2299"/>
      <c r="F8" s="2299">
        <v>17</v>
      </c>
      <c r="G8" s="2299"/>
      <c r="H8" s="2299">
        <v>1</v>
      </c>
      <c r="I8" s="2299"/>
      <c r="J8" s="2299">
        <v>0</v>
      </c>
      <c r="K8" s="2299"/>
      <c r="L8" s="2299">
        <v>67</v>
      </c>
      <c r="M8" s="2299"/>
      <c r="N8" s="2299">
        <v>18</v>
      </c>
      <c r="O8" s="2299"/>
      <c r="P8" s="2299">
        <v>9</v>
      </c>
      <c r="Q8" s="2299"/>
      <c r="R8" s="2299">
        <v>171</v>
      </c>
      <c r="S8" s="2299"/>
      <c r="T8" s="2299">
        <v>228</v>
      </c>
      <c r="U8" s="2299"/>
      <c r="V8" s="2299">
        <v>1</v>
      </c>
      <c r="W8" s="2299"/>
      <c r="X8" s="2299">
        <v>3</v>
      </c>
      <c r="Y8" s="2299"/>
      <c r="Z8" s="2299">
        <v>1</v>
      </c>
      <c r="AA8" s="2299"/>
      <c r="AB8" s="2299">
        <v>24</v>
      </c>
      <c r="AC8" s="2299"/>
      <c r="AD8" s="724" t="s">
        <v>93</v>
      </c>
    </row>
    <row r="9" spans="1:31" ht="63" customHeight="1">
      <c r="A9" s="724" t="s">
        <v>2044</v>
      </c>
      <c r="B9" s="2298">
        <v>0</v>
      </c>
      <c r="C9" s="2298"/>
      <c r="D9" s="2298">
        <v>0</v>
      </c>
      <c r="E9" s="2298"/>
      <c r="F9" s="2298">
        <v>5</v>
      </c>
      <c r="G9" s="2298"/>
      <c r="H9" s="2298">
        <v>0</v>
      </c>
      <c r="I9" s="2298"/>
      <c r="J9" s="2298">
        <v>0</v>
      </c>
      <c r="K9" s="2298"/>
      <c r="L9" s="2298">
        <v>52</v>
      </c>
      <c r="M9" s="2298"/>
      <c r="N9" s="2298">
        <v>7</v>
      </c>
      <c r="O9" s="2298"/>
      <c r="P9" s="2298">
        <v>0</v>
      </c>
      <c r="Q9" s="2298"/>
      <c r="R9" s="2298">
        <v>259</v>
      </c>
      <c r="S9" s="2298"/>
      <c r="T9" s="2298">
        <v>127</v>
      </c>
      <c r="U9" s="2298"/>
      <c r="V9" s="2298">
        <v>0</v>
      </c>
      <c r="W9" s="2298"/>
      <c r="X9" s="2298">
        <v>1</v>
      </c>
      <c r="Y9" s="2298"/>
      <c r="Z9" s="2298">
        <v>0</v>
      </c>
      <c r="AA9" s="2298"/>
      <c r="AB9" s="2298">
        <v>0</v>
      </c>
      <c r="AC9" s="2298"/>
      <c r="AD9" s="724" t="s">
        <v>95</v>
      </c>
    </row>
    <row r="10" spans="1:31" ht="63" customHeight="1">
      <c r="A10" s="724" t="s">
        <v>820</v>
      </c>
      <c r="B10" s="2299">
        <v>0</v>
      </c>
      <c r="C10" s="2299"/>
      <c r="D10" s="2299">
        <v>0</v>
      </c>
      <c r="E10" s="2299"/>
      <c r="F10" s="2299">
        <v>0</v>
      </c>
      <c r="G10" s="2299"/>
      <c r="H10" s="2299">
        <v>0</v>
      </c>
      <c r="I10" s="2299"/>
      <c r="J10" s="2299">
        <v>0</v>
      </c>
      <c r="K10" s="2299"/>
      <c r="L10" s="2299">
        <v>131</v>
      </c>
      <c r="M10" s="2299"/>
      <c r="N10" s="2299">
        <v>3</v>
      </c>
      <c r="O10" s="2299"/>
      <c r="P10" s="2299">
        <v>8</v>
      </c>
      <c r="Q10" s="2299"/>
      <c r="R10" s="2299">
        <v>190</v>
      </c>
      <c r="S10" s="2299"/>
      <c r="T10" s="2299">
        <v>468</v>
      </c>
      <c r="U10" s="2299"/>
      <c r="V10" s="2299">
        <v>0</v>
      </c>
      <c r="W10" s="2299"/>
      <c r="X10" s="2299">
        <v>2</v>
      </c>
      <c r="Y10" s="2299"/>
      <c r="Z10" s="2299">
        <v>0</v>
      </c>
      <c r="AA10" s="2299"/>
      <c r="AB10" s="2299">
        <v>3</v>
      </c>
      <c r="AC10" s="2299"/>
      <c r="AD10" s="724" t="s">
        <v>97</v>
      </c>
    </row>
    <row r="11" spans="1:31" ht="63" customHeight="1">
      <c r="A11" s="724" t="s">
        <v>2045</v>
      </c>
      <c r="B11" s="2298">
        <v>0</v>
      </c>
      <c r="C11" s="2298"/>
      <c r="D11" s="2298">
        <v>0</v>
      </c>
      <c r="E11" s="2298"/>
      <c r="F11" s="2298">
        <v>5</v>
      </c>
      <c r="G11" s="2298"/>
      <c r="H11" s="2298">
        <v>0</v>
      </c>
      <c r="I11" s="2298"/>
      <c r="J11" s="2298">
        <v>0</v>
      </c>
      <c r="K11" s="2298"/>
      <c r="L11" s="2298">
        <v>144</v>
      </c>
      <c r="M11" s="2298"/>
      <c r="N11" s="2298">
        <v>6</v>
      </c>
      <c r="O11" s="2298"/>
      <c r="P11" s="2298">
        <v>3</v>
      </c>
      <c r="Q11" s="2298"/>
      <c r="R11" s="2298">
        <v>197</v>
      </c>
      <c r="S11" s="2298"/>
      <c r="T11" s="2298">
        <v>225</v>
      </c>
      <c r="U11" s="2298"/>
      <c r="V11" s="2298">
        <v>0</v>
      </c>
      <c r="W11" s="2298"/>
      <c r="X11" s="2298">
        <v>0</v>
      </c>
      <c r="Y11" s="2298"/>
      <c r="Z11" s="2298">
        <v>0</v>
      </c>
      <c r="AA11" s="2298"/>
      <c r="AB11" s="2298">
        <v>0</v>
      </c>
      <c r="AC11" s="2298"/>
      <c r="AD11" s="724" t="s">
        <v>99</v>
      </c>
    </row>
    <row r="12" spans="1:31" ht="63" customHeight="1">
      <c r="A12" s="724" t="s">
        <v>821</v>
      </c>
      <c r="B12" s="2299">
        <v>0</v>
      </c>
      <c r="C12" s="2299"/>
      <c r="D12" s="2299">
        <v>1</v>
      </c>
      <c r="E12" s="2299"/>
      <c r="F12" s="2299">
        <v>10</v>
      </c>
      <c r="G12" s="2299"/>
      <c r="H12" s="2299">
        <v>0</v>
      </c>
      <c r="I12" s="2299"/>
      <c r="J12" s="2299">
        <v>0</v>
      </c>
      <c r="K12" s="2299"/>
      <c r="L12" s="2299">
        <v>92</v>
      </c>
      <c r="M12" s="2299"/>
      <c r="N12" s="2299">
        <v>56</v>
      </c>
      <c r="O12" s="2299"/>
      <c r="P12" s="2299">
        <v>22</v>
      </c>
      <c r="Q12" s="2299"/>
      <c r="R12" s="2299">
        <v>1262</v>
      </c>
      <c r="S12" s="2299"/>
      <c r="T12" s="2299">
        <v>91</v>
      </c>
      <c r="U12" s="2299"/>
      <c r="V12" s="2299">
        <v>2</v>
      </c>
      <c r="W12" s="2299"/>
      <c r="X12" s="2299">
        <v>14</v>
      </c>
      <c r="Y12" s="2299"/>
      <c r="Z12" s="2299">
        <v>2</v>
      </c>
      <c r="AA12" s="2299"/>
      <c r="AB12" s="2299">
        <v>32</v>
      </c>
      <c r="AC12" s="2299"/>
      <c r="AD12" s="724" t="s">
        <v>101</v>
      </c>
    </row>
    <row r="13" spans="1:31" ht="63" customHeight="1">
      <c r="A13" s="724" t="s">
        <v>2046</v>
      </c>
      <c r="B13" s="2298">
        <v>0</v>
      </c>
      <c r="C13" s="2298"/>
      <c r="D13" s="2298">
        <v>0</v>
      </c>
      <c r="E13" s="2298"/>
      <c r="F13" s="2298">
        <v>8</v>
      </c>
      <c r="G13" s="2298"/>
      <c r="H13" s="2298">
        <v>0</v>
      </c>
      <c r="I13" s="2298"/>
      <c r="J13" s="2298">
        <v>0</v>
      </c>
      <c r="K13" s="2298"/>
      <c r="L13" s="2298">
        <v>23</v>
      </c>
      <c r="M13" s="2298"/>
      <c r="N13" s="2298">
        <v>5</v>
      </c>
      <c r="O13" s="2298"/>
      <c r="P13" s="2298">
        <v>2</v>
      </c>
      <c r="Q13" s="2298"/>
      <c r="R13" s="2298">
        <v>88</v>
      </c>
      <c r="S13" s="2298"/>
      <c r="T13" s="2298">
        <v>27</v>
      </c>
      <c r="U13" s="2298"/>
      <c r="V13" s="2298">
        <v>0</v>
      </c>
      <c r="W13" s="2298"/>
      <c r="X13" s="2298">
        <v>4</v>
      </c>
      <c r="Y13" s="2298"/>
      <c r="Z13" s="2298">
        <v>2</v>
      </c>
      <c r="AA13" s="2298"/>
      <c r="AB13" s="2298">
        <v>11</v>
      </c>
      <c r="AC13" s="2298"/>
      <c r="AD13" s="724" t="s">
        <v>103</v>
      </c>
    </row>
    <row r="14" spans="1:31" ht="63" customHeight="1">
      <c r="A14" s="724" t="s">
        <v>2047</v>
      </c>
      <c r="B14" s="2299">
        <v>0</v>
      </c>
      <c r="C14" s="2299"/>
      <c r="D14" s="2299">
        <v>0</v>
      </c>
      <c r="E14" s="2299"/>
      <c r="F14" s="2299">
        <v>4</v>
      </c>
      <c r="G14" s="2299"/>
      <c r="H14" s="2299">
        <v>0</v>
      </c>
      <c r="I14" s="2299"/>
      <c r="J14" s="2299">
        <v>0</v>
      </c>
      <c r="K14" s="2299"/>
      <c r="L14" s="2299">
        <v>9</v>
      </c>
      <c r="M14" s="2299"/>
      <c r="N14" s="2299">
        <v>0</v>
      </c>
      <c r="O14" s="2299"/>
      <c r="P14" s="2299">
        <v>0</v>
      </c>
      <c r="Q14" s="2299"/>
      <c r="R14" s="2299">
        <v>50</v>
      </c>
      <c r="S14" s="2299"/>
      <c r="T14" s="2299">
        <v>6</v>
      </c>
      <c r="U14" s="2299"/>
      <c r="V14" s="2299">
        <v>0</v>
      </c>
      <c r="W14" s="2299"/>
      <c r="X14" s="2299">
        <v>0</v>
      </c>
      <c r="Y14" s="2299"/>
      <c r="Z14" s="2299">
        <v>0</v>
      </c>
      <c r="AA14" s="2299"/>
      <c r="AB14" s="2299">
        <v>0</v>
      </c>
      <c r="AC14" s="2299"/>
      <c r="AD14" s="724" t="s">
        <v>105</v>
      </c>
    </row>
    <row r="15" spans="1:31" ht="63" customHeight="1">
      <c r="A15" s="724" t="s">
        <v>2048</v>
      </c>
      <c r="B15" s="2298">
        <v>0</v>
      </c>
      <c r="C15" s="2298"/>
      <c r="D15" s="2298"/>
      <c r="E15" s="2298"/>
      <c r="F15" s="2298">
        <v>8</v>
      </c>
      <c r="G15" s="2298"/>
      <c r="H15" s="2298">
        <v>0</v>
      </c>
      <c r="I15" s="2298"/>
      <c r="J15" s="2298">
        <v>0</v>
      </c>
      <c r="K15" s="2298"/>
      <c r="L15" s="2298">
        <v>42</v>
      </c>
      <c r="M15" s="2298"/>
      <c r="N15" s="2298">
        <v>23</v>
      </c>
      <c r="O15" s="2298"/>
      <c r="P15" s="2298">
        <v>3</v>
      </c>
      <c r="Q15" s="2298"/>
      <c r="R15" s="2298">
        <v>169</v>
      </c>
      <c r="S15" s="2298"/>
      <c r="T15" s="2298">
        <v>165</v>
      </c>
      <c r="U15" s="2298"/>
      <c r="V15" s="2298">
        <v>0</v>
      </c>
      <c r="W15" s="2298"/>
      <c r="X15" s="2298">
        <v>0</v>
      </c>
      <c r="Y15" s="2298"/>
      <c r="Z15" s="2298">
        <v>0</v>
      </c>
      <c r="AA15" s="2298"/>
      <c r="AB15" s="2298">
        <v>6</v>
      </c>
      <c r="AC15" s="2298"/>
      <c r="AD15" s="724" t="s">
        <v>107</v>
      </c>
    </row>
    <row r="16" spans="1:31" ht="63" customHeight="1">
      <c r="A16" s="724" t="s">
        <v>259</v>
      </c>
      <c r="B16" s="2299">
        <v>0</v>
      </c>
      <c r="C16" s="2299"/>
      <c r="D16" s="2299">
        <v>0</v>
      </c>
      <c r="E16" s="2299"/>
      <c r="F16" s="2299">
        <v>1</v>
      </c>
      <c r="G16" s="2299"/>
      <c r="H16" s="2299">
        <v>0</v>
      </c>
      <c r="I16" s="2299"/>
      <c r="J16" s="2299">
        <v>0</v>
      </c>
      <c r="K16" s="2299"/>
      <c r="L16" s="2299">
        <v>1</v>
      </c>
      <c r="M16" s="2299"/>
      <c r="N16" s="2299">
        <v>1</v>
      </c>
      <c r="O16" s="2299"/>
      <c r="P16" s="2299">
        <v>1</v>
      </c>
      <c r="Q16" s="2299"/>
      <c r="R16" s="2299">
        <v>32</v>
      </c>
      <c r="S16" s="2299"/>
      <c r="T16" s="2299">
        <v>272</v>
      </c>
      <c r="U16" s="2299"/>
      <c r="V16" s="2299">
        <v>0</v>
      </c>
      <c r="W16" s="2299"/>
      <c r="X16" s="2299">
        <v>0</v>
      </c>
      <c r="Y16" s="2299"/>
      <c r="Z16" s="2299">
        <v>0</v>
      </c>
      <c r="AA16" s="2299"/>
      <c r="AB16" s="2299">
        <v>1</v>
      </c>
      <c r="AC16" s="2299"/>
      <c r="AD16" s="724" t="s">
        <v>109</v>
      </c>
    </row>
    <row r="17" spans="1:30" ht="63" customHeight="1">
      <c r="A17" s="724" t="s">
        <v>1009</v>
      </c>
      <c r="B17" s="2298">
        <v>0</v>
      </c>
      <c r="C17" s="2298"/>
      <c r="D17" s="2298">
        <v>0</v>
      </c>
      <c r="E17" s="2298"/>
      <c r="F17" s="2298">
        <v>0</v>
      </c>
      <c r="G17" s="2298"/>
      <c r="H17" s="2298">
        <v>0</v>
      </c>
      <c r="I17" s="2298"/>
      <c r="J17" s="2298">
        <v>0</v>
      </c>
      <c r="K17" s="2298"/>
      <c r="L17" s="2298">
        <v>59</v>
      </c>
      <c r="M17" s="2298"/>
      <c r="N17" s="2298">
        <v>2</v>
      </c>
      <c r="O17" s="2298"/>
      <c r="P17" s="2298">
        <v>5</v>
      </c>
      <c r="Q17" s="2298"/>
      <c r="R17" s="2298">
        <v>76</v>
      </c>
      <c r="S17" s="2298"/>
      <c r="T17" s="2298">
        <v>140</v>
      </c>
      <c r="U17" s="2298"/>
      <c r="V17" s="2298">
        <v>0</v>
      </c>
      <c r="W17" s="2298"/>
      <c r="X17" s="2298">
        <v>0</v>
      </c>
      <c r="Y17" s="2298"/>
      <c r="Z17" s="2298">
        <v>0</v>
      </c>
      <c r="AA17" s="2298"/>
      <c r="AB17" s="2298">
        <v>4</v>
      </c>
      <c r="AC17" s="2298"/>
      <c r="AD17" s="724" t="s">
        <v>111</v>
      </c>
    </row>
    <row r="18" spans="1:30" ht="63" customHeight="1">
      <c r="A18" s="724" t="s">
        <v>112</v>
      </c>
      <c r="B18" s="2299">
        <v>0</v>
      </c>
      <c r="C18" s="2299"/>
      <c r="D18" s="2299">
        <v>0</v>
      </c>
      <c r="E18" s="2299"/>
      <c r="F18" s="2299">
        <v>2</v>
      </c>
      <c r="G18" s="2299"/>
      <c r="H18" s="2299">
        <v>0</v>
      </c>
      <c r="I18" s="2299"/>
      <c r="J18" s="2299">
        <v>0</v>
      </c>
      <c r="K18" s="2299"/>
      <c r="L18" s="2299">
        <v>12</v>
      </c>
      <c r="M18" s="2299"/>
      <c r="N18" s="2299">
        <v>1</v>
      </c>
      <c r="O18" s="2299"/>
      <c r="P18" s="2299">
        <v>3</v>
      </c>
      <c r="Q18" s="2299"/>
      <c r="R18" s="2299">
        <v>35</v>
      </c>
      <c r="S18" s="2299"/>
      <c r="T18" s="2299">
        <v>214</v>
      </c>
      <c r="U18" s="2299"/>
      <c r="V18" s="2299">
        <v>0</v>
      </c>
      <c r="W18" s="2299"/>
      <c r="X18" s="2299">
        <v>0</v>
      </c>
      <c r="Y18" s="2299"/>
      <c r="Z18" s="2299">
        <v>0</v>
      </c>
      <c r="AA18" s="2299"/>
      <c r="AB18" s="2299">
        <v>1</v>
      </c>
      <c r="AC18" s="2299"/>
      <c r="AD18" s="724" t="s">
        <v>113</v>
      </c>
    </row>
    <row r="19" spans="1:30" ht="63" customHeight="1">
      <c r="A19" s="724" t="s">
        <v>2049</v>
      </c>
      <c r="B19" s="2298">
        <v>0</v>
      </c>
      <c r="C19" s="2298"/>
      <c r="D19" s="2298">
        <v>0</v>
      </c>
      <c r="E19" s="2298"/>
      <c r="F19" s="2298">
        <v>0</v>
      </c>
      <c r="G19" s="2298"/>
      <c r="H19" s="2298">
        <v>0</v>
      </c>
      <c r="I19" s="2298"/>
      <c r="J19" s="2298">
        <v>0</v>
      </c>
      <c r="K19" s="2298"/>
      <c r="L19" s="2298">
        <v>12</v>
      </c>
      <c r="M19" s="2298"/>
      <c r="N19" s="2298">
        <v>4</v>
      </c>
      <c r="O19" s="2298"/>
      <c r="P19" s="2298">
        <v>1</v>
      </c>
      <c r="Q19" s="2298"/>
      <c r="R19" s="2298">
        <v>19</v>
      </c>
      <c r="S19" s="2298"/>
      <c r="T19" s="2298">
        <v>123</v>
      </c>
      <c r="U19" s="2298"/>
      <c r="V19" s="2298">
        <v>1</v>
      </c>
      <c r="W19" s="2298"/>
      <c r="X19" s="2298">
        <v>0</v>
      </c>
      <c r="Y19" s="2298"/>
      <c r="Z19" s="2298">
        <v>0</v>
      </c>
      <c r="AA19" s="2298"/>
      <c r="AB19" s="2298">
        <v>0</v>
      </c>
      <c r="AC19" s="2298"/>
      <c r="AD19" s="724" t="s">
        <v>261</v>
      </c>
    </row>
    <row r="20" spans="1:30" ht="63" customHeight="1">
      <c r="A20" s="724" t="s">
        <v>2050</v>
      </c>
      <c r="B20" s="2299">
        <v>0</v>
      </c>
      <c r="C20" s="2299"/>
      <c r="D20" s="2299">
        <v>0</v>
      </c>
      <c r="E20" s="2299"/>
      <c r="F20" s="2299">
        <v>2</v>
      </c>
      <c r="G20" s="2299"/>
      <c r="H20" s="2299">
        <v>0</v>
      </c>
      <c r="I20" s="2299"/>
      <c r="J20" s="2299">
        <v>0</v>
      </c>
      <c r="K20" s="2299"/>
      <c r="L20" s="2299">
        <v>40</v>
      </c>
      <c r="M20" s="2299"/>
      <c r="N20" s="2299">
        <v>1</v>
      </c>
      <c r="O20" s="2299"/>
      <c r="P20" s="2299">
        <v>3</v>
      </c>
      <c r="Q20" s="2299"/>
      <c r="R20" s="2299">
        <v>161</v>
      </c>
      <c r="S20" s="2299"/>
      <c r="T20" s="2299">
        <v>20</v>
      </c>
      <c r="U20" s="2299"/>
      <c r="V20" s="2299">
        <v>1</v>
      </c>
      <c r="W20" s="2299"/>
      <c r="X20" s="2299">
        <v>0</v>
      </c>
      <c r="Y20" s="2299"/>
      <c r="Z20" s="2299">
        <v>0</v>
      </c>
      <c r="AA20" s="2299"/>
      <c r="AB20" s="2299">
        <v>3</v>
      </c>
      <c r="AC20" s="2299"/>
      <c r="AD20" s="724" t="s">
        <v>117</v>
      </c>
    </row>
    <row r="21" spans="1:30" ht="63" customHeight="1">
      <c r="A21" s="724" t="s">
        <v>2051</v>
      </c>
      <c r="B21" s="2298">
        <v>0</v>
      </c>
      <c r="C21" s="2298"/>
      <c r="D21" s="2298">
        <v>0</v>
      </c>
      <c r="E21" s="2298"/>
      <c r="F21" s="2298">
        <v>3</v>
      </c>
      <c r="G21" s="2298"/>
      <c r="H21" s="2298">
        <v>0</v>
      </c>
      <c r="I21" s="2298"/>
      <c r="J21" s="2298">
        <v>0</v>
      </c>
      <c r="K21" s="2298"/>
      <c r="L21" s="2298">
        <v>305</v>
      </c>
      <c r="M21" s="2298"/>
      <c r="N21" s="2298">
        <v>5</v>
      </c>
      <c r="O21" s="2298"/>
      <c r="P21" s="2298">
        <v>15</v>
      </c>
      <c r="Q21" s="2298"/>
      <c r="R21" s="2298">
        <v>103</v>
      </c>
      <c r="S21" s="2298"/>
      <c r="T21" s="2298">
        <v>203</v>
      </c>
      <c r="U21" s="2298"/>
      <c r="V21" s="2298">
        <v>0</v>
      </c>
      <c r="W21" s="2298"/>
      <c r="X21" s="2298">
        <v>1</v>
      </c>
      <c r="Y21" s="2298"/>
      <c r="Z21" s="2298">
        <v>0</v>
      </c>
      <c r="AA21" s="2298"/>
      <c r="AB21" s="2298">
        <v>1</v>
      </c>
      <c r="AC21" s="2298"/>
      <c r="AD21" s="724" t="s">
        <v>119</v>
      </c>
    </row>
    <row r="22" spans="1:30" ht="63" customHeight="1">
      <c r="A22" s="724" t="s">
        <v>2052</v>
      </c>
      <c r="B22" s="2299">
        <v>0</v>
      </c>
      <c r="C22" s="2299"/>
      <c r="D22" s="2299">
        <v>0</v>
      </c>
      <c r="E22" s="2299"/>
      <c r="F22" s="2299">
        <v>0</v>
      </c>
      <c r="G22" s="2299"/>
      <c r="H22" s="2299">
        <v>0</v>
      </c>
      <c r="I22" s="2299"/>
      <c r="J22" s="2299">
        <v>0</v>
      </c>
      <c r="K22" s="2299"/>
      <c r="L22" s="2299">
        <v>6</v>
      </c>
      <c r="M22" s="2299"/>
      <c r="N22" s="2299">
        <v>7</v>
      </c>
      <c r="O22" s="2299"/>
      <c r="P22" s="2299">
        <v>6</v>
      </c>
      <c r="Q22" s="2299"/>
      <c r="R22" s="2299">
        <v>22</v>
      </c>
      <c r="S22" s="2299"/>
      <c r="T22" s="2299">
        <v>47</v>
      </c>
      <c r="U22" s="2299"/>
      <c r="V22" s="2299">
        <v>0</v>
      </c>
      <c r="W22" s="2299"/>
      <c r="X22" s="2299">
        <v>0</v>
      </c>
      <c r="Y22" s="2299"/>
      <c r="Z22" s="2299">
        <v>0</v>
      </c>
      <c r="AA22" s="2299"/>
      <c r="AB22" s="2299">
        <v>0</v>
      </c>
      <c r="AC22" s="2299"/>
      <c r="AD22" s="724" t="s">
        <v>121</v>
      </c>
    </row>
    <row r="23" spans="1:30" ht="63" customHeight="1">
      <c r="A23" s="724" t="s">
        <v>2053</v>
      </c>
      <c r="B23" s="2298">
        <v>0</v>
      </c>
      <c r="C23" s="2298"/>
      <c r="D23" s="2298">
        <v>0</v>
      </c>
      <c r="E23" s="2298"/>
      <c r="F23" s="2298">
        <v>0</v>
      </c>
      <c r="G23" s="2298"/>
      <c r="H23" s="2298">
        <v>0</v>
      </c>
      <c r="I23" s="2298"/>
      <c r="J23" s="2298">
        <v>0</v>
      </c>
      <c r="K23" s="2298"/>
      <c r="L23" s="2298">
        <v>5</v>
      </c>
      <c r="M23" s="2298"/>
      <c r="N23" s="2298">
        <v>0</v>
      </c>
      <c r="O23" s="2298"/>
      <c r="P23" s="2298">
        <v>0</v>
      </c>
      <c r="Q23" s="2298"/>
      <c r="R23" s="2298">
        <v>6</v>
      </c>
      <c r="S23" s="2298"/>
      <c r="T23" s="2298">
        <v>28</v>
      </c>
      <c r="U23" s="2298"/>
      <c r="V23" s="2298">
        <v>0</v>
      </c>
      <c r="W23" s="2298"/>
      <c r="X23" s="2298">
        <v>0</v>
      </c>
      <c r="Y23" s="2298"/>
      <c r="Z23" s="2298">
        <v>0</v>
      </c>
      <c r="AA23" s="2298"/>
      <c r="AB23" s="2298">
        <v>0</v>
      </c>
      <c r="AC23" s="2298"/>
      <c r="AD23" s="724" t="s">
        <v>123</v>
      </c>
    </row>
    <row r="24" spans="1:30" ht="63" customHeight="1">
      <c r="A24" s="724" t="s">
        <v>2054</v>
      </c>
      <c r="B24" s="2299">
        <v>0</v>
      </c>
      <c r="C24" s="2299"/>
      <c r="D24" s="2299">
        <v>0</v>
      </c>
      <c r="E24" s="2299"/>
      <c r="F24" s="2299">
        <v>0</v>
      </c>
      <c r="G24" s="2299"/>
      <c r="H24" s="2299">
        <v>0</v>
      </c>
      <c r="I24" s="2299"/>
      <c r="J24" s="2299">
        <v>0</v>
      </c>
      <c r="K24" s="2299"/>
      <c r="L24" s="2299">
        <v>6</v>
      </c>
      <c r="M24" s="2299"/>
      <c r="N24" s="2299">
        <v>5</v>
      </c>
      <c r="O24" s="2299"/>
      <c r="P24" s="2299">
        <v>2</v>
      </c>
      <c r="Q24" s="2299"/>
      <c r="R24" s="2299">
        <v>18</v>
      </c>
      <c r="S24" s="2299"/>
      <c r="T24" s="2299">
        <v>82</v>
      </c>
      <c r="U24" s="2299"/>
      <c r="V24" s="2299">
        <v>0</v>
      </c>
      <c r="W24" s="2299"/>
      <c r="X24" s="2299">
        <v>0</v>
      </c>
      <c r="Y24" s="2299"/>
      <c r="Z24" s="2299">
        <v>1</v>
      </c>
      <c r="AA24" s="2299"/>
      <c r="AB24" s="2299">
        <v>1</v>
      </c>
      <c r="AC24" s="2299"/>
      <c r="AD24" s="724" t="s">
        <v>125</v>
      </c>
    </row>
    <row r="25" spans="1:30" ht="63" customHeight="1">
      <c r="A25" s="724" t="s">
        <v>126</v>
      </c>
      <c r="B25" s="2298">
        <v>0</v>
      </c>
      <c r="C25" s="2298"/>
      <c r="D25" s="2298">
        <v>0</v>
      </c>
      <c r="E25" s="2298"/>
      <c r="F25" s="2298">
        <v>0</v>
      </c>
      <c r="G25" s="2298"/>
      <c r="H25" s="2298">
        <v>0</v>
      </c>
      <c r="I25" s="2298"/>
      <c r="J25" s="2298">
        <v>0</v>
      </c>
      <c r="K25" s="2298"/>
      <c r="L25" s="2298">
        <v>4</v>
      </c>
      <c r="M25" s="2298"/>
      <c r="N25" s="2298">
        <v>1</v>
      </c>
      <c r="O25" s="2298"/>
      <c r="P25" s="2298">
        <v>0</v>
      </c>
      <c r="Q25" s="2298"/>
      <c r="R25" s="2298">
        <v>96</v>
      </c>
      <c r="S25" s="2298"/>
      <c r="T25" s="2298">
        <v>14</v>
      </c>
      <c r="U25" s="2298"/>
      <c r="V25" s="2298">
        <v>0</v>
      </c>
      <c r="W25" s="2298"/>
      <c r="X25" s="2298">
        <v>2</v>
      </c>
      <c r="Y25" s="2298"/>
      <c r="Z25" s="2298">
        <v>0</v>
      </c>
      <c r="AA25" s="2298"/>
      <c r="AB25" s="2298">
        <v>0</v>
      </c>
      <c r="AC25" s="2298"/>
      <c r="AD25" s="724" t="s">
        <v>127</v>
      </c>
    </row>
    <row r="26" spans="1:30" ht="63" customHeight="1">
      <c r="A26" s="725" t="s">
        <v>533</v>
      </c>
      <c r="B26" s="2295">
        <f>SUM(B6:C25)</f>
        <v>0</v>
      </c>
      <c r="C26" s="2295"/>
      <c r="D26" s="2295">
        <f>SUM(D6:E25)</f>
        <v>2</v>
      </c>
      <c r="E26" s="2295"/>
      <c r="F26" s="2295">
        <f>SUM(F6:G25)</f>
        <v>100</v>
      </c>
      <c r="G26" s="2295"/>
      <c r="H26" s="2295">
        <f>SUM(H6:I25)</f>
        <v>3</v>
      </c>
      <c r="I26" s="2295"/>
      <c r="J26" s="2295">
        <f>SUM(J6:K25)</f>
        <v>0</v>
      </c>
      <c r="K26" s="2295"/>
      <c r="L26" s="2295">
        <f>SUM(L6:M25)</f>
        <v>2254</v>
      </c>
      <c r="M26" s="2295"/>
      <c r="N26" s="2295">
        <f>SUM(N6:O25)</f>
        <v>161</v>
      </c>
      <c r="O26" s="2295"/>
      <c r="P26" s="2295">
        <f>SUM(P6:Q25)</f>
        <v>182</v>
      </c>
      <c r="Q26" s="2295"/>
      <c r="R26" s="2295">
        <f>SUM(R6:S25)</f>
        <v>4055</v>
      </c>
      <c r="S26" s="2295"/>
      <c r="T26" s="2295">
        <f>SUM(T6:U25)</f>
        <v>3080</v>
      </c>
      <c r="U26" s="2295"/>
      <c r="V26" s="2295">
        <f>SUM(V6:W25)</f>
        <v>10</v>
      </c>
      <c r="W26" s="2295"/>
      <c r="X26" s="2295">
        <f>SUM(X6:Y25)</f>
        <v>41</v>
      </c>
      <c r="Y26" s="2295"/>
      <c r="Z26" s="2295">
        <f>SUM(Z6:AA25)</f>
        <v>12</v>
      </c>
      <c r="AA26" s="2295"/>
      <c r="AB26" s="2295">
        <f>SUM(AB6:AC25)</f>
        <v>155</v>
      </c>
      <c r="AC26" s="2295"/>
      <c r="AD26" s="725" t="s">
        <v>129</v>
      </c>
    </row>
    <row r="27" spans="1:30" ht="39" customHeight="1">
      <c r="A27" s="2296" t="s">
        <v>2055</v>
      </c>
      <c r="B27" s="2297"/>
      <c r="C27" s="2297"/>
      <c r="D27" s="2297"/>
      <c r="E27" s="2297"/>
      <c r="F27" s="2297"/>
      <c r="G27" s="2297"/>
      <c r="H27" s="2297"/>
      <c r="I27" s="2297"/>
      <c r="J27" s="2297"/>
      <c r="K27" s="2297"/>
      <c r="L27" s="2297"/>
      <c r="M27" s="1993" t="s">
        <v>2056</v>
      </c>
      <c r="N27" s="1993"/>
      <c r="O27" s="1993"/>
      <c r="P27" s="1993"/>
      <c r="Q27" s="1993"/>
      <c r="R27" s="1993"/>
      <c r="S27" s="1993"/>
      <c r="T27" s="1993"/>
      <c r="U27" s="1993"/>
      <c r="V27" s="1993"/>
      <c r="W27" s="1993"/>
      <c r="X27" s="1993"/>
      <c r="Y27" s="1993"/>
      <c r="Z27" s="1993"/>
      <c r="AA27" s="1993"/>
      <c r="AB27" s="1993"/>
      <c r="AC27" s="1993"/>
      <c r="AD27" s="1993"/>
    </row>
    <row r="28" spans="1:30" ht="24.95" customHeight="1">
      <c r="A28" s="726"/>
      <c r="B28" s="726"/>
      <c r="C28" s="726"/>
      <c r="D28" s="726"/>
      <c r="E28" s="726"/>
      <c r="F28" s="726"/>
      <c r="G28" s="726"/>
      <c r="H28" s="726"/>
      <c r="I28" s="726"/>
      <c r="J28" s="726"/>
      <c r="K28" s="726"/>
      <c r="L28" s="726"/>
      <c r="M28" s="726"/>
      <c r="N28" s="726"/>
      <c r="O28" s="726"/>
      <c r="P28" s="726"/>
      <c r="Q28" s="726"/>
      <c r="U28" s="726"/>
      <c r="V28" s="726"/>
      <c r="W28" s="726"/>
      <c r="X28" s="726"/>
      <c r="Y28" s="726"/>
      <c r="Z28" s="726"/>
      <c r="AA28" s="726"/>
      <c r="AB28" s="726"/>
      <c r="AC28" s="726"/>
      <c r="AD28" s="726"/>
    </row>
    <row r="29" spans="1:30" ht="24.95" customHeight="1">
      <c r="B29" s="721"/>
      <c r="C29" s="721"/>
      <c r="D29" s="721"/>
      <c r="E29" s="721"/>
      <c r="F29" s="721"/>
      <c r="G29" s="721"/>
      <c r="H29" s="721"/>
      <c r="X29" s="727"/>
      <c r="Y29" s="728"/>
      <c r="AA29" s="728"/>
      <c r="AB29" s="728"/>
      <c r="AC29" s="728"/>
    </row>
    <row r="30" spans="1:30" ht="18.95" customHeight="1">
      <c r="B30" s="721"/>
      <c r="C30" s="721"/>
      <c r="D30" s="721"/>
      <c r="E30" s="721"/>
      <c r="F30" s="721"/>
      <c r="G30" s="721"/>
      <c r="H30" s="721"/>
      <c r="AD30" s="721"/>
    </row>
    <row r="31" spans="1:30" ht="135" customHeight="1">
      <c r="B31" s="721"/>
      <c r="C31" s="721"/>
      <c r="D31" s="721"/>
      <c r="E31" s="721"/>
      <c r="F31" s="721"/>
      <c r="G31" s="721"/>
      <c r="H31" s="721"/>
      <c r="AD31" s="721"/>
    </row>
    <row r="32" spans="1:30" ht="18.95" customHeight="1">
      <c r="B32" s="721"/>
      <c r="C32" s="721"/>
      <c r="D32" s="721"/>
      <c r="E32" s="721"/>
      <c r="F32" s="721"/>
      <c r="G32" s="721"/>
      <c r="H32" s="721"/>
      <c r="AD32" s="721"/>
    </row>
    <row r="33" spans="2:30" ht="18.95" customHeight="1">
      <c r="B33" s="721"/>
      <c r="C33" s="721"/>
      <c r="D33" s="721"/>
      <c r="E33" s="721"/>
      <c r="F33" s="721"/>
      <c r="G33" s="721"/>
      <c r="H33" s="721"/>
      <c r="AD33" s="721"/>
    </row>
    <row r="34" spans="2:30" ht="18.95" customHeight="1">
      <c r="B34" s="721"/>
      <c r="C34" s="721"/>
      <c r="D34" s="721"/>
      <c r="E34" s="721"/>
      <c r="F34" s="721"/>
      <c r="G34" s="721"/>
      <c r="H34" s="721"/>
      <c r="AD34" s="721"/>
    </row>
    <row r="35" spans="2:30" ht="18.95" customHeight="1">
      <c r="B35" s="721"/>
      <c r="C35" s="721"/>
      <c r="D35" s="721"/>
      <c r="E35" s="721"/>
      <c r="F35" s="721"/>
      <c r="G35" s="721"/>
      <c r="H35" s="721"/>
      <c r="AD35" s="721"/>
    </row>
    <row r="36" spans="2:30" ht="18.95" customHeight="1">
      <c r="B36" s="721"/>
      <c r="C36" s="721"/>
      <c r="D36" s="721"/>
      <c r="E36" s="721"/>
      <c r="F36" s="721"/>
      <c r="G36" s="721"/>
      <c r="H36" s="721"/>
      <c r="AD36" s="721"/>
    </row>
    <row r="37" spans="2:30" ht="18.95" customHeight="1">
      <c r="B37" s="721"/>
      <c r="C37" s="721"/>
      <c r="D37" s="721"/>
      <c r="E37" s="721"/>
      <c r="F37" s="721"/>
      <c r="G37" s="721"/>
      <c r="H37" s="721"/>
      <c r="AD37" s="721"/>
    </row>
    <row r="38" spans="2:30" ht="18.95" customHeight="1">
      <c r="B38" s="721"/>
      <c r="C38" s="721"/>
      <c r="D38" s="721"/>
      <c r="E38" s="721"/>
      <c r="F38" s="721"/>
      <c r="G38" s="721"/>
      <c r="H38" s="721"/>
      <c r="AD38" s="721"/>
    </row>
    <row r="39" spans="2:30" ht="18.95" customHeight="1">
      <c r="B39" s="721"/>
      <c r="C39" s="721"/>
      <c r="D39" s="721"/>
      <c r="E39" s="721"/>
      <c r="F39" s="721"/>
      <c r="G39" s="721"/>
      <c r="H39" s="721"/>
      <c r="AD39" s="721"/>
    </row>
    <row r="40" spans="2:30" ht="18.95" customHeight="1">
      <c r="B40" s="721"/>
      <c r="C40" s="721"/>
      <c r="D40" s="721"/>
      <c r="E40" s="721"/>
      <c r="F40" s="721"/>
      <c r="G40" s="721"/>
      <c r="H40" s="721"/>
      <c r="AD40" s="721"/>
    </row>
    <row r="41" spans="2:30" ht="18.95" customHeight="1">
      <c r="B41" s="721"/>
      <c r="C41" s="721"/>
      <c r="D41" s="721"/>
      <c r="E41" s="721"/>
      <c r="F41" s="721"/>
      <c r="G41" s="721"/>
      <c r="H41" s="721"/>
      <c r="AD41" s="721"/>
    </row>
    <row r="42" spans="2:30" ht="18.95" customHeight="1">
      <c r="B42" s="721"/>
      <c r="C42" s="721"/>
      <c r="D42" s="721"/>
      <c r="E42" s="721"/>
      <c r="F42" s="721"/>
      <c r="G42" s="721"/>
      <c r="H42" s="721"/>
      <c r="AD42" s="721"/>
    </row>
    <row r="43" spans="2:30" ht="18.95" customHeight="1">
      <c r="B43" s="721"/>
      <c r="C43" s="721"/>
      <c r="D43" s="721"/>
      <c r="E43" s="721"/>
      <c r="F43" s="721"/>
      <c r="G43" s="721"/>
      <c r="H43" s="721"/>
      <c r="AD43" s="721"/>
    </row>
    <row r="44" spans="2:30" ht="18.95" customHeight="1">
      <c r="B44" s="721"/>
      <c r="C44" s="721"/>
      <c r="D44" s="721"/>
      <c r="E44" s="721"/>
      <c r="F44" s="721"/>
      <c r="G44" s="721"/>
      <c r="H44" s="721"/>
      <c r="AD44" s="721"/>
    </row>
    <row r="45" spans="2:30" ht="18.95" customHeight="1">
      <c r="B45" s="721"/>
      <c r="C45" s="721"/>
      <c r="D45" s="721"/>
      <c r="E45" s="721"/>
      <c r="F45" s="721"/>
      <c r="G45" s="721"/>
      <c r="H45" s="721"/>
      <c r="AD45" s="721"/>
    </row>
    <row r="46" spans="2:30" ht="18.95" customHeight="1">
      <c r="B46" s="721"/>
      <c r="C46" s="721"/>
      <c r="D46" s="721"/>
      <c r="E46" s="721"/>
      <c r="F46" s="721"/>
      <c r="G46" s="721"/>
      <c r="H46" s="721"/>
      <c r="AD46" s="721"/>
    </row>
    <row r="47" spans="2:30" ht="18.95" customHeight="1">
      <c r="B47" s="721"/>
      <c r="C47" s="721"/>
      <c r="D47" s="721"/>
      <c r="E47" s="721"/>
      <c r="F47" s="721"/>
      <c r="G47" s="721"/>
      <c r="H47" s="721"/>
      <c r="AD47" s="721"/>
    </row>
    <row r="48" spans="2:30" ht="18.95" customHeight="1">
      <c r="B48" s="721"/>
      <c r="C48" s="721"/>
      <c r="D48" s="721"/>
      <c r="E48" s="721"/>
      <c r="F48" s="721"/>
      <c r="G48" s="721"/>
      <c r="H48" s="721"/>
      <c r="AD48" s="721"/>
    </row>
    <row r="49" spans="2:30" ht="18.95" customHeight="1">
      <c r="B49" s="721"/>
      <c r="C49" s="721"/>
      <c r="D49" s="721"/>
      <c r="E49" s="721"/>
      <c r="F49" s="721"/>
      <c r="G49" s="721"/>
      <c r="H49" s="721"/>
      <c r="AD49" s="721"/>
    </row>
    <row r="50" spans="2:30" ht="18.95" customHeight="1">
      <c r="B50" s="721"/>
      <c r="C50" s="721"/>
      <c r="D50" s="721"/>
      <c r="E50" s="721"/>
      <c r="F50" s="721"/>
      <c r="G50" s="721"/>
      <c r="H50" s="721"/>
      <c r="AD50" s="721"/>
    </row>
    <row r="51" spans="2:30" ht="18.95" customHeight="1">
      <c r="B51" s="721"/>
      <c r="C51" s="721"/>
      <c r="D51" s="721"/>
      <c r="E51" s="721"/>
      <c r="F51" s="721"/>
      <c r="G51" s="721"/>
      <c r="H51" s="721"/>
      <c r="AD51" s="721"/>
    </row>
    <row r="52" spans="2:30">
      <c r="B52" s="721"/>
      <c r="C52" s="721"/>
      <c r="D52" s="721"/>
      <c r="E52" s="721"/>
      <c r="F52" s="721"/>
      <c r="G52" s="721"/>
      <c r="H52" s="721"/>
      <c r="AD52" s="721"/>
    </row>
    <row r="53" spans="2:30">
      <c r="B53" s="721"/>
      <c r="C53" s="721"/>
      <c r="D53" s="721"/>
      <c r="E53" s="721"/>
      <c r="F53" s="721"/>
      <c r="G53" s="721"/>
      <c r="H53" s="721"/>
      <c r="AD53" s="721"/>
    </row>
  </sheetData>
  <mergeCells count="323">
    <mergeCell ref="A1:AD1"/>
    <mergeCell ref="A2:AD2"/>
    <mergeCell ref="A3:N3"/>
    <mergeCell ref="O3:AD3"/>
    <mergeCell ref="A4:A5"/>
    <mergeCell ref="B4:B5"/>
    <mergeCell ref="C4:C5"/>
    <mergeCell ref="D4:D5"/>
    <mergeCell ref="E4:E5"/>
    <mergeCell ref="F4:F5"/>
    <mergeCell ref="S4:S5"/>
    <mergeCell ref="T4:T5"/>
    <mergeCell ref="U4:U5"/>
    <mergeCell ref="V4:AC4"/>
    <mergeCell ref="AD4:AD5"/>
    <mergeCell ref="Q4:Q5"/>
    <mergeCell ref="R4:R5"/>
    <mergeCell ref="D6:E6"/>
    <mergeCell ref="F6:G6"/>
    <mergeCell ref="H6:I6"/>
    <mergeCell ref="J6:K6"/>
    <mergeCell ref="M4:M5"/>
    <mergeCell ref="N4:N5"/>
    <mergeCell ref="O4:O5"/>
    <mergeCell ref="P4:P5"/>
    <mergeCell ref="G4:G5"/>
    <mergeCell ref="H4:H5"/>
    <mergeCell ref="I4:I5"/>
    <mergeCell ref="J4:J5"/>
    <mergeCell ref="K4:K5"/>
    <mergeCell ref="L4:L5"/>
    <mergeCell ref="X6:Y6"/>
    <mergeCell ref="Z6:AA6"/>
    <mergeCell ref="AB6:AC6"/>
    <mergeCell ref="B7:C7"/>
    <mergeCell ref="D7:E7"/>
    <mergeCell ref="F7:G7"/>
    <mergeCell ref="H7:I7"/>
    <mergeCell ref="J7:K7"/>
    <mergeCell ref="L7:M7"/>
    <mergeCell ref="N7:O7"/>
    <mergeCell ref="L6:M6"/>
    <mergeCell ref="N6:O6"/>
    <mergeCell ref="P6:Q6"/>
    <mergeCell ref="R6:S6"/>
    <mergeCell ref="T6:U6"/>
    <mergeCell ref="V6:W6"/>
    <mergeCell ref="AB7:AC7"/>
    <mergeCell ref="P7:Q7"/>
    <mergeCell ref="R7:S7"/>
    <mergeCell ref="T7:U7"/>
    <mergeCell ref="V7:W7"/>
    <mergeCell ref="X7:Y7"/>
    <mergeCell ref="Z7:AA7"/>
    <mergeCell ref="B6:C6"/>
    <mergeCell ref="Z8:AA8"/>
    <mergeCell ref="AB8:AC8"/>
    <mergeCell ref="B9:C9"/>
    <mergeCell ref="D9:E9"/>
    <mergeCell ref="F9:G9"/>
    <mergeCell ref="H9:I9"/>
    <mergeCell ref="J9:K9"/>
    <mergeCell ref="X9:Y9"/>
    <mergeCell ref="Z9:AA9"/>
    <mergeCell ref="AB9:AC9"/>
    <mergeCell ref="P9:Q9"/>
    <mergeCell ref="R9:S9"/>
    <mergeCell ref="T9:U9"/>
    <mergeCell ref="V9:W9"/>
    <mergeCell ref="B8:C8"/>
    <mergeCell ref="D8:E8"/>
    <mergeCell ref="F8:G8"/>
    <mergeCell ref="H8:I8"/>
    <mergeCell ref="J8:K8"/>
    <mergeCell ref="L8:M8"/>
    <mergeCell ref="N8:O8"/>
    <mergeCell ref="P8:Q8"/>
    <mergeCell ref="R8:S8"/>
    <mergeCell ref="H10:I10"/>
    <mergeCell ref="J10:K10"/>
    <mergeCell ref="L10:M10"/>
    <mergeCell ref="N10:O10"/>
    <mergeCell ref="L9:M9"/>
    <mergeCell ref="N9:O9"/>
    <mergeCell ref="T8:U8"/>
    <mergeCell ref="V8:W8"/>
    <mergeCell ref="X8:Y8"/>
    <mergeCell ref="AB10:AC10"/>
    <mergeCell ref="B11:C11"/>
    <mergeCell ref="D11:E11"/>
    <mergeCell ref="F11:G11"/>
    <mergeCell ref="H11:I11"/>
    <mergeCell ref="J11:K11"/>
    <mergeCell ref="L11:M11"/>
    <mergeCell ref="N11:O11"/>
    <mergeCell ref="P11:Q11"/>
    <mergeCell ref="R11:S11"/>
    <mergeCell ref="P10:Q10"/>
    <mergeCell ref="R10:S10"/>
    <mergeCell ref="T10:U10"/>
    <mergeCell ref="V10:W10"/>
    <mergeCell ref="X10:Y10"/>
    <mergeCell ref="Z10:AA10"/>
    <mergeCell ref="T11:U11"/>
    <mergeCell ref="V11:W11"/>
    <mergeCell ref="X11:Y11"/>
    <mergeCell ref="Z11:AA11"/>
    <mergeCell ref="AB11:AC11"/>
    <mergeCell ref="B10:C10"/>
    <mergeCell ref="D10:E10"/>
    <mergeCell ref="F10:G10"/>
    <mergeCell ref="B12:C12"/>
    <mergeCell ref="D12:E12"/>
    <mergeCell ref="F12:G12"/>
    <mergeCell ref="H12:I12"/>
    <mergeCell ref="J12:K12"/>
    <mergeCell ref="X12:Y12"/>
    <mergeCell ref="Z12:AA12"/>
    <mergeCell ref="AB12:AC12"/>
    <mergeCell ref="B13:C13"/>
    <mergeCell ref="D13:E13"/>
    <mergeCell ref="F13:G13"/>
    <mergeCell ref="H13:I13"/>
    <mergeCell ref="J13:K13"/>
    <mergeCell ref="L13:M13"/>
    <mergeCell ref="N13:O13"/>
    <mergeCell ref="L12:M12"/>
    <mergeCell ref="N12:O12"/>
    <mergeCell ref="P12:Q12"/>
    <mergeCell ref="R12:S12"/>
    <mergeCell ref="T12:U12"/>
    <mergeCell ref="V12:W12"/>
    <mergeCell ref="AB13:AC13"/>
    <mergeCell ref="P13:Q13"/>
    <mergeCell ref="R13:S13"/>
    <mergeCell ref="B14:C14"/>
    <mergeCell ref="D14:E14"/>
    <mergeCell ref="F14:G14"/>
    <mergeCell ref="H14:I14"/>
    <mergeCell ref="J14:K14"/>
    <mergeCell ref="L14:M14"/>
    <mergeCell ref="N14:O14"/>
    <mergeCell ref="P14:Q14"/>
    <mergeCell ref="R14:S14"/>
    <mergeCell ref="T13:U13"/>
    <mergeCell ref="V13:W13"/>
    <mergeCell ref="X13:Y13"/>
    <mergeCell ref="Z13:AA13"/>
    <mergeCell ref="T14:U14"/>
    <mergeCell ref="V14:W14"/>
    <mergeCell ref="X14:Y14"/>
    <mergeCell ref="Z14:AA14"/>
    <mergeCell ref="AB14:AC14"/>
    <mergeCell ref="B15:C15"/>
    <mergeCell ref="D15:E15"/>
    <mergeCell ref="F15:G15"/>
    <mergeCell ref="H15:I15"/>
    <mergeCell ref="J15:K15"/>
    <mergeCell ref="X15:Y15"/>
    <mergeCell ref="Z15:AA15"/>
    <mergeCell ref="AB15:AC15"/>
    <mergeCell ref="B16:C16"/>
    <mergeCell ref="D16:E16"/>
    <mergeCell ref="F16:G16"/>
    <mergeCell ref="H16:I16"/>
    <mergeCell ref="J16:K16"/>
    <mergeCell ref="L16:M16"/>
    <mergeCell ref="N16:O16"/>
    <mergeCell ref="L15:M15"/>
    <mergeCell ref="N15:O15"/>
    <mergeCell ref="P15:Q15"/>
    <mergeCell ref="R15:S15"/>
    <mergeCell ref="T15:U15"/>
    <mergeCell ref="V15:W15"/>
    <mergeCell ref="AB16:AC16"/>
    <mergeCell ref="P16:Q16"/>
    <mergeCell ref="R16:S16"/>
    <mergeCell ref="B17:C17"/>
    <mergeCell ref="D17:E17"/>
    <mergeCell ref="F17:G17"/>
    <mergeCell ref="H17:I17"/>
    <mergeCell ref="J17:K17"/>
    <mergeCell ref="L17:M17"/>
    <mergeCell ref="N17:O17"/>
    <mergeCell ref="P17:Q17"/>
    <mergeCell ref="R17:S17"/>
    <mergeCell ref="T16:U16"/>
    <mergeCell ref="V16:W16"/>
    <mergeCell ref="X16:Y16"/>
    <mergeCell ref="Z16:AA16"/>
    <mergeCell ref="T17:U17"/>
    <mergeCell ref="V17:W17"/>
    <mergeCell ref="X17:Y17"/>
    <mergeCell ref="Z17:AA17"/>
    <mergeCell ref="AB17:AC17"/>
    <mergeCell ref="B18:C18"/>
    <mergeCell ref="D18:E18"/>
    <mergeCell ref="F18:G18"/>
    <mergeCell ref="H18:I18"/>
    <mergeCell ref="J18:K18"/>
    <mergeCell ref="X18:Y18"/>
    <mergeCell ref="Z18:AA18"/>
    <mergeCell ref="AB18:AC18"/>
    <mergeCell ref="B19:C19"/>
    <mergeCell ref="D19:E19"/>
    <mergeCell ref="F19:G19"/>
    <mergeCell ref="H19:I19"/>
    <mergeCell ref="J19:K19"/>
    <mergeCell ref="L19:M19"/>
    <mergeCell ref="N19:O19"/>
    <mergeCell ref="L18:M18"/>
    <mergeCell ref="N18:O18"/>
    <mergeCell ref="P18:Q18"/>
    <mergeCell ref="R18:S18"/>
    <mergeCell ref="T18:U18"/>
    <mergeCell ref="V18:W18"/>
    <mergeCell ref="AB19:AC19"/>
    <mergeCell ref="P19:Q19"/>
    <mergeCell ref="R19:S19"/>
    <mergeCell ref="B20:C20"/>
    <mergeCell ref="D20:E20"/>
    <mergeCell ref="F20:G20"/>
    <mergeCell ref="H20:I20"/>
    <mergeCell ref="J20:K20"/>
    <mergeCell ref="L20:M20"/>
    <mergeCell ref="N20:O20"/>
    <mergeCell ref="P20:Q20"/>
    <mergeCell ref="R20:S20"/>
    <mergeCell ref="T19:U19"/>
    <mergeCell ref="V19:W19"/>
    <mergeCell ref="X19:Y19"/>
    <mergeCell ref="Z19:AA19"/>
    <mergeCell ref="T20:U20"/>
    <mergeCell ref="V20:W20"/>
    <mergeCell ref="X20:Y20"/>
    <mergeCell ref="Z20:AA20"/>
    <mergeCell ref="AB20:AC20"/>
    <mergeCell ref="B21:C21"/>
    <mergeCell ref="D21:E21"/>
    <mergeCell ref="F21:G21"/>
    <mergeCell ref="H21:I21"/>
    <mergeCell ref="J21:K21"/>
    <mergeCell ref="X21:Y21"/>
    <mergeCell ref="Z21:AA21"/>
    <mergeCell ref="AB21:AC21"/>
    <mergeCell ref="B22:C22"/>
    <mergeCell ref="D22:E22"/>
    <mergeCell ref="F22:G22"/>
    <mergeCell ref="H22:I22"/>
    <mergeCell ref="J22:K22"/>
    <mergeCell ref="L22:M22"/>
    <mergeCell ref="N22:O22"/>
    <mergeCell ref="L21:M21"/>
    <mergeCell ref="N21:O21"/>
    <mergeCell ref="P21:Q21"/>
    <mergeCell ref="R21:S21"/>
    <mergeCell ref="T21:U21"/>
    <mergeCell ref="V21:W21"/>
    <mergeCell ref="AB22:AC22"/>
    <mergeCell ref="P22:Q22"/>
    <mergeCell ref="R22:S22"/>
    <mergeCell ref="B23:C23"/>
    <mergeCell ref="D23:E23"/>
    <mergeCell ref="F23:G23"/>
    <mergeCell ref="H23:I23"/>
    <mergeCell ref="J23:K23"/>
    <mergeCell ref="L23:M23"/>
    <mergeCell ref="N23:O23"/>
    <mergeCell ref="P23:Q23"/>
    <mergeCell ref="R23:S23"/>
    <mergeCell ref="T22:U22"/>
    <mergeCell ref="V22:W22"/>
    <mergeCell ref="X22:Y22"/>
    <mergeCell ref="Z22:AA22"/>
    <mergeCell ref="T23:U23"/>
    <mergeCell ref="V23:W23"/>
    <mergeCell ref="X23:Y23"/>
    <mergeCell ref="Z23:AA23"/>
    <mergeCell ref="AB23:AC23"/>
    <mergeCell ref="B24:C24"/>
    <mergeCell ref="D24:E24"/>
    <mergeCell ref="F24:G24"/>
    <mergeCell ref="H24:I24"/>
    <mergeCell ref="J24:K24"/>
    <mergeCell ref="X24:Y24"/>
    <mergeCell ref="Z24:AA24"/>
    <mergeCell ref="AB24:AC24"/>
    <mergeCell ref="B25:C25"/>
    <mergeCell ref="D25:E25"/>
    <mergeCell ref="F25:G25"/>
    <mergeCell ref="H25:I25"/>
    <mergeCell ref="J25:K25"/>
    <mergeCell ref="L25:M25"/>
    <mergeCell ref="N25:O25"/>
    <mergeCell ref="L24:M24"/>
    <mergeCell ref="N24:O24"/>
    <mergeCell ref="P24:Q24"/>
    <mergeCell ref="R24:S24"/>
    <mergeCell ref="T24:U24"/>
    <mergeCell ref="V24:W24"/>
    <mergeCell ref="T26:U26"/>
    <mergeCell ref="V26:W26"/>
    <mergeCell ref="X26:Y26"/>
    <mergeCell ref="Z26:AA26"/>
    <mergeCell ref="AB26:AC26"/>
    <mergeCell ref="A27:L27"/>
    <mergeCell ref="M27:AD27"/>
    <mergeCell ref="AB25:AC25"/>
    <mergeCell ref="B26:C26"/>
    <mergeCell ref="D26:E26"/>
    <mergeCell ref="F26:G26"/>
    <mergeCell ref="H26:I26"/>
    <mergeCell ref="J26:K26"/>
    <mergeCell ref="L26:M26"/>
    <mergeCell ref="N26:O26"/>
    <mergeCell ref="P26:Q26"/>
    <mergeCell ref="R26:S26"/>
    <mergeCell ref="P25:Q25"/>
    <mergeCell ref="R25:S25"/>
    <mergeCell ref="T25:U25"/>
    <mergeCell ref="V25:W25"/>
    <mergeCell ref="X25:Y25"/>
    <mergeCell ref="Z25:AA25"/>
  </mergeCells>
  <printOptions horizontalCentered="1" verticalCentered="1"/>
  <pageMargins left="0.39370078740157483" right="0.39370078740157483" top="0.78740157480314965" bottom="0.78740157480314965" header="0.51181102362204722" footer="0.51181102362204722"/>
  <pageSetup paperSize="9" scale="30"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AK27"/>
  <sheetViews>
    <sheetView showGridLines="0" rightToLeft="1" zoomScale="60" zoomScaleNormal="60" workbookViewId="0">
      <selection activeCell="G13" sqref="G13"/>
    </sheetView>
  </sheetViews>
  <sheetFormatPr defaultColWidth="9" defaultRowHeight="15.75"/>
  <cols>
    <col min="1" max="1" width="31.5703125" style="721" customWidth="1"/>
    <col min="2" max="3" width="7.7109375" style="729" customWidth="1"/>
    <col min="4" max="14" width="7.7109375" style="730" customWidth="1"/>
    <col min="15" max="35" width="7.7109375" style="721" customWidth="1"/>
    <col min="36" max="36" width="31.5703125" style="729" customWidth="1"/>
    <col min="37" max="16384" width="9" style="721"/>
  </cols>
  <sheetData>
    <row r="1" spans="1:37" ht="51" customHeight="1">
      <c r="A1" s="1978" t="s">
        <v>2057</v>
      </c>
      <c r="B1" s="1979"/>
      <c r="C1" s="1979"/>
      <c r="D1" s="1979"/>
      <c r="E1" s="1979"/>
      <c r="F1" s="1979"/>
      <c r="G1" s="1979"/>
      <c r="H1" s="1979"/>
      <c r="I1" s="1979"/>
      <c r="J1" s="1979"/>
      <c r="K1" s="1979"/>
      <c r="L1" s="1979"/>
      <c r="M1" s="1979"/>
      <c r="N1" s="1979"/>
      <c r="O1" s="1979"/>
      <c r="P1" s="1979"/>
      <c r="Q1" s="1979"/>
      <c r="R1" s="1979"/>
      <c r="S1" s="1979"/>
      <c r="T1" s="1979"/>
      <c r="U1" s="1979"/>
      <c r="V1" s="1979"/>
      <c r="W1" s="1979"/>
      <c r="X1" s="1979"/>
      <c r="Y1" s="1979"/>
      <c r="Z1" s="1979"/>
      <c r="AA1" s="1979"/>
      <c r="AB1" s="1979"/>
      <c r="AC1" s="1979"/>
      <c r="AD1" s="1979"/>
      <c r="AE1" s="1979"/>
      <c r="AF1" s="1979"/>
      <c r="AG1" s="1979"/>
      <c r="AH1" s="1979"/>
      <c r="AI1" s="1979"/>
      <c r="AJ1" s="1980"/>
    </row>
    <row r="2" spans="1:37" ht="43.5" customHeight="1">
      <c r="A2" s="1981" t="s">
        <v>2022</v>
      </c>
      <c r="B2" s="1982"/>
      <c r="C2" s="1982"/>
      <c r="D2" s="1982"/>
      <c r="E2" s="1982"/>
      <c r="F2" s="1982"/>
      <c r="G2" s="1982"/>
      <c r="H2" s="1982"/>
      <c r="I2" s="1982"/>
      <c r="J2" s="1982"/>
      <c r="K2" s="1982"/>
      <c r="L2" s="1982"/>
      <c r="M2" s="1982"/>
      <c r="N2" s="1982"/>
      <c r="O2" s="1982"/>
      <c r="P2" s="1982"/>
      <c r="Q2" s="1982"/>
      <c r="R2" s="1982"/>
      <c r="S2" s="1982"/>
      <c r="T2" s="1982"/>
      <c r="U2" s="1982"/>
      <c r="V2" s="1982"/>
      <c r="W2" s="1982"/>
      <c r="X2" s="1982"/>
      <c r="Y2" s="1982"/>
      <c r="Z2" s="1982"/>
      <c r="AA2" s="1982"/>
      <c r="AB2" s="1982"/>
      <c r="AC2" s="1982"/>
      <c r="AD2" s="1982"/>
      <c r="AE2" s="1982"/>
      <c r="AF2" s="1982"/>
      <c r="AG2" s="1982"/>
      <c r="AH2" s="1982"/>
      <c r="AI2" s="1982"/>
      <c r="AJ2" s="1983"/>
    </row>
    <row r="3" spans="1:37" ht="43.5" customHeight="1">
      <c r="A3" s="1904" t="s">
        <v>2058</v>
      </c>
      <c r="B3" s="2155"/>
      <c r="C3" s="2155"/>
      <c r="D3" s="2155"/>
      <c r="E3" s="2155"/>
      <c r="F3" s="2155"/>
      <c r="G3" s="2155"/>
      <c r="H3" s="2155"/>
      <c r="I3" s="2155"/>
      <c r="J3" s="2155"/>
      <c r="K3" s="2155"/>
      <c r="L3" s="2155"/>
      <c r="M3" s="2155"/>
      <c r="N3" s="2155"/>
      <c r="O3" s="2155"/>
      <c r="P3" s="2155"/>
      <c r="Q3" s="2155"/>
      <c r="R3" s="2155"/>
      <c r="S3" s="2155"/>
      <c r="T3" s="1958" t="s">
        <v>2059</v>
      </c>
      <c r="U3" s="1958"/>
      <c r="V3" s="1958"/>
      <c r="W3" s="1958"/>
      <c r="X3" s="1958"/>
      <c r="Y3" s="1958"/>
      <c r="Z3" s="1958"/>
      <c r="AA3" s="1958"/>
      <c r="AB3" s="1958"/>
      <c r="AC3" s="1958"/>
      <c r="AD3" s="1958"/>
      <c r="AE3" s="1958"/>
      <c r="AF3" s="1958"/>
      <c r="AG3" s="1958"/>
      <c r="AH3" s="1958"/>
      <c r="AI3" s="1958"/>
      <c r="AJ3" s="1958"/>
    </row>
    <row r="4" spans="1:37" ht="51.75" customHeight="1">
      <c r="A4" s="2175" t="s">
        <v>83</v>
      </c>
      <c r="B4" s="2322" t="s">
        <v>2060</v>
      </c>
      <c r="C4" s="2322"/>
      <c r="D4" s="2322"/>
      <c r="E4" s="2322"/>
      <c r="F4" s="2322"/>
      <c r="G4" s="2322"/>
      <c r="H4" s="2322"/>
      <c r="I4" s="2322"/>
      <c r="J4" s="2322"/>
      <c r="K4" s="2322"/>
      <c r="L4" s="2322"/>
      <c r="M4" s="2322"/>
      <c r="N4" s="2322"/>
      <c r="O4" s="2323"/>
      <c r="P4" s="2320" t="s">
        <v>2061</v>
      </c>
      <c r="Q4" s="2320" t="s">
        <v>2062</v>
      </c>
      <c r="R4" s="2318" t="s">
        <v>2063</v>
      </c>
      <c r="S4" s="2320" t="s">
        <v>2064</v>
      </c>
      <c r="T4" s="2318" t="s">
        <v>2065</v>
      </c>
      <c r="U4" s="2320" t="s">
        <v>2066</v>
      </c>
      <c r="V4" s="2318" t="s">
        <v>2067</v>
      </c>
      <c r="W4" s="2320" t="s">
        <v>2068</v>
      </c>
      <c r="X4" s="2318" t="s">
        <v>2069</v>
      </c>
      <c r="Y4" s="2320" t="s">
        <v>2070</v>
      </c>
      <c r="Z4" s="2318" t="s">
        <v>2071</v>
      </c>
      <c r="AA4" s="2320" t="s">
        <v>2072</v>
      </c>
      <c r="AB4" s="2318" t="s">
        <v>2073</v>
      </c>
      <c r="AC4" s="2320" t="s">
        <v>2074</v>
      </c>
      <c r="AD4" s="2318" t="s">
        <v>2075</v>
      </c>
      <c r="AE4" s="2320" t="s">
        <v>2076</v>
      </c>
      <c r="AF4" s="2318" t="s">
        <v>2077</v>
      </c>
      <c r="AG4" s="2320" t="s">
        <v>2078</v>
      </c>
      <c r="AH4" s="2318" t="s">
        <v>2079</v>
      </c>
      <c r="AI4" s="2320" t="s">
        <v>2080</v>
      </c>
      <c r="AJ4" s="2304" t="s">
        <v>87</v>
      </c>
    </row>
    <row r="5" spans="1:37" ht="256.5" customHeight="1">
      <c r="A5" s="2288"/>
      <c r="B5" s="731" t="s">
        <v>2081</v>
      </c>
      <c r="C5" s="731" t="s">
        <v>2082</v>
      </c>
      <c r="D5" s="731" t="s">
        <v>2018</v>
      </c>
      <c r="E5" s="731" t="s">
        <v>2083</v>
      </c>
      <c r="F5" s="731" t="s">
        <v>2084</v>
      </c>
      <c r="G5" s="731" t="s">
        <v>2085</v>
      </c>
      <c r="H5" s="731" t="s">
        <v>2086</v>
      </c>
      <c r="I5" s="731" t="s">
        <v>2087</v>
      </c>
      <c r="J5" s="731" t="s">
        <v>2088</v>
      </c>
      <c r="K5" s="731" t="s">
        <v>2089</v>
      </c>
      <c r="L5" s="731" t="s">
        <v>2090</v>
      </c>
      <c r="M5" s="731" t="s">
        <v>2091</v>
      </c>
      <c r="N5" s="731" t="s">
        <v>2092</v>
      </c>
      <c r="O5" s="731" t="s">
        <v>2093</v>
      </c>
      <c r="P5" s="2321"/>
      <c r="Q5" s="2321"/>
      <c r="R5" s="2319"/>
      <c r="S5" s="2321"/>
      <c r="T5" s="2319"/>
      <c r="U5" s="2321"/>
      <c r="V5" s="2319"/>
      <c r="W5" s="2321"/>
      <c r="X5" s="2319"/>
      <c r="Y5" s="2321"/>
      <c r="Z5" s="2319"/>
      <c r="AA5" s="2321"/>
      <c r="AB5" s="2319"/>
      <c r="AC5" s="2321"/>
      <c r="AD5" s="2319"/>
      <c r="AE5" s="2321"/>
      <c r="AF5" s="2319"/>
      <c r="AG5" s="2321"/>
      <c r="AH5" s="2319"/>
      <c r="AI5" s="2321"/>
      <c r="AJ5" s="2305"/>
      <c r="AK5" s="723"/>
    </row>
    <row r="6" spans="1:37" ht="60.95" customHeight="1">
      <c r="A6" s="732" t="s">
        <v>818</v>
      </c>
      <c r="B6" s="2315">
        <v>68</v>
      </c>
      <c r="C6" s="2315"/>
      <c r="D6" s="2315">
        <v>1154</v>
      </c>
      <c r="E6" s="2315"/>
      <c r="F6" s="2316">
        <v>746</v>
      </c>
      <c r="G6" s="2317"/>
      <c r="H6" s="2316">
        <v>390</v>
      </c>
      <c r="I6" s="2317"/>
      <c r="J6" s="2316">
        <v>0</v>
      </c>
      <c r="K6" s="2317"/>
      <c r="L6" s="2316">
        <v>15</v>
      </c>
      <c r="M6" s="2317"/>
      <c r="N6" s="2315">
        <v>0</v>
      </c>
      <c r="O6" s="2315"/>
      <c r="P6" s="2315">
        <v>0</v>
      </c>
      <c r="Q6" s="2315"/>
      <c r="R6" s="2315">
        <v>17</v>
      </c>
      <c r="S6" s="2315"/>
      <c r="T6" s="2315">
        <v>347</v>
      </c>
      <c r="U6" s="2315"/>
      <c r="V6" s="2315">
        <v>0</v>
      </c>
      <c r="W6" s="2315"/>
      <c r="X6" s="2315">
        <v>0</v>
      </c>
      <c r="Y6" s="2315"/>
      <c r="Z6" s="2315">
        <v>289</v>
      </c>
      <c r="AA6" s="2315"/>
      <c r="AB6" s="2315">
        <v>0</v>
      </c>
      <c r="AC6" s="2315"/>
      <c r="AD6" s="2315">
        <v>0</v>
      </c>
      <c r="AE6" s="2315"/>
      <c r="AF6" s="2315">
        <v>0</v>
      </c>
      <c r="AG6" s="2315"/>
      <c r="AH6" s="2315">
        <v>0</v>
      </c>
      <c r="AI6" s="2315"/>
      <c r="AJ6" s="732" t="s">
        <v>89</v>
      </c>
    </row>
    <row r="7" spans="1:37" ht="60.95" customHeight="1">
      <c r="A7" s="732" t="s">
        <v>90</v>
      </c>
      <c r="B7" s="2312">
        <v>5</v>
      </c>
      <c r="C7" s="2312"/>
      <c r="D7" s="2312">
        <v>1039</v>
      </c>
      <c r="E7" s="2312"/>
      <c r="F7" s="2313">
        <v>1012</v>
      </c>
      <c r="G7" s="2314"/>
      <c r="H7" s="2313">
        <v>222</v>
      </c>
      <c r="I7" s="2314"/>
      <c r="J7" s="2313">
        <v>0</v>
      </c>
      <c r="K7" s="2314"/>
      <c r="L7" s="2313">
        <v>0</v>
      </c>
      <c r="M7" s="2314"/>
      <c r="N7" s="2312">
        <v>0</v>
      </c>
      <c r="O7" s="2312"/>
      <c r="P7" s="2312">
        <v>0</v>
      </c>
      <c r="Q7" s="2312"/>
      <c r="R7" s="2312">
        <v>4</v>
      </c>
      <c r="S7" s="2312"/>
      <c r="T7" s="2312">
        <v>85</v>
      </c>
      <c r="U7" s="2312"/>
      <c r="V7" s="2312">
        <v>0</v>
      </c>
      <c r="W7" s="2312"/>
      <c r="X7" s="2312">
        <v>0</v>
      </c>
      <c r="Y7" s="2312"/>
      <c r="Z7" s="2312">
        <v>3366</v>
      </c>
      <c r="AA7" s="2312"/>
      <c r="AB7" s="2312">
        <v>0</v>
      </c>
      <c r="AC7" s="2312"/>
      <c r="AD7" s="2312">
        <v>0</v>
      </c>
      <c r="AE7" s="2312"/>
      <c r="AF7" s="2312">
        <v>0</v>
      </c>
      <c r="AG7" s="2312"/>
      <c r="AH7" s="2312">
        <v>0</v>
      </c>
      <c r="AI7" s="2312"/>
      <c r="AJ7" s="732" t="s">
        <v>91</v>
      </c>
    </row>
    <row r="8" spans="1:37" ht="60.95" customHeight="1">
      <c r="A8" s="732" t="s">
        <v>1008</v>
      </c>
      <c r="B8" s="2315">
        <v>13</v>
      </c>
      <c r="C8" s="2315"/>
      <c r="D8" s="2315">
        <v>1332</v>
      </c>
      <c r="E8" s="2315"/>
      <c r="F8" s="2316">
        <v>808</v>
      </c>
      <c r="G8" s="2317"/>
      <c r="H8" s="2316">
        <v>196</v>
      </c>
      <c r="I8" s="2317"/>
      <c r="J8" s="2316">
        <v>0</v>
      </c>
      <c r="K8" s="2317"/>
      <c r="L8" s="2316">
        <v>0</v>
      </c>
      <c r="M8" s="2317"/>
      <c r="N8" s="2315">
        <v>0</v>
      </c>
      <c r="O8" s="2315"/>
      <c r="P8" s="2315">
        <v>0</v>
      </c>
      <c r="Q8" s="2315"/>
      <c r="R8" s="2315">
        <v>15</v>
      </c>
      <c r="S8" s="2315"/>
      <c r="T8" s="2315">
        <v>496</v>
      </c>
      <c r="U8" s="2315"/>
      <c r="V8" s="2315">
        <v>0</v>
      </c>
      <c r="W8" s="2315"/>
      <c r="X8" s="2315">
        <v>0</v>
      </c>
      <c r="Y8" s="2315"/>
      <c r="Z8" s="2315">
        <v>10287</v>
      </c>
      <c r="AA8" s="2315"/>
      <c r="AB8" s="2315">
        <v>0</v>
      </c>
      <c r="AC8" s="2315"/>
      <c r="AD8" s="2315">
        <v>0</v>
      </c>
      <c r="AE8" s="2315"/>
      <c r="AF8" s="2315">
        <v>0</v>
      </c>
      <c r="AG8" s="2315"/>
      <c r="AH8" s="2315">
        <v>0</v>
      </c>
      <c r="AI8" s="2315"/>
      <c r="AJ8" s="732" t="s">
        <v>93</v>
      </c>
    </row>
    <row r="9" spans="1:37" ht="60.95" customHeight="1">
      <c r="A9" s="732" t="s">
        <v>2044</v>
      </c>
      <c r="B9" s="2312">
        <v>4</v>
      </c>
      <c r="C9" s="2312"/>
      <c r="D9" s="2312">
        <v>358</v>
      </c>
      <c r="E9" s="2312"/>
      <c r="F9" s="2313">
        <v>249</v>
      </c>
      <c r="G9" s="2314"/>
      <c r="H9" s="2313">
        <v>104</v>
      </c>
      <c r="I9" s="2314"/>
      <c r="J9" s="2313">
        <v>0</v>
      </c>
      <c r="K9" s="2314"/>
      <c r="L9" s="2313">
        <v>0</v>
      </c>
      <c r="M9" s="2314"/>
      <c r="N9" s="2312">
        <v>0</v>
      </c>
      <c r="O9" s="2312"/>
      <c r="P9" s="2312">
        <v>0</v>
      </c>
      <c r="Q9" s="2312"/>
      <c r="R9" s="2312">
        <v>1</v>
      </c>
      <c r="S9" s="2312"/>
      <c r="T9" s="2312">
        <v>6</v>
      </c>
      <c r="U9" s="2312"/>
      <c r="V9" s="2312">
        <v>0</v>
      </c>
      <c r="W9" s="2312"/>
      <c r="X9" s="2312">
        <v>0</v>
      </c>
      <c r="Y9" s="2312"/>
      <c r="Z9" s="2312">
        <v>12</v>
      </c>
      <c r="AA9" s="2312"/>
      <c r="AB9" s="2312">
        <v>0</v>
      </c>
      <c r="AC9" s="2312"/>
      <c r="AD9" s="2312">
        <v>0</v>
      </c>
      <c r="AE9" s="2312"/>
      <c r="AF9" s="2312">
        <v>0</v>
      </c>
      <c r="AG9" s="2312"/>
      <c r="AH9" s="2312">
        <v>0</v>
      </c>
      <c r="AI9" s="2312"/>
      <c r="AJ9" s="732" t="s">
        <v>95</v>
      </c>
    </row>
    <row r="10" spans="1:37" ht="60.95" customHeight="1">
      <c r="A10" s="732" t="s">
        <v>820</v>
      </c>
      <c r="B10" s="2315">
        <v>4</v>
      </c>
      <c r="C10" s="2315"/>
      <c r="D10" s="2315">
        <v>300</v>
      </c>
      <c r="E10" s="2315"/>
      <c r="F10" s="2316">
        <v>180</v>
      </c>
      <c r="G10" s="2317"/>
      <c r="H10" s="2316">
        <v>53</v>
      </c>
      <c r="I10" s="2317"/>
      <c r="J10" s="2316">
        <v>0</v>
      </c>
      <c r="K10" s="2317"/>
      <c r="L10" s="2316">
        <v>0</v>
      </c>
      <c r="M10" s="2317"/>
      <c r="N10" s="2315">
        <v>0</v>
      </c>
      <c r="O10" s="2315"/>
      <c r="P10" s="2315">
        <v>0</v>
      </c>
      <c r="Q10" s="2315"/>
      <c r="R10" s="2315">
        <v>4</v>
      </c>
      <c r="S10" s="2315"/>
      <c r="T10" s="2315">
        <v>58</v>
      </c>
      <c r="U10" s="2315"/>
      <c r="V10" s="2315">
        <v>0</v>
      </c>
      <c r="W10" s="2315"/>
      <c r="X10" s="2315">
        <v>0</v>
      </c>
      <c r="Y10" s="2315"/>
      <c r="Z10" s="2315">
        <v>500</v>
      </c>
      <c r="AA10" s="2315"/>
      <c r="AB10" s="2315">
        <v>0</v>
      </c>
      <c r="AC10" s="2315"/>
      <c r="AD10" s="2315">
        <v>0</v>
      </c>
      <c r="AE10" s="2315"/>
      <c r="AF10" s="2315">
        <v>0</v>
      </c>
      <c r="AG10" s="2315"/>
      <c r="AH10" s="2315">
        <v>0</v>
      </c>
      <c r="AI10" s="2315"/>
      <c r="AJ10" s="732" t="s">
        <v>97</v>
      </c>
    </row>
    <row r="11" spans="1:37" ht="60.95" customHeight="1">
      <c r="A11" s="732" t="s">
        <v>2045</v>
      </c>
      <c r="B11" s="2312">
        <v>5</v>
      </c>
      <c r="C11" s="2312"/>
      <c r="D11" s="2312">
        <v>216</v>
      </c>
      <c r="E11" s="2312"/>
      <c r="F11" s="2313">
        <v>173</v>
      </c>
      <c r="G11" s="2314"/>
      <c r="H11" s="2313">
        <v>48</v>
      </c>
      <c r="I11" s="2314"/>
      <c r="J11" s="2313">
        <v>0</v>
      </c>
      <c r="K11" s="2314"/>
      <c r="L11" s="2313">
        <v>0</v>
      </c>
      <c r="M11" s="2314"/>
      <c r="N11" s="2312">
        <v>0</v>
      </c>
      <c r="O11" s="2312"/>
      <c r="P11" s="2312">
        <v>0</v>
      </c>
      <c r="Q11" s="2312"/>
      <c r="R11" s="2312">
        <v>0</v>
      </c>
      <c r="S11" s="2312"/>
      <c r="T11" s="2312">
        <v>10</v>
      </c>
      <c r="U11" s="2312"/>
      <c r="V11" s="2312">
        <v>0</v>
      </c>
      <c r="W11" s="2312"/>
      <c r="X11" s="2312">
        <v>0</v>
      </c>
      <c r="Y11" s="2312"/>
      <c r="Z11" s="2312">
        <v>0</v>
      </c>
      <c r="AA11" s="2312"/>
      <c r="AB11" s="2312">
        <v>0</v>
      </c>
      <c r="AC11" s="2312"/>
      <c r="AD11" s="2312">
        <v>0</v>
      </c>
      <c r="AE11" s="2312"/>
      <c r="AF11" s="2312">
        <v>0</v>
      </c>
      <c r="AG11" s="2312"/>
      <c r="AH11" s="2312">
        <v>0</v>
      </c>
      <c r="AI11" s="2312"/>
      <c r="AJ11" s="732" t="s">
        <v>2094</v>
      </c>
    </row>
    <row r="12" spans="1:37" ht="60.95" customHeight="1">
      <c r="A12" s="732" t="s">
        <v>821</v>
      </c>
      <c r="B12" s="2315">
        <v>33</v>
      </c>
      <c r="C12" s="2315"/>
      <c r="D12" s="2315">
        <v>823</v>
      </c>
      <c r="E12" s="2315"/>
      <c r="F12" s="2316">
        <v>718</v>
      </c>
      <c r="G12" s="2317"/>
      <c r="H12" s="2316">
        <v>195</v>
      </c>
      <c r="I12" s="2317"/>
      <c r="J12" s="2316">
        <v>1</v>
      </c>
      <c r="K12" s="2317"/>
      <c r="L12" s="2316">
        <v>0</v>
      </c>
      <c r="M12" s="2317"/>
      <c r="N12" s="2315">
        <v>0</v>
      </c>
      <c r="O12" s="2315"/>
      <c r="P12" s="2315">
        <v>0</v>
      </c>
      <c r="Q12" s="2315"/>
      <c r="R12" s="2315">
        <v>9</v>
      </c>
      <c r="S12" s="2315"/>
      <c r="T12" s="2315">
        <v>512</v>
      </c>
      <c r="U12" s="2315"/>
      <c r="V12" s="2315">
        <v>0</v>
      </c>
      <c r="W12" s="2315"/>
      <c r="X12" s="2315">
        <v>0</v>
      </c>
      <c r="Y12" s="2315"/>
      <c r="Z12" s="2315">
        <v>0</v>
      </c>
      <c r="AA12" s="2315"/>
      <c r="AB12" s="2315">
        <v>0</v>
      </c>
      <c r="AC12" s="2315"/>
      <c r="AD12" s="2315">
        <v>0</v>
      </c>
      <c r="AE12" s="2315"/>
      <c r="AF12" s="2315">
        <v>0</v>
      </c>
      <c r="AG12" s="2315"/>
      <c r="AH12" s="2315">
        <v>0</v>
      </c>
      <c r="AI12" s="2315"/>
      <c r="AJ12" s="732" t="s">
        <v>101</v>
      </c>
    </row>
    <row r="13" spans="1:37" ht="60.95" customHeight="1">
      <c r="A13" s="732" t="s">
        <v>2046</v>
      </c>
      <c r="B13" s="2312">
        <v>4</v>
      </c>
      <c r="C13" s="2312"/>
      <c r="D13" s="2312">
        <v>235</v>
      </c>
      <c r="E13" s="2312"/>
      <c r="F13" s="2313">
        <v>209</v>
      </c>
      <c r="G13" s="2314"/>
      <c r="H13" s="2313">
        <v>78</v>
      </c>
      <c r="I13" s="2314"/>
      <c r="J13" s="2313">
        <v>1</v>
      </c>
      <c r="K13" s="2314"/>
      <c r="L13" s="2313">
        <v>0</v>
      </c>
      <c r="M13" s="2314"/>
      <c r="N13" s="2312">
        <v>0</v>
      </c>
      <c r="O13" s="2312"/>
      <c r="P13" s="2312">
        <v>0</v>
      </c>
      <c r="Q13" s="2312"/>
      <c r="R13" s="2312">
        <v>3</v>
      </c>
      <c r="S13" s="2312"/>
      <c r="T13" s="2312">
        <v>99</v>
      </c>
      <c r="U13" s="2312"/>
      <c r="V13" s="2312">
        <v>0</v>
      </c>
      <c r="W13" s="2312"/>
      <c r="X13" s="2312">
        <v>0</v>
      </c>
      <c r="Y13" s="2312"/>
      <c r="Z13" s="2312">
        <v>0</v>
      </c>
      <c r="AA13" s="2312"/>
      <c r="AB13" s="2312">
        <v>0</v>
      </c>
      <c r="AC13" s="2312"/>
      <c r="AD13" s="2312">
        <v>0</v>
      </c>
      <c r="AE13" s="2312"/>
      <c r="AF13" s="2312">
        <v>0</v>
      </c>
      <c r="AG13" s="2312"/>
      <c r="AH13" s="2312">
        <v>0</v>
      </c>
      <c r="AI13" s="2312"/>
      <c r="AJ13" s="732" t="s">
        <v>103</v>
      </c>
    </row>
    <row r="14" spans="1:37" ht="60.95" customHeight="1">
      <c r="A14" s="732" t="s">
        <v>2047</v>
      </c>
      <c r="B14" s="2315">
        <v>1</v>
      </c>
      <c r="C14" s="2315"/>
      <c r="D14" s="2315">
        <v>10</v>
      </c>
      <c r="E14" s="2315"/>
      <c r="F14" s="2316">
        <v>9</v>
      </c>
      <c r="G14" s="2317"/>
      <c r="H14" s="2316">
        <v>9</v>
      </c>
      <c r="I14" s="2317"/>
      <c r="J14" s="2316">
        <v>0</v>
      </c>
      <c r="K14" s="2317"/>
      <c r="L14" s="2316">
        <v>0</v>
      </c>
      <c r="M14" s="2317"/>
      <c r="N14" s="2315">
        <v>0</v>
      </c>
      <c r="O14" s="2315"/>
      <c r="P14" s="2315">
        <v>0</v>
      </c>
      <c r="Q14" s="2315"/>
      <c r="R14" s="2315">
        <v>0</v>
      </c>
      <c r="S14" s="2315"/>
      <c r="T14" s="2315">
        <v>2</v>
      </c>
      <c r="U14" s="2315"/>
      <c r="V14" s="2315">
        <v>0</v>
      </c>
      <c r="W14" s="2315"/>
      <c r="X14" s="2315">
        <v>0</v>
      </c>
      <c r="Y14" s="2315"/>
      <c r="Z14" s="2315">
        <v>0</v>
      </c>
      <c r="AA14" s="2315"/>
      <c r="AB14" s="2315">
        <v>0</v>
      </c>
      <c r="AC14" s="2315"/>
      <c r="AD14" s="2315">
        <v>0</v>
      </c>
      <c r="AE14" s="2315"/>
      <c r="AF14" s="2315">
        <v>0</v>
      </c>
      <c r="AG14" s="2315"/>
      <c r="AH14" s="2315">
        <v>0</v>
      </c>
      <c r="AI14" s="2315"/>
      <c r="AJ14" s="732" t="s">
        <v>105</v>
      </c>
    </row>
    <row r="15" spans="1:37" ht="60.95" customHeight="1">
      <c r="A15" s="732" t="s">
        <v>2048</v>
      </c>
      <c r="B15" s="2312">
        <v>6</v>
      </c>
      <c r="C15" s="2312"/>
      <c r="D15" s="2312">
        <v>412</v>
      </c>
      <c r="E15" s="2312"/>
      <c r="F15" s="2313">
        <v>248</v>
      </c>
      <c r="G15" s="2314"/>
      <c r="H15" s="2313">
        <v>78</v>
      </c>
      <c r="I15" s="2314"/>
      <c r="J15" s="2313">
        <v>0</v>
      </c>
      <c r="K15" s="2314"/>
      <c r="L15" s="2313">
        <v>0</v>
      </c>
      <c r="M15" s="2314"/>
      <c r="N15" s="2312">
        <v>1</v>
      </c>
      <c r="O15" s="2312"/>
      <c r="P15" s="2312">
        <v>0</v>
      </c>
      <c r="Q15" s="2312"/>
      <c r="R15" s="2312">
        <v>0</v>
      </c>
      <c r="S15" s="2312"/>
      <c r="T15" s="2312">
        <v>19</v>
      </c>
      <c r="U15" s="2312"/>
      <c r="V15" s="2312">
        <v>0</v>
      </c>
      <c r="W15" s="2312"/>
      <c r="X15" s="2312">
        <v>0</v>
      </c>
      <c r="Y15" s="2312"/>
      <c r="Z15" s="2312">
        <v>0</v>
      </c>
      <c r="AA15" s="2312"/>
      <c r="AB15" s="2312">
        <v>0</v>
      </c>
      <c r="AC15" s="2312"/>
      <c r="AD15" s="2312">
        <v>0</v>
      </c>
      <c r="AE15" s="2312"/>
      <c r="AF15" s="2312">
        <v>0</v>
      </c>
      <c r="AG15" s="2312"/>
      <c r="AH15" s="2312">
        <v>0</v>
      </c>
      <c r="AI15" s="2312"/>
      <c r="AJ15" s="732" t="s">
        <v>107</v>
      </c>
    </row>
    <row r="16" spans="1:37" ht="60.95" customHeight="1">
      <c r="A16" s="732" t="s">
        <v>259</v>
      </c>
      <c r="B16" s="2315">
        <v>0</v>
      </c>
      <c r="C16" s="2315"/>
      <c r="D16" s="2315">
        <v>8</v>
      </c>
      <c r="E16" s="2315"/>
      <c r="F16" s="2316">
        <v>28</v>
      </c>
      <c r="G16" s="2317"/>
      <c r="H16" s="2316">
        <v>27</v>
      </c>
      <c r="I16" s="2317"/>
      <c r="J16" s="2316">
        <v>0</v>
      </c>
      <c r="K16" s="2317"/>
      <c r="L16" s="2316">
        <v>0</v>
      </c>
      <c r="M16" s="2317"/>
      <c r="N16" s="2315">
        <v>0</v>
      </c>
      <c r="O16" s="2315"/>
      <c r="P16" s="2315">
        <v>0</v>
      </c>
      <c r="Q16" s="2315"/>
      <c r="R16" s="2315">
        <v>0</v>
      </c>
      <c r="S16" s="2315"/>
      <c r="T16" s="2315">
        <v>8</v>
      </c>
      <c r="U16" s="2315"/>
      <c r="V16" s="2315">
        <v>0</v>
      </c>
      <c r="W16" s="2315"/>
      <c r="X16" s="2315">
        <v>0</v>
      </c>
      <c r="Y16" s="2315"/>
      <c r="Z16" s="2315">
        <v>50</v>
      </c>
      <c r="AA16" s="2315"/>
      <c r="AB16" s="2315">
        <v>0</v>
      </c>
      <c r="AC16" s="2315"/>
      <c r="AD16" s="2315">
        <v>0</v>
      </c>
      <c r="AE16" s="2315"/>
      <c r="AF16" s="2315">
        <v>0</v>
      </c>
      <c r="AG16" s="2315"/>
      <c r="AH16" s="2315">
        <v>0</v>
      </c>
      <c r="AI16" s="2315"/>
      <c r="AJ16" s="732" t="s">
        <v>109</v>
      </c>
    </row>
    <row r="17" spans="1:36" ht="60.95" customHeight="1">
      <c r="A17" s="732" t="s">
        <v>1009</v>
      </c>
      <c r="B17" s="2312">
        <v>1</v>
      </c>
      <c r="C17" s="2312"/>
      <c r="D17" s="2312">
        <v>246</v>
      </c>
      <c r="E17" s="2312"/>
      <c r="F17" s="2313">
        <v>87</v>
      </c>
      <c r="G17" s="2314"/>
      <c r="H17" s="2313">
        <v>24</v>
      </c>
      <c r="I17" s="2314"/>
      <c r="J17" s="2313">
        <v>0</v>
      </c>
      <c r="K17" s="2314"/>
      <c r="L17" s="2313">
        <v>0</v>
      </c>
      <c r="M17" s="2314"/>
      <c r="N17" s="2312">
        <v>0</v>
      </c>
      <c r="O17" s="2312"/>
      <c r="P17" s="2312">
        <v>0</v>
      </c>
      <c r="Q17" s="2312"/>
      <c r="R17" s="2312">
        <v>8</v>
      </c>
      <c r="S17" s="2312"/>
      <c r="T17" s="2312">
        <v>17</v>
      </c>
      <c r="U17" s="2312"/>
      <c r="V17" s="2312">
        <v>0</v>
      </c>
      <c r="W17" s="2312"/>
      <c r="X17" s="2312">
        <v>0</v>
      </c>
      <c r="Y17" s="2312"/>
      <c r="Z17" s="2312">
        <v>0</v>
      </c>
      <c r="AA17" s="2312"/>
      <c r="AB17" s="2312">
        <v>0</v>
      </c>
      <c r="AC17" s="2312"/>
      <c r="AD17" s="2312">
        <v>0</v>
      </c>
      <c r="AE17" s="2312"/>
      <c r="AF17" s="2312">
        <v>0</v>
      </c>
      <c r="AG17" s="2312"/>
      <c r="AH17" s="2312">
        <v>0</v>
      </c>
      <c r="AI17" s="2312"/>
      <c r="AJ17" s="732" t="s">
        <v>111</v>
      </c>
    </row>
    <row r="18" spans="1:36" ht="60.95" customHeight="1">
      <c r="A18" s="732" t="s">
        <v>112</v>
      </c>
      <c r="B18" s="2315">
        <v>1</v>
      </c>
      <c r="C18" s="2315"/>
      <c r="D18" s="2315">
        <v>164</v>
      </c>
      <c r="E18" s="2315"/>
      <c r="F18" s="2316">
        <v>71</v>
      </c>
      <c r="G18" s="2317"/>
      <c r="H18" s="2316">
        <v>36</v>
      </c>
      <c r="I18" s="2317"/>
      <c r="J18" s="2316">
        <v>0</v>
      </c>
      <c r="K18" s="2317"/>
      <c r="L18" s="2316">
        <v>0</v>
      </c>
      <c r="M18" s="2317"/>
      <c r="N18" s="2315">
        <v>0</v>
      </c>
      <c r="O18" s="2315"/>
      <c r="P18" s="2315">
        <v>0</v>
      </c>
      <c r="Q18" s="2315"/>
      <c r="R18" s="2315">
        <v>0</v>
      </c>
      <c r="S18" s="2315"/>
      <c r="T18" s="2315">
        <v>113</v>
      </c>
      <c r="U18" s="2315"/>
      <c r="V18" s="2315">
        <v>0</v>
      </c>
      <c r="W18" s="2315"/>
      <c r="X18" s="2315">
        <v>0</v>
      </c>
      <c r="Y18" s="2315"/>
      <c r="Z18" s="2315">
        <v>0</v>
      </c>
      <c r="AA18" s="2315"/>
      <c r="AB18" s="2315">
        <v>0</v>
      </c>
      <c r="AC18" s="2315"/>
      <c r="AD18" s="2315">
        <v>0</v>
      </c>
      <c r="AE18" s="2315"/>
      <c r="AF18" s="2315">
        <v>0</v>
      </c>
      <c r="AG18" s="2315"/>
      <c r="AH18" s="2315">
        <v>0</v>
      </c>
      <c r="AI18" s="2315"/>
      <c r="AJ18" s="732" t="s">
        <v>2095</v>
      </c>
    </row>
    <row r="19" spans="1:36" ht="60.95" customHeight="1">
      <c r="A19" s="732" t="s">
        <v>2049</v>
      </c>
      <c r="B19" s="2312">
        <v>1</v>
      </c>
      <c r="C19" s="2312"/>
      <c r="D19" s="2312">
        <v>65</v>
      </c>
      <c r="E19" s="2312"/>
      <c r="F19" s="2313">
        <v>35</v>
      </c>
      <c r="G19" s="2314"/>
      <c r="H19" s="2313">
        <v>11</v>
      </c>
      <c r="I19" s="2314"/>
      <c r="J19" s="2313">
        <v>0</v>
      </c>
      <c r="K19" s="2314"/>
      <c r="L19" s="2313">
        <v>0</v>
      </c>
      <c r="M19" s="2314"/>
      <c r="N19" s="2312">
        <v>0</v>
      </c>
      <c r="O19" s="2312"/>
      <c r="P19" s="2312">
        <v>0</v>
      </c>
      <c r="Q19" s="2312"/>
      <c r="R19" s="2312">
        <v>5</v>
      </c>
      <c r="S19" s="2312"/>
      <c r="T19" s="2312">
        <v>1</v>
      </c>
      <c r="U19" s="2312"/>
      <c r="V19" s="2312">
        <v>0</v>
      </c>
      <c r="W19" s="2312"/>
      <c r="X19" s="2312">
        <v>0</v>
      </c>
      <c r="Y19" s="2312"/>
      <c r="Z19" s="2312">
        <v>0</v>
      </c>
      <c r="AA19" s="2312"/>
      <c r="AB19" s="2312">
        <v>0</v>
      </c>
      <c r="AC19" s="2312"/>
      <c r="AD19" s="2312">
        <v>0</v>
      </c>
      <c r="AE19" s="2312"/>
      <c r="AF19" s="2312">
        <v>0</v>
      </c>
      <c r="AG19" s="2312"/>
      <c r="AH19" s="2312">
        <v>0</v>
      </c>
      <c r="AI19" s="2312"/>
      <c r="AJ19" s="732" t="s">
        <v>261</v>
      </c>
    </row>
    <row r="20" spans="1:36" ht="60.95" customHeight="1">
      <c r="A20" s="732" t="s">
        <v>2050</v>
      </c>
      <c r="B20" s="2315">
        <v>3</v>
      </c>
      <c r="C20" s="2315"/>
      <c r="D20" s="2315">
        <v>1019</v>
      </c>
      <c r="E20" s="2315"/>
      <c r="F20" s="2316">
        <v>395</v>
      </c>
      <c r="G20" s="2317"/>
      <c r="H20" s="2316">
        <v>76</v>
      </c>
      <c r="I20" s="2317"/>
      <c r="J20" s="2316">
        <v>0</v>
      </c>
      <c r="K20" s="2317"/>
      <c r="L20" s="2316">
        <v>0</v>
      </c>
      <c r="M20" s="2317"/>
      <c r="N20" s="2315">
        <v>0</v>
      </c>
      <c r="O20" s="2315"/>
      <c r="P20" s="2315">
        <v>0</v>
      </c>
      <c r="Q20" s="2315"/>
      <c r="R20" s="2315">
        <v>3</v>
      </c>
      <c r="S20" s="2315"/>
      <c r="T20" s="2315">
        <v>42</v>
      </c>
      <c r="U20" s="2315"/>
      <c r="V20" s="2315">
        <v>0</v>
      </c>
      <c r="W20" s="2315"/>
      <c r="X20" s="2315">
        <v>0</v>
      </c>
      <c r="Y20" s="2315"/>
      <c r="Z20" s="2315">
        <v>271</v>
      </c>
      <c r="AA20" s="2315"/>
      <c r="AB20" s="2315">
        <v>0</v>
      </c>
      <c r="AC20" s="2315"/>
      <c r="AD20" s="2315">
        <v>0</v>
      </c>
      <c r="AE20" s="2315"/>
      <c r="AF20" s="2315">
        <v>0</v>
      </c>
      <c r="AG20" s="2315"/>
      <c r="AH20" s="2315">
        <v>0</v>
      </c>
      <c r="AI20" s="2315"/>
      <c r="AJ20" s="732" t="s">
        <v>117</v>
      </c>
    </row>
    <row r="21" spans="1:36" ht="60.95" customHeight="1">
      <c r="A21" s="732" t="s">
        <v>2051</v>
      </c>
      <c r="B21" s="2312">
        <v>8</v>
      </c>
      <c r="C21" s="2312"/>
      <c r="D21" s="2312">
        <v>82</v>
      </c>
      <c r="E21" s="2312"/>
      <c r="F21" s="2313">
        <v>25</v>
      </c>
      <c r="G21" s="2314"/>
      <c r="H21" s="2313">
        <v>16</v>
      </c>
      <c r="I21" s="2314"/>
      <c r="J21" s="2313">
        <v>0</v>
      </c>
      <c r="K21" s="2314"/>
      <c r="L21" s="2313">
        <v>0</v>
      </c>
      <c r="M21" s="2314"/>
      <c r="N21" s="2312">
        <v>0</v>
      </c>
      <c r="O21" s="2312"/>
      <c r="P21" s="2312">
        <v>0</v>
      </c>
      <c r="Q21" s="2312"/>
      <c r="R21" s="2312">
        <v>1</v>
      </c>
      <c r="S21" s="2312"/>
      <c r="T21" s="2312">
        <v>25</v>
      </c>
      <c r="U21" s="2312"/>
      <c r="V21" s="2312">
        <v>0</v>
      </c>
      <c r="W21" s="2312"/>
      <c r="X21" s="2312">
        <v>0</v>
      </c>
      <c r="Y21" s="2312"/>
      <c r="Z21" s="2312">
        <v>200</v>
      </c>
      <c r="AA21" s="2312"/>
      <c r="AB21" s="2312">
        <v>0</v>
      </c>
      <c r="AC21" s="2312"/>
      <c r="AD21" s="2312">
        <v>0</v>
      </c>
      <c r="AE21" s="2312"/>
      <c r="AF21" s="2312">
        <v>0</v>
      </c>
      <c r="AG21" s="2312"/>
      <c r="AH21" s="2312">
        <v>7</v>
      </c>
      <c r="AI21" s="2312"/>
      <c r="AJ21" s="732" t="s">
        <v>2096</v>
      </c>
    </row>
    <row r="22" spans="1:36" ht="60.95" customHeight="1">
      <c r="A22" s="732" t="s">
        <v>2052</v>
      </c>
      <c r="B22" s="2315">
        <v>0</v>
      </c>
      <c r="C22" s="2315"/>
      <c r="D22" s="2315">
        <v>119</v>
      </c>
      <c r="E22" s="2315"/>
      <c r="F22" s="2316">
        <v>28</v>
      </c>
      <c r="G22" s="2317"/>
      <c r="H22" s="2316">
        <v>9</v>
      </c>
      <c r="I22" s="2317"/>
      <c r="J22" s="2316">
        <v>0</v>
      </c>
      <c r="K22" s="2317"/>
      <c r="L22" s="2316">
        <v>0</v>
      </c>
      <c r="M22" s="2317"/>
      <c r="N22" s="2315">
        <v>0</v>
      </c>
      <c r="O22" s="2315"/>
      <c r="P22" s="2315">
        <v>0</v>
      </c>
      <c r="Q22" s="2315"/>
      <c r="R22" s="2315">
        <v>0</v>
      </c>
      <c r="S22" s="2315"/>
      <c r="T22" s="2315">
        <v>17</v>
      </c>
      <c r="U22" s="2315"/>
      <c r="V22" s="2315">
        <v>0</v>
      </c>
      <c r="W22" s="2315"/>
      <c r="X22" s="2315">
        <v>0</v>
      </c>
      <c r="Y22" s="2315"/>
      <c r="Z22" s="2315">
        <v>0</v>
      </c>
      <c r="AA22" s="2315"/>
      <c r="AB22" s="2315">
        <v>0</v>
      </c>
      <c r="AC22" s="2315"/>
      <c r="AD22" s="2315">
        <v>0</v>
      </c>
      <c r="AE22" s="2315"/>
      <c r="AF22" s="2315">
        <v>0</v>
      </c>
      <c r="AG22" s="2315"/>
      <c r="AH22" s="2315">
        <v>0</v>
      </c>
      <c r="AI22" s="2315"/>
      <c r="AJ22" s="732" t="s">
        <v>121</v>
      </c>
    </row>
    <row r="23" spans="1:36" ht="60.95" customHeight="1">
      <c r="A23" s="732" t="s">
        <v>2053</v>
      </c>
      <c r="B23" s="2312">
        <v>0</v>
      </c>
      <c r="C23" s="2312"/>
      <c r="D23" s="2312">
        <v>17</v>
      </c>
      <c r="E23" s="2312"/>
      <c r="F23" s="2313">
        <v>18</v>
      </c>
      <c r="G23" s="2314"/>
      <c r="H23" s="2313">
        <v>14</v>
      </c>
      <c r="I23" s="2314"/>
      <c r="J23" s="2313">
        <v>0</v>
      </c>
      <c r="K23" s="2314"/>
      <c r="L23" s="2313">
        <v>0</v>
      </c>
      <c r="M23" s="2314"/>
      <c r="N23" s="2312">
        <v>0</v>
      </c>
      <c r="O23" s="2312"/>
      <c r="P23" s="2312">
        <v>0</v>
      </c>
      <c r="Q23" s="2312"/>
      <c r="R23" s="2312">
        <v>0</v>
      </c>
      <c r="S23" s="2312"/>
      <c r="T23" s="2312">
        <v>0</v>
      </c>
      <c r="U23" s="2312"/>
      <c r="V23" s="2312">
        <v>0</v>
      </c>
      <c r="W23" s="2312"/>
      <c r="X23" s="2312">
        <v>0</v>
      </c>
      <c r="Y23" s="2312"/>
      <c r="Z23" s="2312">
        <v>0</v>
      </c>
      <c r="AA23" s="2312"/>
      <c r="AB23" s="2312">
        <v>0</v>
      </c>
      <c r="AC23" s="2312"/>
      <c r="AD23" s="2312">
        <v>0</v>
      </c>
      <c r="AE23" s="2312"/>
      <c r="AF23" s="2312">
        <v>0</v>
      </c>
      <c r="AG23" s="2312"/>
      <c r="AH23" s="2312">
        <v>0</v>
      </c>
      <c r="AI23" s="2312"/>
      <c r="AJ23" s="732" t="s">
        <v>123</v>
      </c>
    </row>
    <row r="24" spans="1:36" ht="60.95" customHeight="1">
      <c r="A24" s="732" t="s">
        <v>2054</v>
      </c>
      <c r="B24" s="2315">
        <v>0</v>
      </c>
      <c r="C24" s="2315"/>
      <c r="D24" s="2315">
        <v>21</v>
      </c>
      <c r="E24" s="2315"/>
      <c r="F24" s="2316">
        <v>10</v>
      </c>
      <c r="G24" s="2317"/>
      <c r="H24" s="2316">
        <v>2</v>
      </c>
      <c r="I24" s="2317"/>
      <c r="J24" s="2316">
        <v>0</v>
      </c>
      <c r="K24" s="2317"/>
      <c r="L24" s="2316">
        <v>0</v>
      </c>
      <c r="M24" s="2317"/>
      <c r="N24" s="2315">
        <v>0</v>
      </c>
      <c r="O24" s="2315"/>
      <c r="P24" s="2315">
        <v>0</v>
      </c>
      <c r="Q24" s="2315"/>
      <c r="R24" s="2315">
        <v>0</v>
      </c>
      <c r="S24" s="2315"/>
      <c r="T24" s="2315">
        <v>0</v>
      </c>
      <c r="U24" s="2315"/>
      <c r="V24" s="2315">
        <v>0</v>
      </c>
      <c r="W24" s="2315"/>
      <c r="X24" s="2315">
        <v>0</v>
      </c>
      <c r="Y24" s="2315"/>
      <c r="Z24" s="2315">
        <v>0</v>
      </c>
      <c r="AA24" s="2315"/>
      <c r="AB24" s="2315">
        <v>0</v>
      </c>
      <c r="AC24" s="2315"/>
      <c r="AD24" s="2315">
        <v>0</v>
      </c>
      <c r="AE24" s="2315"/>
      <c r="AF24" s="2315">
        <v>0</v>
      </c>
      <c r="AG24" s="2315"/>
      <c r="AH24" s="2315">
        <v>0</v>
      </c>
      <c r="AI24" s="2315"/>
      <c r="AJ24" s="732" t="s">
        <v>125</v>
      </c>
    </row>
    <row r="25" spans="1:36" ht="60.95" customHeight="1">
      <c r="A25" s="732" t="s">
        <v>126</v>
      </c>
      <c r="B25" s="2312">
        <v>0</v>
      </c>
      <c r="C25" s="2312"/>
      <c r="D25" s="2312">
        <v>38</v>
      </c>
      <c r="E25" s="2312"/>
      <c r="F25" s="2313">
        <v>26</v>
      </c>
      <c r="G25" s="2314"/>
      <c r="H25" s="2313">
        <v>15</v>
      </c>
      <c r="I25" s="2314"/>
      <c r="J25" s="2313">
        <v>0</v>
      </c>
      <c r="K25" s="2314"/>
      <c r="L25" s="2313">
        <v>0</v>
      </c>
      <c r="M25" s="2314"/>
      <c r="N25" s="2312">
        <v>0</v>
      </c>
      <c r="O25" s="2312"/>
      <c r="P25" s="2312">
        <v>0</v>
      </c>
      <c r="Q25" s="2312"/>
      <c r="R25" s="2312">
        <v>0</v>
      </c>
      <c r="S25" s="2312"/>
      <c r="T25" s="2312">
        <v>3</v>
      </c>
      <c r="U25" s="2312"/>
      <c r="V25" s="2312">
        <v>0</v>
      </c>
      <c r="W25" s="2312"/>
      <c r="X25" s="2312">
        <v>0</v>
      </c>
      <c r="Y25" s="2312"/>
      <c r="Z25" s="2312">
        <v>35</v>
      </c>
      <c r="AA25" s="2312"/>
      <c r="AB25" s="2312">
        <v>0</v>
      </c>
      <c r="AC25" s="2312"/>
      <c r="AD25" s="2312">
        <v>0</v>
      </c>
      <c r="AE25" s="2312"/>
      <c r="AF25" s="2312">
        <v>0</v>
      </c>
      <c r="AG25" s="2312"/>
      <c r="AH25" s="2312">
        <v>0</v>
      </c>
      <c r="AI25" s="2312"/>
      <c r="AJ25" s="732" t="s">
        <v>127</v>
      </c>
    </row>
    <row r="26" spans="1:36" ht="60.95" customHeight="1">
      <c r="A26" s="733" t="s">
        <v>533</v>
      </c>
      <c r="B26" s="2311">
        <f>SUM(B6:B25)</f>
        <v>157</v>
      </c>
      <c r="C26" s="2311"/>
      <c r="D26" s="2311">
        <f>SUM(D6:D25)</f>
        <v>7658</v>
      </c>
      <c r="E26" s="2311"/>
      <c r="F26" s="2311">
        <f>SUM(F6:F25)</f>
        <v>5075</v>
      </c>
      <c r="G26" s="2311"/>
      <c r="H26" s="2311">
        <f>SUM(H6:H25)</f>
        <v>1603</v>
      </c>
      <c r="I26" s="2311"/>
      <c r="J26" s="2311">
        <f>SUM(J6:J25)</f>
        <v>2</v>
      </c>
      <c r="K26" s="2311"/>
      <c r="L26" s="2311">
        <f>SUM(L6:L25)</f>
        <v>15</v>
      </c>
      <c r="M26" s="2311"/>
      <c r="N26" s="2311">
        <f>SUM(N6:N25)</f>
        <v>1</v>
      </c>
      <c r="O26" s="2311"/>
      <c r="P26" s="2311">
        <f>SUM(P6:P25)</f>
        <v>0</v>
      </c>
      <c r="Q26" s="2311"/>
      <c r="R26" s="2311">
        <f>SUM(R6:R25)</f>
        <v>70</v>
      </c>
      <c r="S26" s="2311"/>
      <c r="T26" s="2311">
        <f>SUM(T6:T25)</f>
        <v>1860</v>
      </c>
      <c r="U26" s="2311"/>
      <c r="V26" s="2311">
        <f>SUM(V6:V25)</f>
        <v>0</v>
      </c>
      <c r="W26" s="2311"/>
      <c r="X26" s="2311">
        <f>SUM(X6:X25)</f>
        <v>0</v>
      </c>
      <c r="Y26" s="2311"/>
      <c r="Z26" s="2311">
        <f>SUM(Z6:Z25)</f>
        <v>15010</v>
      </c>
      <c r="AA26" s="2311"/>
      <c r="AB26" s="2311">
        <f>SUM(AB6:AB25)</f>
        <v>0</v>
      </c>
      <c r="AC26" s="2311"/>
      <c r="AD26" s="2311">
        <f>SUM(AD6:AD25)</f>
        <v>0</v>
      </c>
      <c r="AE26" s="2311"/>
      <c r="AF26" s="2311">
        <f>SUM(AF6:AF25)</f>
        <v>0</v>
      </c>
      <c r="AG26" s="2311"/>
      <c r="AH26" s="2311">
        <f>SUM(AH6:AH25)</f>
        <v>7</v>
      </c>
      <c r="AI26" s="2311"/>
      <c r="AJ26" s="733" t="s">
        <v>129</v>
      </c>
    </row>
    <row r="27" spans="1:36" ht="60.75" customHeight="1">
      <c r="A27" s="1992" t="s">
        <v>2097</v>
      </c>
      <c r="B27" s="2310"/>
      <c r="C27" s="2310"/>
      <c r="D27" s="2310"/>
      <c r="E27" s="2310"/>
      <c r="F27" s="2310"/>
      <c r="G27" s="2310"/>
      <c r="H27" s="2310"/>
      <c r="I27" s="2310"/>
      <c r="J27" s="2310"/>
      <c r="K27" s="2310"/>
      <c r="L27" s="2310"/>
      <c r="M27" s="2310"/>
      <c r="N27" s="2310"/>
      <c r="O27" s="2310"/>
      <c r="P27" s="2310"/>
      <c r="Q27" s="2310"/>
      <c r="R27" s="2310"/>
      <c r="S27" s="2310"/>
      <c r="T27" s="1993" t="s">
        <v>2098</v>
      </c>
      <c r="U27" s="1993"/>
      <c r="V27" s="1993"/>
      <c r="W27" s="1993"/>
      <c r="X27" s="1993"/>
      <c r="Y27" s="1993"/>
      <c r="Z27" s="1993"/>
      <c r="AA27" s="1993"/>
      <c r="AB27" s="1993"/>
      <c r="AC27" s="1993"/>
      <c r="AD27" s="1993"/>
      <c r="AE27" s="1993"/>
      <c r="AF27" s="1993"/>
      <c r="AG27" s="1993"/>
      <c r="AH27" s="1993"/>
      <c r="AI27" s="1993"/>
      <c r="AJ27" s="1993"/>
    </row>
  </sheetData>
  <mergeCells count="386">
    <mergeCell ref="A1:AJ1"/>
    <mergeCell ref="A2:AJ2"/>
    <mergeCell ref="A3:S3"/>
    <mergeCell ref="T3:AJ3"/>
    <mergeCell ref="A4:A5"/>
    <mergeCell ref="B4:O4"/>
    <mergeCell ref="P4:P5"/>
    <mergeCell ref="Q4:Q5"/>
    <mergeCell ref="R4:R5"/>
    <mergeCell ref="S4:S5"/>
    <mergeCell ref="AF4:AF5"/>
    <mergeCell ref="AG4:AG5"/>
    <mergeCell ref="AH4:AH5"/>
    <mergeCell ref="AI4:AI5"/>
    <mergeCell ref="AJ4:AJ5"/>
    <mergeCell ref="AD4:AD5"/>
    <mergeCell ref="AE4:AE5"/>
    <mergeCell ref="B6:C6"/>
    <mergeCell ref="D6:E6"/>
    <mergeCell ref="F6:G6"/>
    <mergeCell ref="H6:I6"/>
    <mergeCell ref="J6:K6"/>
    <mergeCell ref="Z4:Z5"/>
    <mergeCell ref="AA4:AA5"/>
    <mergeCell ref="AB4:AB5"/>
    <mergeCell ref="AC4:AC5"/>
    <mergeCell ref="T4:T5"/>
    <mergeCell ref="U4:U5"/>
    <mergeCell ref="V4:V5"/>
    <mergeCell ref="W4:W5"/>
    <mergeCell ref="X4:X5"/>
    <mergeCell ref="Y4:Y5"/>
    <mergeCell ref="X6:Y6"/>
    <mergeCell ref="Z6:AA6"/>
    <mergeCell ref="AB6:AC6"/>
    <mergeCell ref="AD6:AE6"/>
    <mergeCell ref="AF6:AG6"/>
    <mergeCell ref="AH6:AI6"/>
    <mergeCell ref="L6:M6"/>
    <mergeCell ref="N6:O6"/>
    <mergeCell ref="P6:Q6"/>
    <mergeCell ref="R6:S6"/>
    <mergeCell ref="T6:U6"/>
    <mergeCell ref="V6:W6"/>
    <mergeCell ref="Z7:AA7"/>
    <mergeCell ref="AB7:AC7"/>
    <mergeCell ref="AD7:AE7"/>
    <mergeCell ref="AF7:AG7"/>
    <mergeCell ref="AH7:AI7"/>
    <mergeCell ref="B8:C8"/>
    <mergeCell ref="D8:E8"/>
    <mergeCell ref="F8:G8"/>
    <mergeCell ref="H8:I8"/>
    <mergeCell ref="J8:K8"/>
    <mergeCell ref="N7:O7"/>
    <mergeCell ref="P7:Q7"/>
    <mergeCell ref="R7:S7"/>
    <mergeCell ref="T7:U7"/>
    <mergeCell ref="V7:W7"/>
    <mergeCell ref="X7:Y7"/>
    <mergeCell ref="B7:C7"/>
    <mergeCell ref="D7:E7"/>
    <mergeCell ref="F7:G7"/>
    <mergeCell ref="H7:I7"/>
    <mergeCell ref="J7:K7"/>
    <mergeCell ref="L7:M7"/>
    <mergeCell ref="X8:Y8"/>
    <mergeCell ref="Z8:AA8"/>
    <mergeCell ref="AB8:AC8"/>
    <mergeCell ref="AD8:AE8"/>
    <mergeCell ref="AF8:AG8"/>
    <mergeCell ref="AH8:AI8"/>
    <mergeCell ref="L8:M8"/>
    <mergeCell ref="N8:O8"/>
    <mergeCell ref="P8:Q8"/>
    <mergeCell ref="R8:S8"/>
    <mergeCell ref="T8:U8"/>
    <mergeCell ref="V8:W8"/>
    <mergeCell ref="Z9:AA9"/>
    <mergeCell ref="AB9:AC9"/>
    <mergeCell ref="AD9:AE9"/>
    <mergeCell ref="AF9:AG9"/>
    <mergeCell ref="AH9:AI9"/>
    <mergeCell ref="B10:C10"/>
    <mergeCell ref="D10:E10"/>
    <mergeCell ref="F10:G10"/>
    <mergeCell ref="H10:I10"/>
    <mergeCell ref="J10:K10"/>
    <mergeCell ref="N9:O9"/>
    <mergeCell ref="P9:Q9"/>
    <mergeCell ref="R9:S9"/>
    <mergeCell ref="T9:U9"/>
    <mergeCell ref="V9:W9"/>
    <mergeCell ref="X9:Y9"/>
    <mergeCell ref="B9:C9"/>
    <mergeCell ref="D9:E9"/>
    <mergeCell ref="F9:G9"/>
    <mergeCell ref="H9:I9"/>
    <mergeCell ref="J9:K9"/>
    <mergeCell ref="L9:M9"/>
    <mergeCell ref="X10:Y10"/>
    <mergeCell ref="Z10:AA10"/>
    <mergeCell ref="AB10:AC10"/>
    <mergeCell ref="AD10:AE10"/>
    <mergeCell ref="AF10:AG10"/>
    <mergeCell ref="AH10:AI10"/>
    <mergeCell ref="L10:M10"/>
    <mergeCell ref="N10:O10"/>
    <mergeCell ref="P10:Q10"/>
    <mergeCell ref="R10:S10"/>
    <mergeCell ref="T10:U10"/>
    <mergeCell ref="V10:W10"/>
    <mergeCell ref="Z11:AA11"/>
    <mergeCell ref="AB11:AC11"/>
    <mergeCell ref="AD11:AE11"/>
    <mergeCell ref="AF11:AG11"/>
    <mergeCell ref="AH11:AI11"/>
    <mergeCell ref="B12:C12"/>
    <mergeCell ref="D12:E12"/>
    <mergeCell ref="F12:G12"/>
    <mergeCell ref="H12:I12"/>
    <mergeCell ref="J12:K12"/>
    <mergeCell ref="N11:O11"/>
    <mergeCell ref="P11:Q11"/>
    <mergeCell ref="R11:S11"/>
    <mergeCell ref="T11:U11"/>
    <mergeCell ref="V11:W11"/>
    <mergeCell ref="X11:Y11"/>
    <mergeCell ref="B11:C11"/>
    <mergeCell ref="D11:E11"/>
    <mergeCell ref="F11:G11"/>
    <mergeCell ref="H11:I11"/>
    <mergeCell ref="J11:K11"/>
    <mergeCell ref="L11:M11"/>
    <mergeCell ref="X12:Y12"/>
    <mergeCell ref="Z12:AA12"/>
    <mergeCell ref="AB12:AC12"/>
    <mergeCell ref="AD12:AE12"/>
    <mergeCell ref="AF12:AG12"/>
    <mergeCell ref="AH12:AI12"/>
    <mergeCell ref="L12:M12"/>
    <mergeCell ref="N12:O12"/>
    <mergeCell ref="P12:Q12"/>
    <mergeCell ref="R12:S12"/>
    <mergeCell ref="T12:U12"/>
    <mergeCell ref="V12:W12"/>
    <mergeCell ref="Z13:AA13"/>
    <mergeCell ref="AB13:AC13"/>
    <mergeCell ref="AD13:AE13"/>
    <mergeCell ref="AF13:AG13"/>
    <mergeCell ref="AH13:AI13"/>
    <mergeCell ref="B14:C14"/>
    <mergeCell ref="D14:E14"/>
    <mergeCell ref="F14:G14"/>
    <mergeCell ref="H14:I14"/>
    <mergeCell ref="J14:K14"/>
    <mergeCell ref="N13:O13"/>
    <mergeCell ref="P13:Q13"/>
    <mergeCell ref="R13:S13"/>
    <mergeCell ref="T13:U13"/>
    <mergeCell ref="V13:W13"/>
    <mergeCell ref="X13:Y13"/>
    <mergeCell ref="B13:C13"/>
    <mergeCell ref="D13:E13"/>
    <mergeCell ref="F13:G13"/>
    <mergeCell ref="H13:I13"/>
    <mergeCell ref="J13:K13"/>
    <mergeCell ref="L13:M13"/>
    <mergeCell ref="X14:Y14"/>
    <mergeCell ref="Z14:AA14"/>
    <mergeCell ref="AB14:AC14"/>
    <mergeCell ref="AD14:AE14"/>
    <mergeCell ref="AF14:AG14"/>
    <mergeCell ref="AH14:AI14"/>
    <mergeCell ref="L14:M14"/>
    <mergeCell ref="N14:O14"/>
    <mergeCell ref="P14:Q14"/>
    <mergeCell ref="R14:S14"/>
    <mergeCell ref="T14:U14"/>
    <mergeCell ref="V14:W14"/>
    <mergeCell ref="Z15:AA15"/>
    <mergeCell ref="AB15:AC15"/>
    <mergeCell ref="AD15:AE15"/>
    <mergeCell ref="AF15:AG15"/>
    <mergeCell ref="AH15:AI15"/>
    <mergeCell ref="B16:C16"/>
    <mergeCell ref="D16:E16"/>
    <mergeCell ref="F16:G16"/>
    <mergeCell ref="H16:I16"/>
    <mergeCell ref="J16:K16"/>
    <mergeCell ref="N15:O15"/>
    <mergeCell ref="P15:Q15"/>
    <mergeCell ref="R15:S15"/>
    <mergeCell ref="T15:U15"/>
    <mergeCell ref="V15:W15"/>
    <mergeCell ref="X15:Y15"/>
    <mergeCell ref="B15:C15"/>
    <mergeCell ref="D15:E15"/>
    <mergeCell ref="F15:G15"/>
    <mergeCell ref="H15:I15"/>
    <mergeCell ref="J15:K15"/>
    <mergeCell ref="L15:M15"/>
    <mergeCell ref="X16:Y16"/>
    <mergeCell ref="Z16:AA16"/>
    <mergeCell ref="AB16:AC16"/>
    <mergeCell ref="AD16:AE16"/>
    <mergeCell ref="AF16:AG16"/>
    <mergeCell ref="AH16:AI16"/>
    <mergeCell ref="L16:M16"/>
    <mergeCell ref="N16:O16"/>
    <mergeCell ref="P16:Q16"/>
    <mergeCell ref="R16:S16"/>
    <mergeCell ref="T16:U16"/>
    <mergeCell ref="V16:W16"/>
    <mergeCell ref="Z17:AA17"/>
    <mergeCell ref="AB17:AC17"/>
    <mergeCell ref="AD17:AE17"/>
    <mergeCell ref="AF17:AG17"/>
    <mergeCell ref="AH17:AI17"/>
    <mergeCell ref="B18:C18"/>
    <mergeCell ref="D18:E18"/>
    <mergeCell ref="F18:G18"/>
    <mergeCell ref="H18:I18"/>
    <mergeCell ref="J18:K18"/>
    <mergeCell ref="N17:O17"/>
    <mergeCell ref="P17:Q17"/>
    <mergeCell ref="R17:S17"/>
    <mergeCell ref="T17:U17"/>
    <mergeCell ref="V17:W17"/>
    <mergeCell ref="X17:Y17"/>
    <mergeCell ref="B17:C17"/>
    <mergeCell ref="D17:E17"/>
    <mergeCell ref="F17:G17"/>
    <mergeCell ref="H17:I17"/>
    <mergeCell ref="J17:K17"/>
    <mergeCell ref="L17:M17"/>
    <mergeCell ref="X18:Y18"/>
    <mergeCell ref="Z18:AA18"/>
    <mergeCell ref="AB18:AC18"/>
    <mergeCell ref="AD18:AE18"/>
    <mergeCell ref="AF18:AG18"/>
    <mergeCell ref="AH18:AI18"/>
    <mergeCell ref="L18:M18"/>
    <mergeCell ref="N18:O18"/>
    <mergeCell ref="P18:Q18"/>
    <mergeCell ref="R18:S18"/>
    <mergeCell ref="T18:U18"/>
    <mergeCell ref="V18:W18"/>
    <mergeCell ref="Z19:AA19"/>
    <mergeCell ref="AB19:AC19"/>
    <mergeCell ref="AD19:AE19"/>
    <mergeCell ref="AF19:AG19"/>
    <mergeCell ref="AH19:AI19"/>
    <mergeCell ref="B20:C20"/>
    <mergeCell ref="D20:E20"/>
    <mergeCell ref="F20:G20"/>
    <mergeCell ref="H20:I20"/>
    <mergeCell ref="J20:K20"/>
    <mergeCell ref="N19:O19"/>
    <mergeCell ref="P19:Q19"/>
    <mergeCell ref="R19:S19"/>
    <mergeCell ref="T19:U19"/>
    <mergeCell ref="V19:W19"/>
    <mergeCell ref="X19:Y19"/>
    <mergeCell ref="B19:C19"/>
    <mergeCell ref="D19:E19"/>
    <mergeCell ref="F19:G19"/>
    <mergeCell ref="H19:I19"/>
    <mergeCell ref="J19:K19"/>
    <mergeCell ref="L19:M19"/>
    <mergeCell ref="X20:Y20"/>
    <mergeCell ref="Z20:AA20"/>
    <mergeCell ref="AB20:AC20"/>
    <mergeCell ref="AD20:AE20"/>
    <mergeCell ref="AF20:AG20"/>
    <mergeCell ref="AH20:AI20"/>
    <mergeCell ref="L20:M20"/>
    <mergeCell ref="N20:O20"/>
    <mergeCell ref="P20:Q20"/>
    <mergeCell ref="R20:S20"/>
    <mergeCell ref="T20:U20"/>
    <mergeCell ref="V20:W20"/>
    <mergeCell ref="Z21:AA21"/>
    <mergeCell ref="AB21:AC21"/>
    <mergeCell ref="AD21:AE21"/>
    <mergeCell ref="AF21:AG21"/>
    <mergeCell ref="AH21:AI21"/>
    <mergeCell ref="B22:C22"/>
    <mergeCell ref="D22:E22"/>
    <mergeCell ref="F22:G22"/>
    <mergeCell ref="H22:I22"/>
    <mergeCell ref="J22:K22"/>
    <mergeCell ref="N21:O21"/>
    <mergeCell ref="P21:Q21"/>
    <mergeCell ref="R21:S21"/>
    <mergeCell ref="T21:U21"/>
    <mergeCell ref="V21:W21"/>
    <mergeCell ref="X21:Y21"/>
    <mergeCell ref="B21:C21"/>
    <mergeCell ref="D21:E21"/>
    <mergeCell ref="F21:G21"/>
    <mergeCell ref="H21:I21"/>
    <mergeCell ref="J21:K21"/>
    <mergeCell ref="L21:M21"/>
    <mergeCell ref="X22:Y22"/>
    <mergeCell ref="Z22:AA22"/>
    <mergeCell ref="AB22:AC22"/>
    <mergeCell ref="AD22:AE22"/>
    <mergeCell ref="AF22:AG22"/>
    <mergeCell ref="AH22:AI22"/>
    <mergeCell ref="L22:M22"/>
    <mergeCell ref="N22:O22"/>
    <mergeCell ref="P22:Q22"/>
    <mergeCell ref="R22:S22"/>
    <mergeCell ref="T22:U22"/>
    <mergeCell ref="V22:W22"/>
    <mergeCell ref="Z23:AA23"/>
    <mergeCell ref="AB23:AC23"/>
    <mergeCell ref="AD23:AE23"/>
    <mergeCell ref="AF23:AG23"/>
    <mergeCell ref="AH23:AI23"/>
    <mergeCell ref="B24:C24"/>
    <mergeCell ref="D24:E24"/>
    <mergeCell ref="F24:G24"/>
    <mergeCell ref="H24:I24"/>
    <mergeCell ref="J24:K24"/>
    <mergeCell ref="N23:O23"/>
    <mergeCell ref="P23:Q23"/>
    <mergeCell ref="R23:S23"/>
    <mergeCell ref="T23:U23"/>
    <mergeCell ref="V23:W23"/>
    <mergeCell ref="X23:Y23"/>
    <mergeCell ref="B23:C23"/>
    <mergeCell ref="D23:E23"/>
    <mergeCell ref="F23:G23"/>
    <mergeCell ref="H23:I23"/>
    <mergeCell ref="J23:K23"/>
    <mergeCell ref="L23:M23"/>
    <mergeCell ref="X24:Y24"/>
    <mergeCell ref="Z24:AA24"/>
    <mergeCell ref="AB24:AC24"/>
    <mergeCell ref="AD24:AE24"/>
    <mergeCell ref="AF24:AG24"/>
    <mergeCell ref="AH24:AI24"/>
    <mergeCell ref="L24:M24"/>
    <mergeCell ref="N24:O24"/>
    <mergeCell ref="P24:Q24"/>
    <mergeCell ref="R24:S24"/>
    <mergeCell ref="T24:U24"/>
    <mergeCell ref="V24:W24"/>
    <mergeCell ref="Z25:AA25"/>
    <mergeCell ref="AB25:AC25"/>
    <mergeCell ref="AD25:AE25"/>
    <mergeCell ref="AF25:AG25"/>
    <mergeCell ref="AH25:AI25"/>
    <mergeCell ref="B26:C26"/>
    <mergeCell ref="D26:E26"/>
    <mergeCell ref="F26:G26"/>
    <mergeCell ref="H26:I26"/>
    <mergeCell ref="J26:K26"/>
    <mergeCell ref="N25:O25"/>
    <mergeCell ref="P25:Q25"/>
    <mergeCell ref="R25:S25"/>
    <mergeCell ref="T25:U25"/>
    <mergeCell ref="V25:W25"/>
    <mergeCell ref="X25:Y25"/>
    <mergeCell ref="B25:C25"/>
    <mergeCell ref="D25:E25"/>
    <mergeCell ref="F25:G25"/>
    <mergeCell ref="H25:I25"/>
    <mergeCell ref="J25:K25"/>
    <mergeCell ref="L25:M25"/>
    <mergeCell ref="A27:S27"/>
    <mergeCell ref="T27:AJ27"/>
    <mergeCell ref="X26:Y26"/>
    <mergeCell ref="Z26:AA26"/>
    <mergeCell ref="AB26:AC26"/>
    <mergeCell ref="AD26:AE26"/>
    <mergeCell ref="AF26:AG26"/>
    <mergeCell ref="AH26:AI26"/>
    <mergeCell ref="L26:M26"/>
    <mergeCell ref="N26:O26"/>
    <mergeCell ref="P26:Q26"/>
    <mergeCell ref="R26:S26"/>
    <mergeCell ref="T26:U26"/>
    <mergeCell ref="V26:W26"/>
  </mergeCells>
  <printOptions horizontalCentered="1" verticalCentered="1"/>
  <pageMargins left="0.39370078740157483" right="0.39370078740157483" top="0.78740157480314965" bottom="0.78740157480314965" header="0.51181102362204722" footer="0.51181102362204722"/>
  <pageSetup paperSize="9" scale="27" orientation="landscape"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39"/>
  <sheetViews>
    <sheetView showGridLines="0" rightToLeft="1" zoomScale="50" zoomScaleNormal="75" workbookViewId="0">
      <selection activeCell="G13" sqref="G13"/>
    </sheetView>
  </sheetViews>
  <sheetFormatPr defaultColWidth="21" defaultRowHeight="15.75"/>
  <cols>
    <col min="1" max="1" width="31.5703125" style="746" customWidth="1"/>
    <col min="2" max="14" width="19.5703125" style="747" customWidth="1"/>
    <col min="15" max="15" width="31.5703125" style="734" customWidth="1"/>
    <col min="16" max="16384" width="21" style="734"/>
  </cols>
  <sheetData>
    <row r="1" spans="1:15" ht="52.5" customHeight="1">
      <c r="A1" s="2324" t="s">
        <v>2099</v>
      </c>
      <c r="B1" s="2324"/>
      <c r="C1" s="2324"/>
      <c r="D1" s="2324"/>
      <c r="E1" s="2324"/>
      <c r="F1" s="2324"/>
      <c r="G1" s="2324"/>
      <c r="H1" s="2324"/>
      <c r="I1" s="2324"/>
      <c r="J1" s="2324"/>
      <c r="K1" s="2324"/>
      <c r="L1" s="2324"/>
      <c r="M1" s="2324"/>
      <c r="N1" s="2324"/>
      <c r="O1" s="2324"/>
    </row>
    <row r="2" spans="1:15" ht="61.5" customHeight="1">
      <c r="A2" s="1981" t="s">
        <v>2100</v>
      </c>
      <c r="B2" s="1982"/>
      <c r="C2" s="1982"/>
      <c r="D2" s="1982"/>
      <c r="E2" s="1982"/>
      <c r="F2" s="1982"/>
      <c r="G2" s="1982"/>
      <c r="H2" s="1982"/>
      <c r="I2" s="1982"/>
      <c r="J2" s="1982"/>
      <c r="K2" s="1982"/>
      <c r="L2" s="1982"/>
      <c r="M2" s="1982"/>
      <c r="N2" s="1982"/>
      <c r="O2" s="1983"/>
    </row>
    <row r="3" spans="1:15" ht="37.5" customHeight="1">
      <c r="A3" s="1904" t="s">
        <v>2101</v>
      </c>
      <c r="B3" s="2155"/>
      <c r="C3" s="2155"/>
      <c r="D3" s="2155"/>
      <c r="E3" s="2155"/>
      <c r="F3" s="2155"/>
      <c r="G3" s="2155"/>
      <c r="H3" s="1958" t="s">
        <v>2102</v>
      </c>
      <c r="I3" s="1958"/>
      <c r="J3" s="1958"/>
      <c r="K3" s="1958"/>
      <c r="L3" s="1958"/>
      <c r="M3" s="1958"/>
      <c r="N3" s="1958"/>
      <c r="O3" s="1905"/>
    </row>
    <row r="4" spans="1:15" ht="37.5" customHeight="1">
      <c r="A4" s="2325" t="s">
        <v>1998</v>
      </c>
      <c r="B4" s="735" t="s">
        <v>2103</v>
      </c>
      <c r="C4" s="735" t="s">
        <v>2104</v>
      </c>
      <c r="D4" s="735" t="s">
        <v>2105</v>
      </c>
      <c r="E4" s="735" t="s">
        <v>2106</v>
      </c>
      <c r="F4" s="735" t="s">
        <v>2107</v>
      </c>
      <c r="G4" s="735" t="s">
        <v>2108</v>
      </c>
      <c r="H4" s="735" t="s">
        <v>2109</v>
      </c>
      <c r="I4" s="735" t="s">
        <v>2110</v>
      </c>
      <c r="J4" s="735" t="s">
        <v>2111</v>
      </c>
      <c r="K4" s="735" t="s">
        <v>2112</v>
      </c>
      <c r="L4" s="735" t="s">
        <v>2113</v>
      </c>
      <c r="M4" s="735" t="s">
        <v>2114</v>
      </c>
      <c r="N4" s="736" t="s">
        <v>128</v>
      </c>
      <c r="O4" s="2327" t="s">
        <v>2001</v>
      </c>
    </row>
    <row r="5" spans="1:15" ht="41.25" customHeight="1">
      <c r="A5" s="2326"/>
      <c r="B5" s="737" t="s">
        <v>2115</v>
      </c>
      <c r="C5" s="737" t="s">
        <v>2116</v>
      </c>
      <c r="D5" s="737" t="s">
        <v>2117</v>
      </c>
      <c r="E5" s="737" t="s">
        <v>2118</v>
      </c>
      <c r="F5" s="737" t="s">
        <v>2119</v>
      </c>
      <c r="G5" s="737" t="s">
        <v>2120</v>
      </c>
      <c r="H5" s="737" t="s">
        <v>2121</v>
      </c>
      <c r="I5" s="737" t="s">
        <v>2122</v>
      </c>
      <c r="J5" s="737" t="s">
        <v>2123</v>
      </c>
      <c r="K5" s="737" t="s">
        <v>2124</v>
      </c>
      <c r="L5" s="737" t="s">
        <v>2125</v>
      </c>
      <c r="M5" s="737" t="s">
        <v>2126</v>
      </c>
      <c r="N5" s="738" t="s">
        <v>129</v>
      </c>
      <c r="O5" s="2328"/>
    </row>
    <row r="6" spans="1:15" ht="60.95" customHeight="1">
      <c r="A6" s="724" t="s">
        <v>2026</v>
      </c>
      <c r="B6" s="739">
        <v>0</v>
      </c>
      <c r="C6" s="739">
        <v>0</v>
      </c>
      <c r="D6" s="739">
        <v>0</v>
      </c>
      <c r="E6" s="739">
        <v>0</v>
      </c>
      <c r="F6" s="739">
        <v>0</v>
      </c>
      <c r="G6" s="739">
        <v>0</v>
      </c>
      <c r="H6" s="739">
        <v>0</v>
      </c>
      <c r="I6" s="739">
        <v>0</v>
      </c>
      <c r="J6" s="739">
        <v>0</v>
      </c>
      <c r="K6" s="739">
        <v>0</v>
      </c>
      <c r="L6" s="739">
        <v>0</v>
      </c>
      <c r="M6" s="739">
        <v>0</v>
      </c>
      <c r="N6" s="740">
        <f t="shared" ref="N6:N33" si="0">SUM(B6:M6)</f>
        <v>0</v>
      </c>
      <c r="O6" s="724" t="s">
        <v>2025</v>
      </c>
    </row>
    <row r="7" spans="1:15" ht="60.95" customHeight="1">
      <c r="A7" s="724" t="s">
        <v>2004</v>
      </c>
      <c r="B7" s="741">
        <v>0</v>
      </c>
      <c r="C7" s="741">
        <v>0</v>
      </c>
      <c r="D7" s="741">
        <v>2</v>
      </c>
      <c r="E7" s="741">
        <v>0</v>
      </c>
      <c r="F7" s="741">
        <v>0</v>
      </c>
      <c r="G7" s="741">
        <v>0</v>
      </c>
      <c r="H7" s="741">
        <v>0</v>
      </c>
      <c r="I7" s="741">
        <v>0</v>
      </c>
      <c r="J7" s="741">
        <v>0</v>
      </c>
      <c r="K7" s="741">
        <v>0</v>
      </c>
      <c r="L7" s="741">
        <v>0</v>
      </c>
      <c r="M7" s="741">
        <v>0</v>
      </c>
      <c r="N7" s="740">
        <f t="shared" si="0"/>
        <v>2</v>
      </c>
      <c r="O7" s="724" t="s">
        <v>2005</v>
      </c>
    </row>
    <row r="8" spans="1:15" ht="60.95" customHeight="1">
      <c r="A8" s="724" t="s">
        <v>2006</v>
      </c>
      <c r="B8" s="739">
        <v>1</v>
      </c>
      <c r="C8" s="739">
        <v>3</v>
      </c>
      <c r="D8" s="739">
        <v>8</v>
      </c>
      <c r="E8" s="739">
        <v>9</v>
      </c>
      <c r="F8" s="739">
        <v>7</v>
      </c>
      <c r="G8" s="739">
        <v>4</v>
      </c>
      <c r="H8" s="739">
        <v>14</v>
      </c>
      <c r="I8" s="739">
        <v>17</v>
      </c>
      <c r="J8" s="739">
        <v>9</v>
      </c>
      <c r="K8" s="739">
        <v>5</v>
      </c>
      <c r="L8" s="739">
        <v>11</v>
      </c>
      <c r="M8" s="739">
        <v>12</v>
      </c>
      <c r="N8" s="740">
        <f t="shared" si="0"/>
        <v>100</v>
      </c>
      <c r="O8" s="724" t="s">
        <v>2027</v>
      </c>
    </row>
    <row r="9" spans="1:15" ht="60.95" customHeight="1">
      <c r="A9" s="724" t="s">
        <v>2127</v>
      </c>
      <c r="B9" s="741">
        <v>1</v>
      </c>
      <c r="C9" s="741">
        <v>0</v>
      </c>
      <c r="D9" s="741">
        <v>0</v>
      </c>
      <c r="E9" s="741">
        <v>0</v>
      </c>
      <c r="F9" s="741">
        <v>0</v>
      </c>
      <c r="G9" s="741">
        <v>0</v>
      </c>
      <c r="H9" s="741">
        <v>0</v>
      </c>
      <c r="I9" s="741">
        <v>1</v>
      </c>
      <c r="J9" s="741">
        <v>0</v>
      </c>
      <c r="K9" s="741">
        <v>1</v>
      </c>
      <c r="L9" s="741">
        <v>0</v>
      </c>
      <c r="M9" s="741">
        <v>0</v>
      </c>
      <c r="N9" s="740">
        <f t="shared" si="0"/>
        <v>3</v>
      </c>
      <c r="O9" s="724" t="s">
        <v>2028</v>
      </c>
    </row>
    <row r="10" spans="1:15" ht="60.95" customHeight="1">
      <c r="A10" s="724" t="s">
        <v>2030</v>
      </c>
      <c r="B10" s="741">
        <v>0</v>
      </c>
      <c r="C10" s="741">
        <v>0</v>
      </c>
      <c r="D10" s="741">
        <v>0</v>
      </c>
      <c r="E10" s="741">
        <v>0</v>
      </c>
      <c r="F10" s="741">
        <v>0</v>
      </c>
      <c r="G10" s="741">
        <v>0</v>
      </c>
      <c r="H10" s="741">
        <v>0</v>
      </c>
      <c r="I10" s="741">
        <v>0</v>
      </c>
      <c r="J10" s="741">
        <v>0</v>
      </c>
      <c r="K10" s="741">
        <v>0</v>
      </c>
      <c r="L10" s="741">
        <v>0</v>
      </c>
      <c r="M10" s="741">
        <v>0</v>
      </c>
      <c r="N10" s="740">
        <f t="shared" si="0"/>
        <v>0</v>
      </c>
      <c r="O10" s="724" t="s">
        <v>289</v>
      </c>
    </row>
    <row r="11" spans="1:15" ht="60.95" customHeight="1">
      <c r="A11" s="724" t="s">
        <v>2012</v>
      </c>
      <c r="B11" s="739">
        <v>110</v>
      </c>
      <c r="C11" s="739">
        <v>161</v>
      </c>
      <c r="D11" s="739">
        <v>400</v>
      </c>
      <c r="E11" s="739">
        <v>351</v>
      </c>
      <c r="F11" s="739">
        <v>372</v>
      </c>
      <c r="G11" s="739">
        <v>243</v>
      </c>
      <c r="H11" s="739">
        <v>191</v>
      </c>
      <c r="I11" s="739">
        <v>152</v>
      </c>
      <c r="J11" s="739">
        <v>96</v>
      </c>
      <c r="K11" s="739">
        <v>71</v>
      </c>
      <c r="L11" s="739">
        <v>47</v>
      </c>
      <c r="M11" s="739">
        <v>60</v>
      </c>
      <c r="N11" s="740">
        <f t="shared" si="0"/>
        <v>2254</v>
      </c>
      <c r="O11" s="724" t="s">
        <v>293</v>
      </c>
    </row>
    <row r="12" spans="1:15" ht="60.95" customHeight="1">
      <c r="A12" s="724" t="s">
        <v>2013</v>
      </c>
      <c r="B12" s="741">
        <v>15</v>
      </c>
      <c r="C12" s="741">
        <v>23</v>
      </c>
      <c r="D12" s="741">
        <v>7</v>
      </c>
      <c r="E12" s="741">
        <v>9</v>
      </c>
      <c r="F12" s="741">
        <v>24</v>
      </c>
      <c r="G12" s="741">
        <v>13</v>
      </c>
      <c r="H12" s="741">
        <v>10</v>
      </c>
      <c r="I12" s="741">
        <v>9</v>
      </c>
      <c r="J12" s="741">
        <v>7</v>
      </c>
      <c r="K12" s="741">
        <v>13</v>
      </c>
      <c r="L12" s="741">
        <v>16</v>
      </c>
      <c r="M12" s="741">
        <v>15</v>
      </c>
      <c r="N12" s="740">
        <f t="shared" si="0"/>
        <v>161</v>
      </c>
      <c r="O12" s="724" t="s">
        <v>2014</v>
      </c>
    </row>
    <row r="13" spans="1:15" ht="60.95" customHeight="1">
      <c r="A13" s="724" t="s">
        <v>2015</v>
      </c>
      <c r="B13" s="739">
        <v>3</v>
      </c>
      <c r="C13" s="739">
        <v>31</v>
      </c>
      <c r="D13" s="739">
        <v>20</v>
      </c>
      <c r="E13" s="739">
        <v>19</v>
      </c>
      <c r="F13" s="739">
        <v>27</v>
      </c>
      <c r="G13" s="739">
        <v>21</v>
      </c>
      <c r="H13" s="739">
        <v>23</v>
      </c>
      <c r="I13" s="739">
        <v>12</v>
      </c>
      <c r="J13" s="739">
        <v>11</v>
      </c>
      <c r="K13" s="739">
        <v>6</v>
      </c>
      <c r="L13" s="739">
        <v>2</v>
      </c>
      <c r="M13" s="739">
        <v>7</v>
      </c>
      <c r="N13" s="740">
        <f t="shared" si="0"/>
        <v>182</v>
      </c>
      <c r="O13" s="724" t="s">
        <v>2016</v>
      </c>
    </row>
    <row r="14" spans="1:15" ht="60.95" customHeight="1">
      <c r="A14" s="724" t="s">
        <v>2032</v>
      </c>
      <c r="B14" s="741">
        <v>376</v>
      </c>
      <c r="C14" s="741">
        <v>394</v>
      </c>
      <c r="D14" s="741">
        <v>289</v>
      </c>
      <c r="E14" s="741">
        <v>278</v>
      </c>
      <c r="F14" s="741">
        <v>376</v>
      </c>
      <c r="G14" s="741">
        <v>325</v>
      </c>
      <c r="H14" s="741">
        <v>348</v>
      </c>
      <c r="I14" s="741">
        <v>264</v>
      </c>
      <c r="J14" s="741">
        <v>321</v>
      </c>
      <c r="K14" s="741">
        <v>324</v>
      </c>
      <c r="L14" s="741">
        <v>391</v>
      </c>
      <c r="M14" s="741">
        <v>369</v>
      </c>
      <c r="N14" s="740">
        <f t="shared" si="0"/>
        <v>4055</v>
      </c>
      <c r="O14" s="724" t="s">
        <v>2031</v>
      </c>
    </row>
    <row r="15" spans="1:15" ht="60.95" customHeight="1">
      <c r="A15" s="724" t="s">
        <v>2034</v>
      </c>
      <c r="B15" s="739">
        <v>196</v>
      </c>
      <c r="C15" s="739">
        <v>191</v>
      </c>
      <c r="D15" s="739">
        <v>275</v>
      </c>
      <c r="E15" s="739">
        <v>194</v>
      </c>
      <c r="F15" s="739">
        <v>324</v>
      </c>
      <c r="G15" s="739">
        <v>296</v>
      </c>
      <c r="H15" s="739">
        <v>334</v>
      </c>
      <c r="I15" s="739">
        <v>398</v>
      </c>
      <c r="J15" s="739">
        <v>258</v>
      </c>
      <c r="K15" s="739">
        <v>219</v>
      </c>
      <c r="L15" s="739">
        <v>197</v>
      </c>
      <c r="M15" s="739">
        <v>198</v>
      </c>
      <c r="N15" s="740">
        <f t="shared" si="0"/>
        <v>3080</v>
      </c>
      <c r="O15" s="724" t="s">
        <v>2033</v>
      </c>
    </row>
    <row r="16" spans="1:15" ht="60.95" customHeight="1">
      <c r="A16" s="724" t="s">
        <v>2128</v>
      </c>
      <c r="B16" s="741">
        <v>1</v>
      </c>
      <c r="C16" s="741">
        <v>1</v>
      </c>
      <c r="D16" s="741">
        <v>1</v>
      </c>
      <c r="E16" s="741">
        <v>0</v>
      </c>
      <c r="F16" s="741">
        <v>0</v>
      </c>
      <c r="G16" s="741">
        <v>0</v>
      </c>
      <c r="H16" s="741">
        <v>1</v>
      </c>
      <c r="I16" s="741">
        <v>1</v>
      </c>
      <c r="J16" s="741">
        <v>1</v>
      </c>
      <c r="K16" s="741">
        <v>2</v>
      </c>
      <c r="L16" s="741">
        <v>2</v>
      </c>
      <c r="M16" s="741">
        <v>0</v>
      </c>
      <c r="N16" s="740">
        <f t="shared" si="0"/>
        <v>10</v>
      </c>
      <c r="O16" s="724" t="s">
        <v>2129</v>
      </c>
    </row>
    <row r="17" spans="1:16" ht="60.95" customHeight="1">
      <c r="A17" s="724" t="s">
        <v>2130</v>
      </c>
      <c r="B17" s="739">
        <v>1</v>
      </c>
      <c r="C17" s="739">
        <v>3</v>
      </c>
      <c r="D17" s="739">
        <v>3</v>
      </c>
      <c r="E17" s="739">
        <v>1</v>
      </c>
      <c r="F17" s="739">
        <v>4</v>
      </c>
      <c r="G17" s="739">
        <v>5</v>
      </c>
      <c r="H17" s="739">
        <v>6</v>
      </c>
      <c r="I17" s="739">
        <v>4</v>
      </c>
      <c r="J17" s="739">
        <v>1</v>
      </c>
      <c r="K17" s="739">
        <v>5</v>
      </c>
      <c r="L17" s="739">
        <v>3</v>
      </c>
      <c r="M17" s="739">
        <v>5</v>
      </c>
      <c r="N17" s="740">
        <f t="shared" si="0"/>
        <v>41</v>
      </c>
      <c r="O17" s="724" t="s">
        <v>2131</v>
      </c>
    </row>
    <row r="18" spans="1:16" ht="60.95" customHeight="1">
      <c r="A18" s="724" t="s">
        <v>2132</v>
      </c>
      <c r="B18" s="741">
        <v>2</v>
      </c>
      <c r="C18" s="741">
        <v>0</v>
      </c>
      <c r="D18" s="741">
        <v>0</v>
      </c>
      <c r="E18" s="741">
        <v>0</v>
      </c>
      <c r="F18" s="741">
        <v>0</v>
      </c>
      <c r="G18" s="741">
        <v>0</v>
      </c>
      <c r="H18" s="741">
        <v>2</v>
      </c>
      <c r="I18" s="741">
        <v>1</v>
      </c>
      <c r="J18" s="741">
        <v>2</v>
      </c>
      <c r="K18" s="741">
        <v>3</v>
      </c>
      <c r="L18" s="741">
        <v>2</v>
      </c>
      <c r="M18" s="741">
        <v>0</v>
      </c>
      <c r="N18" s="740">
        <f t="shared" si="0"/>
        <v>12</v>
      </c>
      <c r="O18" s="724" t="s">
        <v>2133</v>
      </c>
    </row>
    <row r="19" spans="1:16" ht="60.95" customHeight="1">
      <c r="A19" s="724" t="s">
        <v>2134</v>
      </c>
      <c r="B19" s="739">
        <v>10</v>
      </c>
      <c r="C19" s="739">
        <v>10</v>
      </c>
      <c r="D19" s="739">
        <v>6</v>
      </c>
      <c r="E19" s="739">
        <v>10</v>
      </c>
      <c r="F19" s="739">
        <v>13</v>
      </c>
      <c r="G19" s="739">
        <v>9</v>
      </c>
      <c r="H19" s="739">
        <v>20</v>
      </c>
      <c r="I19" s="739">
        <v>18</v>
      </c>
      <c r="J19" s="739">
        <v>9</v>
      </c>
      <c r="K19" s="739">
        <v>23</v>
      </c>
      <c r="L19" s="739">
        <v>19</v>
      </c>
      <c r="M19" s="739">
        <v>8</v>
      </c>
      <c r="N19" s="740">
        <f t="shared" si="0"/>
        <v>155</v>
      </c>
      <c r="O19" s="724" t="s">
        <v>2135</v>
      </c>
    </row>
    <row r="20" spans="1:16" ht="60.95" customHeight="1">
      <c r="A20" s="724" t="s">
        <v>2082</v>
      </c>
      <c r="B20" s="741">
        <v>14</v>
      </c>
      <c r="C20" s="741">
        <v>3</v>
      </c>
      <c r="D20" s="741">
        <v>9</v>
      </c>
      <c r="E20" s="741">
        <v>13</v>
      </c>
      <c r="F20" s="741">
        <v>22</v>
      </c>
      <c r="G20" s="741">
        <v>11</v>
      </c>
      <c r="H20" s="741">
        <v>13</v>
      </c>
      <c r="I20" s="741">
        <v>20</v>
      </c>
      <c r="J20" s="741">
        <v>13</v>
      </c>
      <c r="K20" s="741">
        <v>20</v>
      </c>
      <c r="L20" s="741">
        <v>11</v>
      </c>
      <c r="M20" s="741">
        <v>8</v>
      </c>
      <c r="N20" s="740">
        <f t="shared" si="0"/>
        <v>157</v>
      </c>
      <c r="O20" s="724" t="s">
        <v>2081</v>
      </c>
    </row>
    <row r="21" spans="1:16" ht="60.95" customHeight="1">
      <c r="A21" s="724" t="s">
        <v>2136</v>
      </c>
      <c r="B21" s="739">
        <v>623</v>
      </c>
      <c r="C21" s="739">
        <v>615</v>
      </c>
      <c r="D21" s="739">
        <v>720</v>
      </c>
      <c r="E21" s="739">
        <v>390</v>
      </c>
      <c r="F21" s="739">
        <v>676</v>
      </c>
      <c r="G21" s="739">
        <v>573</v>
      </c>
      <c r="H21" s="739">
        <v>571</v>
      </c>
      <c r="I21" s="739">
        <v>750</v>
      </c>
      <c r="J21" s="739">
        <v>552</v>
      </c>
      <c r="K21" s="739">
        <v>848</v>
      </c>
      <c r="L21" s="739">
        <v>716</v>
      </c>
      <c r="M21" s="739">
        <v>624</v>
      </c>
      <c r="N21" s="740">
        <f t="shared" si="0"/>
        <v>7658</v>
      </c>
      <c r="O21" s="724" t="s">
        <v>2018</v>
      </c>
    </row>
    <row r="22" spans="1:16" ht="60.95" customHeight="1">
      <c r="A22" s="724" t="s">
        <v>2137</v>
      </c>
      <c r="B22" s="741">
        <v>383</v>
      </c>
      <c r="C22" s="741">
        <v>500</v>
      </c>
      <c r="D22" s="741">
        <v>472</v>
      </c>
      <c r="E22" s="741">
        <v>331</v>
      </c>
      <c r="F22" s="741">
        <v>417</v>
      </c>
      <c r="G22" s="741">
        <v>382</v>
      </c>
      <c r="H22" s="741">
        <v>352</v>
      </c>
      <c r="I22" s="741">
        <v>448</v>
      </c>
      <c r="J22" s="741">
        <v>359</v>
      </c>
      <c r="K22" s="741">
        <v>479</v>
      </c>
      <c r="L22" s="741">
        <v>489</v>
      </c>
      <c r="M22" s="741">
        <v>463</v>
      </c>
      <c r="N22" s="740">
        <f t="shared" si="0"/>
        <v>5075</v>
      </c>
      <c r="O22" s="724" t="s">
        <v>2084</v>
      </c>
    </row>
    <row r="23" spans="1:16" ht="60.95" customHeight="1">
      <c r="A23" s="724" t="s">
        <v>2087</v>
      </c>
      <c r="B23" s="739">
        <v>128</v>
      </c>
      <c r="C23" s="739">
        <v>158</v>
      </c>
      <c r="D23" s="739">
        <v>138</v>
      </c>
      <c r="E23" s="739">
        <v>88</v>
      </c>
      <c r="F23" s="739">
        <v>130</v>
      </c>
      <c r="G23" s="739">
        <v>116</v>
      </c>
      <c r="H23" s="739">
        <v>116</v>
      </c>
      <c r="I23" s="739">
        <v>160</v>
      </c>
      <c r="J23" s="739">
        <v>130</v>
      </c>
      <c r="K23" s="739">
        <v>156</v>
      </c>
      <c r="L23" s="739">
        <v>171</v>
      </c>
      <c r="M23" s="739">
        <v>112</v>
      </c>
      <c r="N23" s="740">
        <f t="shared" si="0"/>
        <v>1603</v>
      </c>
      <c r="O23" s="724" t="s">
        <v>2138</v>
      </c>
    </row>
    <row r="24" spans="1:16" ht="60.95" customHeight="1">
      <c r="A24" s="724" t="s">
        <v>2089</v>
      </c>
      <c r="B24" s="741">
        <v>1</v>
      </c>
      <c r="C24" s="741">
        <v>0</v>
      </c>
      <c r="D24" s="741">
        <v>0</v>
      </c>
      <c r="E24" s="741">
        <v>0</v>
      </c>
      <c r="F24" s="741">
        <v>0</v>
      </c>
      <c r="G24" s="741">
        <v>0</v>
      </c>
      <c r="H24" s="741">
        <v>0</v>
      </c>
      <c r="I24" s="741">
        <v>0</v>
      </c>
      <c r="J24" s="741">
        <v>0</v>
      </c>
      <c r="K24" s="741">
        <v>0</v>
      </c>
      <c r="L24" s="741">
        <v>1</v>
      </c>
      <c r="M24" s="741">
        <v>0</v>
      </c>
      <c r="N24" s="740">
        <f t="shared" si="0"/>
        <v>2</v>
      </c>
      <c r="O24" s="724" t="s">
        <v>2088</v>
      </c>
    </row>
    <row r="25" spans="1:16" ht="60.95" customHeight="1">
      <c r="A25" s="724" t="s">
        <v>2091</v>
      </c>
      <c r="B25" s="739">
        <v>1</v>
      </c>
      <c r="C25" s="739">
        <v>1</v>
      </c>
      <c r="D25" s="739">
        <v>2</v>
      </c>
      <c r="E25" s="739">
        <v>1</v>
      </c>
      <c r="F25" s="739">
        <v>0</v>
      </c>
      <c r="G25" s="739">
        <v>1</v>
      </c>
      <c r="H25" s="739">
        <v>1</v>
      </c>
      <c r="I25" s="739">
        <v>4</v>
      </c>
      <c r="J25" s="739">
        <v>1</v>
      </c>
      <c r="K25" s="739">
        <v>0</v>
      </c>
      <c r="L25" s="739">
        <v>3</v>
      </c>
      <c r="M25" s="739">
        <v>0</v>
      </c>
      <c r="N25" s="740">
        <f t="shared" si="0"/>
        <v>15</v>
      </c>
      <c r="O25" s="724" t="s">
        <v>2090</v>
      </c>
    </row>
    <row r="26" spans="1:16" ht="60.95" customHeight="1">
      <c r="A26" s="724" t="s">
        <v>2093</v>
      </c>
      <c r="B26" s="741">
        <v>0</v>
      </c>
      <c r="C26" s="741">
        <v>0</v>
      </c>
      <c r="D26" s="741">
        <v>0</v>
      </c>
      <c r="E26" s="741">
        <v>0</v>
      </c>
      <c r="F26" s="741">
        <v>0</v>
      </c>
      <c r="G26" s="741">
        <v>0</v>
      </c>
      <c r="H26" s="741">
        <v>0</v>
      </c>
      <c r="I26" s="741">
        <v>0</v>
      </c>
      <c r="J26" s="741">
        <v>0</v>
      </c>
      <c r="K26" s="741">
        <v>0</v>
      </c>
      <c r="L26" s="741">
        <v>1</v>
      </c>
      <c r="M26" s="741">
        <v>0</v>
      </c>
      <c r="N26" s="740">
        <f t="shared" si="0"/>
        <v>1</v>
      </c>
      <c r="O26" s="724" t="s">
        <v>2092</v>
      </c>
    </row>
    <row r="27" spans="1:16" ht="60.95" customHeight="1">
      <c r="A27" s="724" t="s">
        <v>2139</v>
      </c>
      <c r="B27" s="739">
        <v>0</v>
      </c>
      <c r="C27" s="739">
        <v>0</v>
      </c>
      <c r="D27" s="739">
        <v>0</v>
      </c>
      <c r="E27" s="739">
        <v>0</v>
      </c>
      <c r="F27" s="739">
        <v>0</v>
      </c>
      <c r="G27" s="739">
        <v>0</v>
      </c>
      <c r="H27" s="739">
        <v>0</v>
      </c>
      <c r="I27" s="739">
        <v>0</v>
      </c>
      <c r="J27" s="739">
        <v>0</v>
      </c>
      <c r="K27" s="739">
        <v>0</v>
      </c>
      <c r="L27" s="739">
        <v>0</v>
      </c>
      <c r="M27" s="739">
        <v>0</v>
      </c>
      <c r="N27" s="740">
        <f t="shared" si="0"/>
        <v>0</v>
      </c>
      <c r="O27" s="724" t="s">
        <v>2140</v>
      </c>
    </row>
    <row r="28" spans="1:16" s="742" customFormat="1" ht="60.95" customHeight="1">
      <c r="A28" s="724" t="s">
        <v>2064</v>
      </c>
      <c r="B28" s="739">
        <v>6</v>
      </c>
      <c r="C28" s="739">
        <v>1</v>
      </c>
      <c r="D28" s="739">
        <v>1</v>
      </c>
      <c r="E28" s="739">
        <v>5</v>
      </c>
      <c r="F28" s="739">
        <v>12</v>
      </c>
      <c r="G28" s="739">
        <v>4</v>
      </c>
      <c r="H28" s="739">
        <v>4</v>
      </c>
      <c r="I28" s="739">
        <v>9</v>
      </c>
      <c r="J28" s="739">
        <v>5</v>
      </c>
      <c r="K28" s="739">
        <v>2</v>
      </c>
      <c r="L28" s="739">
        <v>14</v>
      </c>
      <c r="M28" s="739">
        <v>7</v>
      </c>
      <c r="N28" s="740">
        <f t="shared" si="0"/>
        <v>70</v>
      </c>
      <c r="O28" s="724" t="s">
        <v>2063</v>
      </c>
      <c r="P28" s="734"/>
    </row>
    <row r="29" spans="1:16" s="742" customFormat="1" ht="60.95" customHeight="1">
      <c r="A29" s="724" t="s">
        <v>2141</v>
      </c>
      <c r="B29" s="741">
        <v>143</v>
      </c>
      <c r="C29" s="741">
        <v>98</v>
      </c>
      <c r="D29" s="741">
        <v>135</v>
      </c>
      <c r="E29" s="741">
        <v>105</v>
      </c>
      <c r="F29" s="741">
        <v>197</v>
      </c>
      <c r="G29" s="741">
        <v>106</v>
      </c>
      <c r="H29" s="741">
        <v>286</v>
      </c>
      <c r="I29" s="741">
        <v>177</v>
      </c>
      <c r="J29" s="741">
        <v>130</v>
      </c>
      <c r="K29" s="741">
        <v>161</v>
      </c>
      <c r="L29" s="741">
        <v>183</v>
      </c>
      <c r="M29" s="741">
        <v>139</v>
      </c>
      <c r="N29" s="740">
        <f t="shared" si="0"/>
        <v>1860</v>
      </c>
      <c r="O29" s="724" t="s">
        <v>2065</v>
      </c>
      <c r="P29" s="734"/>
    </row>
    <row r="30" spans="1:16" s="743" customFormat="1" ht="60.95" customHeight="1">
      <c r="A30" s="724" t="s">
        <v>2068</v>
      </c>
      <c r="B30" s="739">
        <v>0</v>
      </c>
      <c r="C30" s="739">
        <v>0</v>
      </c>
      <c r="D30" s="739">
        <v>0</v>
      </c>
      <c r="E30" s="739">
        <v>0</v>
      </c>
      <c r="F30" s="739">
        <v>0</v>
      </c>
      <c r="G30" s="739">
        <v>0</v>
      </c>
      <c r="H30" s="739">
        <v>0</v>
      </c>
      <c r="I30" s="739">
        <v>0</v>
      </c>
      <c r="J30" s="739">
        <v>0</v>
      </c>
      <c r="K30" s="739">
        <v>0</v>
      </c>
      <c r="L30" s="739">
        <v>0</v>
      </c>
      <c r="M30" s="739">
        <v>0</v>
      </c>
      <c r="N30" s="740">
        <f t="shared" si="0"/>
        <v>0</v>
      </c>
      <c r="O30" s="724" t="s">
        <v>2142</v>
      </c>
      <c r="P30" s="734"/>
    </row>
    <row r="31" spans="1:16" s="743" customFormat="1" ht="60.95" customHeight="1">
      <c r="A31" s="724" t="s">
        <v>2070</v>
      </c>
      <c r="B31" s="741">
        <v>0</v>
      </c>
      <c r="C31" s="741">
        <v>0</v>
      </c>
      <c r="D31" s="741">
        <v>0</v>
      </c>
      <c r="E31" s="741">
        <v>0</v>
      </c>
      <c r="F31" s="741">
        <v>0</v>
      </c>
      <c r="G31" s="741">
        <v>0</v>
      </c>
      <c r="H31" s="741">
        <v>0</v>
      </c>
      <c r="I31" s="741">
        <v>0</v>
      </c>
      <c r="J31" s="741">
        <v>0</v>
      </c>
      <c r="K31" s="741">
        <v>0</v>
      </c>
      <c r="L31" s="741">
        <v>0</v>
      </c>
      <c r="M31" s="741">
        <v>0</v>
      </c>
      <c r="N31" s="740">
        <f t="shared" si="0"/>
        <v>0</v>
      </c>
      <c r="O31" s="724" t="s">
        <v>2069</v>
      </c>
      <c r="P31" s="734"/>
    </row>
    <row r="32" spans="1:16" s="743" customFormat="1" ht="60.95" customHeight="1">
      <c r="A32" s="724" t="s">
        <v>2072</v>
      </c>
      <c r="B32" s="739">
        <v>3075</v>
      </c>
      <c r="C32" s="739">
        <v>3608</v>
      </c>
      <c r="D32" s="739">
        <v>3139</v>
      </c>
      <c r="E32" s="739">
        <v>1764</v>
      </c>
      <c r="F32" s="739">
        <v>824</v>
      </c>
      <c r="G32" s="739">
        <v>818</v>
      </c>
      <c r="H32" s="739">
        <v>504</v>
      </c>
      <c r="I32" s="739">
        <v>211</v>
      </c>
      <c r="J32" s="739">
        <v>133</v>
      </c>
      <c r="K32" s="739">
        <v>110</v>
      </c>
      <c r="L32" s="739">
        <v>198</v>
      </c>
      <c r="M32" s="739">
        <v>626</v>
      </c>
      <c r="N32" s="740">
        <f t="shared" si="0"/>
        <v>15010</v>
      </c>
      <c r="O32" s="724" t="s">
        <v>2071</v>
      </c>
      <c r="P32" s="734"/>
    </row>
    <row r="33" spans="1:16" s="743" customFormat="1" ht="60.95" customHeight="1">
      <c r="A33" s="724" t="s">
        <v>2078</v>
      </c>
      <c r="B33" s="741">
        <v>0</v>
      </c>
      <c r="C33" s="741">
        <v>0</v>
      </c>
      <c r="D33" s="741">
        <v>0</v>
      </c>
      <c r="E33" s="741">
        <v>0</v>
      </c>
      <c r="F33" s="741">
        <v>0</v>
      </c>
      <c r="G33" s="741">
        <v>0</v>
      </c>
      <c r="H33" s="741">
        <v>0</v>
      </c>
      <c r="I33" s="741">
        <v>0</v>
      </c>
      <c r="J33" s="741">
        <v>0</v>
      </c>
      <c r="K33" s="741">
        <v>0</v>
      </c>
      <c r="L33" s="741">
        <v>0</v>
      </c>
      <c r="M33" s="741">
        <v>0</v>
      </c>
      <c r="N33" s="744">
        <f t="shared" si="0"/>
        <v>0</v>
      </c>
      <c r="O33" s="724" t="s">
        <v>2143</v>
      </c>
      <c r="P33" s="734"/>
    </row>
    <row r="34" spans="1:16" s="743" customFormat="1" ht="60.95" customHeight="1">
      <c r="A34" s="724" t="s">
        <v>2074</v>
      </c>
      <c r="B34" s="739">
        <v>0</v>
      </c>
      <c r="C34" s="739">
        <v>0</v>
      </c>
      <c r="D34" s="739">
        <v>0</v>
      </c>
      <c r="E34" s="739">
        <v>0</v>
      </c>
      <c r="F34" s="739">
        <v>0</v>
      </c>
      <c r="G34" s="739">
        <v>0</v>
      </c>
      <c r="H34" s="739">
        <v>0</v>
      </c>
      <c r="I34" s="739">
        <v>0</v>
      </c>
      <c r="J34" s="739">
        <v>0</v>
      </c>
      <c r="K34" s="739">
        <v>0</v>
      </c>
      <c r="L34" s="739">
        <v>0</v>
      </c>
      <c r="M34" s="739">
        <v>0</v>
      </c>
      <c r="N34" s="744">
        <f>SUM(B34:M34)</f>
        <v>0</v>
      </c>
      <c r="O34" s="724" t="s">
        <v>2073</v>
      </c>
      <c r="P34" s="734"/>
    </row>
    <row r="35" spans="1:16" s="743" customFormat="1" ht="60.95" customHeight="1">
      <c r="A35" s="724" t="s">
        <v>2076</v>
      </c>
      <c r="B35" s="741">
        <v>0</v>
      </c>
      <c r="C35" s="741">
        <v>0</v>
      </c>
      <c r="D35" s="741">
        <v>0</v>
      </c>
      <c r="E35" s="741">
        <v>0</v>
      </c>
      <c r="F35" s="741">
        <v>0</v>
      </c>
      <c r="G35" s="741">
        <v>0</v>
      </c>
      <c r="H35" s="741">
        <v>0</v>
      </c>
      <c r="I35" s="741">
        <v>0</v>
      </c>
      <c r="J35" s="741">
        <v>0</v>
      </c>
      <c r="K35" s="741">
        <v>0</v>
      </c>
      <c r="L35" s="741">
        <v>0</v>
      </c>
      <c r="M35" s="741">
        <v>0</v>
      </c>
      <c r="N35" s="744">
        <f>SUM(B35:M35)</f>
        <v>0</v>
      </c>
      <c r="O35" s="724" t="s">
        <v>2075</v>
      </c>
      <c r="P35" s="734"/>
    </row>
    <row r="36" spans="1:16" s="743" customFormat="1" ht="60.95" customHeight="1">
      <c r="A36" s="724" t="s">
        <v>2080</v>
      </c>
      <c r="B36" s="739">
        <v>0</v>
      </c>
      <c r="C36" s="739">
        <v>0</v>
      </c>
      <c r="D36" s="739">
        <v>0</v>
      </c>
      <c r="E36" s="739">
        <v>2</v>
      </c>
      <c r="F36" s="739">
        <v>1</v>
      </c>
      <c r="G36" s="739">
        <v>1</v>
      </c>
      <c r="H36" s="739">
        <v>3</v>
      </c>
      <c r="I36" s="739">
        <v>0</v>
      </c>
      <c r="J36" s="739">
        <v>0</v>
      </c>
      <c r="K36" s="739">
        <v>0</v>
      </c>
      <c r="L36" s="739">
        <v>0</v>
      </c>
      <c r="M36" s="739">
        <v>0</v>
      </c>
      <c r="N36" s="744">
        <f>SUM(B36:M36)</f>
        <v>7</v>
      </c>
      <c r="O36" s="724" t="s">
        <v>2079</v>
      </c>
      <c r="P36" s="734"/>
    </row>
    <row r="37" spans="1:16" ht="55.5" customHeight="1">
      <c r="A37" s="1991" t="s">
        <v>2097</v>
      </c>
      <c r="B37" s="1991"/>
      <c r="C37" s="1991"/>
      <c r="D37" s="1991"/>
      <c r="E37" s="1991"/>
      <c r="F37" s="1991"/>
      <c r="G37" s="1992"/>
      <c r="H37" s="1993" t="s">
        <v>2098</v>
      </c>
      <c r="I37" s="1993"/>
      <c r="J37" s="1993"/>
      <c r="K37" s="1993"/>
      <c r="L37" s="1993"/>
      <c r="M37" s="1993"/>
      <c r="N37" s="1993"/>
      <c r="O37" s="1994"/>
      <c r="P37" s="745"/>
    </row>
    <row r="39" spans="1:16" ht="20.25" customHeight="1"/>
  </sheetData>
  <mergeCells count="8">
    <mergeCell ref="A37:G37"/>
    <mergeCell ref="H37:O37"/>
    <mergeCell ref="A1:O1"/>
    <mergeCell ref="A2:O2"/>
    <mergeCell ref="A3:G3"/>
    <mergeCell ref="H3:O3"/>
    <mergeCell ref="A4:A5"/>
    <mergeCell ref="O4:O5"/>
  </mergeCells>
  <printOptions horizontalCentered="1" verticalCentered="1" gridLinesSet="0"/>
  <pageMargins left="0.19685039370078741" right="0.19685039370078741" top="0.19685039370078741" bottom="0.19685039370078741" header="0.11811023622047245" footer="0.11811023622047245"/>
  <pageSetup paperSize="9" scale="26"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38"/>
  <sheetViews>
    <sheetView showGridLines="0" rightToLeft="1" zoomScale="65" zoomScaleNormal="100" workbookViewId="0">
      <selection activeCell="G13" sqref="G13"/>
    </sheetView>
  </sheetViews>
  <sheetFormatPr defaultColWidth="9.42578125" defaultRowHeight="17.100000000000001" customHeight="1"/>
  <cols>
    <col min="1" max="1" width="74.85546875" style="734" customWidth="1"/>
    <col min="2" max="2" width="22" style="734" customWidth="1"/>
    <col min="3" max="3" width="25.140625" style="734" customWidth="1"/>
    <col min="4" max="4" width="27.5703125" style="734" customWidth="1"/>
    <col min="5" max="5" width="26.42578125" style="734" customWidth="1"/>
    <col min="6" max="6" width="26" style="747" customWidth="1"/>
    <col min="7" max="7" width="28" style="747" hidden="1" customWidth="1"/>
    <col min="8" max="8" width="32.42578125" style="747" customWidth="1"/>
    <col min="9" max="9" width="67.5703125" style="734" customWidth="1"/>
    <col min="10" max="10" width="7.42578125" style="747" customWidth="1"/>
    <col min="11" max="16384" width="9.42578125" style="734"/>
  </cols>
  <sheetData>
    <row r="1" spans="1:10" ht="54" customHeight="1">
      <c r="A1" s="1956" t="s">
        <v>2144</v>
      </c>
      <c r="B1" s="1956"/>
      <c r="C1" s="1956"/>
      <c r="D1" s="1956"/>
      <c r="E1" s="1956"/>
      <c r="F1" s="1956"/>
      <c r="G1" s="1956"/>
      <c r="H1" s="1956"/>
      <c r="I1" s="1956"/>
      <c r="J1" s="748"/>
    </row>
    <row r="2" spans="1:10" ht="51.75" customHeight="1">
      <c r="A2" s="1902" t="s">
        <v>2145</v>
      </c>
      <c r="B2" s="1902"/>
      <c r="C2" s="1902"/>
      <c r="D2" s="1902"/>
      <c r="E2" s="1902"/>
      <c r="F2" s="1902"/>
      <c r="G2" s="1902"/>
      <c r="H2" s="1902"/>
      <c r="I2" s="1902"/>
      <c r="J2" s="749"/>
    </row>
    <row r="3" spans="1:10" ht="30" customHeight="1">
      <c r="A3" s="1904" t="s">
        <v>2146</v>
      </c>
      <c r="B3" s="2155"/>
      <c r="C3" s="2155"/>
      <c r="D3" s="2155"/>
      <c r="E3" s="750"/>
      <c r="F3" s="1958" t="s">
        <v>2147</v>
      </c>
      <c r="G3" s="1958"/>
      <c r="H3" s="1958"/>
      <c r="I3" s="1905"/>
      <c r="J3" s="751"/>
    </row>
    <row r="4" spans="1:10" ht="27" customHeight="1">
      <c r="A4" s="2330" t="s">
        <v>2148</v>
      </c>
      <c r="B4" s="2332" t="s">
        <v>2149</v>
      </c>
      <c r="C4" s="2333"/>
      <c r="D4" s="2333"/>
      <c r="E4" s="2333"/>
      <c r="F4" s="2333"/>
      <c r="G4" s="2333"/>
      <c r="H4" s="2334"/>
      <c r="I4" s="2335" t="s">
        <v>2001</v>
      </c>
      <c r="J4" s="752"/>
    </row>
    <row r="5" spans="1:10" ht="27" customHeight="1">
      <c r="A5" s="2330"/>
      <c r="B5" s="2327" t="s">
        <v>2150</v>
      </c>
      <c r="C5" s="2327" t="s">
        <v>2151</v>
      </c>
      <c r="D5" s="2327" t="s">
        <v>2152</v>
      </c>
      <c r="E5" s="2327" t="s">
        <v>2153</v>
      </c>
      <c r="F5" s="2338" t="s">
        <v>2154</v>
      </c>
      <c r="G5" s="2327" t="s">
        <v>2155</v>
      </c>
      <c r="H5" s="2327" t="s">
        <v>128</v>
      </c>
      <c r="I5" s="2335"/>
      <c r="J5" s="752"/>
    </row>
    <row r="6" spans="1:10" ht="27" customHeight="1">
      <c r="A6" s="2331"/>
      <c r="B6" s="2337"/>
      <c r="C6" s="2337"/>
      <c r="D6" s="2337"/>
      <c r="E6" s="2337"/>
      <c r="F6" s="2339"/>
      <c r="G6" s="2337" t="s">
        <v>2156</v>
      </c>
      <c r="H6" s="2337" t="s">
        <v>129</v>
      </c>
      <c r="I6" s="2336"/>
      <c r="J6" s="752"/>
    </row>
    <row r="7" spans="1:10" s="756" customFormat="1" ht="27" customHeight="1">
      <c r="A7" s="732" t="s">
        <v>2026</v>
      </c>
      <c r="B7" s="739">
        <v>0</v>
      </c>
      <c r="C7" s="753">
        <v>0</v>
      </c>
      <c r="D7" s="753">
        <v>0</v>
      </c>
      <c r="E7" s="753">
        <v>0</v>
      </c>
      <c r="F7" s="753">
        <v>0</v>
      </c>
      <c r="G7" s="753">
        <v>0</v>
      </c>
      <c r="H7" s="754">
        <f>SUM(B7:G7)</f>
        <v>0</v>
      </c>
      <c r="I7" s="732" t="s">
        <v>2025</v>
      </c>
      <c r="J7" s="755"/>
    </row>
    <row r="8" spans="1:10" s="756" customFormat="1" ht="27" customHeight="1">
      <c r="A8" s="732" t="s">
        <v>2004</v>
      </c>
      <c r="B8" s="741">
        <v>0</v>
      </c>
      <c r="C8" s="741">
        <v>2</v>
      </c>
      <c r="D8" s="741">
        <v>0</v>
      </c>
      <c r="E8" s="741">
        <v>0</v>
      </c>
      <c r="F8" s="741">
        <v>0</v>
      </c>
      <c r="G8" s="741">
        <v>0</v>
      </c>
      <c r="H8" s="754">
        <f t="shared" ref="H8:H37" si="0">SUM(B8:G8)</f>
        <v>2</v>
      </c>
      <c r="I8" s="732" t="s">
        <v>2005</v>
      </c>
      <c r="J8" s="755"/>
    </row>
    <row r="9" spans="1:10" s="756" customFormat="1" ht="27" customHeight="1">
      <c r="A9" s="732" t="s">
        <v>2006</v>
      </c>
      <c r="B9" s="739">
        <v>70</v>
      </c>
      <c r="C9" s="739">
        <v>18</v>
      </c>
      <c r="D9" s="739">
        <v>5</v>
      </c>
      <c r="E9" s="739">
        <v>4</v>
      </c>
      <c r="F9" s="739">
        <v>3</v>
      </c>
      <c r="G9" s="739">
        <v>0</v>
      </c>
      <c r="H9" s="754">
        <f t="shared" si="0"/>
        <v>100</v>
      </c>
      <c r="I9" s="732" t="s">
        <v>2027</v>
      </c>
      <c r="J9" s="755"/>
    </row>
    <row r="10" spans="1:10" s="756" customFormat="1" ht="27" customHeight="1">
      <c r="A10" s="732" t="s">
        <v>2127</v>
      </c>
      <c r="B10" s="741">
        <v>3</v>
      </c>
      <c r="C10" s="741">
        <v>0</v>
      </c>
      <c r="D10" s="741">
        <v>0</v>
      </c>
      <c r="E10" s="741">
        <v>0</v>
      </c>
      <c r="F10" s="741">
        <v>0</v>
      </c>
      <c r="G10" s="741">
        <v>0</v>
      </c>
      <c r="H10" s="754">
        <f t="shared" si="0"/>
        <v>3</v>
      </c>
      <c r="I10" s="732" t="s">
        <v>2028</v>
      </c>
      <c r="J10" s="755"/>
    </row>
    <row r="11" spans="1:10" s="756" customFormat="1" ht="27" customHeight="1">
      <c r="A11" s="732" t="s">
        <v>2030</v>
      </c>
      <c r="B11" s="741">
        <v>0</v>
      </c>
      <c r="C11" s="741">
        <v>0</v>
      </c>
      <c r="D11" s="741">
        <v>0</v>
      </c>
      <c r="E11" s="741">
        <v>0</v>
      </c>
      <c r="F11" s="741">
        <v>0</v>
      </c>
      <c r="G11" s="741">
        <v>0</v>
      </c>
      <c r="H11" s="754">
        <f t="shared" si="0"/>
        <v>0</v>
      </c>
      <c r="I11" s="732" t="s">
        <v>289</v>
      </c>
      <c r="J11" s="755"/>
    </row>
    <row r="12" spans="1:10" s="756" customFormat="1" ht="27" customHeight="1">
      <c r="A12" s="732" t="s">
        <v>2012</v>
      </c>
      <c r="B12" s="739">
        <v>561</v>
      </c>
      <c r="C12" s="739">
        <v>916</v>
      </c>
      <c r="D12" s="739">
        <v>565</v>
      </c>
      <c r="E12" s="739">
        <v>185</v>
      </c>
      <c r="F12" s="739">
        <v>27</v>
      </c>
      <c r="G12" s="739">
        <v>0</v>
      </c>
      <c r="H12" s="754">
        <f t="shared" si="0"/>
        <v>2254</v>
      </c>
      <c r="I12" s="732" t="s">
        <v>293</v>
      </c>
      <c r="J12" s="755"/>
    </row>
    <row r="13" spans="1:10" s="756" customFormat="1" ht="27" customHeight="1">
      <c r="A13" s="732" t="s">
        <v>2013</v>
      </c>
      <c r="B13" s="741">
        <v>6</v>
      </c>
      <c r="C13" s="741">
        <v>60</v>
      </c>
      <c r="D13" s="741">
        <v>57</v>
      </c>
      <c r="E13" s="741">
        <v>32</v>
      </c>
      <c r="F13" s="741">
        <v>6</v>
      </c>
      <c r="G13" s="741">
        <v>0</v>
      </c>
      <c r="H13" s="754">
        <f t="shared" si="0"/>
        <v>161</v>
      </c>
      <c r="I13" s="732" t="s">
        <v>2014</v>
      </c>
      <c r="J13" s="757"/>
    </row>
    <row r="14" spans="1:10" s="756" customFormat="1" ht="27" customHeight="1">
      <c r="A14" s="732" t="s">
        <v>2015</v>
      </c>
      <c r="B14" s="739">
        <v>15</v>
      </c>
      <c r="C14" s="739">
        <v>95</v>
      </c>
      <c r="D14" s="739">
        <v>37</v>
      </c>
      <c r="E14" s="739">
        <v>31</v>
      </c>
      <c r="F14" s="739">
        <v>4</v>
      </c>
      <c r="G14" s="739">
        <v>0</v>
      </c>
      <c r="H14" s="754">
        <f t="shared" si="0"/>
        <v>182</v>
      </c>
      <c r="I14" s="732" t="s">
        <v>2016</v>
      </c>
      <c r="J14" s="755"/>
    </row>
    <row r="15" spans="1:10" s="756" customFormat="1" ht="27" customHeight="1">
      <c r="A15" s="732" t="s">
        <v>2032</v>
      </c>
      <c r="B15" s="741">
        <v>32</v>
      </c>
      <c r="C15" s="741">
        <v>556</v>
      </c>
      <c r="D15" s="741">
        <v>643</v>
      </c>
      <c r="E15" s="741">
        <v>2559</v>
      </c>
      <c r="F15" s="741">
        <v>265</v>
      </c>
      <c r="G15" s="741">
        <v>0</v>
      </c>
      <c r="H15" s="754">
        <f t="shared" si="0"/>
        <v>4055</v>
      </c>
      <c r="I15" s="732" t="s">
        <v>2031</v>
      </c>
      <c r="J15" s="758"/>
    </row>
    <row r="16" spans="1:10" s="756" customFormat="1" ht="27" customHeight="1">
      <c r="A16" s="732" t="s">
        <v>2034</v>
      </c>
      <c r="B16" s="739">
        <v>71</v>
      </c>
      <c r="C16" s="739">
        <v>309</v>
      </c>
      <c r="D16" s="739">
        <v>622</v>
      </c>
      <c r="E16" s="739">
        <v>1048</v>
      </c>
      <c r="F16" s="739">
        <v>1030</v>
      </c>
      <c r="G16" s="739">
        <v>0</v>
      </c>
      <c r="H16" s="754">
        <f t="shared" si="0"/>
        <v>3080</v>
      </c>
      <c r="I16" s="732" t="s">
        <v>2033</v>
      </c>
      <c r="J16" s="755"/>
    </row>
    <row r="17" spans="1:10" s="756" customFormat="1" ht="27" customHeight="1">
      <c r="A17" s="732" t="s">
        <v>2128</v>
      </c>
      <c r="B17" s="741">
        <v>3</v>
      </c>
      <c r="C17" s="741">
        <v>1</v>
      </c>
      <c r="D17" s="741">
        <v>1</v>
      </c>
      <c r="E17" s="741">
        <v>3</v>
      </c>
      <c r="F17" s="741">
        <v>2</v>
      </c>
      <c r="G17" s="741">
        <v>0</v>
      </c>
      <c r="H17" s="754">
        <f t="shared" si="0"/>
        <v>10</v>
      </c>
      <c r="I17" s="732" t="s">
        <v>2129</v>
      </c>
      <c r="J17" s="755"/>
    </row>
    <row r="18" spans="1:10" s="756" customFormat="1" ht="27" customHeight="1">
      <c r="A18" s="732" t="s">
        <v>2130</v>
      </c>
      <c r="B18" s="739">
        <v>9</v>
      </c>
      <c r="C18" s="739">
        <v>7</v>
      </c>
      <c r="D18" s="739">
        <v>2</v>
      </c>
      <c r="E18" s="739">
        <v>12</v>
      </c>
      <c r="F18" s="739">
        <v>11</v>
      </c>
      <c r="G18" s="739">
        <v>0</v>
      </c>
      <c r="H18" s="754">
        <f t="shared" si="0"/>
        <v>41</v>
      </c>
      <c r="I18" s="732" t="s">
        <v>2131</v>
      </c>
      <c r="J18" s="755"/>
    </row>
    <row r="19" spans="1:10" s="756" customFormat="1" ht="27" customHeight="1">
      <c r="A19" s="732" t="s">
        <v>2132</v>
      </c>
      <c r="B19" s="741">
        <v>6</v>
      </c>
      <c r="C19" s="741">
        <v>2</v>
      </c>
      <c r="D19" s="741">
        <v>0</v>
      </c>
      <c r="E19" s="741">
        <v>1</v>
      </c>
      <c r="F19" s="741">
        <v>3</v>
      </c>
      <c r="G19" s="741">
        <v>0</v>
      </c>
      <c r="H19" s="754">
        <f t="shared" si="0"/>
        <v>12</v>
      </c>
      <c r="I19" s="732" t="s">
        <v>2133</v>
      </c>
      <c r="J19" s="755"/>
    </row>
    <row r="20" spans="1:10" s="756" customFormat="1" ht="27" customHeight="1">
      <c r="A20" s="732" t="s">
        <v>2134</v>
      </c>
      <c r="B20" s="739">
        <v>59</v>
      </c>
      <c r="C20" s="739">
        <v>10</v>
      </c>
      <c r="D20" s="739">
        <v>18</v>
      </c>
      <c r="E20" s="739">
        <v>39</v>
      </c>
      <c r="F20" s="739">
        <v>29</v>
      </c>
      <c r="G20" s="739">
        <v>0</v>
      </c>
      <c r="H20" s="754">
        <f t="shared" si="0"/>
        <v>155</v>
      </c>
      <c r="I20" s="732" t="s">
        <v>2135</v>
      </c>
      <c r="J20" s="755"/>
    </row>
    <row r="21" spans="1:10" s="756" customFormat="1" ht="27" customHeight="1">
      <c r="A21" s="732" t="s">
        <v>2082</v>
      </c>
      <c r="B21" s="741">
        <v>0</v>
      </c>
      <c r="C21" s="741">
        <v>12</v>
      </c>
      <c r="D21" s="741">
        <v>21</v>
      </c>
      <c r="E21" s="741">
        <v>115</v>
      </c>
      <c r="F21" s="741">
        <v>9</v>
      </c>
      <c r="G21" s="741">
        <v>0</v>
      </c>
      <c r="H21" s="754">
        <f t="shared" si="0"/>
        <v>157</v>
      </c>
      <c r="I21" s="732" t="s">
        <v>2081</v>
      </c>
      <c r="J21" s="755"/>
    </row>
    <row r="22" spans="1:10" s="756" customFormat="1" ht="27" customHeight="1">
      <c r="A22" s="732" t="s">
        <v>2136</v>
      </c>
      <c r="B22" s="739">
        <v>0</v>
      </c>
      <c r="C22" s="739">
        <v>1</v>
      </c>
      <c r="D22" s="739">
        <v>33</v>
      </c>
      <c r="E22" s="739">
        <v>3725</v>
      </c>
      <c r="F22" s="739">
        <v>3899</v>
      </c>
      <c r="G22" s="739">
        <v>0</v>
      </c>
      <c r="H22" s="754">
        <f t="shared" si="0"/>
        <v>7658</v>
      </c>
      <c r="I22" s="732" t="s">
        <v>2018</v>
      </c>
      <c r="J22" s="757"/>
    </row>
    <row r="23" spans="1:10" s="756" customFormat="1" ht="27" customHeight="1">
      <c r="A23" s="732" t="s">
        <v>2137</v>
      </c>
      <c r="B23" s="741">
        <v>5</v>
      </c>
      <c r="C23" s="741">
        <v>1</v>
      </c>
      <c r="D23" s="741">
        <v>26</v>
      </c>
      <c r="E23" s="741">
        <v>1890</v>
      </c>
      <c r="F23" s="741">
        <v>3153</v>
      </c>
      <c r="G23" s="741">
        <v>0</v>
      </c>
      <c r="H23" s="754">
        <f t="shared" si="0"/>
        <v>5075</v>
      </c>
      <c r="I23" s="732" t="s">
        <v>2084</v>
      </c>
      <c r="J23" s="755"/>
    </row>
    <row r="24" spans="1:10" s="756" customFormat="1" ht="27" customHeight="1">
      <c r="A24" s="732" t="s">
        <v>2087</v>
      </c>
      <c r="B24" s="739">
        <v>0</v>
      </c>
      <c r="C24" s="739">
        <v>1</v>
      </c>
      <c r="D24" s="739">
        <v>5</v>
      </c>
      <c r="E24" s="739">
        <v>518</v>
      </c>
      <c r="F24" s="739">
        <v>1079</v>
      </c>
      <c r="G24" s="739">
        <v>0</v>
      </c>
      <c r="H24" s="754">
        <f t="shared" si="0"/>
        <v>1603</v>
      </c>
      <c r="I24" s="732" t="s">
        <v>2138</v>
      </c>
      <c r="J24" s="755"/>
    </row>
    <row r="25" spans="1:10" s="756" customFormat="1" ht="27" customHeight="1">
      <c r="A25" s="732" t="s">
        <v>2089</v>
      </c>
      <c r="B25" s="741">
        <v>0</v>
      </c>
      <c r="C25" s="741">
        <v>0</v>
      </c>
      <c r="D25" s="741">
        <v>0</v>
      </c>
      <c r="E25" s="741">
        <v>1</v>
      </c>
      <c r="F25" s="741">
        <v>1</v>
      </c>
      <c r="G25" s="741">
        <v>0</v>
      </c>
      <c r="H25" s="754">
        <f t="shared" si="0"/>
        <v>2</v>
      </c>
      <c r="I25" s="732" t="s">
        <v>2088</v>
      </c>
      <c r="J25" s="755"/>
    </row>
    <row r="26" spans="1:10" s="756" customFormat="1" ht="27" customHeight="1">
      <c r="A26" s="732" t="s">
        <v>2091</v>
      </c>
      <c r="B26" s="739">
        <v>0</v>
      </c>
      <c r="C26" s="739">
        <v>0</v>
      </c>
      <c r="D26" s="739">
        <v>1</v>
      </c>
      <c r="E26" s="739">
        <v>9</v>
      </c>
      <c r="F26" s="739">
        <v>5</v>
      </c>
      <c r="G26" s="739">
        <v>0</v>
      </c>
      <c r="H26" s="754">
        <f t="shared" si="0"/>
        <v>15</v>
      </c>
      <c r="I26" s="732" t="s">
        <v>2090</v>
      </c>
      <c r="J26" s="755"/>
    </row>
    <row r="27" spans="1:10" s="756" customFormat="1" ht="27" customHeight="1">
      <c r="A27" s="732" t="s">
        <v>2093</v>
      </c>
      <c r="B27" s="741">
        <v>0</v>
      </c>
      <c r="C27" s="741">
        <v>0</v>
      </c>
      <c r="D27" s="741">
        <v>0</v>
      </c>
      <c r="E27" s="741">
        <v>0</v>
      </c>
      <c r="F27" s="741">
        <v>1</v>
      </c>
      <c r="G27" s="741">
        <v>0</v>
      </c>
      <c r="H27" s="754">
        <f t="shared" si="0"/>
        <v>1</v>
      </c>
      <c r="I27" s="732" t="s">
        <v>2092</v>
      </c>
      <c r="J27" s="755"/>
    </row>
    <row r="28" spans="1:10" s="756" customFormat="1" ht="27" customHeight="1">
      <c r="A28" s="732" t="s">
        <v>2139</v>
      </c>
      <c r="B28" s="739">
        <v>0</v>
      </c>
      <c r="C28" s="739">
        <v>0</v>
      </c>
      <c r="D28" s="739">
        <v>0</v>
      </c>
      <c r="E28" s="739">
        <v>0</v>
      </c>
      <c r="F28" s="739">
        <v>0</v>
      </c>
      <c r="G28" s="739">
        <v>0</v>
      </c>
      <c r="H28" s="754">
        <f t="shared" si="0"/>
        <v>0</v>
      </c>
      <c r="I28" s="732" t="s">
        <v>2140</v>
      </c>
      <c r="J28" s="755"/>
    </row>
    <row r="29" spans="1:10" s="756" customFormat="1" ht="27" customHeight="1">
      <c r="A29" s="732" t="s">
        <v>2064</v>
      </c>
      <c r="B29" s="739">
        <v>6</v>
      </c>
      <c r="C29" s="739">
        <v>18</v>
      </c>
      <c r="D29" s="739">
        <v>17</v>
      </c>
      <c r="E29" s="739">
        <v>17</v>
      </c>
      <c r="F29" s="739">
        <v>12</v>
      </c>
      <c r="G29" s="739"/>
      <c r="H29" s="754">
        <f t="shared" si="0"/>
        <v>70</v>
      </c>
      <c r="I29" s="732" t="s">
        <v>2063</v>
      </c>
      <c r="J29" s="755"/>
    </row>
    <row r="30" spans="1:10" s="756" customFormat="1" ht="27" customHeight="1">
      <c r="A30" s="732" t="s">
        <v>2141</v>
      </c>
      <c r="B30" s="741">
        <v>481</v>
      </c>
      <c r="C30" s="741">
        <v>396</v>
      </c>
      <c r="D30" s="741">
        <v>154</v>
      </c>
      <c r="E30" s="741">
        <v>496</v>
      </c>
      <c r="F30" s="741">
        <v>333</v>
      </c>
      <c r="G30" s="741">
        <v>0</v>
      </c>
      <c r="H30" s="754">
        <f t="shared" si="0"/>
        <v>1860</v>
      </c>
      <c r="I30" s="732" t="s">
        <v>2065</v>
      </c>
      <c r="J30" s="755"/>
    </row>
    <row r="31" spans="1:10" s="760" customFormat="1" ht="27" customHeight="1">
      <c r="A31" s="732" t="s">
        <v>2068</v>
      </c>
      <c r="B31" s="739">
        <v>0</v>
      </c>
      <c r="C31" s="739">
        <v>0</v>
      </c>
      <c r="D31" s="739">
        <v>0</v>
      </c>
      <c r="E31" s="739">
        <v>0</v>
      </c>
      <c r="F31" s="739">
        <v>0</v>
      </c>
      <c r="G31" s="739"/>
      <c r="H31" s="754">
        <f t="shared" si="0"/>
        <v>0</v>
      </c>
      <c r="I31" s="732" t="s">
        <v>2142</v>
      </c>
      <c r="J31" s="759"/>
    </row>
    <row r="32" spans="1:10" s="760" customFormat="1" ht="27" customHeight="1">
      <c r="A32" s="732" t="s">
        <v>2070</v>
      </c>
      <c r="B32" s="741">
        <v>0</v>
      </c>
      <c r="C32" s="741">
        <v>0</v>
      </c>
      <c r="D32" s="741">
        <v>0</v>
      </c>
      <c r="E32" s="741">
        <v>0</v>
      </c>
      <c r="F32" s="741">
        <v>0</v>
      </c>
      <c r="G32" s="741">
        <v>0</v>
      </c>
      <c r="H32" s="754">
        <f t="shared" si="0"/>
        <v>0</v>
      </c>
      <c r="I32" s="732" t="s">
        <v>2069</v>
      </c>
      <c r="J32" s="759"/>
    </row>
    <row r="33" spans="1:10" s="760" customFormat="1" ht="27" customHeight="1">
      <c r="A33" s="732" t="s">
        <v>2072</v>
      </c>
      <c r="B33" s="739">
        <v>12</v>
      </c>
      <c r="C33" s="739">
        <v>79</v>
      </c>
      <c r="D33" s="739">
        <v>690</v>
      </c>
      <c r="E33" s="739">
        <v>10197</v>
      </c>
      <c r="F33" s="739">
        <v>4032</v>
      </c>
      <c r="G33" s="739">
        <v>0</v>
      </c>
      <c r="H33" s="754">
        <f t="shared" si="0"/>
        <v>15010</v>
      </c>
      <c r="I33" s="732" t="s">
        <v>2071</v>
      </c>
      <c r="J33" s="759"/>
    </row>
    <row r="34" spans="1:10" s="760" customFormat="1" ht="27" customHeight="1">
      <c r="A34" s="732" t="s">
        <v>2078</v>
      </c>
      <c r="B34" s="741">
        <v>0</v>
      </c>
      <c r="C34" s="741">
        <v>0</v>
      </c>
      <c r="D34" s="741">
        <v>0</v>
      </c>
      <c r="E34" s="741">
        <v>0</v>
      </c>
      <c r="F34" s="741">
        <v>0</v>
      </c>
      <c r="G34" s="741">
        <v>0</v>
      </c>
      <c r="H34" s="754">
        <f t="shared" si="0"/>
        <v>0</v>
      </c>
      <c r="I34" s="732" t="s">
        <v>2143</v>
      </c>
      <c r="J34" s="759"/>
    </row>
    <row r="35" spans="1:10" s="760" customFormat="1" ht="27" customHeight="1">
      <c r="A35" s="732" t="s">
        <v>2074</v>
      </c>
      <c r="B35" s="739">
        <v>0</v>
      </c>
      <c r="C35" s="739">
        <v>0</v>
      </c>
      <c r="D35" s="739">
        <v>0</v>
      </c>
      <c r="E35" s="739">
        <v>0</v>
      </c>
      <c r="F35" s="739">
        <v>0</v>
      </c>
      <c r="G35" s="739">
        <v>0</v>
      </c>
      <c r="H35" s="754">
        <f t="shared" si="0"/>
        <v>0</v>
      </c>
      <c r="I35" s="732" t="s">
        <v>2073</v>
      </c>
      <c r="J35" s="759"/>
    </row>
    <row r="36" spans="1:10" s="760" customFormat="1" ht="27" customHeight="1">
      <c r="A36" s="732" t="s">
        <v>2076</v>
      </c>
      <c r="B36" s="741">
        <v>0</v>
      </c>
      <c r="C36" s="741">
        <v>0</v>
      </c>
      <c r="D36" s="741">
        <v>0</v>
      </c>
      <c r="E36" s="741">
        <v>0</v>
      </c>
      <c r="F36" s="741">
        <v>0</v>
      </c>
      <c r="G36" s="741">
        <v>0</v>
      </c>
      <c r="H36" s="754">
        <f t="shared" si="0"/>
        <v>0</v>
      </c>
      <c r="I36" s="732" t="s">
        <v>2075</v>
      </c>
      <c r="J36" s="759"/>
    </row>
    <row r="37" spans="1:10" s="760" customFormat="1" ht="27" customHeight="1">
      <c r="A37" s="732" t="s">
        <v>2080</v>
      </c>
      <c r="B37" s="739">
        <v>0</v>
      </c>
      <c r="C37" s="739">
        <v>0</v>
      </c>
      <c r="D37" s="739">
        <v>0</v>
      </c>
      <c r="E37" s="739">
        <v>7</v>
      </c>
      <c r="F37" s="739">
        <v>0</v>
      </c>
      <c r="G37" s="739">
        <v>0</v>
      </c>
      <c r="H37" s="754">
        <f t="shared" si="0"/>
        <v>7</v>
      </c>
      <c r="I37" s="732" t="s">
        <v>2079</v>
      </c>
      <c r="J37" s="759"/>
    </row>
    <row r="38" spans="1:10" s="762" customFormat="1" ht="31.5" customHeight="1">
      <c r="A38" s="1992" t="s">
        <v>2097</v>
      </c>
      <c r="B38" s="2310"/>
      <c r="C38" s="2310"/>
      <c r="D38" s="2310"/>
      <c r="E38" s="2310"/>
      <c r="F38" s="1994" t="s">
        <v>2098</v>
      </c>
      <c r="G38" s="2329"/>
      <c r="H38" s="2329"/>
      <c r="I38" s="2329"/>
      <c r="J38" s="761"/>
    </row>
  </sheetData>
  <mergeCells count="16">
    <mergeCell ref="A38:E38"/>
    <mergeCell ref="F38:I38"/>
    <mergeCell ref="A1:I1"/>
    <mergeCell ref="A2:I2"/>
    <mergeCell ref="A3:D3"/>
    <mergeCell ref="F3:I3"/>
    <mergeCell ref="A4:A6"/>
    <mergeCell ref="B4:H4"/>
    <mergeCell ref="I4:I6"/>
    <mergeCell ref="B5:B6"/>
    <mergeCell ref="C5:C6"/>
    <mergeCell ref="D5:D6"/>
    <mergeCell ref="E5:E6"/>
    <mergeCell ref="F5:F6"/>
    <mergeCell ref="G5:G6"/>
    <mergeCell ref="H5:H6"/>
  </mergeCells>
  <printOptions horizontalCentered="1" verticalCentered="1" gridLinesSet="0"/>
  <pageMargins left="0.39370078740157483" right="0.59055118110236227" top="0.19685039370078741" bottom="0.19685039370078741" header="0.51181102362204722" footer="0.51181102362204722"/>
  <pageSetup paperSize="9" scale="27"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pageSetUpPr fitToPage="1"/>
  </sheetPr>
  <dimension ref="A1:R220"/>
  <sheetViews>
    <sheetView showGridLines="0" rightToLeft="1" zoomScale="60" zoomScaleNormal="60" workbookViewId="0">
      <selection activeCell="G13" sqref="G13"/>
    </sheetView>
  </sheetViews>
  <sheetFormatPr defaultColWidth="7.5703125" defaultRowHeight="15.75"/>
  <cols>
    <col min="1" max="1" width="55.5703125" style="771" customWidth="1"/>
    <col min="2" max="8" width="21.5703125" style="772" customWidth="1"/>
    <col min="9" max="9" width="55.5703125" style="763" customWidth="1"/>
    <col min="10" max="10" width="16.42578125" style="763" customWidth="1"/>
    <col min="11" max="11" width="17" style="763" customWidth="1"/>
    <col min="12" max="12" width="11.42578125" style="763" customWidth="1"/>
    <col min="13" max="13" width="27" style="763" customWidth="1"/>
    <col min="14" max="14" width="7.5703125" style="763" customWidth="1"/>
    <col min="15" max="15" width="15.42578125" style="763" customWidth="1"/>
    <col min="16" max="18" width="7.5703125" style="763" customWidth="1"/>
    <col min="19" max="19" width="21.42578125" style="763" customWidth="1"/>
    <col min="20" max="20" width="23.5703125" style="763" customWidth="1"/>
    <col min="21" max="21" width="14.85546875" style="763" customWidth="1"/>
    <col min="22" max="16384" width="7.5703125" style="763"/>
  </cols>
  <sheetData>
    <row r="1" spans="1:15" ht="69.75" customHeight="1">
      <c r="A1" s="1956" t="s">
        <v>2157</v>
      </c>
      <c r="B1" s="1956"/>
      <c r="C1" s="1956"/>
      <c r="D1" s="1956"/>
      <c r="E1" s="1956"/>
      <c r="F1" s="1956"/>
      <c r="G1" s="1956"/>
      <c r="H1" s="1956"/>
      <c r="I1" s="1956"/>
    </row>
    <row r="2" spans="1:15" ht="55.5" customHeight="1">
      <c r="A2" s="1902" t="s">
        <v>2158</v>
      </c>
      <c r="B2" s="1902"/>
      <c r="C2" s="1902"/>
      <c r="D2" s="1902"/>
      <c r="E2" s="1902"/>
      <c r="F2" s="1902"/>
      <c r="G2" s="1902"/>
      <c r="H2" s="1902"/>
      <c r="I2" s="1902"/>
    </row>
    <row r="3" spans="1:15" ht="39" customHeight="1">
      <c r="A3" s="1903" t="s">
        <v>2159</v>
      </c>
      <c r="B3" s="1903"/>
      <c r="C3" s="1903"/>
      <c r="D3" s="1903"/>
      <c r="E3" s="1904"/>
      <c r="F3" s="1905" t="s">
        <v>2160</v>
      </c>
      <c r="G3" s="1906"/>
      <c r="H3" s="1906"/>
      <c r="I3" s="1906"/>
    </row>
    <row r="4" spans="1:15" s="764" customFormat="1" ht="45.75" customHeight="1">
      <c r="A4" s="2355" t="s">
        <v>2148</v>
      </c>
      <c r="B4" s="2356" t="s">
        <v>2161</v>
      </c>
      <c r="C4" s="2356"/>
      <c r="D4" s="2356"/>
      <c r="E4" s="2356" t="s">
        <v>2162</v>
      </c>
      <c r="F4" s="2356"/>
      <c r="G4" s="2356"/>
      <c r="H4" s="2356" t="s">
        <v>128</v>
      </c>
      <c r="I4" s="2355" t="s">
        <v>2001</v>
      </c>
    </row>
    <row r="5" spans="1:15" ht="63.75" customHeight="1">
      <c r="A5" s="2355"/>
      <c r="B5" s="765" t="s">
        <v>628</v>
      </c>
      <c r="C5" s="765" t="s">
        <v>2163</v>
      </c>
      <c r="D5" s="765" t="s">
        <v>128</v>
      </c>
      <c r="E5" s="765" t="s">
        <v>628</v>
      </c>
      <c r="F5" s="765" t="s">
        <v>2163</v>
      </c>
      <c r="G5" s="765" t="s">
        <v>128</v>
      </c>
      <c r="H5" s="2356"/>
      <c r="I5" s="2355"/>
    </row>
    <row r="6" spans="1:15" ht="75.75" customHeight="1">
      <c r="A6" s="2355"/>
      <c r="B6" s="765" t="s">
        <v>2164</v>
      </c>
      <c r="C6" s="765" t="s">
        <v>2165</v>
      </c>
      <c r="D6" s="765" t="s">
        <v>2166</v>
      </c>
      <c r="E6" s="765" t="s">
        <v>2164</v>
      </c>
      <c r="F6" s="765" t="s">
        <v>2165</v>
      </c>
      <c r="G6" s="765" t="s">
        <v>2166</v>
      </c>
      <c r="H6" s="765" t="s">
        <v>129</v>
      </c>
      <c r="I6" s="2355"/>
    </row>
    <row r="7" spans="1:15" ht="60.75" customHeight="1">
      <c r="A7" s="766" t="s">
        <v>2026</v>
      </c>
      <c r="B7" s="767">
        <v>0</v>
      </c>
      <c r="C7" s="767">
        <v>0</v>
      </c>
      <c r="D7" s="754">
        <f>B7+C7</f>
        <v>0</v>
      </c>
      <c r="E7" s="767">
        <v>0</v>
      </c>
      <c r="F7" s="767">
        <v>0</v>
      </c>
      <c r="G7" s="754">
        <f>E7+F7</f>
        <v>0</v>
      </c>
      <c r="H7" s="754">
        <f>D7+G7</f>
        <v>0</v>
      </c>
      <c r="I7" s="766" t="s">
        <v>2025</v>
      </c>
      <c r="J7" s="768"/>
    </row>
    <row r="8" spans="1:15" ht="54.75" customHeight="1">
      <c r="A8" s="766" t="s">
        <v>2004</v>
      </c>
      <c r="B8" s="769">
        <v>0</v>
      </c>
      <c r="C8" s="769">
        <v>0</v>
      </c>
      <c r="D8" s="754">
        <f t="shared" ref="D8:D37" si="0">B8+C8</f>
        <v>0</v>
      </c>
      <c r="E8" s="769">
        <v>1</v>
      </c>
      <c r="F8" s="769">
        <v>1</v>
      </c>
      <c r="G8" s="754">
        <f t="shared" ref="G8:G37" si="1">E8+F8</f>
        <v>2</v>
      </c>
      <c r="H8" s="754">
        <f t="shared" ref="H8:H37" si="2">D8+G8</f>
        <v>2</v>
      </c>
      <c r="I8" s="766" t="s">
        <v>2005</v>
      </c>
      <c r="J8" s="768"/>
    </row>
    <row r="9" spans="1:15" ht="51" customHeight="1">
      <c r="A9" s="766" t="s">
        <v>2006</v>
      </c>
      <c r="B9" s="767">
        <v>37</v>
      </c>
      <c r="C9" s="767">
        <v>33</v>
      </c>
      <c r="D9" s="754">
        <f t="shared" si="0"/>
        <v>70</v>
      </c>
      <c r="E9" s="767">
        <v>12</v>
      </c>
      <c r="F9" s="767">
        <v>18</v>
      </c>
      <c r="G9" s="754">
        <f t="shared" si="1"/>
        <v>30</v>
      </c>
      <c r="H9" s="754">
        <f t="shared" si="2"/>
        <v>100</v>
      </c>
      <c r="I9" s="766" t="s">
        <v>2027</v>
      </c>
      <c r="J9" s="768"/>
    </row>
    <row r="10" spans="1:15" ht="43.5" customHeight="1">
      <c r="A10" s="766" t="s">
        <v>2167</v>
      </c>
      <c r="B10" s="769">
        <v>0</v>
      </c>
      <c r="C10" s="769">
        <v>0</v>
      </c>
      <c r="D10" s="754">
        <f t="shared" si="0"/>
        <v>0</v>
      </c>
      <c r="E10" s="769">
        <v>2</v>
      </c>
      <c r="F10" s="769">
        <v>1</v>
      </c>
      <c r="G10" s="754">
        <f t="shared" si="1"/>
        <v>3</v>
      </c>
      <c r="H10" s="754">
        <f t="shared" si="2"/>
        <v>3</v>
      </c>
      <c r="I10" s="766" t="s">
        <v>2168</v>
      </c>
      <c r="J10" s="768"/>
    </row>
    <row r="11" spans="1:15" ht="56.25" customHeight="1">
      <c r="A11" s="766" t="s">
        <v>2030</v>
      </c>
      <c r="B11" s="769">
        <v>0</v>
      </c>
      <c r="C11" s="769">
        <v>0</v>
      </c>
      <c r="D11" s="754">
        <f t="shared" si="0"/>
        <v>0</v>
      </c>
      <c r="E11" s="769">
        <v>0</v>
      </c>
      <c r="F11" s="769">
        <v>0</v>
      </c>
      <c r="G11" s="754">
        <f t="shared" si="1"/>
        <v>0</v>
      </c>
      <c r="H11" s="754">
        <f t="shared" si="2"/>
        <v>0</v>
      </c>
      <c r="I11" s="766" t="s">
        <v>289</v>
      </c>
      <c r="J11" s="768"/>
    </row>
    <row r="12" spans="1:15" ht="56.25" customHeight="1">
      <c r="A12" s="766" t="s">
        <v>2012</v>
      </c>
      <c r="B12" s="767">
        <v>664</v>
      </c>
      <c r="C12" s="767">
        <v>590</v>
      </c>
      <c r="D12" s="754">
        <f t="shared" si="0"/>
        <v>1254</v>
      </c>
      <c r="E12" s="767">
        <v>511</v>
      </c>
      <c r="F12" s="767">
        <v>489</v>
      </c>
      <c r="G12" s="754">
        <f t="shared" si="1"/>
        <v>1000</v>
      </c>
      <c r="H12" s="754">
        <f>D12+G12</f>
        <v>2254</v>
      </c>
      <c r="I12" s="766" t="s">
        <v>293</v>
      </c>
      <c r="J12" s="768"/>
      <c r="N12" s="768"/>
      <c r="O12" s="768"/>
    </row>
    <row r="13" spans="1:15" ht="52.5" customHeight="1">
      <c r="A13" s="766" t="s">
        <v>2013</v>
      </c>
      <c r="B13" s="769">
        <v>61</v>
      </c>
      <c r="C13" s="769">
        <v>36</v>
      </c>
      <c r="D13" s="754">
        <f t="shared" si="0"/>
        <v>97</v>
      </c>
      <c r="E13" s="769">
        <v>48</v>
      </c>
      <c r="F13" s="769">
        <v>16</v>
      </c>
      <c r="G13" s="754">
        <f t="shared" si="1"/>
        <v>64</v>
      </c>
      <c r="H13" s="754">
        <f t="shared" si="2"/>
        <v>161</v>
      </c>
      <c r="I13" s="766" t="s">
        <v>2014</v>
      </c>
      <c r="J13" s="768"/>
    </row>
    <row r="14" spans="1:15" ht="52.5" customHeight="1">
      <c r="A14" s="766" t="s">
        <v>2015</v>
      </c>
      <c r="B14" s="767">
        <v>66</v>
      </c>
      <c r="C14" s="767">
        <v>59</v>
      </c>
      <c r="D14" s="754">
        <f t="shared" si="0"/>
        <v>125</v>
      </c>
      <c r="E14" s="767">
        <v>40</v>
      </c>
      <c r="F14" s="767">
        <v>17</v>
      </c>
      <c r="G14" s="754">
        <f t="shared" si="1"/>
        <v>57</v>
      </c>
      <c r="H14" s="754">
        <f>D14+G14</f>
        <v>182</v>
      </c>
      <c r="I14" s="766" t="s">
        <v>2016</v>
      </c>
      <c r="J14" s="768"/>
    </row>
    <row r="15" spans="1:15" ht="48.75" customHeight="1">
      <c r="A15" s="766" t="s">
        <v>2032</v>
      </c>
      <c r="B15" s="769">
        <v>1399</v>
      </c>
      <c r="C15" s="769">
        <v>904</v>
      </c>
      <c r="D15" s="754">
        <f t="shared" si="0"/>
        <v>2303</v>
      </c>
      <c r="E15" s="769">
        <v>1376</v>
      </c>
      <c r="F15" s="769">
        <v>376</v>
      </c>
      <c r="G15" s="754">
        <f t="shared" si="1"/>
        <v>1752</v>
      </c>
      <c r="H15" s="754">
        <f t="shared" si="2"/>
        <v>4055</v>
      </c>
      <c r="I15" s="766" t="s">
        <v>2031</v>
      </c>
      <c r="J15" s="768"/>
    </row>
    <row r="16" spans="1:15" ht="47.25" customHeight="1">
      <c r="A16" s="766" t="s">
        <v>2034</v>
      </c>
      <c r="B16" s="767">
        <v>1468</v>
      </c>
      <c r="C16" s="767">
        <v>687</v>
      </c>
      <c r="D16" s="754">
        <f t="shared" si="0"/>
        <v>2155</v>
      </c>
      <c r="E16" s="767">
        <v>857</v>
      </c>
      <c r="F16" s="767">
        <v>68</v>
      </c>
      <c r="G16" s="754">
        <f t="shared" si="1"/>
        <v>925</v>
      </c>
      <c r="H16" s="754">
        <f>D16+G16</f>
        <v>3080</v>
      </c>
      <c r="I16" s="766" t="s">
        <v>2033</v>
      </c>
      <c r="J16" s="768"/>
    </row>
    <row r="17" spans="1:10" ht="45" customHeight="1">
      <c r="A17" s="766" t="s">
        <v>2128</v>
      </c>
      <c r="B17" s="769">
        <v>7</v>
      </c>
      <c r="C17" s="769">
        <v>2</v>
      </c>
      <c r="D17" s="754">
        <f t="shared" si="0"/>
        <v>9</v>
      </c>
      <c r="E17" s="769">
        <v>1</v>
      </c>
      <c r="F17" s="769">
        <v>0</v>
      </c>
      <c r="G17" s="754">
        <f t="shared" si="1"/>
        <v>1</v>
      </c>
      <c r="H17" s="754">
        <f t="shared" si="2"/>
        <v>10</v>
      </c>
      <c r="I17" s="766" t="s">
        <v>2129</v>
      </c>
      <c r="J17" s="768"/>
    </row>
    <row r="18" spans="1:10" ht="47.25" customHeight="1">
      <c r="A18" s="766" t="s">
        <v>2130</v>
      </c>
      <c r="B18" s="767">
        <v>15</v>
      </c>
      <c r="C18" s="767">
        <v>12</v>
      </c>
      <c r="D18" s="754">
        <f t="shared" si="0"/>
        <v>27</v>
      </c>
      <c r="E18" s="767">
        <v>8</v>
      </c>
      <c r="F18" s="767">
        <v>6</v>
      </c>
      <c r="G18" s="754">
        <f t="shared" si="1"/>
        <v>14</v>
      </c>
      <c r="H18" s="754">
        <f t="shared" si="2"/>
        <v>41</v>
      </c>
      <c r="I18" s="766" t="s">
        <v>2131</v>
      </c>
      <c r="J18" s="768"/>
    </row>
    <row r="19" spans="1:10" ht="54.75" customHeight="1">
      <c r="A19" s="766" t="s">
        <v>2132</v>
      </c>
      <c r="B19" s="769">
        <v>5</v>
      </c>
      <c r="C19" s="769">
        <v>4</v>
      </c>
      <c r="D19" s="754">
        <f t="shared" si="0"/>
        <v>9</v>
      </c>
      <c r="E19" s="769">
        <v>0</v>
      </c>
      <c r="F19" s="769">
        <v>3</v>
      </c>
      <c r="G19" s="754">
        <f t="shared" si="1"/>
        <v>3</v>
      </c>
      <c r="H19" s="754">
        <f>D19+G19</f>
        <v>12</v>
      </c>
      <c r="I19" s="766" t="s">
        <v>2133</v>
      </c>
      <c r="J19" s="768"/>
    </row>
    <row r="20" spans="1:10" ht="48.75" customHeight="1">
      <c r="A20" s="766" t="s">
        <v>2134</v>
      </c>
      <c r="B20" s="767">
        <v>73</v>
      </c>
      <c r="C20" s="767">
        <v>51</v>
      </c>
      <c r="D20" s="754">
        <f t="shared" si="0"/>
        <v>124</v>
      </c>
      <c r="E20" s="767">
        <v>24</v>
      </c>
      <c r="F20" s="767">
        <v>7</v>
      </c>
      <c r="G20" s="754">
        <f t="shared" si="1"/>
        <v>31</v>
      </c>
      <c r="H20" s="754">
        <f t="shared" si="2"/>
        <v>155</v>
      </c>
      <c r="I20" s="766" t="s">
        <v>2135</v>
      </c>
      <c r="J20" s="768"/>
    </row>
    <row r="21" spans="1:10" ht="47.25" customHeight="1">
      <c r="A21" s="766" t="s">
        <v>2082</v>
      </c>
      <c r="B21" s="769">
        <v>48</v>
      </c>
      <c r="C21" s="769">
        <v>34</v>
      </c>
      <c r="D21" s="754">
        <f t="shared" si="0"/>
        <v>82</v>
      </c>
      <c r="E21" s="769">
        <v>45</v>
      </c>
      <c r="F21" s="769">
        <v>30</v>
      </c>
      <c r="G21" s="754">
        <f t="shared" si="1"/>
        <v>75</v>
      </c>
      <c r="H21" s="754">
        <f t="shared" si="2"/>
        <v>157</v>
      </c>
      <c r="I21" s="766" t="s">
        <v>2081</v>
      </c>
      <c r="J21" s="768"/>
    </row>
    <row r="22" spans="1:10" ht="43.5" customHeight="1">
      <c r="A22" s="766" t="s">
        <v>2136</v>
      </c>
      <c r="B22" s="767">
        <v>3361</v>
      </c>
      <c r="C22" s="767">
        <v>2181</v>
      </c>
      <c r="D22" s="754">
        <f t="shared" si="0"/>
        <v>5542</v>
      </c>
      <c r="E22" s="767">
        <v>1402</v>
      </c>
      <c r="F22" s="767">
        <v>714</v>
      </c>
      <c r="G22" s="754">
        <f t="shared" si="1"/>
        <v>2116</v>
      </c>
      <c r="H22" s="754">
        <f>D22+G22</f>
        <v>7658</v>
      </c>
      <c r="I22" s="766" t="s">
        <v>2018</v>
      </c>
      <c r="J22" s="768"/>
    </row>
    <row r="23" spans="1:10" ht="60" customHeight="1">
      <c r="A23" s="766" t="s">
        <v>2137</v>
      </c>
      <c r="B23" s="769">
        <v>1694</v>
      </c>
      <c r="C23" s="769">
        <v>1430</v>
      </c>
      <c r="D23" s="754">
        <f t="shared" si="0"/>
        <v>3124</v>
      </c>
      <c r="E23" s="769">
        <v>1347</v>
      </c>
      <c r="F23" s="769">
        <v>604</v>
      </c>
      <c r="G23" s="754">
        <f t="shared" si="1"/>
        <v>1951</v>
      </c>
      <c r="H23" s="754">
        <f t="shared" si="2"/>
        <v>5075</v>
      </c>
      <c r="I23" s="766" t="s">
        <v>2084</v>
      </c>
      <c r="J23" s="768"/>
    </row>
    <row r="24" spans="1:10" ht="60" customHeight="1">
      <c r="A24" s="766" t="s">
        <v>2087</v>
      </c>
      <c r="B24" s="767">
        <v>700</v>
      </c>
      <c r="C24" s="767">
        <v>531</v>
      </c>
      <c r="D24" s="754">
        <f t="shared" si="0"/>
        <v>1231</v>
      </c>
      <c r="E24" s="767">
        <v>277</v>
      </c>
      <c r="F24" s="767">
        <v>95</v>
      </c>
      <c r="G24" s="754">
        <f t="shared" si="1"/>
        <v>372</v>
      </c>
      <c r="H24" s="754">
        <f t="shared" si="2"/>
        <v>1603</v>
      </c>
      <c r="I24" s="766" t="s">
        <v>2138</v>
      </c>
      <c r="J24" s="768"/>
    </row>
    <row r="25" spans="1:10" ht="60" customHeight="1">
      <c r="A25" s="766" t="s">
        <v>2089</v>
      </c>
      <c r="B25" s="769">
        <v>2</v>
      </c>
      <c r="C25" s="769">
        <v>0</v>
      </c>
      <c r="D25" s="754">
        <f t="shared" si="0"/>
        <v>2</v>
      </c>
      <c r="E25" s="769">
        <v>0</v>
      </c>
      <c r="F25" s="769">
        <v>0</v>
      </c>
      <c r="G25" s="754">
        <f t="shared" si="1"/>
        <v>0</v>
      </c>
      <c r="H25" s="754">
        <f t="shared" si="2"/>
        <v>2</v>
      </c>
      <c r="I25" s="766" t="s">
        <v>2088</v>
      </c>
      <c r="J25" s="768"/>
    </row>
    <row r="26" spans="1:10" ht="60" customHeight="1">
      <c r="A26" s="766" t="s">
        <v>2091</v>
      </c>
      <c r="B26" s="767">
        <v>12</v>
      </c>
      <c r="C26" s="767">
        <v>2</v>
      </c>
      <c r="D26" s="754">
        <f t="shared" si="0"/>
        <v>14</v>
      </c>
      <c r="E26" s="767">
        <v>0</v>
      </c>
      <c r="F26" s="767">
        <v>1</v>
      </c>
      <c r="G26" s="754">
        <f t="shared" si="1"/>
        <v>1</v>
      </c>
      <c r="H26" s="754">
        <f t="shared" si="2"/>
        <v>15</v>
      </c>
      <c r="I26" s="766" t="s">
        <v>2090</v>
      </c>
      <c r="J26" s="768"/>
    </row>
    <row r="27" spans="1:10" ht="56.25" customHeight="1">
      <c r="A27" s="766" t="s">
        <v>2093</v>
      </c>
      <c r="B27" s="769">
        <v>1</v>
      </c>
      <c r="C27" s="769">
        <v>0</v>
      </c>
      <c r="D27" s="754">
        <f t="shared" si="0"/>
        <v>1</v>
      </c>
      <c r="E27" s="769">
        <v>0</v>
      </c>
      <c r="F27" s="769">
        <v>0</v>
      </c>
      <c r="G27" s="754">
        <f t="shared" si="1"/>
        <v>0</v>
      </c>
      <c r="H27" s="754">
        <f>D27+G27</f>
        <v>1</v>
      </c>
      <c r="I27" s="766" t="s">
        <v>2092</v>
      </c>
      <c r="J27" s="768"/>
    </row>
    <row r="28" spans="1:10" ht="46.5" customHeight="1">
      <c r="A28" s="766" t="s">
        <v>2139</v>
      </c>
      <c r="B28" s="767">
        <v>0</v>
      </c>
      <c r="C28" s="767">
        <v>0</v>
      </c>
      <c r="D28" s="754">
        <f t="shared" si="0"/>
        <v>0</v>
      </c>
      <c r="E28" s="767">
        <v>0</v>
      </c>
      <c r="F28" s="767">
        <v>0</v>
      </c>
      <c r="G28" s="754">
        <f t="shared" si="1"/>
        <v>0</v>
      </c>
      <c r="H28" s="754">
        <f t="shared" si="2"/>
        <v>0</v>
      </c>
      <c r="I28" s="766" t="s">
        <v>2140</v>
      </c>
      <c r="J28" s="768"/>
    </row>
    <row r="29" spans="1:10" ht="57.75" customHeight="1">
      <c r="A29" s="766" t="s">
        <v>2064</v>
      </c>
      <c r="B29" s="767">
        <v>35</v>
      </c>
      <c r="C29" s="767">
        <v>29</v>
      </c>
      <c r="D29" s="754">
        <f t="shared" si="0"/>
        <v>64</v>
      </c>
      <c r="E29" s="767">
        <v>5</v>
      </c>
      <c r="F29" s="767">
        <v>1</v>
      </c>
      <c r="G29" s="754">
        <f t="shared" si="1"/>
        <v>6</v>
      </c>
      <c r="H29" s="754">
        <f t="shared" si="2"/>
        <v>70</v>
      </c>
      <c r="I29" s="766" t="s">
        <v>2063</v>
      </c>
      <c r="J29" s="768"/>
    </row>
    <row r="30" spans="1:10" ht="54.75" customHeight="1">
      <c r="A30" s="766" t="s">
        <v>2169</v>
      </c>
      <c r="B30" s="769">
        <v>770</v>
      </c>
      <c r="C30" s="769">
        <v>727</v>
      </c>
      <c r="D30" s="754">
        <f t="shared" si="0"/>
        <v>1497</v>
      </c>
      <c r="E30" s="769">
        <v>212</v>
      </c>
      <c r="F30" s="769">
        <v>151</v>
      </c>
      <c r="G30" s="754">
        <f t="shared" si="1"/>
        <v>363</v>
      </c>
      <c r="H30" s="754">
        <f t="shared" si="2"/>
        <v>1860</v>
      </c>
      <c r="I30" s="766" t="s">
        <v>2065</v>
      </c>
      <c r="J30" s="768"/>
    </row>
    <row r="31" spans="1:10" ht="57.75" customHeight="1">
      <c r="A31" s="766" t="s">
        <v>2068</v>
      </c>
      <c r="B31" s="767">
        <v>0</v>
      </c>
      <c r="C31" s="767">
        <v>0</v>
      </c>
      <c r="D31" s="754">
        <f t="shared" si="0"/>
        <v>0</v>
      </c>
      <c r="E31" s="767">
        <v>0</v>
      </c>
      <c r="F31" s="767">
        <v>0</v>
      </c>
      <c r="G31" s="754">
        <f t="shared" si="1"/>
        <v>0</v>
      </c>
      <c r="H31" s="754">
        <f t="shared" si="2"/>
        <v>0</v>
      </c>
      <c r="I31" s="766" t="s">
        <v>2142</v>
      </c>
      <c r="J31" s="768"/>
    </row>
    <row r="32" spans="1:10" ht="46.5" customHeight="1">
      <c r="A32" s="766" t="s">
        <v>2070</v>
      </c>
      <c r="B32" s="769">
        <v>0</v>
      </c>
      <c r="C32" s="769">
        <v>0</v>
      </c>
      <c r="D32" s="754">
        <f t="shared" si="0"/>
        <v>0</v>
      </c>
      <c r="E32" s="769">
        <v>0</v>
      </c>
      <c r="F32" s="769">
        <v>0</v>
      </c>
      <c r="G32" s="754">
        <f t="shared" si="1"/>
        <v>0</v>
      </c>
      <c r="H32" s="754">
        <f t="shared" si="2"/>
        <v>0</v>
      </c>
      <c r="I32" s="766" t="s">
        <v>2069</v>
      </c>
      <c r="J32" s="768"/>
    </row>
    <row r="33" spans="1:18" ht="58.5" customHeight="1">
      <c r="A33" s="766" t="s">
        <v>2072</v>
      </c>
      <c r="B33" s="767">
        <v>4296</v>
      </c>
      <c r="C33" s="767">
        <v>2561</v>
      </c>
      <c r="D33" s="754">
        <f t="shared" si="0"/>
        <v>6857</v>
      </c>
      <c r="E33" s="767">
        <v>7493</v>
      </c>
      <c r="F33" s="767">
        <v>660</v>
      </c>
      <c r="G33" s="754">
        <f t="shared" si="1"/>
        <v>8153</v>
      </c>
      <c r="H33" s="754">
        <f t="shared" si="2"/>
        <v>15010</v>
      </c>
      <c r="I33" s="766" t="s">
        <v>2071</v>
      </c>
      <c r="J33" s="768"/>
    </row>
    <row r="34" spans="1:18" ht="56.25" customHeight="1">
      <c r="A34" s="766" t="s">
        <v>2078</v>
      </c>
      <c r="B34" s="769">
        <v>0</v>
      </c>
      <c r="C34" s="769">
        <v>0</v>
      </c>
      <c r="D34" s="754">
        <f t="shared" si="0"/>
        <v>0</v>
      </c>
      <c r="E34" s="769">
        <v>0</v>
      </c>
      <c r="F34" s="769">
        <v>0</v>
      </c>
      <c r="G34" s="754">
        <f t="shared" si="1"/>
        <v>0</v>
      </c>
      <c r="H34" s="754">
        <f t="shared" si="2"/>
        <v>0</v>
      </c>
      <c r="I34" s="766" t="s">
        <v>2143</v>
      </c>
      <c r="J34" s="768"/>
    </row>
    <row r="35" spans="1:18" ht="54" customHeight="1">
      <c r="A35" s="766" t="s">
        <v>2074</v>
      </c>
      <c r="B35" s="767">
        <v>0</v>
      </c>
      <c r="C35" s="767">
        <v>0</v>
      </c>
      <c r="D35" s="754">
        <f t="shared" si="0"/>
        <v>0</v>
      </c>
      <c r="E35" s="767">
        <v>0</v>
      </c>
      <c r="F35" s="767">
        <v>0</v>
      </c>
      <c r="G35" s="754">
        <f t="shared" si="1"/>
        <v>0</v>
      </c>
      <c r="H35" s="754">
        <f t="shared" si="2"/>
        <v>0</v>
      </c>
      <c r="I35" s="766" t="s">
        <v>2073</v>
      </c>
      <c r="J35" s="768"/>
    </row>
    <row r="36" spans="1:18" s="770" customFormat="1" ht="60" customHeight="1">
      <c r="A36" s="766" t="s">
        <v>2076</v>
      </c>
      <c r="B36" s="769">
        <v>0</v>
      </c>
      <c r="C36" s="769">
        <v>0</v>
      </c>
      <c r="D36" s="754">
        <f t="shared" si="0"/>
        <v>0</v>
      </c>
      <c r="E36" s="769">
        <v>0</v>
      </c>
      <c r="F36" s="769">
        <v>0</v>
      </c>
      <c r="G36" s="754">
        <f t="shared" si="1"/>
        <v>0</v>
      </c>
      <c r="H36" s="754">
        <f t="shared" si="2"/>
        <v>0</v>
      </c>
      <c r="I36" s="766" t="s">
        <v>2075</v>
      </c>
      <c r="J36" s="768"/>
      <c r="K36" s="763"/>
      <c r="L36" s="763"/>
      <c r="M36" s="763"/>
      <c r="P36" s="763"/>
      <c r="R36" s="763"/>
    </row>
    <row r="37" spans="1:18" s="770" customFormat="1" ht="54.75" customHeight="1">
      <c r="A37" s="766" t="s">
        <v>2080</v>
      </c>
      <c r="B37" s="767">
        <v>2</v>
      </c>
      <c r="C37" s="767">
        <v>0</v>
      </c>
      <c r="D37" s="754">
        <f t="shared" si="0"/>
        <v>2</v>
      </c>
      <c r="E37" s="767">
        <v>4</v>
      </c>
      <c r="F37" s="767">
        <v>1</v>
      </c>
      <c r="G37" s="754">
        <f t="shared" si="1"/>
        <v>5</v>
      </c>
      <c r="H37" s="754">
        <f t="shared" si="2"/>
        <v>7</v>
      </c>
      <c r="I37" s="766" t="s">
        <v>2079</v>
      </c>
      <c r="J37" s="768"/>
      <c r="K37" s="763"/>
      <c r="L37" s="763"/>
      <c r="M37" s="763"/>
      <c r="P37" s="763"/>
      <c r="R37" s="763"/>
    </row>
    <row r="38" spans="1:18" ht="21" customHeight="1">
      <c r="A38" s="2340" t="s">
        <v>2170</v>
      </c>
      <c r="B38" s="2341"/>
      <c r="C38" s="2341"/>
      <c r="D38" s="2341"/>
      <c r="E38" s="2342"/>
      <c r="F38" s="2343" t="s">
        <v>2171</v>
      </c>
      <c r="G38" s="2344"/>
      <c r="H38" s="2344"/>
      <c r="I38" s="2344"/>
      <c r="J38" s="768"/>
    </row>
    <row r="39" spans="1:18" ht="21" customHeight="1">
      <c r="A39" s="2345" t="s">
        <v>2172</v>
      </c>
      <c r="B39" s="2346"/>
      <c r="C39" s="2346"/>
      <c r="D39" s="2346"/>
      <c r="E39" s="2347"/>
      <c r="F39" s="2348" t="s">
        <v>2173</v>
      </c>
      <c r="G39" s="2349"/>
      <c r="H39" s="2349"/>
      <c r="I39" s="2349"/>
      <c r="J39" s="768"/>
    </row>
    <row r="40" spans="1:18" ht="21" customHeight="1">
      <c r="A40" s="2350" t="s">
        <v>2174</v>
      </c>
      <c r="B40" s="2351"/>
      <c r="C40" s="2351"/>
      <c r="D40" s="2351"/>
      <c r="E40" s="2352"/>
      <c r="F40" s="2353" t="s">
        <v>2175</v>
      </c>
      <c r="G40" s="2354"/>
      <c r="H40" s="2354"/>
      <c r="I40" s="2354"/>
      <c r="J40" s="768"/>
    </row>
    <row r="41" spans="1:18" ht="20.25" customHeight="1"/>
    <row r="42" spans="1:18" ht="20.25" customHeight="1"/>
    <row r="48" spans="1:18">
      <c r="A48" s="763"/>
      <c r="B48" s="763"/>
      <c r="C48" s="763"/>
      <c r="D48" s="763"/>
      <c r="E48" s="763"/>
      <c r="F48" s="763"/>
      <c r="G48" s="763"/>
      <c r="H48" s="763"/>
    </row>
    <row r="49" spans="1:8">
      <c r="A49" s="763"/>
      <c r="B49" s="763"/>
      <c r="C49" s="763"/>
      <c r="D49" s="763"/>
      <c r="E49" s="763"/>
      <c r="F49" s="763"/>
      <c r="G49" s="763"/>
      <c r="H49" s="763"/>
    </row>
    <row r="50" spans="1:8">
      <c r="A50" s="763"/>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row r="53" spans="1:8">
      <c r="A53" s="763"/>
      <c r="B53" s="763"/>
      <c r="C53" s="763"/>
      <c r="D53" s="763"/>
      <c r="E53" s="763"/>
      <c r="F53" s="763"/>
      <c r="G53" s="763"/>
      <c r="H53" s="763"/>
    </row>
    <row r="54" spans="1:8">
      <c r="A54" s="763"/>
      <c r="B54" s="763"/>
      <c r="C54" s="763"/>
      <c r="D54" s="763"/>
      <c r="E54" s="763"/>
      <c r="F54" s="763"/>
      <c r="G54" s="763"/>
      <c r="H54" s="763"/>
    </row>
    <row r="55" spans="1:8">
      <c r="A55" s="763"/>
      <c r="B55" s="763"/>
      <c r="C55" s="763"/>
      <c r="D55" s="763"/>
      <c r="E55" s="763"/>
      <c r="F55" s="763"/>
      <c r="G55" s="763"/>
      <c r="H55" s="763"/>
    </row>
    <row r="56" spans="1:8">
      <c r="A56" s="763"/>
      <c r="B56" s="763"/>
      <c r="C56" s="763"/>
      <c r="D56" s="763"/>
      <c r="E56" s="763"/>
      <c r="F56" s="763"/>
      <c r="G56" s="763"/>
      <c r="H56" s="763"/>
    </row>
    <row r="57" spans="1:8">
      <c r="A57" s="763"/>
      <c r="B57" s="763"/>
      <c r="C57" s="763"/>
      <c r="D57" s="763"/>
      <c r="E57" s="763"/>
      <c r="F57" s="763"/>
      <c r="G57" s="763"/>
      <c r="H57" s="763"/>
    </row>
    <row r="58" spans="1:8">
      <c r="A58" s="763"/>
      <c r="B58" s="763"/>
      <c r="C58" s="763"/>
      <c r="D58" s="763"/>
      <c r="E58" s="763"/>
      <c r="F58" s="763"/>
      <c r="G58" s="763"/>
      <c r="H58" s="763"/>
    </row>
    <row r="59" spans="1:8">
      <c r="A59" s="763"/>
      <c r="B59" s="763"/>
      <c r="C59" s="763"/>
      <c r="D59" s="763"/>
      <c r="E59" s="763"/>
      <c r="F59" s="763"/>
      <c r="G59" s="763"/>
      <c r="H59" s="763"/>
    </row>
    <row r="60" spans="1:8">
      <c r="A60" s="763"/>
      <c r="B60" s="763"/>
      <c r="C60" s="763"/>
      <c r="D60" s="763"/>
      <c r="E60" s="763"/>
      <c r="F60" s="763"/>
      <c r="G60" s="763"/>
      <c r="H60" s="763"/>
    </row>
    <row r="61" spans="1:8">
      <c r="A61" s="763"/>
      <c r="B61" s="763"/>
      <c r="C61" s="763"/>
      <c r="D61" s="763"/>
      <c r="E61" s="763"/>
      <c r="F61" s="763"/>
      <c r="G61" s="763"/>
      <c r="H61" s="763"/>
    </row>
    <row r="62" spans="1:8">
      <c r="A62" s="763"/>
      <c r="B62" s="763"/>
      <c r="C62" s="763"/>
      <c r="D62" s="763"/>
      <c r="E62" s="763"/>
      <c r="F62" s="763"/>
      <c r="G62" s="763"/>
      <c r="H62" s="763"/>
    </row>
    <row r="63" spans="1:8">
      <c r="A63" s="763"/>
      <c r="B63" s="763"/>
      <c r="C63" s="763"/>
      <c r="D63" s="763"/>
      <c r="E63" s="763"/>
      <c r="F63" s="763"/>
      <c r="G63" s="763"/>
      <c r="H63" s="763"/>
    </row>
    <row r="64" spans="1:8">
      <c r="A64" s="763"/>
      <c r="B64" s="763"/>
      <c r="C64" s="763"/>
      <c r="D64" s="763"/>
      <c r="E64" s="763"/>
      <c r="F64" s="763"/>
      <c r="G64" s="763"/>
      <c r="H64" s="763"/>
    </row>
    <row r="65" spans="1:8">
      <c r="A65" s="763"/>
      <c r="B65" s="763"/>
      <c r="C65" s="763"/>
      <c r="D65" s="763"/>
      <c r="E65" s="763"/>
      <c r="F65" s="763"/>
      <c r="G65" s="763"/>
      <c r="H65" s="763"/>
    </row>
    <row r="66" spans="1:8">
      <c r="A66" s="763"/>
      <c r="B66" s="763"/>
      <c r="C66" s="763"/>
      <c r="D66" s="763"/>
      <c r="E66" s="763"/>
      <c r="F66" s="763"/>
      <c r="G66" s="763"/>
      <c r="H66" s="763"/>
    </row>
    <row r="67" spans="1:8">
      <c r="A67" s="763"/>
      <c r="B67" s="763"/>
      <c r="C67" s="763"/>
      <c r="D67" s="763"/>
      <c r="E67" s="763"/>
      <c r="F67" s="763"/>
      <c r="G67" s="763"/>
      <c r="H67" s="763"/>
    </row>
    <row r="68" spans="1:8">
      <c r="A68" s="763"/>
      <c r="B68" s="763"/>
      <c r="C68" s="763"/>
      <c r="D68" s="763"/>
      <c r="E68" s="763"/>
      <c r="F68" s="763"/>
      <c r="G68" s="763"/>
      <c r="H68" s="763"/>
    </row>
    <row r="69" spans="1:8">
      <c r="A69" s="763"/>
      <c r="B69" s="763"/>
      <c r="C69" s="763"/>
      <c r="D69" s="763"/>
      <c r="E69" s="763"/>
      <c r="F69" s="763"/>
      <c r="G69" s="763"/>
      <c r="H69" s="763"/>
    </row>
    <row r="70" spans="1:8">
      <c r="A70" s="763"/>
      <c r="B70" s="763"/>
      <c r="C70" s="763"/>
      <c r="D70" s="763"/>
      <c r="E70" s="763"/>
      <c r="F70" s="763"/>
      <c r="G70" s="763"/>
      <c r="H70" s="763"/>
    </row>
    <row r="71" spans="1:8">
      <c r="A71" s="763"/>
      <c r="B71" s="763"/>
      <c r="C71" s="763"/>
      <c r="D71" s="763"/>
      <c r="E71" s="763"/>
      <c r="F71" s="763"/>
      <c r="G71" s="763"/>
      <c r="H71" s="763"/>
    </row>
    <row r="72" spans="1:8">
      <c r="A72" s="763"/>
      <c r="B72" s="763"/>
      <c r="C72" s="763"/>
      <c r="D72" s="763"/>
      <c r="E72" s="763"/>
      <c r="F72" s="763"/>
      <c r="G72" s="763"/>
      <c r="H72" s="763"/>
    </row>
    <row r="73" spans="1:8">
      <c r="A73" s="763"/>
      <c r="B73" s="763"/>
      <c r="C73" s="763"/>
      <c r="D73" s="763"/>
      <c r="E73" s="763"/>
      <c r="F73" s="763"/>
      <c r="G73" s="763"/>
      <c r="H73" s="763"/>
    </row>
    <row r="74" spans="1:8">
      <c r="A74" s="763"/>
      <c r="B74" s="763"/>
      <c r="C74" s="763"/>
      <c r="D74" s="763"/>
      <c r="E74" s="763"/>
      <c r="F74" s="763"/>
      <c r="G74" s="763"/>
      <c r="H74" s="763"/>
    </row>
    <row r="75" spans="1:8">
      <c r="A75" s="763"/>
      <c r="B75" s="763"/>
      <c r="C75" s="763"/>
      <c r="D75" s="763"/>
      <c r="E75" s="763"/>
      <c r="F75" s="763"/>
      <c r="G75" s="763"/>
      <c r="H75" s="763"/>
    </row>
    <row r="76" spans="1:8">
      <c r="A76" s="763"/>
      <c r="B76" s="763"/>
      <c r="C76" s="763"/>
      <c r="D76" s="763"/>
      <c r="E76" s="763"/>
      <c r="F76" s="763"/>
      <c r="G76" s="763"/>
      <c r="H76" s="763"/>
    </row>
    <row r="77" spans="1:8">
      <c r="A77" s="763"/>
      <c r="B77" s="763"/>
      <c r="C77" s="763"/>
      <c r="D77" s="763"/>
      <c r="E77" s="763"/>
      <c r="F77" s="763"/>
      <c r="G77" s="763"/>
      <c r="H77" s="763"/>
    </row>
    <row r="78" spans="1:8">
      <c r="A78" s="763"/>
      <c r="B78" s="763"/>
      <c r="C78" s="763"/>
      <c r="D78" s="763"/>
      <c r="E78" s="763"/>
      <c r="F78" s="763"/>
      <c r="G78" s="763"/>
      <c r="H78" s="763"/>
    </row>
    <row r="79" spans="1:8">
      <c r="A79" s="763"/>
      <c r="B79" s="763"/>
      <c r="C79" s="763"/>
      <c r="D79" s="763"/>
      <c r="E79" s="763"/>
      <c r="F79" s="763"/>
      <c r="G79" s="763"/>
      <c r="H79" s="763"/>
    </row>
    <row r="80" spans="1:8">
      <c r="A80" s="763"/>
      <c r="B80" s="763"/>
      <c r="C80" s="763"/>
      <c r="D80" s="763"/>
      <c r="E80" s="763"/>
      <c r="F80" s="763"/>
      <c r="G80" s="763"/>
      <c r="H80" s="763"/>
    </row>
    <row r="81" spans="1:8">
      <c r="A81" s="763"/>
      <c r="B81" s="763"/>
      <c r="C81" s="763"/>
      <c r="D81" s="763"/>
      <c r="E81" s="763"/>
      <c r="F81" s="763"/>
      <c r="G81" s="763"/>
      <c r="H81" s="763"/>
    </row>
    <row r="82" spans="1:8">
      <c r="A82" s="763"/>
      <c r="B82" s="763"/>
      <c r="C82" s="763"/>
      <c r="D82" s="763"/>
      <c r="E82" s="763"/>
      <c r="F82" s="763"/>
      <c r="G82" s="763"/>
      <c r="H82" s="763"/>
    </row>
    <row r="83" spans="1:8">
      <c r="A83" s="763"/>
      <c r="B83" s="763"/>
      <c r="C83" s="763"/>
      <c r="D83" s="763"/>
      <c r="E83" s="763"/>
      <c r="F83" s="763"/>
      <c r="G83" s="763"/>
      <c r="H83" s="763"/>
    </row>
    <row r="84" spans="1:8">
      <c r="A84" s="763"/>
      <c r="B84" s="763"/>
      <c r="C84" s="763"/>
      <c r="D84" s="763"/>
      <c r="E84" s="763"/>
      <c r="F84" s="763"/>
      <c r="G84" s="763"/>
      <c r="H84" s="763"/>
    </row>
    <row r="85" spans="1:8">
      <c r="A85" s="763"/>
      <c r="B85" s="763"/>
      <c r="C85" s="763"/>
      <c r="D85" s="763"/>
      <c r="E85" s="763"/>
      <c r="F85" s="763"/>
      <c r="G85" s="763"/>
      <c r="H85" s="763"/>
    </row>
    <row r="86" spans="1:8">
      <c r="A86" s="763"/>
      <c r="B86" s="763"/>
      <c r="C86" s="763"/>
      <c r="D86" s="763"/>
      <c r="E86" s="763"/>
      <c r="F86" s="763"/>
      <c r="G86" s="763"/>
      <c r="H86" s="763"/>
    </row>
    <row r="87" spans="1:8">
      <c r="A87" s="763"/>
      <c r="B87" s="763"/>
      <c r="C87" s="763"/>
      <c r="D87" s="763"/>
      <c r="E87" s="763"/>
      <c r="F87" s="763"/>
      <c r="G87" s="763"/>
      <c r="H87" s="763"/>
    </row>
    <row r="88" spans="1:8">
      <c r="A88" s="763"/>
      <c r="B88" s="763"/>
      <c r="C88" s="763"/>
      <c r="D88" s="763"/>
      <c r="E88" s="763"/>
      <c r="F88" s="763"/>
      <c r="G88" s="763"/>
      <c r="H88" s="763"/>
    </row>
    <row r="89" spans="1:8">
      <c r="A89" s="763"/>
      <c r="B89" s="763"/>
      <c r="C89" s="763"/>
      <c r="D89" s="763"/>
      <c r="E89" s="763"/>
      <c r="F89" s="763"/>
      <c r="G89" s="763"/>
      <c r="H89" s="763"/>
    </row>
    <row r="90" spans="1:8">
      <c r="A90" s="763"/>
      <c r="B90" s="763"/>
      <c r="C90" s="763"/>
      <c r="D90" s="763"/>
      <c r="E90" s="763"/>
      <c r="F90" s="763"/>
      <c r="G90" s="763"/>
      <c r="H90" s="763"/>
    </row>
    <row r="91" spans="1:8">
      <c r="A91" s="763"/>
      <c r="B91" s="763"/>
      <c r="C91" s="763"/>
      <c r="D91" s="763"/>
      <c r="E91" s="763"/>
      <c r="F91" s="763"/>
      <c r="G91" s="763"/>
      <c r="H91" s="763"/>
    </row>
    <row r="92" spans="1:8">
      <c r="A92" s="763"/>
      <c r="B92" s="763"/>
      <c r="C92" s="763"/>
      <c r="D92" s="763"/>
      <c r="E92" s="763"/>
      <c r="F92" s="763"/>
      <c r="G92" s="763"/>
      <c r="H92" s="763"/>
    </row>
    <row r="93" spans="1:8">
      <c r="A93" s="763"/>
      <c r="B93" s="763"/>
      <c r="C93" s="763"/>
      <c r="D93" s="763"/>
      <c r="E93" s="763"/>
      <c r="F93" s="763"/>
      <c r="G93" s="763"/>
      <c r="H93" s="763"/>
    </row>
    <row r="94" spans="1:8">
      <c r="A94" s="763"/>
      <c r="B94" s="763"/>
      <c r="C94" s="763"/>
      <c r="D94" s="763"/>
      <c r="E94" s="763"/>
      <c r="F94" s="763"/>
      <c r="G94" s="763"/>
      <c r="H94" s="763"/>
    </row>
    <row r="95" spans="1:8">
      <c r="A95" s="763"/>
      <c r="B95" s="763"/>
      <c r="C95" s="763"/>
      <c r="D95" s="763"/>
      <c r="E95" s="763"/>
      <c r="F95" s="763"/>
      <c r="G95" s="763"/>
      <c r="H95" s="763"/>
    </row>
    <row r="96" spans="1:8">
      <c r="A96" s="763"/>
      <c r="B96" s="763"/>
      <c r="C96" s="763"/>
      <c r="D96" s="763"/>
      <c r="E96" s="763"/>
      <c r="F96" s="763"/>
      <c r="G96" s="763"/>
      <c r="H96" s="763"/>
    </row>
    <row r="97" spans="1:8">
      <c r="A97" s="763"/>
      <c r="B97" s="763"/>
      <c r="C97" s="763"/>
      <c r="D97" s="763"/>
      <c r="E97" s="763"/>
      <c r="F97" s="763"/>
      <c r="G97" s="763"/>
      <c r="H97" s="763"/>
    </row>
    <row r="98" spans="1:8">
      <c r="A98" s="763"/>
      <c r="B98" s="763"/>
      <c r="C98" s="763"/>
      <c r="D98" s="763"/>
      <c r="E98" s="763"/>
      <c r="F98" s="763"/>
      <c r="G98" s="763"/>
      <c r="H98" s="763"/>
    </row>
    <row r="99" spans="1:8">
      <c r="A99" s="763"/>
      <c r="B99" s="763"/>
      <c r="C99" s="763"/>
      <c r="D99" s="763"/>
      <c r="E99" s="763"/>
      <c r="F99" s="763"/>
      <c r="G99" s="763"/>
      <c r="H99" s="763"/>
    </row>
    <row r="100" spans="1:8">
      <c r="A100" s="763"/>
      <c r="B100" s="763"/>
      <c r="C100" s="763"/>
      <c r="D100" s="763"/>
      <c r="E100" s="763"/>
      <c r="F100" s="763"/>
      <c r="G100" s="763"/>
      <c r="H100" s="763"/>
    </row>
    <row r="101" spans="1:8">
      <c r="A101" s="763"/>
      <c r="B101" s="763"/>
      <c r="C101" s="763"/>
      <c r="D101" s="763"/>
      <c r="E101" s="763"/>
      <c r="F101" s="763"/>
      <c r="G101" s="763"/>
      <c r="H101" s="763"/>
    </row>
    <row r="102" spans="1:8">
      <c r="A102" s="763"/>
      <c r="B102" s="763"/>
      <c r="C102" s="763"/>
      <c r="D102" s="763"/>
      <c r="E102" s="763"/>
      <c r="F102" s="763"/>
      <c r="G102" s="763"/>
      <c r="H102" s="763"/>
    </row>
    <row r="103" spans="1:8">
      <c r="A103" s="763"/>
      <c r="B103" s="763"/>
      <c r="C103" s="763"/>
      <c r="D103" s="763"/>
      <c r="E103" s="763"/>
      <c r="F103" s="763"/>
      <c r="G103" s="763"/>
      <c r="H103" s="763"/>
    </row>
    <row r="104" spans="1:8">
      <c r="A104" s="763"/>
      <c r="B104" s="763"/>
      <c r="C104" s="763"/>
      <c r="D104" s="763"/>
      <c r="E104" s="763"/>
      <c r="F104" s="763"/>
      <c r="G104" s="763"/>
      <c r="H104" s="763"/>
    </row>
    <row r="105" spans="1:8">
      <c r="A105" s="763"/>
      <c r="B105" s="763"/>
      <c r="C105" s="763"/>
      <c r="D105" s="763"/>
      <c r="E105" s="763"/>
      <c r="F105" s="763"/>
      <c r="G105" s="763"/>
      <c r="H105" s="763"/>
    </row>
    <row r="106" spans="1:8">
      <c r="A106" s="763"/>
      <c r="B106" s="763"/>
      <c r="C106" s="763"/>
      <c r="D106" s="763"/>
      <c r="E106" s="763"/>
      <c r="F106" s="763"/>
      <c r="G106" s="763"/>
      <c r="H106" s="763"/>
    </row>
    <row r="107" spans="1:8">
      <c r="A107" s="763"/>
      <c r="B107" s="763"/>
      <c r="C107" s="763"/>
      <c r="D107" s="763"/>
      <c r="E107" s="763"/>
      <c r="F107" s="763"/>
      <c r="G107" s="763"/>
      <c r="H107" s="763"/>
    </row>
    <row r="108" spans="1:8">
      <c r="A108" s="763"/>
      <c r="B108" s="763"/>
      <c r="C108" s="763"/>
      <c r="D108" s="763"/>
      <c r="E108" s="763"/>
      <c r="F108" s="763"/>
      <c r="G108" s="763"/>
      <c r="H108" s="763"/>
    </row>
    <row r="109" spans="1:8">
      <c r="A109" s="763"/>
      <c r="B109" s="763"/>
      <c r="C109" s="763"/>
      <c r="D109" s="763"/>
      <c r="E109" s="763"/>
      <c r="F109" s="763"/>
      <c r="G109" s="763"/>
      <c r="H109" s="763"/>
    </row>
    <row r="110" spans="1:8">
      <c r="A110" s="763"/>
      <c r="B110" s="763"/>
      <c r="C110" s="763"/>
      <c r="D110" s="763"/>
      <c r="E110" s="763"/>
      <c r="F110" s="763"/>
      <c r="G110" s="763"/>
      <c r="H110" s="763"/>
    </row>
    <row r="111" spans="1:8">
      <c r="A111" s="763"/>
      <c r="B111" s="763"/>
      <c r="C111" s="763"/>
      <c r="D111" s="763"/>
      <c r="E111" s="763"/>
      <c r="F111" s="763"/>
      <c r="G111" s="763"/>
      <c r="H111" s="763"/>
    </row>
    <row r="112" spans="1:8">
      <c r="A112" s="763"/>
      <c r="B112" s="763"/>
      <c r="C112" s="763"/>
      <c r="D112" s="763"/>
      <c r="E112" s="763"/>
      <c r="F112" s="763"/>
      <c r="G112" s="763"/>
      <c r="H112" s="763"/>
    </row>
    <row r="113" spans="1:8">
      <c r="A113" s="763"/>
      <c r="B113" s="763"/>
      <c r="C113" s="763"/>
      <c r="D113" s="763"/>
      <c r="E113" s="763"/>
      <c r="F113" s="763"/>
      <c r="G113" s="763"/>
      <c r="H113" s="763"/>
    </row>
    <row r="114" spans="1:8">
      <c r="A114" s="763"/>
      <c r="B114" s="763"/>
      <c r="C114" s="763"/>
      <c r="D114" s="763"/>
      <c r="E114" s="763"/>
      <c r="F114" s="763"/>
      <c r="G114" s="763"/>
      <c r="H114" s="763"/>
    </row>
    <row r="115" spans="1:8">
      <c r="A115" s="763"/>
      <c r="B115" s="763"/>
      <c r="C115" s="763"/>
      <c r="D115" s="763"/>
      <c r="E115" s="763"/>
      <c r="F115" s="763"/>
      <c r="G115" s="763"/>
      <c r="H115" s="763"/>
    </row>
    <row r="116" spans="1:8">
      <c r="A116" s="763"/>
      <c r="B116" s="763"/>
      <c r="C116" s="763"/>
      <c r="D116" s="763"/>
      <c r="E116" s="763"/>
      <c r="F116" s="763"/>
      <c r="G116" s="763"/>
      <c r="H116" s="763"/>
    </row>
    <row r="117" spans="1:8">
      <c r="A117" s="763"/>
      <c r="B117" s="763"/>
      <c r="C117" s="763"/>
      <c r="D117" s="763"/>
      <c r="E117" s="763"/>
      <c r="F117" s="763"/>
      <c r="G117" s="763"/>
      <c r="H117" s="763"/>
    </row>
    <row r="118" spans="1:8">
      <c r="A118" s="763"/>
      <c r="B118" s="763"/>
      <c r="C118" s="763"/>
      <c r="D118" s="763"/>
      <c r="E118" s="763"/>
      <c r="F118" s="763"/>
      <c r="G118" s="763"/>
      <c r="H118" s="763"/>
    </row>
    <row r="119" spans="1:8">
      <c r="A119" s="763"/>
      <c r="B119" s="763"/>
      <c r="C119" s="763"/>
      <c r="D119" s="763"/>
      <c r="E119" s="763"/>
      <c r="F119" s="763"/>
      <c r="G119" s="763"/>
      <c r="H119" s="763"/>
    </row>
    <row r="120" spans="1:8">
      <c r="A120" s="763"/>
      <c r="B120" s="763"/>
      <c r="C120" s="763"/>
      <c r="D120" s="763"/>
      <c r="E120" s="763"/>
      <c r="F120" s="763"/>
      <c r="G120" s="763"/>
      <c r="H120" s="763"/>
    </row>
    <row r="121" spans="1:8">
      <c r="A121" s="763"/>
      <c r="B121" s="763"/>
      <c r="C121" s="763"/>
      <c r="D121" s="763"/>
      <c r="E121" s="763"/>
      <c r="F121" s="763"/>
      <c r="G121" s="763"/>
      <c r="H121" s="763"/>
    </row>
    <row r="122" spans="1:8">
      <c r="A122" s="763"/>
      <c r="B122" s="763"/>
      <c r="C122" s="763"/>
      <c r="D122" s="763"/>
      <c r="E122" s="763"/>
      <c r="F122" s="763"/>
      <c r="G122" s="763"/>
      <c r="H122" s="763"/>
    </row>
    <row r="123" spans="1:8">
      <c r="A123" s="763"/>
      <c r="B123" s="763"/>
      <c r="C123" s="763"/>
      <c r="D123" s="763"/>
      <c r="E123" s="763"/>
      <c r="F123" s="763"/>
      <c r="G123" s="763"/>
      <c r="H123" s="763"/>
    </row>
    <row r="124" spans="1:8">
      <c r="A124" s="763"/>
      <c r="B124" s="763"/>
      <c r="C124" s="763"/>
      <c r="D124" s="763"/>
      <c r="E124" s="763"/>
      <c r="F124" s="763"/>
      <c r="G124" s="763"/>
      <c r="H124" s="763"/>
    </row>
    <row r="125" spans="1:8">
      <c r="A125" s="763"/>
      <c r="B125" s="763"/>
      <c r="C125" s="763"/>
      <c r="D125" s="763"/>
      <c r="E125" s="763"/>
      <c r="F125" s="763"/>
      <c r="G125" s="763"/>
      <c r="H125" s="763"/>
    </row>
    <row r="126" spans="1:8">
      <c r="A126" s="763"/>
      <c r="B126" s="763"/>
      <c r="C126" s="763"/>
      <c r="D126" s="763"/>
      <c r="E126" s="763"/>
      <c r="F126" s="763"/>
      <c r="G126" s="763"/>
      <c r="H126" s="763"/>
    </row>
    <row r="127" spans="1:8">
      <c r="A127" s="763"/>
      <c r="B127" s="763"/>
      <c r="C127" s="763"/>
      <c r="D127" s="763"/>
      <c r="E127" s="763"/>
      <c r="F127" s="763"/>
      <c r="G127" s="763"/>
      <c r="H127" s="763"/>
    </row>
    <row r="128" spans="1:8">
      <c r="A128" s="763"/>
      <c r="B128" s="763"/>
      <c r="C128" s="763"/>
      <c r="D128" s="763"/>
      <c r="E128" s="763"/>
      <c r="F128" s="763"/>
      <c r="G128" s="763"/>
      <c r="H128" s="763"/>
    </row>
    <row r="129" spans="1:8">
      <c r="A129" s="763"/>
      <c r="B129" s="763"/>
      <c r="C129" s="763"/>
      <c r="D129" s="763"/>
      <c r="E129" s="763"/>
      <c r="F129" s="763"/>
      <c r="G129" s="763"/>
      <c r="H129" s="763"/>
    </row>
    <row r="130" spans="1:8">
      <c r="A130" s="763"/>
      <c r="B130" s="763"/>
      <c r="C130" s="763"/>
      <c r="D130" s="763"/>
      <c r="E130" s="763"/>
      <c r="F130" s="763"/>
      <c r="G130" s="763"/>
      <c r="H130" s="763"/>
    </row>
    <row r="131" spans="1:8">
      <c r="A131" s="763"/>
      <c r="B131" s="763"/>
      <c r="C131" s="763"/>
      <c r="D131" s="763"/>
      <c r="E131" s="763"/>
      <c r="F131" s="763"/>
      <c r="G131" s="763"/>
      <c r="H131" s="763"/>
    </row>
    <row r="132" spans="1:8">
      <c r="A132" s="763"/>
      <c r="B132" s="763"/>
      <c r="C132" s="763"/>
      <c r="D132" s="763"/>
      <c r="E132" s="763"/>
      <c r="F132" s="763"/>
      <c r="G132" s="763"/>
      <c r="H132" s="763"/>
    </row>
    <row r="133" spans="1:8">
      <c r="A133" s="763"/>
      <c r="B133" s="763"/>
      <c r="C133" s="763"/>
      <c r="D133" s="763"/>
      <c r="E133" s="763"/>
      <c r="F133" s="763"/>
      <c r="G133" s="763"/>
      <c r="H133" s="763"/>
    </row>
    <row r="134" spans="1:8">
      <c r="A134" s="763"/>
      <c r="B134" s="763"/>
      <c r="C134" s="763"/>
      <c r="D134" s="763"/>
      <c r="E134" s="763"/>
      <c r="F134" s="763"/>
      <c r="G134" s="763"/>
      <c r="H134" s="763"/>
    </row>
    <row r="135" spans="1:8">
      <c r="A135" s="763"/>
      <c r="B135" s="763"/>
      <c r="C135" s="763"/>
      <c r="D135" s="763"/>
      <c r="E135" s="763"/>
      <c r="F135" s="763"/>
      <c r="G135" s="763"/>
      <c r="H135" s="763"/>
    </row>
    <row r="136" spans="1:8">
      <c r="A136" s="763"/>
      <c r="B136" s="763"/>
      <c r="C136" s="763"/>
      <c r="D136" s="763"/>
      <c r="E136" s="763"/>
      <c r="F136" s="763"/>
      <c r="G136" s="763"/>
      <c r="H136" s="763"/>
    </row>
    <row r="137" spans="1:8">
      <c r="A137" s="763"/>
      <c r="B137" s="763"/>
      <c r="C137" s="763"/>
      <c r="D137" s="763"/>
      <c r="E137" s="763"/>
      <c r="F137" s="763"/>
      <c r="G137" s="763"/>
      <c r="H137" s="763"/>
    </row>
    <row r="138" spans="1:8">
      <c r="A138" s="763"/>
      <c r="B138" s="763"/>
      <c r="C138" s="763"/>
      <c r="D138" s="763"/>
      <c r="E138" s="763"/>
      <c r="F138" s="763"/>
      <c r="G138" s="763"/>
      <c r="H138" s="763"/>
    </row>
    <row r="139" spans="1:8">
      <c r="A139" s="763"/>
      <c r="B139" s="763"/>
      <c r="C139" s="763"/>
      <c r="D139" s="763"/>
      <c r="E139" s="763"/>
      <c r="F139" s="763"/>
      <c r="G139" s="763"/>
      <c r="H139" s="763"/>
    </row>
    <row r="140" spans="1:8">
      <c r="A140" s="763"/>
      <c r="B140" s="763"/>
      <c r="C140" s="763"/>
      <c r="D140" s="763"/>
      <c r="E140" s="763"/>
      <c r="F140" s="763"/>
      <c r="G140" s="763"/>
      <c r="H140" s="763"/>
    </row>
    <row r="141" spans="1:8">
      <c r="A141" s="763"/>
      <c r="B141" s="763"/>
      <c r="C141" s="763"/>
      <c r="D141" s="763"/>
      <c r="E141" s="763"/>
      <c r="F141" s="763"/>
      <c r="G141" s="763"/>
      <c r="H141" s="763"/>
    </row>
    <row r="142" spans="1:8">
      <c r="A142" s="763"/>
      <c r="B142" s="763"/>
      <c r="C142" s="763"/>
      <c r="D142" s="763"/>
      <c r="E142" s="763"/>
      <c r="F142" s="763"/>
      <c r="G142" s="763"/>
      <c r="H142" s="763"/>
    </row>
    <row r="143" spans="1:8">
      <c r="A143" s="763"/>
      <c r="B143" s="763"/>
      <c r="C143" s="763"/>
      <c r="D143" s="763"/>
      <c r="E143" s="763"/>
      <c r="F143" s="763"/>
      <c r="G143" s="763"/>
      <c r="H143" s="763"/>
    </row>
    <row r="144" spans="1:8">
      <c r="A144" s="763"/>
      <c r="B144" s="763"/>
      <c r="C144" s="763"/>
      <c r="D144" s="763"/>
      <c r="E144" s="763"/>
      <c r="F144" s="763"/>
      <c r="G144" s="763"/>
      <c r="H144" s="763"/>
    </row>
    <row r="145" spans="1:8">
      <c r="A145" s="763"/>
      <c r="B145" s="763"/>
      <c r="C145" s="763"/>
      <c r="D145" s="763"/>
      <c r="E145" s="763"/>
      <c r="F145" s="763"/>
      <c r="G145" s="763"/>
      <c r="H145" s="763"/>
    </row>
    <row r="146" spans="1:8">
      <c r="A146" s="763"/>
      <c r="B146" s="763"/>
      <c r="C146" s="763"/>
      <c r="D146" s="763"/>
      <c r="E146" s="763"/>
      <c r="F146" s="763"/>
      <c r="G146" s="763"/>
      <c r="H146" s="763"/>
    </row>
    <row r="147" spans="1:8">
      <c r="A147" s="763"/>
      <c r="B147" s="763"/>
      <c r="C147" s="763"/>
      <c r="D147" s="763"/>
      <c r="E147" s="763"/>
      <c r="F147" s="763"/>
      <c r="G147" s="763"/>
      <c r="H147" s="763"/>
    </row>
    <row r="148" spans="1:8">
      <c r="A148" s="763"/>
      <c r="B148" s="763"/>
      <c r="C148" s="763"/>
      <c r="D148" s="763"/>
      <c r="E148" s="763"/>
      <c r="F148" s="763"/>
      <c r="G148" s="763"/>
      <c r="H148" s="763"/>
    </row>
    <row r="149" spans="1:8">
      <c r="A149" s="763"/>
      <c r="B149" s="763"/>
      <c r="C149" s="763"/>
      <c r="D149" s="763"/>
      <c r="E149" s="763"/>
      <c r="F149" s="763"/>
      <c r="G149" s="763"/>
      <c r="H149" s="763"/>
    </row>
    <row r="150" spans="1:8">
      <c r="A150" s="763"/>
      <c r="B150" s="763"/>
      <c r="C150" s="763"/>
      <c r="D150" s="763"/>
      <c r="E150" s="763"/>
      <c r="F150" s="763"/>
      <c r="G150" s="763"/>
      <c r="H150" s="763"/>
    </row>
    <row r="151" spans="1:8">
      <c r="A151" s="763"/>
      <c r="B151" s="763"/>
      <c r="C151" s="763"/>
      <c r="D151" s="763"/>
      <c r="E151" s="763"/>
      <c r="F151" s="763"/>
      <c r="G151" s="763"/>
      <c r="H151" s="763"/>
    </row>
    <row r="152" spans="1:8">
      <c r="A152" s="763"/>
      <c r="B152" s="763"/>
      <c r="C152" s="763"/>
      <c r="D152" s="763"/>
      <c r="E152" s="763"/>
      <c r="F152" s="763"/>
      <c r="G152" s="763"/>
      <c r="H152" s="763"/>
    </row>
    <row r="153" spans="1:8">
      <c r="A153" s="763"/>
      <c r="B153" s="763"/>
      <c r="C153" s="763"/>
      <c r="D153" s="763"/>
      <c r="E153" s="763"/>
      <c r="F153" s="763"/>
      <c r="G153" s="763"/>
      <c r="H153" s="763"/>
    </row>
    <row r="154" spans="1:8">
      <c r="A154" s="763"/>
      <c r="B154" s="763"/>
      <c r="C154" s="763"/>
      <c r="D154" s="763"/>
      <c r="E154" s="763"/>
      <c r="F154" s="763"/>
      <c r="G154" s="763"/>
      <c r="H154" s="763"/>
    </row>
    <row r="155" spans="1:8">
      <c r="A155" s="763"/>
      <c r="B155" s="763"/>
      <c r="C155" s="763"/>
      <c r="D155" s="763"/>
      <c r="E155" s="763"/>
      <c r="F155" s="763"/>
      <c r="G155" s="763"/>
      <c r="H155" s="763"/>
    </row>
    <row r="156" spans="1:8">
      <c r="A156" s="763"/>
      <c r="B156" s="763"/>
      <c r="C156" s="763"/>
      <c r="D156" s="763"/>
      <c r="E156" s="763"/>
      <c r="F156" s="763"/>
      <c r="G156" s="763"/>
      <c r="H156" s="763"/>
    </row>
    <row r="157" spans="1:8">
      <c r="A157" s="763"/>
      <c r="B157" s="763"/>
      <c r="C157" s="763"/>
      <c r="D157" s="763"/>
      <c r="E157" s="763"/>
      <c r="F157" s="763"/>
      <c r="G157" s="763"/>
      <c r="H157" s="763"/>
    </row>
    <row r="158" spans="1:8">
      <c r="A158" s="763"/>
      <c r="B158" s="763"/>
      <c r="C158" s="763"/>
      <c r="D158" s="763"/>
      <c r="E158" s="763"/>
      <c r="F158" s="763"/>
      <c r="G158" s="763"/>
      <c r="H158" s="763"/>
    </row>
    <row r="159" spans="1:8">
      <c r="A159" s="763"/>
      <c r="B159" s="763"/>
      <c r="C159" s="763"/>
      <c r="D159" s="763"/>
      <c r="E159" s="763"/>
      <c r="F159" s="763"/>
      <c r="G159" s="763"/>
      <c r="H159" s="763"/>
    </row>
    <row r="160" spans="1:8">
      <c r="A160" s="763"/>
      <c r="B160" s="763"/>
      <c r="C160" s="763"/>
      <c r="D160" s="763"/>
      <c r="E160" s="763"/>
      <c r="F160" s="763"/>
      <c r="G160" s="763"/>
      <c r="H160" s="763"/>
    </row>
    <row r="161" spans="1:8">
      <c r="A161" s="763"/>
      <c r="B161" s="763"/>
      <c r="C161" s="763"/>
      <c r="D161" s="763"/>
      <c r="E161" s="763"/>
      <c r="F161" s="763"/>
      <c r="G161" s="763"/>
      <c r="H161" s="763"/>
    </row>
    <row r="162" spans="1:8">
      <c r="A162" s="763"/>
      <c r="B162" s="763"/>
      <c r="C162" s="763"/>
      <c r="D162" s="763"/>
      <c r="E162" s="763"/>
      <c r="F162" s="763"/>
      <c r="G162" s="763"/>
      <c r="H162" s="763"/>
    </row>
    <row r="163" spans="1:8">
      <c r="A163" s="763"/>
      <c r="B163" s="763"/>
      <c r="C163" s="763"/>
      <c r="D163" s="763"/>
      <c r="E163" s="763"/>
      <c r="F163" s="763"/>
      <c r="G163" s="763"/>
      <c r="H163" s="763"/>
    </row>
    <row r="164" spans="1:8">
      <c r="A164" s="763"/>
      <c r="B164" s="763"/>
      <c r="C164" s="763"/>
      <c r="D164" s="763"/>
      <c r="E164" s="763"/>
      <c r="F164" s="763"/>
      <c r="G164" s="763"/>
      <c r="H164" s="763"/>
    </row>
    <row r="165" spans="1:8">
      <c r="A165" s="763"/>
      <c r="B165" s="763"/>
      <c r="C165" s="763"/>
      <c r="D165" s="763"/>
      <c r="E165" s="763"/>
      <c r="F165" s="763"/>
      <c r="G165" s="763"/>
      <c r="H165" s="763"/>
    </row>
    <row r="166" spans="1:8">
      <c r="A166" s="763"/>
      <c r="B166" s="763"/>
      <c r="C166" s="763"/>
      <c r="D166" s="763"/>
      <c r="E166" s="763"/>
      <c r="F166" s="763"/>
      <c r="G166" s="763"/>
      <c r="H166" s="763"/>
    </row>
    <row r="167" spans="1:8">
      <c r="A167" s="763"/>
      <c r="B167" s="763"/>
      <c r="C167" s="763"/>
      <c r="D167" s="763"/>
      <c r="E167" s="763"/>
      <c r="F167" s="763"/>
      <c r="G167" s="763"/>
      <c r="H167" s="763"/>
    </row>
    <row r="168" spans="1:8">
      <c r="A168" s="763"/>
      <c r="B168" s="763"/>
      <c r="C168" s="763"/>
      <c r="D168" s="763"/>
      <c r="E168" s="763"/>
      <c r="F168" s="763"/>
      <c r="G168" s="763"/>
      <c r="H168" s="763"/>
    </row>
    <row r="169" spans="1:8">
      <c r="A169" s="763"/>
      <c r="B169" s="763"/>
      <c r="C169" s="763"/>
      <c r="D169" s="763"/>
      <c r="E169" s="763"/>
      <c r="F169" s="763"/>
      <c r="G169" s="763"/>
      <c r="H169" s="763"/>
    </row>
    <row r="170" spans="1:8">
      <c r="A170" s="763"/>
      <c r="B170" s="763"/>
      <c r="C170" s="763"/>
      <c r="D170" s="763"/>
      <c r="E170" s="763"/>
      <c r="F170" s="763"/>
      <c r="G170" s="763"/>
      <c r="H170" s="763"/>
    </row>
    <row r="171" spans="1:8">
      <c r="A171" s="763"/>
      <c r="B171" s="763"/>
      <c r="C171" s="763"/>
      <c r="D171" s="763"/>
      <c r="E171" s="763"/>
      <c r="F171" s="763"/>
      <c r="G171" s="763"/>
      <c r="H171" s="763"/>
    </row>
    <row r="172" spans="1:8">
      <c r="A172" s="763"/>
      <c r="B172" s="763"/>
      <c r="C172" s="763"/>
      <c r="D172" s="763"/>
      <c r="E172" s="763"/>
      <c r="F172" s="763"/>
      <c r="G172" s="763"/>
      <c r="H172" s="763"/>
    </row>
    <row r="173" spans="1:8">
      <c r="A173" s="763"/>
      <c r="B173" s="763"/>
      <c r="C173" s="763"/>
      <c r="D173" s="763"/>
      <c r="E173" s="763"/>
      <c r="F173" s="763"/>
      <c r="G173" s="763"/>
      <c r="H173" s="763"/>
    </row>
    <row r="174" spans="1:8">
      <c r="A174" s="763"/>
      <c r="B174" s="763"/>
      <c r="C174" s="763"/>
      <c r="D174" s="763"/>
      <c r="E174" s="763"/>
      <c r="F174" s="763"/>
      <c r="G174" s="763"/>
      <c r="H174" s="763"/>
    </row>
    <row r="175" spans="1:8">
      <c r="A175" s="763"/>
      <c r="B175" s="763"/>
      <c r="C175" s="763"/>
      <c r="D175" s="763"/>
      <c r="E175" s="763"/>
      <c r="F175" s="763"/>
      <c r="G175" s="763"/>
      <c r="H175" s="763"/>
    </row>
    <row r="176" spans="1:8">
      <c r="A176" s="763"/>
      <c r="B176" s="763"/>
      <c r="C176" s="763"/>
      <c r="D176" s="763"/>
      <c r="E176" s="763"/>
      <c r="F176" s="763"/>
      <c r="G176" s="763"/>
      <c r="H176" s="763"/>
    </row>
    <row r="177" spans="1:8">
      <c r="A177" s="763"/>
      <c r="B177" s="763"/>
      <c r="C177" s="763"/>
      <c r="D177" s="763"/>
      <c r="E177" s="763"/>
      <c r="F177" s="763"/>
      <c r="G177" s="763"/>
      <c r="H177" s="763"/>
    </row>
    <row r="178" spans="1:8">
      <c r="A178" s="763"/>
      <c r="B178" s="763"/>
      <c r="C178" s="763"/>
      <c r="D178" s="763"/>
      <c r="E178" s="763"/>
      <c r="F178" s="763"/>
      <c r="G178" s="763"/>
      <c r="H178" s="763"/>
    </row>
    <row r="179" spans="1:8">
      <c r="A179" s="763"/>
      <c r="B179" s="763"/>
      <c r="C179" s="763"/>
      <c r="D179" s="763"/>
      <c r="E179" s="763"/>
      <c r="F179" s="763"/>
      <c r="G179" s="763"/>
      <c r="H179" s="763"/>
    </row>
    <row r="180" spans="1:8">
      <c r="A180" s="763"/>
      <c r="B180" s="763"/>
      <c r="C180" s="763"/>
      <c r="D180" s="763"/>
      <c r="E180" s="763"/>
      <c r="F180" s="763"/>
      <c r="G180" s="763"/>
      <c r="H180" s="763"/>
    </row>
    <row r="181" spans="1:8">
      <c r="A181" s="763"/>
      <c r="B181" s="763"/>
      <c r="C181" s="763"/>
      <c r="D181" s="763"/>
      <c r="E181" s="763"/>
      <c r="F181" s="763"/>
      <c r="G181" s="763"/>
      <c r="H181" s="763"/>
    </row>
    <row r="182" spans="1:8">
      <c r="A182" s="763"/>
      <c r="B182" s="763"/>
      <c r="C182" s="763"/>
      <c r="D182" s="763"/>
      <c r="E182" s="763"/>
      <c r="F182" s="763"/>
      <c r="G182" s="763"/>
      <c r="H182" s="763"/>
    </row>
    <row r="183" spans="1:8">
      <c r="A183" s="763"/>
      <c r="B183" s="763"/>
      <c r="C183" s="763"/>
      <c r="D183" s="763"/>
      <c r="E183" s="763"/>
      <c r="F183" s="763"/>
      <c r="G183" s="763"/>
      <c r="H183" s="763"/>
    </row>
    <row r="184" spans="1:8">
      <c r="A184" s="763"/>
      <c r="B184" s="763"/>
      <c r="C184" s="763"/>
      <c r="D184" s="763"/>
      <c r="E184" s="763"/>
      <c r="F184" s="763"/>
      <c r="G184" s="763"/>
      <c r="H184" s="763"/>
    </row>
    <row r="185" spans="1:8">
      <c r="A185" s="763"/>
      <c r="B185" s="763"/>
      <c r="C185" s="763"/>
      <c r="D185" s="763"/>
      <c r="E185" s="763"/>
      <c r="F185" s="763"/>
      <c r="G185" s="763"/>
      <c r="H185" s="763"/>
    </row>
    <row r="186" spans="1:8">
      <c r="A186" s="763"/>
      <c r="B186" s="763"/>
      <c r="C186" s="763"/>
      <c r="D186" s="763"/>
      <c r="E186" s="763"/>
      <c r="F186" s="763"/>
      <c r="G186" s="763"/>
      <c r="H186" s="763"/>
    </row>
    <row r="187" spans="1:8">
      <c r="A187" s="763"/>
      <c r="B187" s="763"/>
      <c r="C187" s="763"/>
      <c r="D187" s="763"/>
      <c r="E187" s="763"/>
      <c r="F187" s="763"/>
      <c r="G187" s="763"/>
      <c r="H187" s="763"/>
    </row>
    <row r="188" spans="1:8">
      <c r="A188" s="763"/>
      <c r="B188" s="763"/>
      <c r="C188" s="763"/>
      <c r="D188" s="763"/>
      <c r="E188" s="763"/>
      <c r="F188" s="763"/>
      <c r="G188" s="763"/>
      <c r="H188" s="763"/>
    </row>
    <row r="189" spans="1:8">
      <c r="A189" s="763"/>
      <c r="B189" s="763"/>
      <c r="C189" s="763"/>
      <c r="D189" s="763"/>
      <c r="E189" s="763"/>
      <c r="F189" s="763"/>
      <c r="G189" s="763"/>
      <c r="H189" s="763"/>
    </row>
    <row r="190" spans="1:8">
      <c r="A190" s="763"/>
      <c r="B190" s="763"/>
      <c r="C190" s="763"/>
      <c r="D190" s="763"/>
      <c r="E190" s="763"/>
      <c r="F190" s="763"/>
      <c r="G190" s="763"/>
      <c r="H190" s="763"/>
    </row>
    <row r="191" spans="1:8">
      <c r="A191" s="763"/>
      <c r="B191" s="763"/>
      <c r="C191" s="763"/>
      <c r="D191" s="763"/>
      <c r="E191" s="763"/>
      <c r="F191" s="763"/>
      <c r="G191" s="763"/>
      <c r="H191" s="763"/>
    </row>
    <row r="192" spans="1:8">
      <c r="A192" s="763"/>
      <c r="B192" s="763"/>
      <c r="C192" s="763"/>
      <c r="D192" s="763"/>
      <c r="E192" s="763"/>
      <c r="F192" s="763"/>
      <c r="G192" s="763"/>
      <c r="H192" s="763"/>
    </row>
    <row r="193" spans="1:8">
      <c r="A193" s="763"/>
      <c r="B193" s="763"/>
      <c r="C193" s="763"/>
      <c r="D193" s="763"/>
      <c r="E193" s="763"/>
      <c r="F193" s="763"/>
      <c r="G193" s="763"/>
      <c r="H193" s="763"/>
    </row>
    <row r="194" spans="1:8">
      <c r="A194" s="763"/>
      <c r="B194" s="763"/>
      <c r="C194" s="763"/>
      <c r="D194" s="763"/>
      <c r="E194" s="763"/>
      <c r="F194" s="763"/>
      <c r="G194" s="763"/>
      <c r="H194" s="763"/>
    </row>
    <row r="195" spans="1:8">
      <c r="A195" s="763"/>
      <c r="B195" s="763"/>
      <c r="C195" s="763"/>
      <c r="D195" s="763"/>
      <c r="E195" s="763"/>
      <c r="F195" s="763"/>
      <c r="G195" s="763"/>
      <c r="H195" s="763"/>
    </row>
    <row r="196" spans="1:8">
      <c r="A196" s="763"/>
      <c r="B196" s="763"/>
      <c r="C196" s="763"/>
      <c r="D196" s="763"/>
      <c r="E196" s="763"/>
      <c r="F196" s="763"/>
      <c r="G196" s="763"/>
      <c r="H196" s="763"/>
    </row>
    <row r="197" spans="1:8">
      <c r="A197" s="763"/>
      <c r="B197" s="763"/>
      <c r="C197" s="763"/>
      <c r="D197" s="763"/>
      <c r="E197" s="763"/>
      <c r="F197" s="763"/>
      <c r="G197" s="763"/>
      <c r="H197" s="763"/>
    </row>
    <row r="198" spans="1:8">
      <c r="A198" s="763"/>
      <c r="B198" s="763"/>
      <c r="C198" s="763"/>
      <c r="D198" s="763"/>
      <c r="E198" s="763"/>
      <c r="F198" s="763"/>
      <c r="G198" s="763"/>
      <c r="H198" s="763"/>
    </row>
    <row r="199" spans="1:8">
      <c r="A199" s="763"/>
      <c r="B199" s="763"/>
      <c r="C199" s="763"/>
      <c r="D199" s="763"/>
      <c r="E199" s="763"/>
      <c r="F199" s="763"/>
      <c r="G199" s="763"/>
      <c r="H199" s="763"/>
    </row>
    <row r="200" spans="1:8">
      <c r="A200" s="763"/>
      <c r="B200" s="763"/>
      <c r="C200" s="763"/>
      <c r="D200" s="763"/>
      <c r="E200" s="763"/>
      <c r="F200" s="763"/>
      <c r="G200" s="763"/>
      <c r="H200" s="763"/>
    </row>
    <row r="201" spans="1:8">
      <c r="A201" s="763"/>
      <c r="B201" s="763"/>
      <c r="C201" s="763"/>
      <c r="D201" s="763"/>
      <c r="E201" s="763"/>
      <c r="F201" s="763"/>
      <c r="G201" s="763"/>
      <c r="H201" s="763"/>
    </row>
    <row r="202" spans="1:8">
      <c r="A202" s="763"/>
      <c r="B202" s="763"/>
      <c r="C202" s="763"/>
      <c r="D202" s="763"/>
      <c r="E202" s="763"/>
      <c r="F202" s="763"/>
      <c r="G202" s="763"/>
      <c r="H202" s="763"/>
    </row>
    <row r="203" spans="1:8">
      <c r="A203" s="763"/>
      <c r="B203" s="763"/>
      <c r="C203" s="763"/>
      <c r="D203" s="763"/>
      <c r="E203" s="763"/>
      <c r="F203" s="763"/>
      <c r="G203" s="763"/>
      <c r="H203" s="763"/>
    </row>
    <row r="204" spans="1:8">
      <c r="A204" s="763"/>
      <c r="B204" s="763"/>
      <c r="C204" s="763"/>
      <c r="D204" s="763"/>
      <c r="E204" s="763"/>
      <c r="F204" s="763"/>
      <c r="G204" s="763"/>
      <c r="H204" s="763"/>
    </row>
    <row r="205" spans="1:8">
      <c r="A205" s="763"/>
      <c r="B205" s="763"/>
      <c r="C205" s="763"/>
      <c r="D205" s="763"/>
      <c r="E205" s="763"/>
      <c r="F205" s="763"/>
      <c r="G205" s="763"/>
      <c r="H205" s="763"/>
    </row>
    <row r="206" spans="1:8">
      <c r="A206" s="763"/>
      <c r="B206" s="763"/>
      <c r="C206" s="763"/>
      <c r="D206" s="763"/>
      <c r="E206" s="763"/>
      <c r="F206" s="763"/>
      <c r="G206" s="763"/>
      <c r="H206" s="763"/>
    </row>
    <row r="207" spans="1:8">
      <c r="A207" s="763"/>
      <c r="B207" s="763"/>
      <c r="C207" s="763"/>
      <c r="D207" s="763"/>
      <c r="E207" s="763"/>
      <c r="F207" s="763"/>
      <c r="G207" s="763"/>
      <c r="H207" s="763"/>
    </row>
    <row r="208" spans="1:8">
      <c r="A208" s="763"/>
      <c r="B208" s="763"/>
      <c r="C208" s="763"/>
      <c r="D208" s="763"/>
      <c r="E208" s="763"/>
      <c r="F208" s="763"/>
      <c r="G208" s="763"/>
      <c r="H208" s="763"/>
    </row>
    <row r="209" spans="1:8">
      <c r="A209" s="763"/>
      <c r="B209" s="763"/>
      <c r="C209" s="763"/>
      <c r="D209" s="763"/>
      <c r="E209" s="763"/>
      <c r="F209" s="763"/>
      <c r="G209" s="763"/>
      <c r="H209" s="763"/>
    </row>
    <row r="210" spans="1:8">
      <c r="A210" s="763"/>
      <c r="B210" s="763"/>
      <c r="C210" s="763"/>
      <c r="D210" s="763"/>
      <c r="E210" s="763"/>
      <c r="F210" s="763"/>
      <c r="G210" s="763"/>
      <c r="H210" s="763"/>
    </row>
    <row r="211" spans="1:8">
      <c r="A211" s="763"/>
      <c r="B211" s="763"/>
      <c r="C211" s="763"/>
      <c r="D211" s="763"/>
      <c r="E211" s="763"/>
      <c r="F211" s="763"/>
      <c r="G211" s="763"/>
      <c r="H211" s="763"/>
    </row>
    <row r="212" spans="1:8">
      <c r="A212" s="763"/>
      <c r="B212" s="763"/>
      <c r="C212" s="763"/>
      <c r="D212" s="763"/>
      <c r="E212" s="763"/>
      <c r="F212" s="763"/>
      <c r="G212" s="763"/>
      <c r="H212" s="763"/>
    </row>
    <row r="213" spans="1:8">
      <c r="A213" s="763"/>
      <c r="B213" s="763"/>
      <c r="C213" s="763"/>
      <c r="D213" s="763"/>
      <c r="E213" s="763"/>
      <c r="F213" s="763"/>
      <c r="G213" s="763"/>
      <c r="H213" s="763"/>
    </row>
    <row r="214" spans="1:8">
      <c r="A214" s="763"/>
      <c r="B214" s="763"/>
      <c r="C214" s="763"/>
      <c r="D214" s="763"/>
      <c r="E214" s="763"/>
      <c r="F214" s="763"/>
      <c r="G214" s="763"/>
      <c r="H214" s="763"/>
    </row>
    <row r="215" spans="1:8">
      <c r="A215" s="763"/>
      <c r="B215" s="763"/>
      <c r="C215" s="763"/>
      <c r="D215" s="763"/>
      <c r="E215" s="763"/>
      <c r="F215" s="763"/>
      <c r="G215" s="763"/>
      <c r="H215" s="763"/>
    </row>
    <row r="216" spans="1:8">
      <c r="A216" s="763"/>
      <c r="B216" s="763"/>
      <c r="C216" s="763"/>
      <c r="D216" s="763"/>
      <c r="E216" s="763"/>
      <c r="F216" s="763"/>
      <c r="G216" s="763"/>
      <c r="H216" s="763"/>
    </row>
    <row r="217" spans="1:8">
      <c r="A217" s="763"/>
      <c r="B217" s="763"/>
      <c r="C217" s="763"/>
      <c r="D217" s="763"/>
      <c r="E217" s="763"/>
      <c r="F217" s="763"/>
      <c r="G217" s="763"/>
      <c r="H217" s="763"/>
    </row>
    <row r="218" spans="1:8">
      <c r="A218" s="763"/>
      <c r="B218" s="763"/>
      <c r="C218" s="763"/>
      <c r="D218" s="763"/>
      <c r="E218" s="763"/>
      <c r="F218" s="763"/>
      <c r="G218" s="763"/>
      <c r="H218" s="763"/>
    </row>
    <row r="219" spans="1:8">
      <c r="A219" s="763"/>
      <c r="B219" s="763"/>
      <c r="C219" s="763"/>
      <c r="D219" s="763"/>
      <c r="E219" s="763"/>
      <c r="F219" s="763"/>
      <c r="G219" s="763"/>
      <c r="H219" s="763"/>
    </row>
    <row r="220" spans="1:8">
      <c r="A220" s="763"/>
      <c r="B220" s="763"/>
      <c r="C220" s="763"/>
      <c r="D220" s="763"/>
      <c r="E220" s="763"/>
      <c r="F220" s="763"/>
      <c r="G220" s="763"/>
      <c r="H220" s="763"/>
    </row>
  </sheetData>
  <mergeCells count="15">
    <mergeCell ref="A1:I1"/>
    <mergeCell ref="A2:I2"/>
    <mergeCell ref="A3:E3"/>
    <mergeCell ref="F3:I3"/>
    <mergeCell ref="A4:A6"/>
    <mergeCell ref="B4:D4"/>
    <mergeCell ref="E4:G4"/>
    <mergeCell ref="H4:H5"/>
    <mergeCell ref="I4:I6"/>
    <mergeCell ref="A38:E38"/>
    <mergeCell ref="F38:I38"/>
    <mergeCell ref="A39:E39"/>
    <mergeCell ref="F39:I39"/>
    <mergeCell ref="A40:E40"/>
    <mergeCell ref="F40:I40"/>
  </mergeCells>
  <printOptions horizontalCentered="1" verticalCentered="1" gridLinesSet="0"/>
  <pageMargins left="0.59055118110236227" right="0.59055118110236227" top="0.39370078740157483" bottom="0.39370078740157483" header="0.51181102362204722" footer="0.51181102362204722"/>
  <pageSetup paperSize="9" scale="28" orientation="landscape"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101"/>
  <sheetViews>
    <sheetView showGridLines="0" rightToLeft="1" zoomScale="81" zoomScaleNormal="100" zoomScaleSheetLayoutView="75" workbookViewId="0">
      <selection activeCell="G13" sqref="G13"/>
    </sheetView>
  </sheetViews>
  <sheetFormatPr defaultColWidth="9" defaultRowHeight="15.75"/>
  <cols>
    <col min="1" max="1" width="41.7109375" style="742" customWidth="1"/>
    <col min="2" max="2" width="13.7109375" style="789" hidden="1" customWidth="1"/>
    <col min="3" max="3" width="19.7109375" style="789" hidden="1" customWidth="1"/>
    <col min="4" max="4" width="13.7109375" style="789" hidden="1" customWidth="1"/>
    <col min="5" max="5" width="19.7109375" style="789" hidden="1" customWidth="1"/>
    <col min="6" max="6" width="13.7109375" style="789" customWidth="1"/>
    <col min="7" max="7" width="19.7109375" style="789" customWidth="1"/>
    <col min="8" max="8" width="13.7109375" style="742" customWidth="1"/>
    <col min="9" max="9" width="19.7109375" style="742" customWidth="1"/>
    <col min="10" max="10" width="13.7109375" style="742" customWidth="1"/>
    <col min="11" max="11" width="19.7109375" style="742" customWidth="1"/>
    <col min="12" max="12" width="13.85546875" style="742" customWidth="1"/>
    <col min="13" max="13" width="19.7109375" style="742" customWidth="1"/>
    <col min="14" max="14" width="13.7109375" style="742" customWidth="1"/>
    <col min="15" max="15" width="19.7109375" style="742" customWidth="1"/>
    <col min="16" max="16" width="41.7109375" style="790" customWidth="1"/>
    <col min="17" max="123" width="9.28515625" style="742" customWidth="1"/>
    <col min="124" max="16384" width="9" style="742"/>
  </cols>
  <sheetData>
    <row r="1" spans="1:16" ht="47.25" customHeight="1">
      <c r="A1" s="1956" t="s">
        <v>2176</v>
      </c>
      <c r="B1" s="1956"/>
      <c r="C1" s="1956"/>
      <c r="D1" s="1956"/>
      <c r="E1" s="1956"/>
      <c r="F1" s="1956"/>
      <c r="G1" s="1956"/>
      <c r="H1" s="1956"/>
      <c r="I1" s="1956"/>
      <c r="J1" s="1956"/>
      <c r="K1" s="1956"/>
      <c r="L1" s="1956"/>
      <c r="M1" s="1956"/>
      <c r="N1" s="1956"/>
      <c r="O1" s="1956"/>
      <c r="P1" s="1956"/>
    </row>
    <row r="2" spans="1:16" ht="45.75" customHeight="1">
      <c r="A2" s="1902" t="s">
        <v>2177</v>
      </c>
      <c r="B2" s="1902"/>
      <c r="C2" s="1902"/>
      <c r="D2" s="1902"/>
      <c r="E2" s="1902"/>
      <c r="F2" s="1902"/>
      <c r="G2" s="1902"/>
      <c r="H2" s="1902"/>
      <c r="I2" s="1902"/>
      <c r="J2" s="1902"/>
      <c r="K2" s="1902"/>
      <c r="L2" s="1902"/>
      <c r="M2" s="1902"/>
      <c r="N2" s="1902"/>
      <c r="O2" s="1902"/>
      <c r="P2" s="1902"/>
    </row>
    <row r="3" spans="1:16" ht="26.25" customHeight="1">
      <c r="A3" s="1903" t="s">
        <v>2178</v>
      </c>
      <c r="B3" s="1903"/>
      <c r="C3" s="1903"/>
      <c r="D3" s="1904"/>
      <c r="E3" s="1958" t="s">
        <v>2179</v>
      </c>
      <c r="F3" s="1958"/>
      <c r="G3" s="1958"/>
      <c r="H3" s="1958"/>
      <c r="I3" s="1958"/>
      <c r="J3" s="1958"/>
      <c r="K3" s="1958"/>
      <c r="L3" s="1958"/>
      <c r="M3" s="1958"/>
      <c r="N3" s="1958"/>
      <c r="O3" s="1958"/>
      <c r="P3" s="1905"/>
    </row>
    <row r="4" spans="1:16" ht="31.5" customHeight="1">
      <c r="A4" s="2356" t="s">
        <v>2148</v>
      </c>
      <c r="B4" s="2356" t="s">
        <v>518</v>
      </c>
      <c r="C4" s="2356"/>
      <c r="D4" s="2356" t="s">
        <v>519</v>
      </c>
      <c r="E4" s="2356"/>
      <c r="F4" s="2356" t="s">
        <v>219</v>
      </c>
      <c r="G4" s="2356"/>
      <c r="H4" s="2356" t="s">
        <v>220</v>
      </c>
      <c r="I4" s="2356"/>
      <c r="J4" s="2356" t="s">
        <v>178</v>
      </c>
      <c r="K4" s="2356"/>
      <c r="L4" s="2356" t="s">
        <v>179</v>
      </c>
      <c r="M4" s="2356"/>
      <c r="N4" s="2356" t="s">
        <v>221</v>
      </c>
      <c r="O4" s="2356"/>
      <c r="P4" s="2356" t="s">
        <v>2001</v>
      </c>
    </row>
    <row r="5" spans="1:16" ht="60.75" customHeight="1">
      <c r="A5" s="2356"/>
      <c r="B5" s="765" t="s">
        <v>2180</v>
      </c>
      <c r="C5" s="773" t="s">
        <v>2181</v>
      </c>
      <c r="D5" s="765" t="s">
        <v>2180</v>
      </c>
      <c r="E5" s="773" t="s">
        <v>2181</v>
      </c>
      <c r="F5" s="765" t="s">
        <v>2180</v>
      </c>
      <c r="G5" s="773" t="s">
        <v>2181</v>
      </c>
      <c r="H5" s="765" t="s">
        <v>2180</v>
      </c>
      <c r="I5" s="773" t="s">
        <v>2181</v>
      </c>
      <c r="J5" s="765" t="s">
        <v>2180</v>
      </c>
      <c r="K5" s="773" t="s">
        <v>2181</v>
      </c>
      <c r="L5" s="765" t="s">
        <v>2180</v>
      </c>
      <c r="M5" s="773" t="s">
        <v>2181</v>
      </c>
      <c r="N5" s="765" t="s">
        <v>2180</v>
      </c>
      <c r="O5" s="773" t="s">
        <v>2181</v>
      </c>
      <c r="P5" s="2356"/>
    </row>
    <row r="6" spans="1:16" ht="56.25" customHeight="1">
      <c r="A6" s="2356"/>
      <c r="B6" s="765" t="s">
        <v>2182</v>
      </c>
      <c r="C6" s="774" t="s">
        <v>2183</v>
      </c>
      <c r="D6" s="765" t="s">
        <v>2182</v>
      </c>
      <c r="E6" s="774" t="s">
        <v>2183</v>
      </c>
      <c r="F6" s="765" t="s">
        <v>2182</v>
      </c>
      <c r="G6" s="774" t="s">
        <v>2183</v>
      </c>
      <c r="H6" s="765" t="s">
        <v>2182</v>
      </c>
      <c r="I6" s="774" t="s">
        <v>2183</v>
      </c>
      <c r="J6" s="765" t="s">
        <v>2182</v>
      </c>
      <c r="K6" s="774" t="s">
        <v>2183</v>
      </c>
      <c r="L6" s="765" t="s">
        <v>2182</v>
      </c>
      <c r="M6" s="774" t="s">
        <v>2183</v>
      </c>
      <c r="N6" s="765" t="s">
        <v>2182</v>
      </c>
      <c r="O6" s="774" t="s">
        <v>2183</v>
      </c>
      <c r="P6" s="2356"/>
    </row>
    <row r="7" spans="1:16" ht="20.100000000000001" customHeight="1">
      <c r="A7" s="775" t="s">
        <v>2026</v>
      </c>
      <c r="B7" s="776">
        <v>0</v>
      </c>
      <c r="C7" s="777">
        <v>0</v>
      </c>
      <c r="D7" s="776">
        <v>0</v>
      </c>
      <c r="E7" s="778">
        <v>0</v>
      </c>
      <c r="F7" s="776">
        <v>0</v>
      </c>
      <c r="G7" s="777">
        <v>0</v>
      </c>
      <c r="H7" s="776">
        <v>0</v>
      </c>
      <c r="I7" s="777">
        <v>0</v>
      </c>
      <c r="J7" s="776">
        <v>6</v>
      </c>
      <c r="K7" s="777">
        <v>1.9490402000260976E-2</v>
      </c>
      <c r="L7" s="776">
        <v>0</v>
      </c>
      <c r="M7" s="777">
        <v>0</v>
      </c>
      <c r="N7" s="776">
        <v>0</v>
      </c>
      <c r="O7" s="777">
        <v>0</v>
      </c>
      <c r="P7" s="775" t="s">
        <v>2025</v>
      </c>
    </row>
    <row r="8" spans="1:16" ht="20.100000000000001" customHeight="1">
      <c r="A8" s="775" t="s">
        <v>2004</v>
      </c>
      <c r="B8" s="779">
        <v>1</v>
      </c>
      <c r="C8" s="780">
        <v>3.0000000000000001E-3</v>
      </c>
      <c r="D8" s="779">
        <v>0</v>
      </c>
      <c r="E8" s="781">
        <v>0</v>
      </c>
      <c r="F8" s="779">
        <v>0</v>
      </c>
      <c r="G8" s="780">
        <v>0</v>
      </c>
      <c r="H8" s="779">
        <v>0</v>
      </c>
      <c r="I8" s="780">
        <v>0</v>
      </c>
      <c r="J8" s="779">
        <v>0</v>
      </c>
      <c r="K8" s="780">
        <v>0</v>
      </c>
      <c r="L8" s="779">
        <v>2</v>
      </c>
      <c r="M8" s="780">
        <v>6.2159629409262234E-3</v>
      </c>
      <c r="N8" s="779">
        <v>2</v>
      </c>
      <c r="O8" s="780">
        <v>5.9342371987599462E-3</v>
      </c>
      <c r="P8" s="775" t="s">
        <v>2184</v>
      </c>
    </row>
    <row r="9" spans="1:16" ht="20.100000000000001" customHeight="1">
      <c r="A9" s="775" t="s">
        <v>2006</v>
      </c>
      <c r="B9" s="776">
        <v>21</v>
      </c>
      <c r="C9" s="777">
        <v>7.0000000000000007E-2</v>
      </c>
      <c r="D9" s="776">
        <v>9</v>
      </c>
      <c r="E9" s="778">
        <v>2.9804994860128636E-2</v>
      </c>
      <c r="F9" s="776">
        <v>257</v>
      </c>
      <c r="G9" s="777">
        <v>0.85484871689037034</v>
      </c>
      <c r="H9" s="776">
        <v>95</v>
      </c>
      <c r="I9" s="777">
        <v>0.30108539700961984</v>
      </c>
      <c r="J9" s="776">
        <v>43</v>
      </c>
      <c r="K9" s="777">
        <v>0.13968121433520367</v>
      </c>
      <c r="L9" s="776">
        <v>17</v>
      </c>
      <c r="M9" s="777">
        <v>5.2835684997872896E-2</v>
      </c>
      <c r="N9" s="776">
        <v>100</v>
      </c>
      <c r="O9" s="777">
        <v>0.29671185993799731</v>
      </c>
      <c r="P9" s="775" t="s">
        <v>2185</v>
      </c>
    </row>
    <row r="10" spans="1:16" ht="20.100000000000001" customHeight="1">
      <c r="A10" s="775" t="s">
        <v>2127</v>
      </c>
      <c r="B10" s="779">
        <v>5</v>
      </c>
      <c r="C10" s="780">
        <v>8.9999999999999993E-3</v>
      </c>
      <c r="D10" s="779">
        <v>0</v>
      </c>
      <c r="E10" s="781">
        <v>0</v>
      </c>
      <c r="F10" s="779">
        <v>0</v>
      </c>
      <c r="G10" s="780">
        <v>0</v>
      </c>
      <c r="H10" s="779">
        <v>0</v>
      </c>
      <c r="I10" s="780">
        <v>0</v>
      </c>
      <c r="J10" s="779">
        <v>8</v>
      </c>
      <c r="K10" s="782">
        <v>1.5724970269978086E-2</v>
      </c>
      <c r="L10" s="779">
        <v>0</v>
      </c>
      <c r="M10" s="782">
        <v>0</v>
      </c>
      <c r="N10" s="779">
        <v>3</v>
      </c>
      <c r="O10" s="782">
        <v>5.7455194524136926E-3</v>
      </c>
      <c r="P10" s="775" t="s">
        <v>2009</v>
      </c>
    </row>
    <row r="11" spans="1:16" ht="20.100000000000001" customHeight="1">
      <c r="A11" s="775" t="s">
        <v>2030</v>
      </c>
      <c r="B11" s="779">
        <v>0</v>
      </c>
      <c r="C11" s="780">
        <v>0</v>
      </c>
      <c r="D11" s="779">
        <v>0</v>
      </c>
      <c r="E11" s="781">
        <v>0</v>
      </c>
      <c r="F11" s="779">
        <v>0</v>
      </c>
      <c r="G11" s="780">
        <v>0</v>
      </c>
      <c r="H11" s="779">
        <v>0</v>
      </c>
      <c r="I11" s="780">
        <v>0</v>
      </c>
      <c r="J11" s="779">
        <v>0</v>
      </c>
      <c r="K11" s="780">
        <v>0</v>
      </c>
      <c r="L11" s="779">
        <v>0</v>
      </c>
      <c r="M11" s="780">
        <v>0</v>
      </c>
      <c r="N11" s="779">
        <v>0</v>
      </c>
      <c r="O11" s="780">
        <v>0</v>
      </c>
      <c r="P11" s="775" t="s">
        <v>2186</v>
      </c>
    </row>
    <row r="12" spans="1:16" ht="20.100000000000001" customHeight="1">
      <c r="A12" s="775" t="s">
        <v>2012</v>
      </c>
      <c r="B12" s="776">
        <v>457</v>
      </c>
      <c r="C12" s="777">
        <v>1.4</v>
      </c>
      <c r="D12" s="776">
        <v>1156</v>
      </c>
      <c r="E12" s="778">
        <v>3.8282860064787445</v>
      </c>
      <c r="F12" s="776">
        <v>1024</v>
      </c>
      <c r="G12" s="777">
        <v>3.4060898291663007</v>
      </c>
      <c r="H12" s="776">
        <v>34</v>
      </c>
      <c r="I12" s="777">
        <v>0.10775687892975869</v>
      </c>
      <c r="J12" s="776">
        <v>327</v>
      </c>
      <c r="K12" s="777">
        <v>1.0622269090142233</v>
      </c>
      <c r="L12" s="776">
        <v>247</v>
      </c>
      <c r="M12" s="777">
        <v>0.76767142320438853</v>
      </c>
      <c r="N12" s="776">
        <v>2254</v>
      </c>
      <c r="O12" s="777">
        <v>6.6878853230024591</v>
      </c>
      <c r="P12" s="775" t="s">
        <v>2187</v>
      </c>
    </row>
    <row r="13" spans="1:16" ht="20.100000000000001" customHeight="1">
      <c r="A13" s="775" t="s">
        <v>2013</v>
      </c>
      <c r="B13" s="779">
        <v>47</v>
      </c>
      <c r="C13" s="780">
        <v>0.14000000000000001</v>
      </c>
      <c r="D13" s="779">
        <v>106</v>
      </c>
      <c r="E13" s="781">
        <v>0.35103660613040394</v>
      </c>
      <c r="F13" s="779">
        <v>187</v>
      </c>
      <c r="G13" s="780">
        <v>0.62201054497470532</v>
      </c>
      <c r="H13" s="779">
        <v>188</v>
      </c>
      <c r="I13" s="780">
        <v>0.59583215408219503</v>
      </c>
      <c r="J13" s="779">
        <v>150</v>
      </c>
      <c r="K13" s="780">
        <v>0.48726005000652439</v>
      </c>
      <c r="L13" s="779">
        <v>101</v>
      </c>
      <c r="M13" s="780">
        <v>0.3139061285167743</v>
      </c>
      <c r="N13" s="779">
        <v>161</v>
      </c>
      <c r="O13" s="780">
        <v>0.47770609450017565</v>
      </c>
      <c r="P13" s="775" t="s">
        <v>2188</v>
      </c>
    </row>
    <row r="14" spans="1:16" ht="20.100000000000001" customHeight="1">
      <c r="A14" s="775" t="s">
        <v>2015</v>
      </c>
      <c r="B14" s="776">
        <v>61</v>
      </c>
      <c r="C14" s="777">
        <v>0.18739054548957715</v>
      </c>
      <c r="D14" s="776">
        <v>53</v>
      </c>
      <c r="E14" s="778">
        <v>0.17551830306520197</v>
      </c>
      <c r="F14" s="776">
        <v>36</v>
      </c>
      <c r="G14" s="777">
        <v>0.11974534555662775</v>
      </c>
      <c r="H14" s="776">
        <v>27</v>
      </c>
      <c r="I14" s="777">
        <v>8.5571639150102477E-2</v>
      </c>
      <c r="J14" s="776">
        <v>86</v>
      </c>
      <c r="K14" s="777">
        <v>0.27936242867040734</v>
      </c>
      <c r="L14" s="776">
        <v>85</v>
      </c>
      <c r="M14" s="777">
        <v>0.2641784249893645</v>
      </c>
      <c r="N14" s="776">
        <v>182</v>
      </c>
      <c r="O14" s="777">
        <v>0.54001558508715508</v>
      </c>
      <c r="P14" s="775" t="s">
        <v>2189</v>
      </c>
    </row>
    <row r="15" spans="1:16" ht="20.100000000000001" customHeight="1">
      <c r="A15" s="775" t="s">
        <v>2032</v>
      </c>
      <c r="B15" s="779">
        <v>4533</v>
      </c>
      <c r="C15" s="780">
        <v>13.925267913184479</v>
      </c>
      <c r="D15" s="779">
        <v>4389</v>
      </c>
      <c r="E15" s="781">
        <v>14.534902493456064</v>
      </c>
      <c r="F15" s="779">
        <v>3663</v>
      </c>
      <c r="G15" s="780">
        <v>12.184088910386874</v>
      </c>
      <c r="H15" s="779">
        <v>1633</v>
      </c>
      <c r="I15" s="780">
        <v>5.1754995085969391</v>
      </c>
      <c r="J15" s="779">
        <v>969</v>
      </c>
      <c r="K15" s="780">
        <v>3.1476999230421479</v>
      </c>
      <c r="L15" s="779">
        <v>1457</v>
      </c>
      <c r="M15" s="780">
        <v>4.5283290024647531</v>
      </c>
      <c r="N15" s="779">
        <v>4055</v>
      </c>
      <c r="O15" s="780">
        <v>12.031665920485791</v>
      </c>
      <c r="P15" s="775" t="s">
        <v>2031</v>
      </c>
    </row>
    <row r="16" spans="1:16" ht="20.100000000000001" customHeight="1">
      <c r="A16" s="775" t="s">
        <v>2034</v>
      </c>
      <c r="B16" s="776">
        <v>4692</v>
      </c>
      <c r="C16" s="777">
        <v>14.413712121919607</v>
      </c>
      <c r="D16" s="776">
        <v>5455</v>
      </c>
      <c r="E16" s="778">
        <v>18.065138551333526</v>
      </c>
      <c r="F16" s="776">
        <v>4257</v>
      </c>
      <c r="G16" s="777">
        <v>14.159887112071232</v>
      </c>
      <c r="H16" s="776">
        <v>2372</v>
      </c>
      <c r="I16" s="777">
        <v>7.5176269653349292</v>
      </c>
      <c r="J16" s="776">
        <v>2400</v>
      </c>
      <c r="K16" s="777">
        <v>7.7961608001043903</v>
      </c>
      <c r="L16" s="776">
        <v>2543</v>
      </c>
      <c r="M16" s="777">
        <v>7.9035968793876927</v>
      </c>
      <c r="N16" s="776">
        <v>3080</v>
      </c>
      <c r="O16" s="777">
        <v>9.1387252860903168</v>
      </c>
      <c r="P16" s="775" t="s">
        <v>2033</v>
      </c>
    </row>
    <row r="17" spans="1:16" ht="20.100000000000001" customHeight="1">
      <c r="A17" s="775" t="s">
        <v>2128</v>
      </c>
      <c r="B17" s="779">
        <v>10</v>
      </c>
      <c r="C17" s="780">
        <v>3.0719761555668385E-2</v>
      </c>
      <c r="D17" s="779">
        <v>9</v>
      </c>
      <c r="E17" s="781">
        <v>2.9804994860128636E-2</v>
      </c>
      <c r="F17" s="779">
        <v>3</v>
      </c>
      <c r="G17" s="780">
        <v>9.9787787963856456E-3</v>
      </c>
      <c r="H17" s="779">
        <v>1</v>
      </c>
      <c r="I17" s="780">
        <v>3.1693199685223143E-3</v>
      </c>
      <c r="J17" s="779">
        <v>3</v>
      </c>
      <c r="K17" s="780">
        <v>9.7452010001304878E-3</v>
      </c>
      <c r="L17" s="779">
        <v>3</v>
      </c>
      <c r="M17" s="780">
        <v>9.3239444113893347E-3</v>
      </c>
      <c r="N17" s="779">
        <v>10</v>
      </c>
      <c r="O17" s="780">
        <v>2.9671185993799733E-2</v>
      </c>
      <c r="P17" s="775" t="s">
        <v>2129</v>
      </c>
    </row>
    <row r="18" spans="1:16" ht="20.100000000000001" customHeight="1">
      <c r="A18" s="775" t="s">
        <v>2130</v>
      </c>
      <c r="B18" s="776">
        <v>39</v>
      </c>
      <c r="C18" s="777">
        <v>0.1198070700671067</v>
      </c>
      <c r="D18" s="776">
        <v>27</v>
      </c>
      <c r="E18" s="778">
        <v>8.9414984580385909E-2</v>
      </c>
      <c r="F18" s="776">
        <v>6</v>
      </c>
      <c r="G18" s="777">
        <v>1.9957557592771291E-2</v>
      </c>
      <c r="H18" s="776">
        <v>6</v>
      </c>
      <c r="I18" s="777">
        <v>1.9015919811133885E-2</v>
      </c>
      <c r="J18" s="776">
        <v>5</v>
      </c>
      <c r="K18" s="777">
        <v>1.6242001666884148E-2</v>
      </c>
      <c r="L18" s="776">
        <v>9</v>
      </c>
      <c r="M18" s="777">
        <v>2.7971833234168006E-2</v>
      </c>
      <c r="N18" s="776">
        <v>41</v>
      </c>
      <c r="O18" s="777">
        <v>0.1216518625745789</v>
      </c>
      <c r="P18" s="775" t="s">
        <v>2131</v>
      </c>
    </row>
    <row r="19" spans="1:16" ht="20.100000000000001" customHeight="1">
      <c r="A19" s="775" t="s">
        <v>2132</v>
      </c>
      <c r="B19" s="779">
        <v>8</v>
      </c>
      <c r="C19" s="780">
        <v>2.4575809244534706E-2</v>
      </c>
      <c r="D19" s="779">
        <v>9</v>
      </c>
      <c r="E19" s="781">
        <v>2.9804994860128636E-2</v>
      </c>
      <c r="F19" s="779">
        <v>5</v>
      </c>
      <c r="G19" s="780">
        <v>1.6631297993976078E-2</v>
      </c>
      <c r="H19" s="779">
        <v>1</v>
      </c>
      <c r="I19" s="780">
        <v>3.1693199685223143E-3</v>
      </c>
      <c r="J19" s="779">
        <v>2</v>
      </c>
      <c r="K19" s="780">
        <v>6.4968006667536589E-3</v>
      </c>
      <c r="L19" s="779">
        <v>4</v>
      </c>
      <c r="M19" s="780">
        <v>1.2431925881852447E-2</v>
      </c>
      <c r="N19" s="779">
        <v>12</v>
      </c>
      <c r="O19" s="780">
        <v>3.5605423192559674E-2</v>
      </c>
      <c r="P19" s="775" t="s">
        <v>2133</v>
      </c>
    </row>
    <row r="20" spans="1:16" ht="20.100000000000001" customHeight="1">
      <c r="A20" s="775" t="s">
        <v>2134</v>
      </c>
      <c r="B20" s="776">
        <v>358</v>
      </c>
      <c r="C20" s="777">
        <v>1.0997674636929282</v>
      </c>
      <c r="D20" s="776">
        <v>187</v>
      </c>
      <c r="E20" s="778">
        <v>0.61928155987156164</v>
      </c>
      <c r="F20" s="776">
        <v>219</v>
      </c>
      <c r="G20" s="777">
        <v>0.72845085213615213</v>
      </c>
      <c r="H20" s="776">
        <v>107</v>
      </c>
      <c r="I20" s="777">
        <v>0.33911723663188759</v>
      </c>
      <c r="J20" s="776">
        <v>90</v>
      </c>
      <c r="K20" s="777">
        <v>0.29235603000391464</v>
      </c>
      <c r="L20" s="776">
        <v>76</v>
      </c>
      <c r="M20" s="777">
        <v>0.23620659175519648</v>
      </c>
      <c r="N20" s="776">
        <v>155</v>
      </c>
      <c r="O20" s="777">
        <v>0.45990338290389587</v>
      </c>
      <c r="P20" s="775" t="s">
        <v>2135</v>
      </c>
    </row>
    <row r="21" spans="1:16" ht="20.100000000000001" customHeight="1">
      <c r="A21" s="775" t="s">
        <v>2082</v>
      </c>
      <c r="B21" s="779">
        <v>198</v>
      </c>
      <c r="C21" s="780">
        <v>0.60825127880223406</v>
      </c>
      <c r="D21" s="779">
        <v>247</v>
      </c>
      <c r="E21" s="781">
        <v>0.81798152560575266</v>
      </c>
      <c r="F21" s="779">
        <v>252</v>
      </c>
      <c r="G21" s="780">
        <v>0.83821741889639434</v>
      </c>
      <c r="H21" s="779">
        <v>97</v>
      </c>
      <c r="I21" s="780">
        <v>0.30742403694666448</v>
      </c>
      <c r="J21" s="779">
        <v>79</v>
      </c>
      <c r="K21" s="780">
        <v>0.25662362633676955</v>
      </c>
      <c r="L21" s="779">
        <v>30</v>
      </c>
      <c r="M21" s="780">
        <v>9.3239444113893358E-2</v>
      </c>
      <c r="N21" s="779">
        <v>157</v>
      </c>
      <c r="O21" s="780">
        <v>0.46583762010265578</v>
      </c>
      <c r="P21" s="775" t="s">
        <v>2081</v>
      </c>
    </row>
    <row r="22" spans="1:16" ht="20.100000000000001" customHeight="1">
      <c r="A22" s="775" t="s">
        <v>2136</v>
      </c>
      <c r="B22" s="776">
        <v>6568</v>
      </c>
      <c r="C22" s="777">
        <v>20.176739389762997</v>
      </c>
      <c r="D22" s="776">
        <v>7432</v>
      </c>
      <c r="E22" s="778">
        <v>24.612302422275114</v>
      </c>
      <c r="F22" s="776">
        <v>6810</v>
      </c>
      <c r="G22" s="777">
        <v>22.651827867795419</v>
      </c>
      <c r="H22" s="776">
        <v>4314</v>
      </c>
      <c r="I22" s="777">
        <v>13.672446344205262</v>
      </c>
      <c r="J22" s="776">
        <v>4955</v>
      </c>
      <c r="K22" s="777">
        <v>16.095823651882188</v>
      </c>
      <c r="L22" s="776">
        <v>3591</v>
      </c>
      <c r="M22" s="777">
        <v>11.160761460433033</v>
      </c>
      <c r="N22" s="776">
        <v>7658</v>
      </c>
      <c r="O22" s="777">
        <v>22.722194234051834</v>
      </c>
      <c r="P22" s="775" t="s">
        <v>2018</v>
      </c>
    </row>
    <row r="23" spans="1:16" ht="20.100000000000001" customHeight="1">
      <c r="A23" s="775" t="s">
        <v>2137</v>
      </c>
      <c r="B23" s="779">
        <v>3647</v>
      </c>
      <c r="C23" s="780">
        <v>11.203497039352261</v>
      </c>
      <c r="D23" s="779">
        <v>3434</v>
      </c>
      <c r="E23" s="781">
        <v>11.372261372186859</v>
      </c>
      <c r="F23" s="779">
        <v>3402</v>
      </c>
      <c r="G23" s="780">
        <v>11.315935155101323</v>
      </c>
      <c r="H23" s="779">
        <v>2031</v>
      </c>
      <c r="I23" s="780">
        <v>6.4368888560688191</v>
      </c>
      <c r="J23" s="779">
        <v>1960</v>
      </c>
      <c r="K23" s="780">
        <v>6.3668646534185864</v>
      </c>
      <c r="L23" s="779">
        <v>1464</v>
      </c>
      <c r="M23" s="780">
        <v>4.5500848727579948</v>
      </c>
      <c r="N23" s="779">
        <v>5075</v>
      </c>
      <c r="O23" s="780">
        <v>15.058126891853362</v>
      </c>
      <c r="P23" s="775" t="s">
        <v>2084</v>
      </c>
    </row>
    <row r="24" spans="1:16" ht="20.100000000000001" customHeight="1">
      <c r="A24" s="775" t="s">
        <v>2087</v>
      </c>
      <c r="B24" s="779"/>
      <c r="C24" s="780"/>
      <c r="D24" s="776">
        <v>2360</v>
      </c>
      <c r="E24" s="778">
        <v>7.8155319855448431</v>
      </c>
      <c r="F24" s="776">
        <v>1770</v>
      </c>
      <c r="G24" s="777">
        <v>5.8874794898675313</v>
      </c>
      <c r="H24" s="776">
        <v>1256</v>
      </c>
      <c r="I24" s="777">
        <v>3.9806658804640267</v>
      </c>
      <c r="J24" s="776">
        <v>782</v>
      </c>
      <c r="K24" s="777">
        <v>2.5402490607006807</v>
      </c>
      <c r="L24" s="776">
        <v>429</v>
      </c>
      <c r="M24" s="777">
        <v>1.333324050828675</v>
      </c>
      <c r="N24" s="776">
        <v>1603</v>
      </c>
      <c r="O24" s="777">
        <v>4.7562911148060971</v>
      </c>
      <c r="P24" s="775" t="s">
        <v>2138</v>
      </c>
    </row>
    <row r="25" spans="1:16" ht="20.100000000000001" customHeight="1">
      <c r="A25" s="775" t="s">
        <v>2093</v>
      </c>
      <c r="B25" s="776">
        <v>84</v>
      </c>
      <c r="C25" s="777">
        <v>0.25804599706761444</v>
      </c>
      <c r="D25" s="779">
        <v>29</v>
      </c>
      <c r="E25" s="781">
        <v>9.6038316771525592E-2</v>
      </c>
      <c r="F25" s="779">
        <v>12</v>
      </c>
      <c r="G25" s="780">
        <v>3.9915115185542582E-2</v>
      </c>
      <c r="H25" s="779">
        <v>10</v>
      </c>
      <c r="I25" s="780">
        <v>3.169319968522314E-2</v>
      </c>
      <c r="J25" s="779">
        <v>6</v>
      </c>
      <c r="K25" s="780">
        <v>1.9490402000260976E-2</v>
      </c>
      <c r="L25" s="779">
        <v>7</v>
      </c>
      <c r="M25" s="780">
        <v>2.1755870293241782E-2</v>
      </c>
      <c r="N25" s="779">
        <v>18</v>
      </c>
      <c r="O25" s="780">
        <v>5.3408134788839517E-2</v>
      </c>
      <c r="P25" s="775" t="s">
        <v>2092</v>
      </c>
    </row>
    <row r="26" spans="1:16" ht="20.100000000000001" customHeight="1">
      <c r="A26" s="775" t="s">
        <v>2139</v>
      </c>
      <c r="B26" s="779">
        <v>0</v>
      </c>
      <c r="C26" s="780">
        <v>0</v>
      </c>
      <c r="D26" s="776">
        <v>0</v>
      </c>
      <c r="E26" s="778">
        <v>0</v>
      </c>
      <c r="F26" s="776">
        <v>0</v>
      </c>
      <c r="G26" s="777">
        <v>0</v>
      </c>
      <c r="H26" s="776">
        <v>0</v>
      </c>
      <c r="I26" s="777">
        <v>0</v>
      </c>
      <c r="J26" s="776">
        <v>0</v>
      </c>
      <c r="K26" s="777">
        <v>0</v>
      </c>
      <c r="L26" s="776">
        <v>0</v>
      </c>
      <c r="M26" s="777">
        <v>0</v>
      </c>
      <c r="N26" s="776">
        <v>0</v>
      </c>
      <c r="O26" s="777">
        <v>0</v>
      </c>
      <c r="P26" s="775" t="s">
        <v>2140</v>
      </c>
    </row>
    <row r="27" spans="1:16" ht="20.100000000000001" customHeight="1">
      <c r="A27" s="775" t="s">
        <v>2064</v>
      </c>
      <c r="B27" s="779">
        <v>50</v>
      </c>
      <c r="C27" s="780">
        <v>0.15359880777834192</v>
      </c>
      <c r="D27" s="776">
        <v>71</v>
      </c>
      <c r="E27" s="778">
        <v>0.23512829278545924</v>
      </c>
      <c r="F27" s="776">
        <v>76</v>
      </c>
      <c r="G27" s="777">
        <v>0.25279572950843637</v>
      </c>
      <c r="H27" s="776">
        <v>36</v>
      </c>
      <c r="I27" s="777">
        <v>0.11409551886680332</v>
      </c>
      <c r="J27" s="776">
        <v>55</v>
      </c>
      <c r="K27" s="777">
        <v>0.17866201833572562</v>
      </c>
      <c r="L27" s="776">
        <v>25</v>
      </c>
      <c r="M27" s="777">
        <v>7.7699536761577787E-2</v>
      </c>
      <c r="N27" s="776">
        <v>70</v>
      </c>
      <c r="O27" s="777">
        <v>0.20769830195659811</v>
      </c>
      <c r="P27" s="775" t="s">
        <v>2063</v>
      </c>
    </row>
    <row r="28" spans="1:16" ht="20.100000000000001" customHeight="1">
      <c r="A28" s="775" t="s">
        <v>2190</v>
      </c>
      <c r="B28" s="776">
        <v>1452</v>
      </c>
      <c r="C28" s="777">
        <v>4.4605093778830494</v>
      </c>
      <c r="D28" s="779">
        <v>2044</v>
      </c>
      <c r="E28" s="781">
        <v>6.7690454993447702</v>
      </c>
      <c r="F28" s="779">
        <v>3187</v>
      </c>
      <c r="G28" s="780">
        <v>10.600789341360352</v>
      </c>
      <c r="H28" s="779">
        <v>1451</v>
      </c>
      <c r="I28" s="780">
        <v>4.5986832743258779</v>
      </c>
      <c r="J28" s="779">
        <v>2323</v>
      </c>
      <c r="K28" s="780">
        <v>7.5460339744343745</v>
      </c>
      <c r="L28" s="779">
        <v>1443</v>
      </c>
      <c r="M28" s="780">
        <v>4.4848172618782698</v>
      </c>
      <c r="N28" s="779">
        <v>1860</v>
      </c>
      <c r="O28" s="780">
        <v>5.5188405948467505</v>
      </c>
      <c r="P28" s="775" t="s">
        <v>2065</v>
      </c>
    </row>
    <row r="29" spans="1:16" ht="20.100000000000001" customHeight="1">
      <c r="A29" s="775" t="s">
        <v>2068</v>
      </c>
      <c r="B29" s="776">
        <v>0</v>
      </c>
      <c r="C29" s="777">
        <v>0</v>
      </c>
      <c r="D29" s="776">
        <v>0</v>
      </c>
      <c r="E29" s="778">
        <v>0</v>
      </c>
      <c r="F29" s="776">
        <v>0</v>
      </c>
      <c r="G29" s="777">
        <v>0</v>
      </c>
      <c r="H29" s="776">
        <v>0</v>
      </c>
      <c r="I29" s="777">
        <v>0</v>
      </c>
      <c r="J29" s="776">
        <v>0</v>
      </c>
      <c r="K29" s="777">
        <v>0</v>
      </c>
      <c r="L29" s="776">
        <v>0</v>
      </c>
      <c r="M29" s="777">
        <v>0</v>
      </c>
      <c r="N29" s="776">
        <v>0</v>
      </c>
      <c r="O29" s="777">
        <v>0</v>
      </c>
      <c r="P29" s="775" t="s">
        <v>2142</v>
      </c>
    </row>
    <row r="30" spans="1:16" ht="20.100000000000001" customHeight="1">
      <c r="A30" s="775" t="s">
        <v>2070</v>
      </c>
      <c r="B30" s="776">
        <v>1</v>
      </c>
      <c r="C30" s="777">
        <v>3.0719761555668382E-3</v>
      </c>
      <c r="D30" s="779">
        <v>0</v>
      </c>
      <c r="E30" s="781">
        <v>0</v>
      </c>
      <c r="F30" s="779">
        <v>3</v>
      </c>
      <c r="G30" s="780">
        <v>9.9787787963856456E-3</v>
      </c>
      <c r="H30" s="779">
        <v>0</v>
      </c>
      <c r="I30" s="780">
        <v>0</v>
      </c>
      <c r="J30" s="779">
        <v>0</v>
      </c>
      <c r="K30" s="780">
        <v>0</v>
      </c>
      <c r="L30" s="779">
        <v>0</v>
      </c>
      <c r="M30" s="780">
        <v>0</v>
      </c>
      <c r="N30" s="779">
        <v>0</v>
      </c>
      <c r="O30" s="780">
        <v>0</v>
      </c>
      <c r="P30" s="775" t="s">
        <v>2069</v>
      </c>
    </row>
    <row r="31" spans="1:16" ht="20.100000000000001" customHeight="1">
      <c r="A31" s="775" t="s">
        <v>2072</v>
      </c>
      <c r="B31" s="779">
        <v>3462</v>
      </c>
      <c r="C31" s="780">
        <v>10.635181450572395</v>
      </c>
      <c r="D31" s="776">
        <v>5345</v>
      </c>
      <c r="E31" s="778">
        <v>17.700855280820839</v>
      </c>
      <c r="F31" s="776">
        <v>3967</v>
      </c>
      <c r="G31" s="777">
        <v>13.195271828420619</v>
      </c>
      <c r="H31" s="776">
        <v>2375</v>
      </c>
      <c r="I31" s="777">
        <v>7.5271349252404951</v>
      </c>
      <c r="J31" s="776">
        <v>3421</v>
      </c>
      <c r="K31" s="777">
        <v>11.112777540482133</v>
      </c>
      <c r="L31" s="776">
        <v>3647</v>
      </c>
      <c r="M31" s="777">
        <v>11.334808422778968</v>
      </c>
      <c r="N31" s="776">
        <v>15010</v>
      </c>
      <c r="O31" s="777">
        <v>44.536450176693393</v>
      </c>
      <c r="P31" s="775" t="s">
        <v>2071</v>
      </c>
    </row>
    <row r="32" spans="1:16" ht="20.100000000000001" customHeight="1">
      <c r="A32" s="775" t="s">
        <v>2078</v>
      </c>
      <c r="B32" s="776">
        <v>0</v>
      </c>
      <c r="C32" s="777">
        <v>0</v>
      </c>
      <c r="D32" s="779">
        <v>0</v>
      </c>
      <c r="E32" s="781">
        <v>0</v>
      </c>
      <c r="F32" s="779">
        <v>0</v>
      </c>
      <c r="G32" s="780">
        <v>0</v>
      </c>
      <c r="H32" s="779">
        <v>0</v>
      </c>
      <c r="I32" s="780">
        <v>0</v>
      </c>
      <c r="J32" s="779">
        <v>0</v>
      </c>
      <c r="K32" s="780">
        <v>0</v>
      </c>
      <c r="L32" s="779">
        <v>0</v>
      </c>
      <c r="M32" s="780">
        <v>0</v>
      </c>
      <c r="N32" s="779">
        <v>0</v>
      </c>
      <c r="O32" s="780">
        <v>0</v>
      </c>
      <c r="P32" s="775" t="s">
        <v>2143</v>
      </c>
    </row>
    <row r="33" spans="1:16" ht="20.100000000000001" customHeight="1">
      <c r="A33" s="775" t="s">
        <v>2074</v>
      </c>
      <c r="B33" s="779">
        <v>0</v>
      </c>
      <c r="C33" s="780">
        <v>0</v>
      </c>
      <c r="D33" s="776">
        <v>0</v>
      </c>
      <c r="E33" s="778">
        <v>0</v>
      </c>
      <c r="F33" s="776">
        <v>0</v>
      </c>
      <c r="G33" s="777">
        <v>0</v>
      </c>
      <c r="H33" s="776">
        <v>0</v>
      </c>
      <c r="I33" s="777">
        <v>0</v>
      </c>
      <c r="J33" s="776">
        <v>0</v>
      </c>
      <c r="K33" s="777">
        <v>0</v>
      </c>
      <c r="L33" s="776">
        <v>0</v>
      </c>
      <c r="M33" s="777">
        <v>0</v>
      </c>
      <c r="N33" s="776">
        <v>0</v>
      </c>
      <c r="O33" s="777">
        <v>0</v>
      </c>
      <c r="P33" s="775" t="s">
        <v>2073</v>
      </c>
    </row>
    <row r="34" spans="1:16" ht="20.100000000000001" customHeight="1">
      <c r="A34" s="775" t="s">
        <v>2076</v>
      </c>
      <c r="B34" s="776">
        <v>0</v>
      </c>
      <c r="C34" s="777">
        <v>0</v>
      </c>
      <c r="D34" s="779">
        <v>0</v>
      </c>
      <c r="E34" s="781">
        <v>0</v>
      </c>
      <c r="F34" s="779">
        <v>0</v>
      </c>
      <c r="G34" s="780">
        <v>0</v>
      </c>
      <c r="H34" s="779">
        <v>0</v>
      </c>
      <c r="I34" s="780">
        <v>0</v>
      </c>
      <c r="J34" s="779">
        <v>0</v>
      </c>
      <c r="K34" s="780">
        <v>0</v>
      </c>
      <c r="L34" s="779">
        <v>0</v>
      </c>
      <c r="M34" s="780">
        <v>0</v>
      </c>
      <c r="N34" s="779">
        <v>0</v>
      </c>
      <c r="O34" s="780">
        <v>0</v>
      </c>
      <c r="P34" s="775" t="s">
        <v>2075</v>
      </c>
    </row>
    <row r="35" spans="1:16" ht="20.100000000000001" customHeight="1">
      <c r="A35" s="775" t="s">
        <v>2080</v>
      </c>
      <c r="B35" s="779">
        <v>20</v>
      </c>
      <c r="C35" s="780">
        <v>6.1439523111336769E-2</v>
      </c>
      <c r="D35" s="776">
        <v>8</v>
      </c>
      <c r="E35" s="778">
        <v>2.6493328764558784E-2</v>
      </c>
      <c r="F35" s="776">
        <v>0</v>
      </c>
      <c r="G35" s="777">
        <v>0</v>
      </c>
      <c r="H35" s="776">
        <v>0</v>
      </c>
      <c r="I35" s="777">
        <v>0</v>
      </c>
      <c r="J35" s="776">
        <v>0</v>
      </c>
      <c r="K35" s="777">
        <v>0</v>
      </c>
      <c r="L35" s="776">
        <v>0</v>
      </c>
      <c r="M35" s="777">
        <v>0</v>
      </c>
      <c r="N35" s="776">
        <v>7</v>
      </c>
      <c r="O35" s="777">
        <v>2.0769830195659811E-2</v>
      </c>
      <c r="P35" s="775" t="s">
        <v>2079</v>
      </c>
    </row>
    <row r="36" spans="1:16" ht="20.100000000000001" customHeight="1">
      <c r="A36" s="775" t="s">
        <v>2191</v>
      </c>
      <c r="B36" s="776">
        <v>2095</v>
      </c>
      <c r="C36" s="777">
        <v>6.435790045912527</v>
      </c>
      <c r="D36" s="779">
        <v>2543</v>
      </c>
      <c r="E36" s="781">
        <v>8.4215668810341242</v>
      </c>
      <c r="F36" s="779">
        <v>2264</v>
      </c>
      <c r="G36" s="780">
        <v>7.5306517316723678</v>
      </c>
      <c r="H36" s="779">
        <v>1897</v>
      </c>
      <c r="I36" s="780">
        <v>6.0121999802868302</v>
      </c>
      <c r="J36" s="779">
        <v>1970</v>
      </c>
      <c r="K36" s="780">
        <v>6.3993486567523545</v>
      </c>
      <c r="L36" s="779">
        <v>2113</v>
      </c>
      <c r="M36" s="780">
        <v>6.5671648470885549</v>
      </c>
      <c r="N36" s="779">
        <v>2017</v>
      </c>
      <c r="O36" s="780">
        <v>5.9846782149494056</v>
      </c>
      <c r="P36" s="775" t="s">
        <v>2192</v>
      </c>
    </row>
    <row r="37" spans="1:16" ht="27.75" customHeight="1">
      <c r="A37" s="2359" t="s">
        <v>2193</v>
      </c>
      <c r="B37" s="2359"/>
      <c r="C37" s="2359"/>
      <c r="D37" s="2359"/>
      <c r="E37" s="2360" t="s">
        <v>2194</v>
      </c>
      <c r="F37" s="2360"/>
      <c r="G37" s="2360"/>
      <c r="H37" s="2360"/>
      <c r="I37" s="2360"/>
      <c r="J37" s="2360"/>
      <c r="K37" s="2360"/>
      <c r="L37" s="2360"/>
      <c r="M37" s="2360"/>
      <c r="N37" s="2360"/>
      <c r="O37" s="2360"/>
      <c r="P37" s="2343"/>
    </row>
    <row r="38" spans="1:16" ht="21" customHeight="1">
      <c r="A38" s="2361" t="s">
        <v>2195</v>
      </c>
      <c r="B38" s="2361"/>
      <c r="C38" s="2361"/>
      <c r="D38" s="2361"/>
      <c r="E38" s="2362" t="s">
        <v>2196</v>
      </c>
      <c r="F38" s="2362"/>
      <c r="G38" s="2362"/>
      <c r="H38" s="2362"/>
      <c r="I38" s="2362"/>
      <c r="J38" s="2362"/>
      <c r="K38" s="2362"/>
      <c r="L38" s="2362"/>
      <c r="M38" s="2362"/>
      <c r="N38" s="2362"/>
      <c r="O38" s="2362"/>
      <c r="P38" s="2348"/>
    </row>
    <row r="39" spans="1:16" ht="28.5" customHeight="1">
      <c r="A39" s="2357" t="s">
        <v>2197</v>
      </c>
      <c r="B39" s="2357"/>
      <c r="C39" s="2357"/>
      <c r="D39" s="2357"/>
      <c r="E39" s="2358" t="s">
        <v>2198</v>
      </c>
      <c r="F39" s="2358"/>
      <c r="G39" s="2358"/>
      <c r="H39" s="2358"/>
      <c r="I39" s="2358"/>
      <c r="J39" s="2358"/>
      <c r="K39" s="2358"/>
      <c r="L39" s="2358"/>
      <c r="M39" s="2358"/>
      <c r="N39" s="2358"/>
      <c r="O39" s="2358"/>
      <c r="P39" s="2353"/>
    </row>
    <row r="40" spans="1:16">
      <c r="A40" s="783"/>
      <c r="B40" s="784"/>
      <c r="C40" s="784"/>
      <c r="D40" s="784"/>
      <c r="E40" s="784"/>
      <c r="F40" s="784"/>
      <c r="G40" s="785"/>
      <c r="H40" s="783"/>
      <c r="I40" s="786"/>
      <c r="J40" s="783"/>
      <c r="K40" s="786"/>
      <c r="L40" s="786"/>
      <c r="M40" s="786"/>
      <c r="N40" s="783"/>
      <c r="O40" s="786"/>
      <c r="P40" s="787"/>
    </row>
    <row r="41" spans="1:16">
      <c r="A41" s="783"/>
      <c r="B41" s="784"/>
      <c r="C41" s="784"/>
      <c r="D41" s="784"/>
      <c r="E41" s="784"/>
      <c r="F41" s="784"/>
      <c r="G41" s="785"/>
      <c r="H41" s="783"/>
      <c r="I41" s="783"/>
      <c r="J41" s="783"/>
      <c r="K41" s="783"/>
      <c r="L41" s="783"/>
      <c r="M41" s="783"/>
      <c r="N41" s="783"/>
      <c r="O41" s="783"/>
      <c r="P41" s="788"/>
    </row>
    <row r="42" spans="1:16">
      <c r="A42" s="783"/>
      <c r="B42" s="785"/>
      <c r="C42" s="785"/>
      <c r="D42" s="785"/>
      <c r="E42" s="785"/>
      <c r="F42" s="785"/>
      <c r="G42" s="785"/>
      <c r="H42" s="783"/>
      <c r="I42" s="783"/>
      <c r="J42" s="783"/>
      <c r="K42" s="783"/>
      <c r="L42" s="783"/>
      <c r="M42" s="783"/>
      <c r="N42" s="783"/>
      <c r="O42" s="783"/>
      <c r="P42" s="788"/>
    </row>
    <row r="43" spans="1:16">
      <c r="A43" s="783"/>
      <c r="B43" s="785"/>
      <c r="C43" s="785"/>
      <c r="D43" s="785"/>
      <c r="E43" s="785"/>
      <c r="F43" s="785"/>
      <c r="G43" s="785"/>
      <c r="H43" s="783"/>
      <c r="I43" s="783"/>
      <c r="J43" s="783"/>
      <c r="K43" s="783"/>
      <c r="L43" s="783"/>
      <c r="M43" s="783"/>
      <c r="N43" s="783"/>
      <c r="O43" s="783"/>
      <c r="P43" s="788"/>
    </row>
    <row r="44" spans="1:16">
      <c r="A44" s="783"/>
      <c r="B44" s="785"/>
      <c r="C44" s="785"/>
      <c r="D44" s="785"/>
      <c r="E44" s="785"/>
      <c r="F44" s="785"/>
      <c r="G44" s="785"/>
      <c r="H44" s="783"/>
      <c r="I44" s="783"/>
      <c r="J44" s="783"/>
      <c r="K44" s="783"/>
      <c r="L44" s="783"/>
      <c r="M44" s="783"/>
      <c r="N44" s="783"/>
      <c r="O44" s="783"/>
      <c r="P44" s="788"/>
    </row>
    <row r="45" spans="1:16">
      <c r="A45" s="783"/>
      <c r="B45" s="785"/>
      <c r="C45" s="785"/>
      <c r="D45" s="785"/>
      <c r="E45" s="785"/>
      <c r="F45" s="785"/>
      <c r="G45" s="785"/>
      <c r="H45" s="783"/>
      <c r="I45" s="783"/>
      <c r="J45" s="783"/>
      <c r="K45" s="783"/>
      <c r="L45" s="783"/>
      <c r="M45" s="783"/>
      <c r="N45" s="783"/>
      <c r="O45" s="783"/>
      <c r="P45" s="788"/>
    </row>
    <row r="46" spans="1:16">
      <c r="A46" s="783"/>
      <c r="B46" s="785"/>
      <c r="C46" s="785"/>
      <c r="D46" s="785"/>
      <c r="E46" s="785"/>
      <c r="F46" s="785"/>
      <c r="G46" s="785"/>
      <c r="H46" s="783"/>
      <c r="I46" s="783"/>
      <c r="J46" s="783"/>
      <c r="K46" s="783"/>
      <c r="L46" s="783"/>
      <c r="M46" s="783"/>
      <c r="N46" s="783"/>
      <c r="O46" s="783"/>
      <c r="P46" s="788"/>
    </row>
    <row r="47" spans="1:16">
      <c r="A47" s="783"/>
      <c r="B47" s="785"/>
      <c r="C47" s="785"/>
      <c r="D47" s="785"/>
      <c r="E47" s="785"/>
      <c r="F47" s="785"/>
      <c r="G47" s="785"/>
      <c r="H47" s="783"/>
      <c r="I47" s="783"/>
      <c r="J47" s="783"/>
      <c r="K47" s="783"/>
      <c r="L47" s="783"/>
      <c r="M47" s="783"/>
      <c r="N47" s="783"/>
      <c r="O47" s="783"/>
      <c r="P47" s="788"/>
    </row>
    <row r="48" spans="1:16">
      <c r="A48" s="783"/>
      <c r="B48" s="785"/>
      <c r="C48" s="785"/>
      <c r="D48" s="785"/>
      <c r="E48" s="785"/>
      <c r="F48" s="785"/>
      <c r="G48" s="785"/>
      <c r="H48" s="783"/>
      <c r="I48" s="783"/>
      <c r="J48" s="783"/>
      <c r="K48" s="783"/>
      <c r="L48" s="783"/>
      <c r="M48" s="783"/>
      <c r="N48" s="783"/>
      <c r="O48" s="783"/>
      <c r="P48" s="788"/>
    </row>
    <row r="49" spans="1:16">
      <c r="A49" s="783"/>
      <c r="B49" s="785"/>
      <c r="C49" s="785"/>
      <c r="D49" s="785"/>
      <c r="E49" s="785"/>
      <c r="F49" s="785"/>
      <c r="G49" s="785"/>
      <c r="H49" s="783"/>
      <c r="I49" s="783"/>
      <c r="J49" s="783"/>
      <c r="K49" s="783"/>
      <c r="L49" s="783"/>
      <c r="M49" s="783"/>
      <c r="N49" s="783"/>
      <c r="O49" s="783"/>
      <c r="P49" s="788"/>
    </row>
    <row r="50" spans="1:16">
      <c r="A50" s="783"/>
      <c r="B50" s="785"/>
      <c r="C50" s="785"/>
      <c r="D50" s="785"/>
      <c r="E50" s="785"/>
      <c r="F50" s="785"/>
      <c r="G50" s="785"/>
      <c r="H50" s="783"/>
      <c r="I50" s="783"/>
      <c r="J50" s="783"/>
      <c r="K50" s="783"/>
      <c r="L50" s="783"/>
      <c r="M50" s="783"/>
      <c r="N50" s="783"/>
      <c r="O50" s="783"/>
      <c r="P50" s="788"/>
    </row>
    <row r="51" spans="1:16">
      <c r="A51" s="783"/>
      <c r="B51" s="785"/>
      <c r="C51" s="785"/>
      <c r="D51" s="785"/>
      <c r="E51" s="785"/>
      <c r="F51" s="785"/>
      <c r="G51" s="785"/>
      <c r="H51" s="783"/>
      <c r="I51" s="783"/>
      <c r="J51" s="783"/>
      <c r="K51" s="783"/>
      <c r="L51" s="783"/>
      <c r="M51" s="783"/>
      <c r="N51" s="783"/>
      <c r="O51" s="783"/>
      <c r="P51" s="788"/>
    </row>
    <row r="52" spans="1:16">
      <c r="A52" s="783"/>
      <c r="B52" s="785"/>
      <c r="C52" s="785"/>
      <c r="D52" s="785"/>
      <c r="E52" s="785"/>
      <c r="F52" s="785"/>
      <c r="G52" s="785"/>
      <c r="H52" s="783"/>
      <c r="I52" s="783"/>
      <c r="J52" s="783"/>
      <c r="K52" s="783"/>
      <c r="L52" s="783"/>
      <c r="M52" s="783"/>
      <c r="N52" s="783"/>
      <c r="O52" s="783"/>
      <c r="P52" s="788"/>
    </row>
    <row r="53" spans="1:16">
      <c r="A53" s="783"/>
      <c r="B53" s="785"/>
      <c r="C53" s="785"/>
      <c r="D53" s="785"/>
      <c r="E53" s="785"/>
      <c r="F53" s="785"/>
      <c r="G53" s="785"/>
      <c r="H53" s="783"/>
      <c r="I53" s="783"/>
      <c r="J53" s="783"/>
      <c r="K53" s="783"/>
      <c r="L53" s="783"/>
      <c r="M53" s="783"/>
      <c r="N53" s="783"/>
      <c r="O53" s="783"/>
      <c r="P53" s="788"/>
    </row>
    <row r="54" spans="1:16">
      <c r="A54" s="783"/>
      <c r="B54" s="785"/>
      <c r="C54" s="785"/>
      <c r="D54" s="785"/>
      <c r="E54" s="785"/>
      <c r="F54" s="785"/>
      <c r="G54" s="785"/>
      <c r="H54" s="783"/>
      <c r="I54" s="783"/>
      <c r="J54" s="783"/>
      <c r="K54" s="783"/>
      <c r="L54" s="783"/>
      <c r="M54" s="783"/>
      <c r="N54" s="783"/>
      <c r="O54" s="783"/>
      <c r="P54" s="788"/>
    </row>
    <row r="55" spans="1:16">
      <c r="A55" s="783"/>
      <c r="B55" s="785"/>
      <c r="C55" s="785"/>
      <c r="D55" s="785"/>
      <c r="E55" s="785"/>
      <c r="F55" s="785"/>
      <c r="G55" s="785"/>
      <c r="H55" s="783"/>
      <c r="I55" s="783"/>
      <c r="J55" s="783"/>
      <c r="K55" s="783"/>
      <c r="L55" s="783"/>
      <c r="M55" s="783"/>
      <c r="N55" s="783"/>
      <c r="O55" s="783"/>
      <c r="P55" s="788"/>
    </row>
    <row r="56" spans="1:16">
      <c r="A56" s="783"/>
      <c r="B56" s="785"/>
      <c r="C56" s="785"/>
      <c r="D56" s="785"/>
      <c r="E56" s="785"/>
      <c r="F56" s="785"/>
      <c r="G56" s="785"/>
      <c r="H56" s="783"/>
      <c r="I56" s="783"/>
      <c r="J56" s="783"/>
      <c r="K56" s="783"/>
      <c r="L56" s="783"/>
      <c r="M56" s="783"/>
      <c r="N56" s="783"/>
      <c r="O56" s="783"/>
      <c r="P56" s="788"/>
    </row>
    <row r="57" spans="1:16">
      <c r="A57" s="783"/>
      <c r="B57" s="785"/>
      <c r="C57" s="785"/>
      <c r="D57" s="785"/>
      <c r="E57" s="785"/>
      <c r="F57" s="785"/>
      <c r="G57" s="785"/>
      <c r="H57" s="783"/>
      <c r="I57" s="783"/>
      <c r="J57" s="783"/>
      <c r="K57" s="783"/>
      <c r="L57" s="783"/>
      <c r="M57" s="783"/>
      <c r="N57" s="783"/>
      <c r="O57" s="783"/>
      <c r="P57" s="788"/>
    </row>
    <row r="58" spans="1:16">
      <c r="A58" s="783"/>
      <c r="B58" s="785"/>
      <c r="C58" s="785"/>
      <c r="D58" s="785"/>
      <c r="E58" s="785"/>
      <c r="F58" s="785"/>
      <c r="G58" s="785"/>
      <c r="H58" s="783"/>
      <c r="I58" s="783"/>
      <c r="J58" s="783"/>
      <c r="K58" s="783"/>
      <c r="L58" s="783"/>
      <c r="M58" s="783"/>
      <c r="N58" s="783"/>
      <c r="O58" s="783"/>
      <c r="P58" s="788"/>
    </row>
    <row r="59" spans="1:16">
      <c r="A59" s="783"/>
      <c r="B59" s="785"/>
      <c r="C59" s="785"/>
      <c r="D59" s="785"/>
      <c r="E59" s="785"/>
      <c r="F59" s="785"/>
      <c r="G59" s="785"/>
      <c r="H59" s="783"/>
      <c r="I59" s="783"/>
      <c r="J59" s="783"/>
      <c r="K59" s="783"/>
      <c r="L59" s="783"/>
      <c r="M59" s="783"/>
      <c r="N59" s="783"/>
      <c r="O59" s="783"/>
      <c r="P59" s="788"/>
    </row>
    <row r="60" spans="1:16">
      <c r="A60" s="783"/>
      <c r="B60" s="785"/>
      <c r="C60" s="785"/>
      <c r="D60" s="785"/>
      <c r="E60" s="785"/>
      <c r="F60" s="785"/>
      <c r="G60" s="785"/>
      <c r="H60" s="783"/>
      <c r="I60" s="783"/>
      <c r="J60" s="783"/>
      <c r="K60" s="783"/>
      <c r="L60" s="783"/>
      <c r="M60" s="783"/>
      <c r="N60" s="783"/>
      <c r="O60" s="783"/>
      <c r="P60" s="788"/>
    </row>
    <row r="61" spans="1:16">
      <c r="A61" s="783"/>
      <c r="B61" s="785"/>
      <c r="C61" s="785"/>
      <c r="D61" s="785"/>
      <c r="E61" s="785"/>
      <c r="F61" s="785"/>
      <c r="G61" s="785"/>
      <c r="H61" s="783"/>
      <c r="I61" s="783"/>
      <c r="J61" s="783"/>
      <c r="K61" s="783"/>
      <c r="L61" s="783"/>
      <c r="M61" s="783"/>
      <c r="N61" s="783"/>
      <c r="O61" s="783"/>
      <c r="P61" s="788"/>
    </row>
    <row r="62" spans="1:16">
      <c r="A62" s="783"/>
      <c r="B62" s="785"/>
      <c r="C62" s="785"/>
      <c r="D62" s="785"/>
      <c r="E62" s="785"/>
      <c r="F62" s="785"/>
      <c r="G62" s="785"/>
      <c r="H62" s="783"/>
      <c r="I62" s="783"/>
      <c r="J62" s="783"/>
      <c r="K62" s="783"/>
      <c r="L62" s="783"/>
      <c r="M62" s="783"/>
      <c r="N62" s="783"/>
      <c r="O62" s="783"/>
      <c r="P62" s="788"/>
    </row>
    <row r="63" spans="1:16">
      <c r="A63" s="783"/>
      <c r="B63" s="785"/>
      <c r="C63" s="785"/>
      <c r="D63" s="785"/>
      <c r="E63" s="785"/>
      <c r="F63" s="785"/>
      <c r="G63" s="785"/>
      <c r="H63" s="783"/>
      <c r="I63" s="783"/>
      <c r="J63" s="783"/>
      <c r="K63" s="783"/>
      <c r="L63" s="783"/>
      <c r="M63" s="783"/>
      <c r="N63" s="783"/>
      <c r="O63" s="783"/>
      <c r="P63" s="788"/>
    </row>
    <row r="64" spans="1:16">
      <c r="A64" s="783"/>
      <c r="B64" s="785"/>
      <c r="C64" s="785"/>
      <c r="D64" s="785"/>
      <c r="E64" s="785"/>
      <c r="F64" s="785"/>
      <c r="G64" s="785"/>
      <c r="H64" s="783"/>
      <c r="I64" s="783"/>
      <c r="J64" s="783"/>
      <c r="K64" s="783"/>
      <c r="L64" s="783"/>
      <c r="M64" s="783"/>
      <c r="N64" s="783"/>
      <c r="O64" s="783"/>
      <c r="P64" s="788"/>
    </row>
    <row r="65" spans="1:16">
      <c r="A65" s="783"/>
      <c r="B65" s="785"/>
      <c r="C65" s="785"/>
      <c r="D65" s="785"/>
      <c r="E65" s="785"/>
      <c r="F65" s="785"/>
      <c r="G65" s="785"/>
      <c r="H65" s="783"/>
      <c r="I65" s="783"/>
      <c r="J65" s="783"/>
      <c r="K65" s="783"/>
      <c r="L65" s="783"/>
      <c r="M65" s="783"/>
      <c r="N65" s="783"/>
      <c r="O65" s="783"/>
      <c r="P65" s="788"/>
    </row>
    <row r="66" spans="1:16">
      <c r="A66" s="783"/>
      <c r="B66" s="785"/>
      <c r="C66" s="785"/>
      <c r="D66" s="785"/>
      <c r="E66" s="785"/>
      <c r="F66" s="785"/>
      <c r="G66" s="785"/>
      <c r="H66" s="783"/>
      <c r="I66" s="783"/>
      <c r="J66" s="783"/>
      <c r="K66" s="783"/>
      <c r="L66" s="783"/>
      <c r="M66" s="783"/>
      <c r="N66" s="783"/>
      <c r="O66" s="783"/>
      <c r="P66" s="788"/>
    </row>
    <row r="67" spans="1:16">
      <c r="A67" s="783"/>
      <c r="B67" s="785"/>
      <c r="C67" s="785"/>
      <c r="D67" s="785"/>
      <c r="E67" s="785"/>
      <c r="F67" s="785"/>
      <c r="G67" s="785"/>
      <c r="H67" s="783"/>
      <c r="I67" s="783"/>
      <c r="J67" s="783"/>
      <c r="K67" s="783"/>
      <c r="L67" s="783"/>
      <c r="M67" s="783"/>
      <c r="N67" s="783"/>
      <c r="O67" s="783"/>
      <c r="P67" s="788"/>
    </row>
    <row r="68" spans="1:16">
      <c r="A68" s="783"/>
      <c r="B68" s="785"/>
      <c r="C68" s="785"/>
      <c r="D68" s="785"/>
      <c r="E68" s="785"/>
      <c r="F68" s="785"/>
      <c r="G68" s="785"/>
      <c r="H68" s="783"/>
      <c r="I68" s="783"/>
      <c r="J68" s="783"/>
      <c r="K68" s="783"/>
      <c r="L68" s="783"/>
      <c r="M68" s="783"/>
      <c r="N68" s="783"/>
      <c r="O68" s="783"/>
      <c r="P68" s="788"/>
    </row>
    <row r="69" spans="1:16">
      <c r="A69" s="783"/>
      <c r="B69" s="785"/>
      <c r="C69" s="785"/>
      <c r="D69" s="785"/>
      <c r="E69" s="785"/>
      <c r="F69" s="785"/>
      <c r="G69" s="785"/>
      <c r="H69" s="783"/>
      <c r="I69" s="783"/>
      <c r="J69" s="783"/>
      <c r="K69" s="783"/>
      <c r="L69" s="783"/>
      <c r="M69" s="783"/>
      <c r="N69" s="783"/>
      <c r="O69" s="783"/>
      <c r="P69" s="788"/>
    </row>
    <row r="70" spans="1:16">
      <c r="A70" s="783"/>
      <c r="B70" s="785"/>
      <c r="C70" s="785"/>
      <c r="D70" s="785"/>
      <c r="E70" s="785"/>
      <c r="F70" s="785"/>
      <c r="G70" s="785"/>
      <c r="H70" s="783"/>
      <c r="I70" s="783"/>
      <c r="J70" s="783"/>
      <c r="K70" s="783"/>
      <c r="L70" s="783"/>
      <c r="M70" s="783"/>
      <c r="N70" s="783"/>
      <c r="O70" s="783"/>
      <c r="P70" s="788"/>
    </row>
    <row r="71" spans="1:16">
      <c r="A71" s="783"/>
      <c r="B71" s="785"/>
      <c r="C71" s="785"/>
      <c r="D71" s="785"/>
      <c r="E71" s="785"/>
      <c r="F71" s="785"/>
      <c r="G71" s="785"/>
      <c r="H71" s="783"/>
      <c r="I71" s="783"/>
      <c r="J71" s="783"/>
      <c r="K71" s="783"/>
      <c r="L71" s="783"/>
      <c r="M71" s="783"/>
      <c r="N71" s="783"/>
      <c r="O71" s="783"/>
      <c r="P71" s="788"/>
    </row>
    <row r="72" spans="1:16">
      <c r="A72" s="783"/>
      <c r="B72" s="785"/>
      <c r="C72" s="785"/>
      <c r="D72" s="785"/>
      <c r="E72" s="785"/>
      <c r="F72" s="785"/>
      <c r="G72" s="785"/>
      <c r="H72" s="783"/>
      <c r="I72" s="783"/>
      <c r="J72" s="783"/>
      <c r="K72" s="783"/>
      <c r="L72" s="783"/>
      <c r="M72" s="783"/>
      <c r="N72" s="783"/>
      <c r="O72" s="783"/>
      <c r="P72" s="788"/>
    </row>
    <row r="73" spans="1:16">
      <c r="A73" s="783"/>
      <c r="B73" s="785"/>
      <c r="C73" s="785"/>
      <c r="D73" s="785"/>
      <c r="E73" s="785"/>
      <c r="F73" s="785"/>
      <c r="G73" s="785"/>
      <c r="H73" s="783"/>
      <c r="I73" s="783"/>
      <c r="J73" s="783"/>
      <c r="K73" s="783"/>
      <c r="L73" s="783"/>
      <c r="M73" s="783"/>
      <c r="N73" s="783"/>
      <c r="O73" s="783"/>
      <c r="P73" s="788"/>
    </row>
    <row r="74" spans="1:16">
      <c r="A74" s="783"/>
      <c r="B74" s="785"/>
      <c r="C74" s="785"/>
      <c r="D74" s="785"/>
      <c r="E74" s="785"/>
      <c r="F74" s="785"/>
      <c r="G74" s="785"/>
      <c r="H74" s="783"/>
      <c r="I74" s="783"/>
      <c r="J74" s="783"/>
      <c r="K74" s="783"/>
      <c r="L74" s="783"/>
      <c r="M74" s="783"/>
      <c r="N74" s="783"/>
      <c r="O74" s="783"/>
      <c r="P74" s="788"/>
    </row>
    <row r="75" spans="1:16">
      <c r="A75" s="783"/>
      <c r="B75" s="785"/>
      <c r="C75" s="785"/>
      <c r="D75" s="785"/>
      <c r="E75" s="785"/>
      <c r="F75" s="785"/>
      <c r="G75" s="785"/>
      <c r="H75" s="783"/>
      <c r="I75" s="783"/>
      <c r="J75" s="783"/>
      <c r="K75" s="783"/>
      <c r="L75" s="783"/>
      <c r="M75" s="783"/>
      <c r="N75" s="783"/>
      <c r="O75" s="783"/>
      <c r="P75" s="788"/>
    </row>
    <row r="76" spans="1:16">
      <c r="A76" s="783"/>
      <c r="B76" s="785"/>
      <c r="C76" s="785"/>
      <c r="D76" s="785"/>
      <c r="E76" s="785"/>
      <c r="F76" s="785"/>
      <c r="G76" s="785"/>
      <c r="H76" s="783"/>
      <c r="I76" s="783"/>
      <c r="J76" s="783"/>
      <c r="K76" s="783"/>
      <c r="L76" s="783"/>
      <c r="M76" s="783"/>
      <c r="N76" s="783"/>
      <c r="O76" s="783"/>
      <c r="P76" s="788"/>
    </row>
    <row r="77" spans="1:16">
      <c r="A77" s="783"/>
      <c r="B77" s="785"/>
      <c r="C77" s="785"/>
      <c r="D77" s="785"/>
      <c r="E77" s="785"/>
      <c r="F77" s="785"/>
      <c r="G77" s="785"/>
      <c r="H77" s="783"/>
      <c r="I77" s="783"/>
      <c r="J77" s="783"/>
      <c r="K77" s="783"/>
      <c r="L77" s="783"/>
      <c r="M77" s="783"/>
      <c r="N77" s="783"/>
      <c r="O77" s="783"/>
      <c r="P77" s="788"/>
    </row>
    <row r="78" spans="1:16">
      <c r="A78" s="783"/>
      <c r="B78" s="785"/>
      <c r="C78" s="785"/>
      <c r="D78" s="785"/>
      <c r="E78" s="785"/>
      <c r="F78" s="785"/>
      <c r="G78" s="785"/>
      <c r="H78" s="783"/>
      <c r="I78" s="783"/>
      <c r="J78" s="783"/>
      <c r="K78" s="783"/>
      <c r="L78" s="783"/>
      <c r="M78" s="783"/>
      <c r="N78" s="783"/>
      <c r="O78" s="783"/>
      <c r="P78" s="788"/>
    </row>
    <row r="79" spans="1:16">
      <c r="A79" s="783"/>
      <c r="B79" s="785"/>
      <c r="C79" s="785"/>
      <c r="D79" s="785"/>
      <c r="E79" s="785"/>
      <c r="F79" s="785"/>
      <c r="G79" s="785"/>
      <c r="H79" s="783"/>
      <c r="I79" s="783"/>
      <c r="J79" s="783"/>
      <c r="K79" s="783"/>
      <c r="L79" s="783"/>
      <c r="M79" s="783"/>
      <c r="N79" s="783"/>
      <c r="O79" s="783"/>
      <c r="P79" s="788"/>
    </row>
    <row r="80" spans="1:16">
      <c r="A80" s="783"/>
      <c r="B80" s="785"/>
      <c r="C80" s="785"/>
      <c r="D80" s="785"/>
      <c r="E80" s="785"/>
      <c r="F80" s="785"/>
      <c r="G80" s="785"/>
      <c r="H80" s="783"/>
      <c r="I80" s="783"/>
      <c r="J80" s="783"/>
      <c r="K80" s="783"/>
      <c r="L80" s="783"/>
      <c r="M80" s="783"/>
      <c r="N80" s="783"/>
      <c r="O80" s="783"/>
      <c r="P80" s="788"/>
    </row>
    <row r="81" spans="1:16">
      <c r="A81" s="783"/>
      <c r="B81" s="785"/>
      <c r="C81" s="785"/>
      <c r="D81" s="785"/>
      <c r="E81" s="785"/>
      <c r="F81" s="785"/>
      <c r="G81" s="785"/>
      <c r="H81" s="783"/>
      <c r="I81" s="783"/>
      <c r="J81" s="783"/>
      <c r="K81" s="783"/>
      <c r="L81" s="783"/>
      <c r="M81" s="783"/>
      <c r="N81" s="783"/>
      <c r="O81" s="783"/>
      <c r="P81" s="788"/>
    </row>
    <row r="82" spans="1:16">
      <c r="A82" s="783"/>
      <c r="B82" s="785"/>
      <c r="C82" s="785"/>
      <c r="D82" s="785"/>
      <c r="E82" s="785"/>
      <c r="F82" s="785"/>
      <c r="G82" s="785"/>
      <c r="H82" s="783"/>
      <c r="I82" s="783"/>
      <c r="J82" s="783"/>
      <c r="K82" s="783"/>
      <c r="L82" s="783"/>
      <c r="M82" s="783"/>
      <c r="N82" s="783"/>
      <c r="O82" s="783"/>
      <c r="P82" s="788"/>
    </row>
    <row r="83" spans="1:16">
      <c r="A83" s="783"/>
      <c r="B83" s="785"/>
      <c r="C83" s="785"/>
      <c r="D83" s="785"/>
      <c r="E83" s="785"/>
      <c r="F83" s="785"/>
      <c r="G83" s="785"/>
      <c r="H83" s="783"/>
      <c r="I83" s="783"/>
      <c r="J83" s="783"/>
      <c r="K83" s="783"/>
      <c r="L83" s="783"/>
      <c r="M83" s="783"/>
      <c r="N83" s="783"/>
      <c r="O83" s="783"/>
      <c r="P83" s="788"/>
    </row>
    <row r="84" spans="1:16">
      <c r="A84" s="783"/>
      <c r="B84" s="785"/>
      <c r="C84" s="785"/>
      <c r="D84" s="785"/>
      <c r="E84" s="785"/>
      <c r="F84" s="785"/>
      <c r="G84" s="785"/>
      <c r="H84" s="783"/>
      <c r="I84" s="783"/>
      <c r="J84" s="783"/>
      <c r="K84" s="783"/>
      <c r="L84" s="783"/>
      <c r="M84" s="783"/>
      <c r="N84" s="783"/>
      <c r="O84" s="783"/>
      <c r="P84" s="788"/>
    </row>
    <row r="85" spans="1:16">
      <c r="A85" s="783"/>
      <c r="B85" s="785"/>
      <c r="C85" s="785"/>
      <c r="D85" s="785"/>
      <c r="E85" s="785"/>
      <c r="F85" s="785"/>
      <c r="G85" s="785"/>
      <c r="H85" s="783"/>
      <c r="I85" s="783"/>
      <c r="J85" s="783"/>
      <c r="K85" s="783"/>
      <c r="L85" s="783"/>
      <c r="M85" s="783"/>
      <c r="N85" s="783"/>
      <c r="O85" s="783"/>
      <c r="P85" s="788"/>
    </row>
    <row r="86" spans="1:16">
      <c r="A86" s="783"/>
      <c r="B86" s="785"/>
      <c r="C86" s="785"/>
      <c r="D86" s="785"/>
      <c r="E86" s="785"/>
      <c r="F86" s="785"/>
      <c r="G86" s="785"/>
      <c r="H86" s="783"/>
      <c r="I86" s="783"/>
      <c r="J86" s="783"/>
      <c r="K86" s="783"/>
      <c r="L86" s="783"/>
      <c r="M86" s="783"/>
      <c r="N86" s="783"/>
      <c r="O86" s="783"/>
      <c r="P86" s="788"/>
    </row>
    <row r="87" spans="1:16">
      <c r="A87" s="783"/>
      <c r="B87" s="785"/>
      <c r="C87" s="785"/>
      <c r="D87" s="785"/>
      <c r="E87" s="785"/>
      <c r="F87" s="785"/>
      <c r="G87" s="785"/>
      <c r="H87" s="783"/>
      <c r="I87" s="783"/>
      <c r="J87" s="783"/>
      <c r="K87" s="783"/>
      <c r="L87" s="783"/>
      <c r="M87" s="783"/>
      <c r="N87" s="783"/>
      <c r="O87" s="783"/>
      <c r="P87" s="788"/>
    </row>
    <row r="88" spans="1:16">
      <c r="A88" s="783"/>
      <c r="B88" s="785"/>
      <c r="C88" s="785"/>
      <c r="D88" s="785"/>
      <c r="E88" s="785"/>
      <c r="F88" s="785"/>
      <c r="G88" s="785"/>
      <c r="H88" s="783"/>
      <c r="I88" s="783"/>
      <c r="J88" s="783"/>
      <c r="K88" s="783"/>
      <c r="L88" s="783"/>
      <c r="M88" s="783"/>
      <c r="N88" s="783"/>
      <c r="O88" s="783"/>
      <c r="P88" s="788"/>
    </row>
    <row r="89" spans="1:16">
      <c r="A89" s="783"/>
      <c r="B89" s="785"/>
      <c r="C89" s="785"/>
      <c r="D89" s="785"/>
      <c r="E89" s="785"/>
      <c r="F89" s="785"/>
      <c r="G89" s="785"/>
      <c r="H89" s="783"/>
      <c r="I89" s="783"/>
      <c r="J89" s="783"/>
      <c r="K89" s="783"/>
      <c r="L89" s="783"/>
      <c r="M89" s="783"/>
      <c r="N89" s="783"/>
      <c r="O89" s="783"/>
      <c r="P89" s="788"/>
    </row>
    <row r="90" spans="1:16">
      <c r="A90" s="783"/>
      <c r="B90" s="785"/>
      <c r="C90" s="785"/>
      <c r="D90" s="785"/>
      <c r="E90" s="785"/>
      <c r="F90" s="785"/>
      <c r="G90" s="785"/>
      <c r="H90" s="783"/>
      <c r="I90" s="783"/>
      <c r="J90" s="783"/>
      <c r="K90" s="783"/>
      <c r="L90" s="783"/>
      <c r="M90" s="783"/>
      <c r="N90" s="783"/>
      <c r="O90" s="783"/>
      <c r="P90" s="788"/>
    </row>
    <row r="91" spans="1:16">
      <c r="A91" s="783"/>
      <c r="B91" s="785"/>
      <c r="C91" s="785"/>
      <c r="D91" s="785"/>
      <c r="E91" s="785"/>
      <c r="F91" s="785"/>
      <c r="G91" s="785"/>
      <c r="H91" s="783"/>
      <c r="I91" s="783"/>
      <c r="J91" s="783"/>
      <c r="K91" s="783"/>
      <c r="L91" s="783"/>
      <c r="M91" s="783"/>
      <c r="N91" s="783"/>
      <c r="O91" s="783"/>
      <c r="P91" s="788"/>
    </row>
    <row r="92" spans="1:16">
      <c r="A92" s="783"/>
      <c r="B92" s="785"/>
      <c r="C92" s="785"/>
      <c r="D92" s="785"/>
      <c r="E92" s="785"/>
      <c r="F92" s="785"/>
      <c r="G92" s="785"/>
      <c r="H92" s="783"/>
      <c r="I92" s="783"/>
      <c r="J92" s="783"/>
      <c r="K92" s="783"/>
      <c r="L92" s="783"/>
      <c r="M92" s="783"/>
      <c r="N92" s="783"/>
      <c r="O92" s="783"/>
      <c r="P92" s="788"/>
    </row>
    <row r="93" spans="1:16">
      <c r="A93" s="783"/>
      <c r="B93" s="785"/>
      <c r="C93" s="785"/>
      <c r="D93" s="785"/>
      <c r="E93" s="785"/>
      <c r="F93" s="785"/>
      <c r="G93" s="785"/>
      <c r="H93" s="783"/>
      <c r="I93" s="783"/>
      <c r="J93" s="783"/>
      <c r="K93" s="783"/>
      <c r="L93" s="783"/>
      <c r="M93" s="783"/>
      <c r="N93" s="783"/>
      <c r="O93" s="783"/>
      <c r="P93" s="788"/>
    </row>
    <row r="94" spans="1:16">
      <c r="A94" s="783"/>
      <c r="B94" s="785"/>
      <c r="C94" s="785"/>
      <c r="D94" s="785"/>
      <c r="E94" s="785"/>
      <c r="F94" s="785"/>
      <c r="G94" s="785"/>
      <c r="H94" s="783"/>
      <c r="I94" s="783"/>
      <c r="J94" s="783"/>
      <c r="K94" s="783"/>
      <c r="L94" s="783"/>
      <c r="M94" s="783"/>
      <c r="N94" s="783"/>
      <c r="O94" s="783"/>
      <c r="P94" s="788"/>
    </row>
    <row r="95" spans="1:16">
      <c r="A95" s="783"/>
      <c r="B95" s="785"/>
      <c r="C95" s="785"/>
      <c r="D95" s="785"/>
      <c r="E95" s="785"/>
      <c r="F95" s="785"/>
      <c r="G95" s="785"/>
      <c r="H95" s="783"/>
      <c r="I95" s="783"/>
      <c r="J95" s="783"/>
      <c r="K95" s="783"/>
      <c r="L95" s="783"/>
      <c r="M95" s="783"/>
      <c r="N95" s="783"/>
      <c r="O95" s="783"/>
      <c r="P95" s="788"/>
    </row>
    <row r="96" spans="1:16">
      <c r="A96" s="783"/>
      <c r="B96" s="785"/>
      <c r="C96" s="785"/>
      <c r="D96" s="785"/>
      <c r="E96" s="785"/>
      <c r="F96" s="785"/>
      <c r="G96" s="785"/>
      <c r="H96" s="783"/>
      <c r="I96" s="783"/>
      <c r="J96" s="783"/>
      <c r="K96" s="783"/>
      <c r="L96" s="783"/>
      <c r="M96" s="783"/>
      <c r="N96" s="783"/>
      <c r="O96" s="783"/>
      <c r="P96" s="788"/>
    </row>
    <row r="97" spans="1:16">
      <c r="A97" s="783"/>
      <c r="B97" s="785"/>
      <c r="C97" s="785"/>
      <c r="D97" s="785"/>
      <c r="E97" s="785"/>
      <c r="F97" s="785"/>
      <c r="G97" s="785"/>
      <c r="H97" s="783"/>
      <c r="I97" s="783"/>
      <c r="J97" s="783"/>
      <c r="K97" s="783"/>
      <c r="L97" s="783"/>
      <c r="M97" s="783"/>
      <c r="N97" s="783"/>
      <c r="O97" s="783"/>
      <c r="P97" s="788"/>
    </row>
    <row r="98" spans="1:16">
      <c r="A98" s="783"/>
      <c r="B98" s="785"/>
      <c r="C98" s="785"/>
      <c r="D98" s="785"/>
      <c r="E98" s="785"/>
      <c r="F98" s="785"/>
      <c r="G98" s="785"/>
      <c r="H98" s="783"/>
      <c r="I98" s="783"/>
      <c r="J98" s="783"/>
      <c r="K98" s="783"/>
      <c r="L98" s="783"/>
      <c r="M98" s="783"/>
      <c r="N98" s="783"/>
      <c r="O98" s="783"/>
      <c r="P98" s="788"/>
    </row>
    <row r="99" spans="1:16">
      <c r="A99" s="783"/>
      <c r="B99" s="785"/>
      <c r="C99" s="785"/>
      <c r="D99" s="785"/>
      <c r="E99" s="785"/>
      <c r="F99" s="785"/>
      <c r="G99" s="785"/>
      <c r="H99" s="783"/>
      <c r="I99" s="783"/>
      <c r="J99" s="783"/>
      <c r="K99" s="783"/>
      <c r="L99" s="783"/>
      <c r="M99" s="783"/>
      <c r="N99" s="783"/>
      <c r="O99" s="783"/>
      <c r="P99" s="788"/>
    </row>
    <row r="100" spans="1:16">
      <c r="A100" s="783"/>
      <c r="B100" s="785"/>
      <c r="C100" s="785"/>
      <c r="D100" s="785"/>
      <c r="E100" s="785"/>
      <c r="F100" s="785"/>
      <c r="G100" s="785"/>
      <c r="H100" s="783"/>
      <c r="I100" s="783"/>
      <c r="J100" s="783"/>
      <c r="K100" s="783"/>
      <c r="L100" s="783"/>
      <c r="M100" s="783"/>
      <c r="N100" s="783"/>
      <c r="O100" s="783"/>
      <c r="P100" s="788"/>
    </row>
    <row r="101" spans="1:16">
      <c r="A101" s="783"/>
      <c r="B101" s="785"/>
      <c r="C101" s="785"/>
      <c r="D101" s="785"/>
      <c r="E101" s="785"/>
      <c r="F101" s="785"/>
      <c r="G101" s="785"/>
      <c r="H101" s="783"/>
      <c r="I101" s="783"/>
      <c r="J101" s="783"/>
      <c r="K101" s="783"/>
      <c r="L101" s="783"/>
      <c r="M101" s="783"/>
      <c r="N101" s="783"/>
      <c r="O101" s="783"/>
      <c r="P101" s="788"/>
    </row>
  </sheetData>
  <mergeCells count="19">
    <mergeCell ref="A1:P1"/>
    <mergeCell ref="A2:P2"/>
    <mergeCell ref="A3:D3"/>
    <mergeCell ref="E3:P3"/>
    <mergeCell ref="A4:A6"/>
    <mergeCell ref="B4:C4"/>
    <mergeCell ref="D4:E4"/>
    <mergeCell ref="F4:G4"/>
    <mergeCell ref="H4:I4"/>
    <mergeCell ref="J4:K4"/>
    <mergeCell ref="A39:D39"/>
    <mergeCell ref="E39:P39"/>
    <mergeCell ref="L4:M4"/>
    <mergeCell ref="N4:O4"/>
    <mergeCell ref="P4:P6"/>
    <mergeCell ref="A37:D37"/>
    <mergeCell ref="E37:P37"/>
    <mergeCell ref="A38:D38"/>
    <mergeCell ref="E38:P38"/>
  </mergeCells>
  <printOptions horizontalCentered="1" verticalCentered="1" gridLinesSet="0"/>
  <pageMargins left="0.39370078740157483" right="0.39370078740157483" top="0.59055118110236227" bottom="0.39370078740157483" header="0.51181102362204722" footer="0.51181102362204722"/>
  <pageSetup paperSize="9" scale="47" orientation="landscape" r:id="rId1"/>
  <headerFooter alignWithMargins="0"/>
  <rowBreaks count="1" manualBreakCount="1">
    <brk id="39" max="11" man="1"/>
  </rowBreak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56931"/>
    <pageSetUpPr fitToPage="1"/>
  </sheetPr>
  <dimension ref="A1:S38"/>
  <sheetViews>
    <sheetView showGridLines="0" rightToLeft="1" topLeftCell="A22" zoomScale="70" zoomScaleNormal="70" zoomScaleSheetLayoutView="50" workbookViewId="0">
      <selection activeCell="G13" sqref="G13"/>
    </sheetView>
  </sheetViews>
  <sheetFormatPr defaultColWidth="9" defaultRowHeight="23.25"/>
  <cols>
    <col min="1" max="1" width="38" style="792" customWidth="1"/>
    <col min="2" max="16" width="13.5703125" style="792" customWidth="1"/>
    <col min="17" max="17" width="31.42578125" style="792" customWidth="1"/>
    <col min="18" max="18" width="25.5703125" style="791" customWidth="1"/>
    <col min="19" max="20" width="9" style="792" customWidth="1"/>
    <col min="21" max="16384" width="9" style="792"/>
  </cols>
  <sheetData>
    <row r="1" spans="1:19" ht="54" customHeight="1">
      <c r="A1" s="1978" t="s">
        <v>1945</v>
      </c>
      <c r="B1" s="1979"/>
      <c r="C1" s="1979"/>
      <c r="D1" s="1979"/>
      <c r="E1" s="1979"/>
      <c r="F1" s="1979"/>
      <c r="G1" s="1979"/>
      <c r="H1" s="1979"/>
      <c r="I1" s="1979"/>
      <c r="J1" s="1979"/>
      <c r="K1" s="1979"/>
      <c r="L1" s="1979"/>
      <c r="M1" s="1979"/>
      <c r="N1" s="1979"/>
      <c r="O1" s="1979"/>
      <c r="P1" s="1979"/>
      <c r="Q1" s="1980"/>
    </row>
    <row r="2" spans="1:19" ht="44.25" customHeight="1">
      <c r="A2" s="1981" t="s">
        <v>1946</v>
      </c>
      <c r="B2" s="1982"/>
      <c r="C2" s="1982"/>
      <c r="D2" s="1982"/>
      <c r="E2" s="1982"/>
      <c r="F2" s="1982"/>
      <c r="G2" s="1982"/>
      <c r="H2" s="1982"/>
      <c r="I2" s="1982"/>
      <c r="J2" s="1982"/>
      <c r="K2" s="1982"/>
      <c r="L2" s="1982"/>
      <c r="M2" s="1982"/>
      <c r="N2" s="1982"/>
      <c r="O2" s="1982"/>
      <c r="P2" s="1982"/>
      <c r="Q2" s="1983"/>
    </row>
    <row r="3" spans="1:19" ht="38.25" customHeight="1">
      <c r="A3" s="1904" t="s">
        <v>2199</v>
      </c>
      <c r="B3" s="2363"/>
      <c r="C3" s="2155"/>
      <c r="D3" s="2155"/>
      <c r="E3" s="2155"/>
      <c r="F3" s="2155"/>
      <c r="G3" s="2155"/>
      <c r="H3" s="1958" t="s">
        <v>2200</v>
      </c>
      <c r="I3" s="1958"/>
      <c r="J3" s="1958"/>
      <c r="K3" s="1958"/>
      <c r="L3" s="1958"/>
      <c r="M3" s="1958"/>
      <c r="N3" s="1958"/>
      <c r="O3" s="1958"/>
      <c r="P3" s="1958"/>
      <c r="Q3" s="1905"/>
    </row>
    <row r="4" spans="1:19" ht="36" customHeight="1">
      <c r="A4" s="2364" t="s">
        <v>83</v>
      </c>
      <c r="B4" s="735" t="s">
        <v>2201</v>
      </c>
      <c r="C4" s="2356" t="s">
        <v>2202</v>
      </c>
      <c r="D4" s="2356"/>
      <c r="E4" s="2356"/>
      <c r="F4" s="2356"/>
      <c r="G4" s="2356"/>
      <c r="H4" s="2356"/>
      <c r="I4" s="2356"/>
      <c r="J4" s="2356"/>
      <c r="K4" s="2356" t="s">
        <v>2203</v>
      </c>
      <c r="L4" s="2356"/>
      <c r="M4" s="2356"/>
      <c r="N4" s="2356" t="s">
        <v>2204</v>
      </c>
      <c r="O4" s="2356"/>
      <c r="P4" s="2356"/>
      <c r="Q4" s="2367" t="s">
        <v>87</v>
      </c>
      <c r="R4" s="793"/>
    </row>
    <row r="5" spans="1:19" ht="40.5" customHeight="1">
      <c r="A5" s="2365"/>
      <c r="B5" s="737" t="s">
        <v>2180</v>
      </c>
      <c r="C5" s="2356"/>
      <c r="D5" s="2356"/>
      <c r="E5" s="2356"/>
      <c r="F5" s="2356"/>
      <c r="G5" s="2356"/>
      <c r="H5" s="2356"/>
      <c r="I5" s="2356"/>
      <c r="J5" s="2356"/>
      <c r="K5" s="2356"/>
      <c r="L5" s="2356"/>
      <c r="M5" s="2356"/>
      <c r="N5" s="2356"/>
      <c r="O5" s="2356"/>
      <c r="P5" s="2356"/>
      <c r="Q5" s="2335"/>
      <c r="R5" s="793"/>
    </row>
    <row r="6" spans="1:19" ht="36.75" customHeight="1">
      <c r="A6" s="2365"/>
      <c r="B6" s="737" t="s">
        <v>129</v>
      </c>
      <c r="C6" s="2356" t="s">
        <v>2205</v>
      </c>
      <c r="D6" s="2356" t="s">
        <v>2152</v>
      </c>
      <c r="E6" s="2356" t="s">
        <v>2206</v>
      </c>
      <c r="F6" s="2356" t="s">
        <v>2207</v>
      </c>
      <c r="G6" s="2356" t="s">
        <v>2208</v>
      </c>
      <c r="H6" s="2356" t="s">
        <v>2209</v>
      </c>
      <c r="I6" s="2356" t="s">
        <v>2210</v>
      </c>
      <c r="J6" s="2356" t="s">
        <v>2211</v>
      </c>
      <c r="K6" s="765" t="s">
        <v>628</v>
      </c>
      <c r="L6" s="765" t="s">
        <v>630</v>
      </c>
      <c r="M6" s="765" t="s">
        <v>128</v>
      </c>
      <c r="N6" s="765" t="s">
        <v>628</v>
      </c>
      <c r="O6" s="765" t="s">
        <v>630</v>
      </c>
      <c r="P6" s="765" t="s">
        <v>128</v>
      </c>
      <c r="Q6" s="2335"/>
      <c r="R6" s="793"/>
    </row>
    <row r="7" spans="1:19" ht="54" customHeight="1">
      <c r="A7" s="2366"/>
      <c r="B7" s="794" t="s">
        <v>2212</v>
      </c>
      <c r="C7" s="2356"/>
      <c r="D7" s="2356"/>
      <c r="E7" s="2356"/>
      <c r="F7" s="2356"/>
      <c r="G7" s="2356"/>
      <c r="H7" s="2356"/>
      <c r="I7" s="2356"/>
      <c r="J7" s="2356"/>
      <c r="K7" s="765" t="s">
        <v>2164</v>
      </c>
      <c r="L7" s="765" t="s">
        <v>2165</v>
      </c>
      <c r="M7" s="765" t="s">
        <v>2166</v>
      </c>
      <c r="N7" s="765" t="s">
        <v>2164</v>
      </c>
      <c r="O7" s="765" t="s">
        <v>2165</v>
      </c>
      <c r="P7" s="765" t="s">
        <v>2166</v>
      </c>
      <c r="Q7" s="2336"/>
      <c r="R7" s="793"/>
    </row>
    <row r="8" spans="1:19" ht="51" customHeight="1">
      <c r="A8" s="766" t="s">
        <v>88</v>
      </c>
      <c r="B8" s="795">
        <v>497</v>
      </c>
      <c r="C8" s="796">
        <v>4</v>
      </c>
      <c r="D8" s="796">
        <v>4</v>
      </c>
      <c r="E8" s="796">
        <v>64</v>
      </c>
      <c r="F8" s="796">
        <v>171</v>
      </c>
      <c r="G8" s="796">
        <v>102</v>
      </c>
      <c r="H8" s="796">
        <v>56</v>
      </c>
      <c r="I8" s="796">
        <v>45</v>
      </c>
      <c r="J8" s="796">
        <v>51</v>
      </c>
      <c r="K8" s="796">
        <v>199</v>
      </c>
      <c r="L8" s="796">
        <v>51</v>
      </c>
      <c r="M8" s="754">
        <f>K8+L8</f>
        <v>250</v>
      </c>
      <c r="N8" s="796">
        <v>174</v>
      </c>
      <c r="O8" s="796">
        <v>73</v>
      </c>
      <c r="P8" s="754">
        <f>N8+O8</f>
        <v>247</v>
      </c>
      <c r="Q8" s="766" t="s">
        <v>89</v>
      </c>
      <c r="R8" s="797"/>
      <c r="S8" s="798"/>
    </row>
    <row r="9" spans="1:19" ht="51" customHeight="1">
      <c r="A9" s="766" t="s">
        <v>90</v>
      </c>
      <c r="B9" s="799">
        <v>199</v>
      </c>
      <c r="C9" s="799">
        <v>0</v>
      </c>
      <c r="D9" s="799">
        <v>3</v>
      </c>
      <c r="E9" s="799">
        <v>37</v>
      </c>
      <c r="F9" s="799">
        <v>62</v>
      </c>
      <c r="G9" s="799">
        <v>35</v>
      </c>
      <c r="H9" s="799">
        <v>24</v>
      </c>
      <c r="I9" s="799">
        <v>12</v>
      </c>
      <c r="J9" s="799">
        <v>26</v>
      </c>
      <c r="K9" s="799">
        <v>88</v>
      </c>
      <c r="L9" s="799">
        <v>18</v>
      </c>
      <c r="M9" s="754">
        <f t="shared" ref="M9:M27" si="0">K9+L9</f>
        <v>106</v>
      </c>
      <c r="N9" s="799">
        <v>56</v>
      </c>
      <c r="O9" s="799">
        <v>37</v>
      </c>
      <c r="P9" s="754">
        <f t="shared" ref="P9:P27" si="1">N9+O9</f>
        <v>93</v>
      </c>
      <c r="Q9" s="766" t="s">
        <v>91</v>
      </c>
      <c r="R9" s="797"/>
      <c r="S9" s="798"/>
    </row>
    <row r="10" spans="1:19" ht="51" customHeight="1">
      <c r="A10" s="766" t="s">
        <v>92</v>
      </c>
      <c r="B10" s="796">
        <v>502</v>
      </c>
      <c r="C10" s="796">
        <v>5</v>
      </c>
      <c r="D10" s="796">
        <v>11</v>
      </c>
      <c r="E10" s="796">
        <v>77</v>
      </c>
      <c r="F10" s="796">
        <v>127</v>
      </c>
      <c r="G10" s="796">
        <v>118</v>
      </c>
      <c r="H10" s="796">
        <v>81</v>
      </c>
      <c r="I10" s="796">
        <v>50</v>
      </c>
      <c r="J10" s="796">
        <v>33</v>
      </c>
      <c r="K10" s="796">
        <v>181</v>
      </c>
      <c r="L10" s="796">
        <v>74</v>
      </c>
      <c r="M10" s="754">
        <f t="shared" si="0"/>
        <v>255</v>
      </c>
      <c r="N10" s="796">
        <v>165</v>
      </c>
      <c r="O10" s="796">
        <v>82</v>
      </c>
      <c r="P10" s="754">
        <f t="shared" si="1"/>
        <v>247</v>
      </c>
      <c r="Q10" s="766" t="s">
        <v>93</v>
      </c>
      <c r="R10" s="797"/>
      <c r="S10" s="798"/>
    </row>
    <row r="11" spans="1:19" ht="51" customHeight="1">
      <c r="A11" s="766" t="s">
        <v>94</v>
      </c>
      <c r="B11" s="799">
        <v>23</v>
      </c>
      <c r="C11" s="799">
        <v>0</v>
      </c>
      <c r="D11" s="799">
        <v>0</v>
      </c>
      <c r="E11" s="799">
        <v>6</v>
      </c>
      <c r="F11" s="799">
        <v>4</v>
      </c>
      <c r="G11" s="799">
        <v>2</v>
      </c>
      <c r="H11" s="799">
        <v>3</v>
      </c>
      <c r="I11" s="799">
        <v>3</v>
      </c>
      <c r="J11" s="799">
        <v>5</v>
      </c>
      <c r="K11" s="799">
        <v>6</v>
      </c>
      <c r="L11" s="799">
        <v>4</v>
      </c>
      <c r="M11" s="754">
        <f t="shared" si="0"/>
        <v>10</v>
      </c>
      <c r="N11" s="799">
        <v>9</v>
      </c>
      <c r="O11" s="799">
        <v>4</v>
      </c>
      <c r="P11" s="754">
        <f t="shared" si="1"/>
        <v>13</v>
      </c>
      <c r="Q11" s="766" t="s">
        <v>95</v>
      </c>
      <c r="R11" s="797"/>
      <c r="S11" s="798"/>
    </row>
    <row r="12" spans="1:19" ht="51" customHeight="1">
      <c r="A12" s="766" t="s">
        <v>96</v>
      </c>
      <c r="B12" s="796">
        <v>92</v>
      </c>
      <c r="C12" s="796">
        <v>1</v>
      </c>
      <c r="D12" s="796">
        <v>2</v>
      </c>
      <c r="E12" s="796">
        <v>14</v>
      </c>
      <c r="F12" s="796">
        <v>19</v>
      </c>
      <c r="G12" s="796">
        <v>23</v>
      </c>
      <c r="H12" s="796">
        <v>8</v>
      </c>
      <c r="I12" s="796">
        <v>13</v>
      </c>
      <c r="J12" s="796">
        <v>12</v>
      </c>
      <c r="K12" s="796">
        <v>37</v>
      </c>
      <c r="L12" s="796">
        <v>6</v>
      </c>
      <c r="M12" s="754">
        <f t="shared" si="0"/>
        <v>43</v>
      </c>
      <c r="N12" s="796">
        <v>35</v>
      </c>
      <c r="O12" s="796">
        <v>14</v>
      </c>
      <c r="P12" s="754">
        <f t="shared" si="1"/>
        <v>49</v>
      </c>
      <c r="Q12" s="766" t="s">
        <v>97</v>
      </c>
      <c r="R12" s="797"/>
      <c r="S12" s="798"/>
    </row>
    <row r="13" spans="1:19" ht="51" customHeight="1">
      <c r="A13" s="766" t="s">
        <v>98</v>
      </c>
      <c r="B13" s="799">
        <v>61</v>
      </c>
      <c r="C13" s="799">
        <v>0</v>
      </c>
      <c r="D13" s="799">
        <v>0</v>
      </c>
      <c r="E13" s="799">
        <v>9</v>
      </c>
      <c r="F13" s="799">
        <v>14</v>
      </c>
      <c r="G13" s="799">
        <v>14</v>
      </c>
      <c r="H13" s="799">
        <v>10</v>
      </c>
      <c r="I13" s="799">
        <v>3</v>
      </c>
      <c r="J13" s="799">
        <v>11</v>
      </c>
      <c r="K13" s="799">
        <v>19</v>
      </c>
      <c r="L13" s="799">
        <v>11</v>
      </c>
      <c r="M13" s="754">
        <f t="shared" si="0"/>
        <v>30</v>
      </c>
      <c r="N13" s="799">
        <v>18</v>
      </c>
      <c r="O13" s="799">
        <v>13</v>
      </c>
      <c r="P13" s="754">
        <f t="shared" si="1"/>
        <v>31</v>
      </c>
      <c r="Q13" s="766" t="s">
        <v>99</v>
      </c>
      <c r="R13" s="797"/>
      <c r="S13" s="798"/>
    </row>
    <row r="14" spans="1:19" ht="51" customHeight="1">
      <c r="A14" s="766" t="s">
        <v>258</v>
      </c>
      <c r="B14" s="796">
        <v>188</v>
      </c>
      <c r="C14" s="796">
        <v>0</v>
      </c>
      <c r="D14" s="796">
        <v>5</v>
      </c>
      <c r="E14" s="796">
        <v>29</v>
      </c>
      <c r="F14" s="796">
        <v>60</v>
      </c>
      <c r="G14" s="796">
        <v>39</v>
      </c>
      <c r="H14" s="796">
        <v>26</v>
      </c>
      <c r="I14" s="796">
        <v>16</v>
      </c>
      <c r="J14" s="796">
        <v>13</v>
      </c>
      <c r="K14" s="796">
        <v>67</v>
      </c>
      <c r="L14" s="796">
        <v>20</v>
      </c>
      <c r="M14" s="754">
        <f t="shared" si="0"/>
        <v>87</v>
      </c>
      <c r="N14" s="796">
        <v>83</v>
      </c>
      <c r="O14" s="796">
        <v>18</v>
      </c>
      <c r="P14" s="754">
        <f t="shared" si="1"/>
        <v>101</v>
      </c>
      <c r="Q14" s="766" t="s">
        <v>101</v>
      </c>
      <c r="R14" s="797"/>
      <c r="S14" s="798"/>
    </row>
    <row r="15" spans="1:19" ht="51" customHeight="1">
      <c r="A15" s="766" t="s">
        <v>102</v>
      </c>
      <c r="B15" s="799">
        <v>24</v>
      </c>
      <c r="C15" s="799">
        <v>0</v>
      </c>
      <c r="D15" s="799">
        <v>0</v>
      </c>
      <c r="E15" s="799">
        <v>2</v>
      </c>
      <c r="F15" s="799">
        <v>7</v>
      </c>
      <c r="G15" s="799">
        <v>9</v>
      </c>
      <c r="H15" s="799">
        <v>4</v>
      </c>
      <c r="I15" s="799">
        <v>2</v>
      </c>
      <c r="J15" s="799">
        <v>0</v>
      </c>
      <c r="K15" s="799">
        <v>3</v>
      </c>
      <c r="L15" s="799">
        <v>4</v>
      </c>
      <c r="M15" s="754">
        <f t="shared" si="0"/>
        <v>7</v>
      </c>
      <c r="N15" s="799">
        <v>11</v>
      </c>
      <c r="O15" s="799">
        <v>6</v>
      </c>
      <c r="P15" s="754">
        <f t="shared" si="1"/>
        <v>17</v>
      </c>
      <c r="Q15" s="766" t="s">
        <v>103</v>
      </c>
      <c r="R15" s="797"/>
      <c r="S15" s="798"/>
    </row>
    <row r="16" spans="1:19" ht="51" customHeight="1">
      <c r="A16" s="766" t="s">
        <v>104</v>
      </c>
      <c r="B16" s="796">
        <v>21</v>
      </c>
      <c r="C16" s="796">
        <v>0</v>
      </c>
      <c r="D16" s="796">
        <v>1</v>
      </c>
      <c r="E16" s="796">
        <v>7</v>
      </c>
      <c r="F16" s="796">
        <v>5</v>
      </c>
      <c r="G16" s="796">
        <v>3</v>
      </c>
      <c r="H16" s="796">
        <v>2</v>
      </c>
      <c r="I16" s="796">
        <v>2</v>
      </c>
      <c r="J16" s="796">
        <v>1</v>
      </c>
      <c r="K16" s="796">
        <v>11</v>
      </c>
      <c r="L16" s="796">
        <v>3</v>
      </c>
      <c r="M16" s="754">
        <f t="shared" si="0"/>
        <v>14</v>
      </c>
      <c r="N16" s="796">
        <v>7</v>
      </c>
      <c r="O16" s="796">
        <v>0</v>
      </c>
      <c r="P16" s="754">
        <f t="shared" si="1"/>
        <v>7</v>
      </c>
      <c r="Q16" s="766" t="s">
        <v>105</v>
      </c>
      <c r="R16" s="797"/>
      <c r="S16" s="798"/>
    </row>
    <row r="17" spans="1:19" ht="51" customHeight="1">
      <c r="A17" s="766" t="s">
        <v>106</v>
      </c>
      <c r="B17" s="799">
        <v>60</v>
      </c>
      <c r="C17" s="799">
        <v>2</v>
      </c>
      <c r="D17" s="799">
        <v>5</v>
      </c>
      <c r="E17" s="799">
        <v>11</v>
      </c>
      <c r="F17" s="799">
        <v>16</v>
      </c>
      <c r="G17" s="799">
        <v>13</v>
      </c>
      <c r="H17" s="799">
        <v>7</v>
      </c>
      <c r="I17" s="799">
        <v>1</v>
      </c>
      <c r="J17" s="799">
        <v>5</v>
      </c>
      <c r="K17" s="799">
        <v>31</v>
      </c>
      <c r="L17" s="799">
        <v>15</v>
      </c>
      <c r="M17" s="754">
        <f t="shared" si="0"/>
        <v>46</v>
      </c>
      <c r="N17" s="799">
        <v>9</v>
      </c>
      <c r="O17" s="799">
        <v>5</v>
      </c>
      <c r="P17" s="754">
        <f t="shared" si="1"/>
        <v>14</v>
      </c>
      <c r="Q17" s="766" t="s">
        <v>107</v>
      </c>
      <c r="R17" s="797"/>
      <c r="S17" s="798"/>
    </row>
    <row r="18" spans="1:19" ht="51" customHeight="1">
      <c r="A18" s="766" t="s">
        <v>259</v>
      </c>
      <c r="B18" s="796">
        <v>10</v>
      </c>
      <c r="C18" s="796">
        <v>0</v>
      </c>
      <c r="D18" s="796">
        <v>0</v>
      </c>
      <c r="E18" s="796">
        <v>1</v>
      </c>
      <c r="F18" s="796">
        <v>3</v>
      </c>
      <c r="G18" s="796">
        <v>4</v>
      </c>
      <c r="H18" s="796">
        <v>1</v>
      </c>
      <c r="I18" s="796">
        <v>1</v>
      </c>
      <c r="J18" s="796">
        <v>0</v>
      </c>
      <c r="K18" s="796">
        <v>5</v>
      </c>
      <c r="L18" s="796">
        <v>0</v>
      </c>
      <c r="M18" s="754">
        <f t="shared" si="0"/>
        <v>5</v>
      </c>
      <c r="N18" s="796">
        <v>3</v>
      </c>
      <c r="O18" s="796">
        <v>2</v>
      </c>
      <c r="P18" s="754">
        <f t="shared" si="1"/>
        <v>5</v>
      </c>
      <c r="Q18" s="766" t="s">
        <v>109</v>
      </c>
      <c r="R18" s="797"/>
      <c r="S18" s="798"/>
    </row>
    <row r="19" spans="1:19" ht="51" customHeight="1">
      <c r="A19" s="766" t="s">
        <v>110</v>
      </c>
      <c r="B19" s="799">
        <v>60</v>
      </c>
      <c r="C19" s="799">
        <v>0</v>
      </c>
      <c r="D19" s="799">
        <v>1</v>
      </c>
      <c r="E19" s="799">
        <v>9</v>
      </c>
      <c r="F19" s="799">
        <v>21</v>
      </c>
      <c r="G19" s="799">
        <v>13</v>
      </c>
      <c r="H19" s="799">
        <v>7</v>
      </c>
      <c r="I19" s="799">
        <v>6</v>
      </c>
      <c r="J19" s="799">
        <v>3</v>
      </c>
      <c r="K19" s="799">
        <v>30</v>
      </c>
      <c r="L19" s="799">
        <v>9</v>
      </c>
      <c r="M19" s="754">
        <f t="shared" si="0"/>
        <v>39</v>
      </c>
      <c r="N19" s="799">
        <v>18</v>
      </c>
      <c r="O19" s="799">
        <v>3</v>
      </c>
      <c r="P19" s="754">
        <f t="shared" si="1"/>
        <v>21</v>
      </c>
      <c r="Q19" s="766" t="s">
        <v>111</v>
      </c>
      <c r="R19" s="797"/>
      <c r="S19" s="798"/>
    </row>
    <row r="20" spans="1:19" ht="51" customHeight="1">
      <c r="A20" s="766" t="s">
        <v>112</v>
      </c>
      <c r="B20" s="796">
        <v>32</v>
      </c>
      <c r="C20" s="796">
        <v>0</v>
      </c>
      <c r="D20" s="796">
        <v>0</v>
      </c>
      <c r="E20" s="796">
        <v>7</v>
      </c>
      <c r="F20" s="796">
        <v>5</v>
      </c>
      <c r="G20" s="796">
        <v>4</v>
      </c>
      <c r="H20" s="796">
        <v>9</v>
      </c>
      <c r="I20" s="796">
        <v>2</v>
      </c>
      <c r="J20" s="796">
        <v>5</v>
      </c>
      <c r="K20" s="796">
        <v>10</v>
      </c>
      <c r="L20" s="796">
        <v>5</v>
      </c>
      <c r="M20" s="754">
        <f t="shared" si="0"/>
        <v>15</v>
      </c>
      <c r="N20" s="796">
        <v>11</v>
      </c>
      <c r="O20" s="796">
        <v>6</v>
      </c>
      <c r="P20" s="754">
        <f t="shared" si="1"/>
        <v>17</v>
      </c>
      <c r="Q20" s="766" t="s">
        <v>113</v>
      </c>
      <c r="R20" s="797"/>
      <c r="S20" s="798"/>
    </row>
    <row r="21" spans="1:19" ht="51" customHeight="1">
      <c r="A21" s="766" t="s">
        <v>148</v>
      </c>
      <c r="B21" s="799">
        <v>8</v>
      </c>
      <c r="C21" s="799">
        <v>0</v>
      </c>
      <c r="D21" s="799">
        <v>0</v>
      </c>
      <c r="E21" s="799">
        <v>2</v>
      </c>
      <c r="F21" s="799">
        <v>3</v>
      </c>
      <c r="G21" s="799">
        <v>1</v>
      </c>
      <c r="H21" s="799">
        <v>1</v>
      </c>
      <c r="I21" s="799">
        <v>0</v>
      </c>
      <c r="J21" s="799">
        <v>1</v>
      </c>
      <c r="K21" s="799">
        <v>6</v>
      </c>
      <c r="L21" s="799">
        <v>0</v>
      </c>
      <c r="M21" s="754">
        <f t="shared" si="0"/>
        <v>6</v>
      </c>
      <c r="N21" s="799">
        <v>1</v>
      </c>
      <c r="O21" s="799">
        <v>1</v>
      </c>
      <c r="P21" s="754">
        <f t="shared" si="1"/>
        <v>2</v>
      </c>
      <c r="Q21" s="766" t="s">
        <v>261</v>
      </c>
      <c r="R21" s="797"/>
      <c r="S21" s="798"/>
    </row>
    <row r="22" spans="1:19" ht="51" customHeight="1">
      <c r="A22" s="766" t="s">
        <v>116</v>
      </c>
      <c r="B22" s="796">
        <v>156</v>
      </c>
      <c r="C22" s="796">
        <v>1</v>
      </c>
      <c r="D22" s="796">
        <v>5</v>
      </c>
      <c r="E22" s="796">
        <v>34</v>
      </c>
      <c r="F22" s="796">
        <v>45</v>
      </c>
      <c r="G22" s="796">
        <v>36</v>
      </c>
      <c r="H22" s="796">
        <v>16</v>
      </c>
      <c r="I22" s="796">
        <v>8</v>
      </c>
      <c r="J22" s="796">
        <v>11</v>
      </c>
      <c r="K22" s="796">
        <v>76</v>
      </c>
      <c r="L22" s="796">
        <v>31</v>
      </c>
      <c r="M22" s="754">
        <f t="shared" si="0"/>
        <v>107</v>
      </c>
      <c r="N22" s="796">
        <v>39</v>
      </c>
      <c r="O22" s="796">
        <v>10</v>
      </c>
      <c r="P22" s="754">
        <f t="shared" si="1"/>
        <v>49</v>
      </c>
      <c r="Q22" s="766" t="s">
        <v>117</v>
      </c>
      <c r="R22" s="797"/>
      <c r="S22" s="798"/>
    </row>
    <row r="23" spans="1:19" ht="51" customHeight="1">
      <c r="A23" s="766" t="s">
        <v>118</v>
      </c>
      <c r="B23" s="799">
        <v>28</v>
      </c>
      <c r="C23" s="799">
        <v>0</v>
      </c>
      <c r="D23" s="799">
        <v>0</v>
      </c>
      <c r="E23" s="799">
        <v>4</v>
      </c>
      <c r="F23" s="799">
        <v>8</v>
      </c>
      <c r="G23" s="799">
        <v>6</v>
      </c>
      <c r="H23" s="799">
        <v>6</v>
      </c>
      <c r="I23" s="799">
        <v>3</v>
      </c>
      <c r="J23" s="799">
        <v>1</v>
      </c>
      <c r="K23" s="799">
        <v>7</v>
      </c>
      <c r="L23" s="799">
        <v>1</v>
      </c>
      <c r="M23" s="754">
        <f t="shared" si="0"/>
        <v>8</v>
      </c>
      <c r="N23" s="799">
        <v>17</v>
      </c>
      <c r="O23" s="799">
        <v>3</v>
      </c>
      <c r="P23" s="754">
        <f t="shared" si="1"/>
        <v>20</v>
      </c>
      <c r="Q23" s="766" t="s">
        <v>119</v>
      </c>
      <c r="R23" s="797"/>
      <c r="S23" s="798"/>
    </row>
    <row r="24" spans="1:19" ht="51" customHeight="1">
      <c r="A24" s="766" t="s">
        <v>149</v>
      </c>
      <c r="B24" s="796">
        <v>22</v>
      </c>
      <c r="C24" s="796">
        <v>0</v>
      </c>
      <c r="D24" s="796">
        <v>0</v>
      </c>
      <c r="E24" s="796">
        <v>4</v>
      </c>
      <c r="F24" s="796">
        <v>9</v>
      </c>
      <c r="G24" s="796">
        <v>3</v>
      </c>
      <c r="H24" s="796">
        <v>0</v>
      </c>
      <c r="I24" s="796">
        <v>1</v>
      </c>
      <c r="J24" s="796">
        <v>5</v>
      </c>
      <c r="K24" s="796">
        <v>12</v>
      </c>
      <c r="L24" s="796">
        <v>3</v>
      </c>
      <c r="M24" s="754">
        <f t="shared" si="0"/>
        <v>15</v>
      </c>
      <c r="N24" s="796">
        <v>4</v>
      </c>
      <c r="O24" s="796">
        <v>3</v>
      </c>
      <c r="P24" s="754">
        <f t="shared" si="1"/>
        <v>7</v>
      </c>
      <c r="Q24" s="766" t="s">
        <v>121</v>
      </c>
      <c r="R24" s="797"/>
      <c r="S24" s="798"/>
    </row>
    <row r="25" spans="1:19" ht="51" customHeight="1">
      <c r="A25" s="766" t="s">
        <v>122</v>
      </c>
      <c r="B25" s="799">
        <v>14</v>
      </c>
      <c r="C25" s="799">
        <v>0</v>
      </c>
      <c r="D25" s="799">
        <v>0</v>
      </c>
      <c r="E25" s="799">
        <v>3</v>
      </c>
      <c r="F25" s="799">
        <v>6</v>
      </c>
      <c r="G25" s="799">
        <v>3</v>
      </c>
      <c r="H25" s="799">
        <v>0</v>
      </c>
      <c r="I25" s="799">
        <v>2</v>
      </c>
      <c r="J25" s="799">
        <v>0</v>
      </c>
      <c r="K25" s="799">
        <v>7</v>
      </c>
      <c r="L25" s="799">
        <v>1</v>
      </c>
      <c r="M25" s="754">
        <f t="shared" si="0"/>
        <v>8</v>
      </c>
      <c r="N25" s="799">
        <v>2</v>
      </c>
      <c r="O25" s="799">
        <v>4</v>
      </c>
      <c r="P25" s="754">
        <f t="shared" si="1"/>
        <v>6</v>
      </c>
      <c r="Q25" s="766" t="s">
        <v>123</v>
      </c>
      <c r="R25" s="797"/>
      <c r="S25" s="798"/>
    </row>
    <row r="26" spans="1:19" ht="51" customHeight="1">
      <c r="A26" s="766" t="s">
        <v>124</v>
      </c>
      <c r="B26" s="796">
        <v>1</v>
      </c>
      <c r="C26" s="796">
        <v>0</v>
      </c>
      <c r="D26" s="796">
        <v>0</v>
      </c>
      <c r="E26" s="796">
        <v>0</v>
      </c>
      <c r="F26" s="796">
        <v>0</v>
      </c>
      <c r="G26" s="796">
        <v>1</v>
      </c>
      <c r="H26" s="796">
        <v>0</v>
      </c>
      <c r="I26" s="796">
        <v>0</v>
      </c>
      <c r="J26" s="796">
        <v>0</v>
      </c>
      <c r="K26" s="796">
        <v>1</v>
      </c>
      <c r="L26" s="796">
        <v>0</v>
      </c>
      <c r="M26" s="754">
        <f t="shared" si="0"/>
        <v>1</v>
      </c>
      <c r="N26" s="796">
        <v>0</v>
      </c>
      <c r="O26" s="796">
        <v>0</v>
      </c>
      <c r="P26" s="754">
        <f t="shared" si="1"/>
        <v>0</v>
      </c>
      <c r="Q26" s="766" t="s">
        <v>125</v>
      </c>
      <c r="R26" s="797"/>
      <c r="S26" s="798"/>
    </row>
    <row r="27" spans="1:19" ht="51" customHeight="1">
      <c r="A27" s="766" t="s">
        <v>126</v>
      </c>
      <c r="B27" s="799">
        <v>19</v>
      </c>
      <c r="C27" s="799">
        <v>0</v>
      </c>
      <c r="D27" s="799">
        <v>0</v>
      </c>
      <c r="E27" s="799">
        <v>1</v>
      </c>
      <c r="F27" s="799">
        <v>6</v>
      </c>
      <c r="G27" s="799">
        <v>7</v>
      </c>
      <c r="H27" s="799">
        <v>1</v>
      </c>
      <c r="I27" s="799">
        <v>4</v>
      </c>
      <c r="J27" s="799">
        <v>0</v>
      </c>
      <c r="K27" s="799">
        <v>16</v>
      </c>
      <c r="L27" s="799">
        <v>2</v>
      </c>
      <c r="M27" s="754">
        <f t="shared" si="0"/>
        <v>18</v>
      </c>
      <c r="N27" s="799">
        <v>1</v>
      </c>
      <c r="O27" s="799">
        <v>0</v>
      </c>
      <c r="P27" s="754">
        <f t="shared" si="1"/>
        <v>1</v>
      </c>
      <c r="Q27" s="766" t="s">
        <v>127</v>
      </c>
      <c r="R27" s="797"/>
      <c r="S27" s="798"/>
    </row>
    <row r="28" spans="1:19" ht="79.5" customHeight="1">
      <c r="A28" s="765" t="s">
        <v>128</v>
      </c>
      <c r="B28" s="800">
        <f t="shared" ref="B28:P28" si="2">SUM(B8:B27)</f>
        <v>2017</v>
      </c>
      <c r="C28" s="800">
        <f t="shared" si="2"/>
        <v>13</v>
      </c>
      <c r="D28" s="800">
        <f t="shared" si="2"/>
        <v>37</v>
      </c>
      <c r="E28" s="800">
        <f t="shared" si="2"/>
        <v>321</v>
      </c>
      <c r="F28" s="800">
        <f t="shared" si="2"/>
        <v>591</v>
      </c>
      <c r="G28" s="800">
        <f t="shared" si="2"/>
        <v>436</v>
      </c>
      <c r="H28" s="800">
        <f t="shared" si="2"/>
        <v>262</v>
      </c>
      <c r="I28" s="800">
        <f t="shared" si="2"/>
        <v>174</v>
      </c>
      <c r="J28" s="800">
        <f t="shared" si="2"/>
        <v>183</v>
      </c>
      <c r="K28" s="800">
        <f t="shared" si="2"/>
        <v>812</v>
      </c>
      <c r="L28" s="800">
        <f t="shared" si="2"/>
        <v>258</v>
      </c>
      <c r="M28" s="800">
        <f t="shared" si="2"/>
        <v>1070</v>
      </c>
      <c r="N28" s="800">
        <f t="shared" si="2"/>
        <v>663</v>
      </c>
      <c r="O28" s="800">
        <f t="shared" si="2"/>
        <v>284</v>
      </c>
      <c r="P28" s="800">
        <f t="shared" si="2"/>
        <v>947</v>
      </c>
      <c r="Q28" s="765" t="s">
        <v>129</v>
      </c>
      <c r="R28" s="797"/>
      <c r="S28" s="798"/>
    </row>
    <row r="29" spans="1:19">
      <c r="A29" s="791"/>
    </row>
    <row r="30" spans="1:19">
      <c r="K30" s="798"/>
      <c r="L30" s="798"/>
      <c r="M30" s="798"/>
      <c r="N30" s="798"/>
    </row>
    <row r="31" spans="1:19">
      <c r="E31" s="801"/>
    </row>
    <row r="37" spans="7:7">
      <c r="G37" s="798"/>
    </row>
    <row r="38" spans="7:7" ht="25.5">
      <c r="G38" s="802"/>
    </row>
  </sheetData>
  <mergeCells count="17">
    <mergeCell ref="A1:Q1"/>
    <mergeCell ref="A2:Q2"/>
    <mergeCell ref="A3:G3"/>
    <mergeCell ref="H3:Q3"/>
    <mergeCell ref="A4:A7"/>
    <mergeCell ref="C4:J5"/>
    <mergeCell ref="K4:M5"/>
    <mergeCell ref="N4:P5"/>
    <mergeCell ref="Q4:Q7"/>
    <mergeCell ref="C6:C7"/>
    <mergeCell ref="J6:J7"/>
    <mergeCell ref="D6:D7"/>
    <mergeCell ref="E6:E7"/>
    <mergeCell ref="F6:F7"/>
    <mergeCell ref="G6:G7"/>
    <mergeCell ref="H6:H7"/>
    <mergeCell ref="I6:I7"/>
  </mergeCells>
  <printOptions horizontalCentered="1" verticalCentered="1"/>
  <pageMargins left="0.74803149606299213" right="0.74803149606299213" top="0.98425196850393704" bottom="0.98425196850393704" header="0.51181102362204722" footer="0.51181102362204722"/>
  <pageSetup paperSize="9" scale="34"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S37"/>
  <sheetViews>
    <sheetView showGridLines="0" rightToLeft="1" zoomScale="70" zoomScaleNormal="70" workbookViewId="0">
      <selection activeCell="G13" sqref="G13"/>
    </sheetView>
  </sheetViews>
  <sheetFormatPr defaultColWidth="9" defaultRowHeight="12.75"/>
  <cols>
    <col min="1" max="1" width="28.42578125" style="792" customWidth="1"/>
    <col min="2" max="16" width="13.5703125" style="792" customWidth="1"/>
    <col min="17" max="17" width="31.85546875" style="792" customWidth="1"/>
    <col min="18" max="16384" width="9" style="792"/>
  </cols>
  <sheetData>
    <row r="1" spans="1:19" ht="43.5" customHeight="1">
      <c r="A1" s="1956" t="s">
        <v>1948</v>
      </c>
      <c r="B1" s="1956"/>
      <c r="C1" s="1956"/>
      <c r="D1" s="1956"/>
      <c r="E1" s="1956"/>
      <c r="F1" s="1956"/>
      <c r="G1" s="1956"/>
      <c r="H1" s="1956"/>
      <c r="I1" s="1956"/>
      <c r="J1" s="1956"/>
      <c r="K1" s="1956"/>
      <c r="L1" s="1956"/>
      <c r="M1" s="1956"/>
      <c r="N1" s="1956"/>
      <c r="O1" s="1956"/>
      <c r="P1" s="1956"/>
      <c r="Q1" s="1956"/>
    </row>
    <row r="2" spans="1:19" ht="45.75" customHeight="1">
      <c r="A2" s="1902" t="s">
        <v>1949</v>
      </c>
      <c r="B2" s="1902"/>
      <c r="C2" s="1902"/>
      <c r="D2" s="1902"/>
      <c r="E2" s="1902"/>
      <c r="F2" s="1902"/>
      <c r="G2" s="1902"/>
      <c r="H2" s="1902"/>
      <c r="I2" s="1902"/>
      <c r="J2" s="1902"/>
      <c r="K2" s="1902"/>
      <c r="L2" s="1902"/>
      <c r="M2" s="1902"/>
      <c r="N2" s="1902"/>
      <c r="O2" s="1902"/>
      <c r="P2" s="1902"/>
      <c r="Q2" s="1902"/>
    </row>
    <row r="3" spans="1:19" ht="39.75" customHeight="1">
      <c r="A3" s="1904" t="s">
        <v>2213</v>
      </c>
      <c r="B3" s="2155"/>
      <c r="C3" s="2155"/>
      <c r="D3" s="2155"/>
      <c r="E3" s="2155"/>
      <c r="F3" s="2155"/>
      <c r="G3" s="2155"/>
      <c r="H3" s="2155"/>
      <c r="I3" s="1958" t="s">
        <v>2214</v>
      </c>
      <c r="J3" s="1958"/>
      <c r="K3" s="1958"/>
      <c r="L3" s="1958"/>
      <c r="M3" s="1958"/>
      <c r="N3" s="1958"/>
      <c r="O3" s="1958"/>
      <c r="P3" s="1958"/>
      <c r="Q3" s="1905"/>
    </row>
    <row r="4" spans="1:19" ht="42.75" customHeight="1">
      <c r="A4" s="2355" t="s">
        <v>83</v>
      </c>
      <c r="B4" s="735" t="s">
        <v>2201</v>
      </c>
      <c r="C4" s="2356" t="s">
        <v>2202</v>
      </c>
      <c r="D4" s="2356"/>
      <c r="E4" s="2356"/>
      <c r="F4" s="2356"/>
      <c r="G4" s="2356"/>
      <c r="H4" s="2356"/>
      <c r="I4" s="2356"/>
      <c r="J4" s="2356"/>
      <c r="K4" s="2356" t="s">
        <v>2203</v>
      </c>
      <c r="L4" s="2356"/>
      <c r="M4" s="2356"/>
      <c r="N4" s="2356" t="s">
        <v>2204</v>
      </c>
      <c r="O4" s="2356"/>
      <c r="P4" s="2356"/>
      <c r="Q4" s="2367" t="s">
        <v>87</v>
      </c>
    </row>
    <row r="5" spans="1:19" ht="42" customHeight="1">
      <c r="A5" s="2355"/>
      <c r="B5" s="794" t="s">
        <v>2180</v>
      </c>
      <c r="C5" s="2356"/>
      <c r="D5" s="2356"/>
      <c r="E5" s="2356"/>
      <c r="F5" s="2356"/>
      <c r="G5" s="2356"/>
      <c r="H5" s="2356"/>
      <c r="I5" s="2356"/>
      <c r="J5" s="2356"/>
      <c r="K5" s="2356"/>
      <c r="L5" s="2356"/>
      <c r="M5" s="2356"/>
      <c r="N5" s="2356"/>
      <c r="O5" s="2356"/>
      <c r="P5" s="2356"/>
      <c r="Q5" s="2335"/>
    </row>
    <row r="6" spans="1:19" ht="45" customHeight="1">
      <c r="A6" s="2355"/>
      <c r="B6" s="735" t="s">
        <v>129</v>
      </c>
      <c r="C6" s="2356" t="s">
        <v>2205</v>
      </c>
      <c r="D6" s="2356" t="s">
        <v>2152</v>
      </c>
      <c r="E6" s="2356" t="s">
        <v>2206</v>
      </c>
      <c r="F6" s="2356" t="s">
        <v>2207</v>
      </c>
      <c r="G6" s="2356" t="s">
        <v>2208</v>
      </c>
      <c r="H6" s="2356" t="s">
        <v>2209</v>
      </c>
      <c r="I6" s="2356" t="s">
        <v>2210</v>
      </c>
      <c r="J6" s="2356" t="s">
        <v>2211</v>
      </c>
      <c r="K6" s="765" t="s">
        <v>628</v>
      </c>
      <c r="L6" s="765" t="s">
        <v>630</v>
      </c>
      <c r="M6" s="765" t="s">
        <v>128</v>
      </c>
      <c r="N6" s="765" t="s">
        <v>628</v>
      </c>
      <c r="O6" s="765" t="s">
        <v>630</v>
      </c>
      <c r="P6" s="765" t="s">
        <v>128</v>
      </c>
      <c r="Q6" s="2335"/>
    </row>
    <row r="7" spans="1:19" ht="45" customHeight="1">
      <c r="A7" s="2355"/>
      <c r="B7" s="794" t="s">
        <v>2212</v>
      </c>
      <c r="C7" s="2356"/>
      <c r="D7" s="2356"/>
      <c r="E7" s="2356"/>
      <c r="F7" s="2356"/>
      <c r="G7" s="2356"/>
      <c r="H7" s="2356"/>
      <c r="I7" s="2356"/>
      <c r="J7" s="2356"/>
      <c r="K7" s="765" t="s">
        <v>2164</v>
      </c>
      <c r="L7" s="765" t="s">
        <v>2165</v>
      </c>
      <c r="M7" s="765" t="s">
        <v>2166</v>
      </c>
      <c r="N7" s="765" t="s">
        <v>2164</v>
      </c>
      <c r="O7" s="765" t="s">
        <v>2165</v>
      </c>
      <c r="P7" s="765" t="s">
        <v>2166</v>
      </c>
      <c r="Q7" s="2336"/>
    </row>
    <row r="8" spans="1:19" ht="51" customHeight="1">
      <c r="A8" s="766" t="s">
        <v>88</v>
      </c>
      <c r="B8" s="796">
        <v>163</v>
      </c>
      <c r="C8" s="796">
        <v>2</v>
      </c>
      <c r="D8" s="796">
        <v>4</v>
      </c>
      <c r="E8" s="796">
        <v>17</v>
      </c>
      <c r="F8" s="796">
        <v>53</v>
      </c>
      <c r="G8" s="796">
        <v>33</v>
      </c>
      <c r="H8" s="796">
        <v>21</v>
      </c>
      <c r="I8" s="796">
        <v>9</v>
      </c>
      <c r="J8" s="796">
        <v>24</v>
      </c>
      <c r="K8" s="796">
        <v>61</v>
      </c>
      <c r="L8" s="796">
        <v>23</v>
      </c>
      <c r="M8" s="754">
        <f>K8+L8</f>
        <v>84</v>
      </c>
      <c r="N8" s="796">
        <v>49</v>
      </c>
      <c r="O8" s="796">
        <v>30</v>
      </c>
      <c r="P8" s="754">
        <f>N8+O8</f>
        <v>79</v>
      </c>
      <c r="Q8" s="766" t="s">
        <v>89</v>
      </c>
      <c r="S8" s="798"/>
    </row>
    <row r="9" spans="1:19" ht="51" customHeight="1">
      <c r="A9" s="766" t="s">
        <v>90</v>
      </c>
      <c r="B9" s="799">
        <v>43</v>
      </c>
      <c r="C9" s="799">
        <v>3</v>
      </c>
      <c r="D9" s="799">
        <v>3</v>
      </c>
      <c r="E9" s="799">
        <v>7</v>
      </c>
      <c r="F9" s="799">
        <v>13</v>
      </c>
      <c r="G9" s="799">
        <v>5</v>
      </c>
      <c r="H9" s="799">
        <v>3</v>
      </c>
      <c r="I9" s="799">
        <v>1</v>
      </c>
      <c r="J9" s="799">
        <v>8</v>
      </c>
      <c r="K9" s="799">
        <v>22</v>
      </c>
      <c r="L9" s="799">
        <v>8</v>
      </c>
      <c r="M9" s="754">
        <f t="shared" ref="M9:M27" si="0">K9+L9</f>
        <v>30</v>
      </c>
      <c r="N9" s="799">
        <v>9</v>
      </c>
      <c r="O9" s="799">
        <v>4</v>
      </c>
      <c r="P9" s="754">
        <f t="shared" ref="P9:P27" si="1">N9+O9</f>
        <v>13</v>
      </c>
      <c r="Q9" s="766" t="s">
        <v>91</v>
      </c>
      <c r="S9" s="798"/>
    </row>
    <row r="10" spans="1:19" ht="51" customHeight="1">
      <c r="A10" s="766" t="s">
        <v>92</v>
      </c>
      <c r="B10" s="796">
        <v>142</v>
      </c>
      <c r="C10" s="796">
        <v>2</v>
      </c>
      <c r="D10" s="796">
        <v>2</v>
      </c>
      <c r="E10" s="796">
        <v>16</v>
      </c>
      <c r="F10" s="796">
        <v>31</v>
      </c>
      <c r="G10" s="796">
        <v>36</v>
      </c>
      <c r="H10" s="796">
        <v>27</v>
      </c>
      <c r="I10" s="796">
        <v>11</v>
      </c>
      <c r="J10" s="796">
        <v>17</v>
      </c>
      <c r="K10" s="796">
        <v>48</v>
      </c>
      <c r="L10" s="796">
        <v>28</v>
      </c>
      <c r="M10" s="754">
        <f t="shared" si="0"/>
        <v>76</v>
      </c>
      <c r="N10" s="796">
        <v>45</v>
      </c>
      <c r="O10" s="796">
        <v>21</v>
      </c>
      <c r="P10" s="754">
        <f t="shared" si="1"/>
        <v>66</v>
      </c>
      <c r="Q10" s="766" t="s">
        <v>93</v>
      </c>
      <c r="S10" s="798"/>
    </row>
    <row r="11" spans="1:19" ht="51" customHeight="1">
      <c r="A11" s="766" t="s">
        <v>94</v>
      </c>
      <c r="B11" s="799">
        <v>3</v>
      </c>
      <c r="C11" s="799">
        <v>0</v>
      </c>
      <c r="D11" s="799">
        <v>0</v>
      </c>
      <c r="E11" s="799">
        <v>0</v>
      </c>
      <c r="F11" s="799">
        <v>2</v>
      </c>
      <c r="G11" s="799">
        <v>1</v>
      </c>
      <c r="H11" s="799">
        <v>0</v>
      </c>
      <c r="I11" s="799">
        <v>0</v>
      </c>
      <c r="J11" s="799">
        <v>0</v>
      </c>
      <c r="K11" s="799">
        <v>0</v>
      </c>
      <c r="L11" s="799">
        <v>1</v>
      </c>
      <c r="M11" s="754">
        <f t="shared" si="0"/>
        <v>1</v>
      </c>
      <c r="N11" s="799">
        <v>2</v>
      </c>
      <c r="O11" s="799">
        <v>0</v>
      </c>
      <c r="P11" s="754">
        <f t="shared" si="1"/>
        <v>2</v>
      </c>
      <c r="Q11" s="766" t="s">
        <v>95</v>
      </c>
      <c r="S11" s="798"/>
    </row>
    <row r="12" spans="1:19" ht="51" customHeight="1">
      <c r="A12" s="766" t="s">
        <v>96</v>
      </c>
      <c r="B12" s="796">
        <v>17</v>
      </c>
      <c r="C12" s="796">
        <v>0</v>
      </c>
      <c r="D12" s="796">
        <v>1</v>
      </c>
      <c r="E12" s="796">
        <v>2</v>
      </c>
      <c r="F12" s="796">
        <v>6</v>
      </c>
      <c r="G12" s="796">
        <v>4</v>
      </c>
      <c r="H12" s="796">
        <v>0</v>
      </c>
      <c r="I12" s="796">
        <v>3</v>
      </c>
      <c r="J12" s="796">
        <v>1</v>
      </c>
      <c r="K12" s="796">
        <v>7</v>
      </c>
      <c r="L12" s="796">
        <v>5</v>
      </c>
      <c r="M12" s="754">
        <f t="shared" si="0"/>
        <v>12</v>
      </c>
      <c r="N12" s="796">
        <v>3</v>
      </c>
      <c r="O12" s="796">
        <v>2</v>
      </c>
      <c r="P12" s="754">
        <f t="shared" si="1"/>
        <v>5</v>
      </c>
      <c r="Q12" s="766" t="s">
        <v>97</v>
      </c>
      <c r="S12" s="798"/>
    </row>
    <row r="13" spans="1:19" ht="51" customHeight="1">
      <c r="A13" s="766" t="s">
        <v>98</v>
      </c>
      <c r="B13" s="799">
        <v>12</v>
      </c>
      <c r="C13" s="799">
        <v>0</v>
      </c>
      <c r="D13" s="799">
        <v>0</v>
      </c>
      <c r="E13" s="799">
        <v>1</v>
      </c>
      <c r="F13" s="799">
        <v>4</v>
      </c>
      <c r="G13" s="799">
        <v>4</v>
      </c>
      <c r="H13" s="799">
        <v>2</v>
      </c>
      <c r="I13" s="799">
        <v>0</v>
      </c>
      <c r="J13" s="799">
        <v>1</v>
      </c>
      <c r="K13" s="799">
        <v>3</v>
      </c>
      <c r="L13" s="799">
        <v>2</v>
      </c>
      <c r="M13" s="754">
        <f t="shared" si="0"/>
        <v>5</v>
      </c>
      <c r="N13" s="799">
        <v>4</v>
      </c>
      <c r="O13" s="799">
        <v>3</v>
      </c>
      <c r="P13" s="754">
        <f t="shared" si="1"/>
        <v>7</v>
      </c>
      <c r="Q13" s="766" t="s">
        <v>99</v>
      </c>
      <c r="S13" s="798"/>
    </row>
    <row r="14" spans="1:19" ht="51" customHeight="1">
      <c r="A14" s="766" t="s">
        <v>258</v>
      </c>
      <c r="B14" s="796">
        <v>95</v>
      </c>
      <c r="C14" s="796">
        <v>1</v>
      </c>
      <c r="D14" s="796">
        <v>0</v>
      </c>
      <c r="E14" s="796">
        <v>11</v>
      </c>
      <c r="F14" s="796">
        <v>37</v>
      </c>
      <c r="G14" s="796">
        <v>20</v>
      </c>
      <c r="H14" s="796">
        <v>12</v>
      </c>
      <c r="I14" s="796">
        <v>6</v>
      </c>
      <c r="J14" s="796">
        <v>8</v>
      </c>
      <c r="K14" s="796">
        <v>28</v>
      </c>
      <c r="L14" s="796">
        <v>5</v>
      </c>
      <c r="M14" s="754">
        <f t="shared" si="0"/>
        <v>33</v>
      </c>
      <c r="N14" s="796">
        <v>42</v>
      </c>
      <c r="O14" s="796">
        <v>20</v>
      </c>
      <c r="P14" s="754">
        <f t="shared" si="1"/>
        <v>62</v>
      </c>
      <c r="Q14" s="766" t="s">
        <v>101</v>
      </c>
      <c r="S14" s="798"/>
    </row>
    <row r="15" spans="1:19" ht="51" customHeight="1">
      <c r="A15" s="766" t="s">
        <v>102</v>
      </c>
      <c r="B15" s="799">
        <v>15</v>
      </c>
      <c r="C15" s="799">
        <v>0</v>
      </c>
      <c r="D15" s="799">
        <v>0</v>
      </c>
      <c r="E15" s="799">
        <v>2</v>
      </c>
      <c r="F15" s="799">
        <v>5</v>
      </c>
      <c r="G15" s="799">
        <v>4</v>
      </c>
      <c r="H15" s="799">
        <v>2</v>
      </c>
      <c r="I15" s="799">
        <v>1</v>
      </c>
      <c r="J15" s="799">
        <v>1</v>
      </c>
      <c r="K15" s="799">
        <v>2</v>
      </c>
      <c r="L15" s="799">
        <v>3</v>
      </c>
      <c r="M15" s="754">
        <f t="shared" si="0"/>
        <v>5</v>
      </c>
      <c r="N15" s="799">
        <v>6</v>
      </c>
      <c r="O15" s="799">
        <v>4</v>
      </c>
      <c r="P15" s="754">
        <f t="shared" si="1"/>
        <v>10</v>
      </c>
      <c r="Q15" s="766" t="s">
        <v>103</v>
      </c>
      <c r="S15" s="798"/>
    </row>
    <row r="16" spans="1:19" ht="51" customHeight="1">
      <c r="A16" s="766" t="s">
        <v>104</v>
      </c>
      <c r="B16" s="796">
        <v>0</v>
      </c>
      <c r="C16" s="796">
        <v>0</v>
      </c>
      <c r="D16" s="796">
        <v>0</v>
      </c>
      <c r="E16" s="796">
        <v>0</v>
      </c>
      <c r="F16" s="796">
        <v>0</v>
      </c>
      <c r="G16" s="796">
        <v>0</v>
      </c>
      <c r="H16" s="796">
        <v>0</v>
      </c>
      <c r="I16" s="796">
        <v>0</v>
      </c>
      <c r="J16" s="796">
        <v>0</v>
      </c>
      <c r="K16" s="796">
        <v>0</v>
      </c>
      <c r="L16" s="796">
        <v>0</v>
      </c>
      <c r="M16" s="754">
        <f t="shared" si="0"/>
        <v>0</v>
      </c>
      <c r="N16" s="796">
        <v>0</v>
      </c>
      <c r="O16" s="796">
        <v>0</v>
      </c>
      <c r="P16" s="754">
        <f t="shared" si="1"/>
        <v>0</v>
      </c>
      <c r="Q16" s="766" t="s">
        <v>105</v>
      </c>
      <c r="S16" s="798"/>
    </row>
    <row r="17" spans="1:19" ht="51" customHeight="1">
      <c r="A17" s="766" t="s">
        <v>106</v>
      </c>
      <c r="B17" s="799">
        <v>29</v>
      </c>
      <c r="C17" s="799">
        <v>1</v>
      </c>
      <c r="D17" s="799">
        <v>0</v>
      </c>
      <c r="E17" s="799">
        <v>8</v>
      </c>
      <c r="F17" s="799">
        <v>8</v>
      </c>
      <c r="G17" s="799">
        <v>6</v>
      </c>
      <c r="H17" s="799">
        <v>2</v>
      </c>
      <c r="I17" s="799">
        <v>1</v>
      </c>
      <c r="J17" s="799">
        <v>3</v>
      </c>
      <c r="K17" s="799">
        <v>15</v>
      </c>
      <c r="L17" s="799">
        <v>11</v>
      </c>
      <c r="M17" s="754">
        <f t="shared" si="0"/>
        <v>26</v>
      </c>
      <c r="N17" s="799">
        <v>1</v>
      </c>
      <c r="O17" s="799">
        <v>2</v>
      </c>
      <c r="P17" s="754">
        <f t="shared" si="1"/>
        <v>3</v>
      </c>
      <c r="Q17" s="766" t="s">
        <v>107</v>
      </c>
      <c r="S17" s="798"/>
    </row>
    <row r="18" spans="1:19" ht="51" customHeight="1">
      <c r="A18" s="766" t="s">
        <v>259</v>
      </c>
      <c r="B18" s="796">
        <v>0</v>
      </c>
      <c r="C18" s="796">
        <v>0</v>
      </c>
      <c r="D18" s="796">
        <v>0</v>
      </c>
      <c r="E18" s="796">
        <v>0</v>
      </c>
      <c r="F18" s="796">
        <v>0</v>
      </c>
      <c r="G18" s="796">
        <v>0</v>
      </c>
      <c r="H18" s="796">
        <v>0</v>
      </c>
      <c r="I18" s="796">
        <v>0</v>
      </c>
      <c r="J18" s="796">
        <v>0</v>
      </c>
      <c r="K18" s="796">
        <v>0</v>
      </c>
      <c r="L18" s="796">
        <v>0</v>
      </c>
      <c r="M18" s="754">
        <f t="shared" si="0"/>
        <v>0</v>
      </c>
      <c r="N18" s="796">
        <v>0</v>
      </c>
      <c r="O18" s="796">
        <v>0</v>
      </c>
      <c r="P18" s="754">
        <f t="shared" si="1"/>
        <v>0</v>
      </c>
      <c r="Q18" s="766" t="s">
        <v>109</v>
      </c>
      <c r="S18" s="798"/>
    </row>
    <row r="19" spans="1:19" ht="51" customHeight="1">
      <c r="A19" s="766" t="s">
        <v>110</v>
      </c>
      <c r="B19" s="799">
        <v>7</v>
      </c>
      <c r="C19" s="799">
        <v>0</v>
      </c>
      <c r="D19" s="799">
        <v>0</v>
      </c>
      <c r="E19" s="799">
        <v>1</v>
      </c>
      <c r="F19" s="799">
        <v>4</v>
      </c>
      <c r="G19" s="799">
        <v>0</v>
      </c>
      <c r="H19" s="799">
        <v>1</v>
      </c>
      <c r="I19" s="799">
        <v>1</v>
      </c>
      <c r="J19" s="799">
        <v>0</v>
      </c>
      <c r="K19" s="799">
        <v>6</v>
      </c>
      <c r="L19" s="799">
        <v>0</v>
      </c>
      <c r="M19" s="754">
        <f t="shared" si="0"/>
        <v>6</v>
      </c>
      <c r="N19" s="799">
        <v>1</v>
      </c>
      <c r="O19" s="799">
        <v>0</v>
      </c>
      <c r="P19" s="754">
        <f t="shared" si="1"/>
        <v>1</v>
      </c>
      <c r="Q19" s="766" t="s">
        <v>111</v>
      </c>
      <c r="S19" s="798"/>
    </row>
    <row r="20" spans="1:19" ht="51" customHeight="1">
      <c r="A20" s="766" t="s">
        <v>112</v>
      </c>
      <c r="B20" s="796">
        <v>1</v>
      </c>
      <c r="C20" s="796">
        <v>0</v>
      </c>
      <c r="D20" s="796">
        <v>0</v>
      </c>
      <c r="E20" s="796">
        <v>0</v>
      </c>
      <c r="F20" s="796">
        <v>0</v>
      </c>
      <c r="G20" s="796">
        <v>0</v>
      </c>
      <c r="H20" s="796">
        <v>0</v>
      </c>
      <c r="I20" s="796">
        <v>0</v>
      </c>
      <c r="J20" s="796">
        <v>1</v>
      </c>
      <c r="K20" s="796">
        <v>1</v>
      </c>
      <c r="L20" s="796">
        <v>0</v>
      </c>
      <c r="M20" s="754">
        <f t="shared" si="0"/>
        <v>1</v>
      </c>
      <c r="N20" s="796">
        <v>0</v>
      </c>
      <c r="O20" s="796">
        <v>0</v>
      </c>
      <c r="P20" s="754">
        <f t="shared" si="1"/>
        <v>0</v>
      </c>
      <c r="Q20" s="766" t="s">
        <v>113</v>
      </c>
      <c r="S20" s="798"/>
    </row>
    <row r="21" spans="1:19" ht="51" customHeight="1">
      <c r="A21" s="766" t="s">
        <v>148</v>
      </c>
      <c r="B21" s="799">
        <v>3</v>
      </c>
      <c r="C21" s="799">
        <v>0</v>
      </c>
      <c r="D21" s="799">
        <v>0</v>
      </c>
      <c r="E21" s="799">
        <v>0</v>
      </c>
      <c r="F21" s="799">
        <v>0</v>
      </c>
      <c r="G21" s="799">
        <v>2</v>
      </c>
      <c r="H21" s="799">
        <v>0</v>
      </c>
      <c r="I21" s="799">
        <v>0</v>
      </c>
      <c r="J21" s="799">
        <v>1</v>
      </c>
      <c r="K21" s="799">
        <v>0</v>
      </c>
      <c r="L21" s="799">
        <v>1</v>
      </c>
      <c r="M21" s="754">
        <f t="shared" si="0"/>
        <v>1</v>
      </c>
      <c r="N21" s="799">
        <v>2</v>
      </c>
      <c r="O21" s="799">
        <v>0</v>
      </c>
      <c r="P21" s="754">
        <f t="shared" si="1"/>
        <v>2</v>
      </c>
      <c r="Q21" s="766" t="s">
        <v>261</v>
      </c>
      <c r="S21" s="798"/>
    </row>
    <row r="22" spans="1:19" ht="51" customHeight="1">
      <c r="A22" s="766" t="s">
        <v>116</v>
      </c>
      <c r="B22" s="796">
        <v>36</v>
      </c>
      <c r="C22" s="796">
        <v>1</v>
      </c>
      <c r="D22" s="796">
        <v>1</v>
      </c>
      <c r="E22" s="796">
        <v>9</v>
      </c>
      <c r="F22" s="796">
        <v>12</v>
      </c>
      <c r="G22" s="796">
        <v>7</v>
      </c>
      <c r="H22" s="796">
        <v>4</v>
      </c>
      <c r="I22" s="796">
        <v>1</v>
      </c>
      <c r="J22" s="796">
        <v>1</v>
      </c>
      <c r="K22" s="796">
        <v>19</v>
      </c>
      <c r="L22" s="796">
        <v>10</v>
      </c>
      <c r="M22" s="754">
        <f t="shared" si="0"/>
        <v>29</v>
      </c>
      <c r="N22" s="796">
        <v>7</v>
      </c>
      <c r="O22" s="796">
        <v>0</v>
      </c>
      <c r="P22" s="754">
        <f t="shared" si="1"/>
        <v>7</v>
      </c>
      <c r="Q22" s="766" t="s">
        <v>117</v>
      </c>
      <c r="S22" s="798"/>
    </row>
    <row r="23" spans="1:19" ht="51" customHeight="1">
      <c r="A23" s="766" t="s">
        <v>118</v>
      </c>
      <c r="B23" s="799">
        <v>1</v>
      </c>
      <c r="C23" s="799">
        <v>0</v>
      </c>
      <c r="D23" s="799">
        <v>0</v>
      </c>
      <c r="E23" s="799">
        <v>0</v>
      </c>
      <c r="F23" s="799">
        <v>0</v>
      </c>
      <c r="G23" s="799">
        <v>1</v>
      </c>
      <c r="H23" s="799">
        <v>0</v>
      </c>
      <c r="I23" s="799">
        <v>0</v>
      </c>
      <c r="J23" s="799">
        <v>0</v>
      </c>
      <c r="K23" s="799">
        <v>0</v>
      </c>
      <c r="L23" s="799">
        <v>0</v>
      </c>
      <c r="M23" s="754">
        <f t="shared" si="0"/>
        <v>0</v>
      </c>
      <c r="N23" s="799">
        <v>1</v>
      </c>
      <c r="O23" s="799">
        <v>0</v>
      </c>
      <c r="P23" s="754">
        <f t="shared" si="1"/>
        <v>1</v>
      </c>
      <c r="Q23" s="766" t="s">
        <v>119</v>
      </c>
      <c r="S23" s="798"/>
    </row>
    <row r="24" spans="1:19" ht="51" customHeight="1">
      <c r="A24" s="766" t="s">
        <v>149</v>
      </c>
      <c r="B24" s="796">
        <v>2</v>
      </c>
      <c r="C24" s="796">
        <v>0</v>
      </c>
      <c r="D24" s="796">
        <v>0</v>
      </c>
      <c r="E24" s="796">
        <v>0</v>
      </c>
      <c r="F24" s="796">
        <v>2</v>
      </c>
      <c r="G24" s="796">
        <v>0</v>
      </c>
      <c r="H24" s="796">
        <v>0</v>
      </c>
      <c r="I24" s="796">
        <v>0</v>
      </c>
      <c r="J24" s="796">
        <v>0</v>
      </c>
      <c r="K24" s="796">
        <v>1</v>
      </c>
      <c r="L24" s="796">
        <v>0</v>
      </c>
      <c r="M24" s="754">
        <f t="shared" si="0"/>
        <v>1</v>
      </c>
      <c r="N24" s="796">
        <v>0</v>
      </c>
      <c r="O24" s="796">
        <v>1</v>
      </c>
      <c r="P24" s="754">
        <f t="shared" si="1"/>
        <v>1</v>
      </c>
      <c r="Q24" s="766" t="s">
        <v>121</v>
      </c>
      <c r="S24" s="798"/>
    </row>
    <row r="25" spans="1:19" ht="51" customHeight="1">
      <c r="A25" s="766" t="s">
        <v>122</v>
      </c>
      <c r="B25" s="799">
        <v>3</v>
      </c>
      <c r="C25" s="799">
        <v>0</v>
      </c>
      <c r="D25" s="799">
        <v>0</v>
      </c>
      <c r="E25" s="799">
        <v>1</v>
      </c>
      <c r="F25" s="799">
        <v>1</v>
      </c>
      <c r="G25" s="799">
        <v>0</v>
      </c>
      <c r="H25" s="799">
        <v>0</v>
      </c>
      <c r="I25" s="799">
        <v>1</v>
      </c>
      <c r="J25" s="799">
        <v>0</v>
      </c>
      <c r="K25" s="799">
        <v>2</v>
      </c>
      <c r="L25" s="799">
        <v>1</v>
      </c>
      <c r="M25" s="754">
        <f t="shared" si="0"/>
        <v>3</v>
      </c>
      <c r="N25" s="799">
        <v>0</v>
      </c>
      <c r="O25" s="799">
        <v>0</v>
      </c>
      <c r="P25" s="754">
        <f t="shared" si="1"/>
        <v>0</v>
      </c>
      <c r="Q25" s="766" t="s">
        <v>123</v>
      </c>
      <c r="S25" s="798"/>
    </row>
    <row r="26" spans="1:19" ht="51" customHeight="1">
      <c r="A26" s="766" t="s">
        <v>124</v>
      </c>
      <c r="B26" s="796">
        <v>1</v>
      </c>
      <c r="C26" s="796">
        <v>0</v>
      </c>
      <c r="D26" s="796">
        <v>0</v>
      </c>
      <c r="E26" s="796">
        <v>1</v>
      </c>
      <c r="F26" s="796">
        <v>0</v>
      </c>
      <c r="G26" s="796">
        <v>0</v>
      </c>
      <c r="H26" s="796">
        <v>0</v>
      </c>
      <c r="I26" s="796">
        <v>0</v>
      </c>
      <c r="J26" s="796">
        <v>0</v>
      </c>
      <c r="K26" s="796">
        <v>0</v>
      </c>
      <c r="L26" s="796">
        <v>0</v>
      </c>
      <c r="M26" s="754">
        <f t="shared" si="0"/>
        <v>0</v>
      </c>
      <c r="N26" s="796">
        <v>1</v>
      </c>
      <c r="O26" s="796">
        <v>0</v>
      </c>
      <c r="P26" s="754">
        <f t="shared" si="1"/>
        <v>1</v>
      </c>
      <c r="Q26" s="766" t="s">
        <v>125</v>
      </c>
      <c r="S26" s="798"/>
    </row>
    <row r="27" spans="1:19" ht="51" customHeight="1">
      <c r="A27" s="766" t="s">
        <v>126</v>
      </c>
      <c r="B27" s="799">
        <v>3</v>
      </c>
      <c r="C27" s="799">
        <v>0</v>
      </c>
      <c r="D27" s="799">
        <v>0</v>
      </c>
      <c r="E27" s="799">
        <v>1</v>
      </c>
      <c r="F27" s="799">
        <v>0</v>
      </c>
      <c r="G27" s="799">
        <v>2</v>
      </c>
      <c r="H27" s="799">
        <v>0</v>
      </c>
      <c r="I27" s="799">
        <v>0</v>
      </c>
      <c r="J27" s="799">
        <v>0</v>
      </c>
      <c r="K27" s="799">
        <v>1</v>
      </c>
      <c r="L27" s="799">
        <v>2</v>
      </c>
      <c r="M27" s="754">
        <f t="shared" si="0"/>
        <v>3</v>
      </c>
      <c r="N27" s="799">
        <v>0</v>
      </c>
      <c r="O27" s="799">
        <v>0</v>
      </c>
      <c r="P27" s="754">
        <f t="shared" si="1"/>
        <v>0</v>
      </c>
      <c r="Q27" s="766" t="s">
        <v>127</v>
      </c>
      <c r="S27" s="798"/>
    </row>
    <row r="28" spans="1:19" ht="51" customHeight="1">
      <c r="A28" s="765" t="s">
        <v>128</v>
      </c>
      <c r="B28" s="803">
        <f t="shared" ref="B28:P28" si="2">SUM(B8:B27)</f>
        <v>576</v>
      </c>
      <c r="C28" s="803">
        <f t="shared" si="2"/>
        <v>10</v>
      </c>
      <c r="D28" s="803">
        <f t="shared" si="2"/>
        <v>11</v>
      </c>
      <c r="E28" s="803">
        <f t="shared" si="2"/>
        <v>77</v>
      </c>
      <c r="F28" s="803">
        <f t="shared" si="2"/>
        <v>178</v>
      </c>
      <c r="G28" s="803">
        <f t="shared" si="2"/>
        <v>125</v>
      </c>
      <c r="H28" s="803">
        <f t="shared" si="2"/>
        <v>74</v>
      </c>
      <c r="I28" s="803">
        <f t="shared" si="2"/>
        <v>35</v>
      </c>
      <c r="J28" s="803">
        <f t="shared" si="2"/>
        <v>66</v>
      </c>
      <c r="K28" s="803">
        <f t="shared" si="2"/>
        <v>216</v>
      </c>
      <c r="L28" s="803">
        <f t="shared" si="2"/>
        <v>100</v>
      </c>
      <c r="M28" s="803">
        <f t="shared" si="2"/>
        <v>316</v>
      </c>
      <c r="N28" s="803">
        <f t="shared" si="2"/>
        <v>173</v>
      </c>
      <c r="O28" s="803">
        <f t="shared" si="2"/>
        <v>87</v>
      </c>
      <c r="P28" s="803">
        <f t="shared" si="2"/>
        <v>260</v>
      </c>
      <c r="Q28" s="765" t="s">
        <v>129</v>
      </c>
      <c r="S28" s="798"/>
    </row>
    <row r="29" spans="1:19" ht="23.25">
      <c r="A29" s="791"/>
      <c r="B29" s="804"/>
      <c r="C29" s="804"/>
      <c r="D29" s="804"/>
      <c r="E29" s="804"/>
      <c r="F29" s="804"/>
      <c r="G29" s="804"/>
      <c r="H29" s="804"/>
      <c r="I29" s="804"/>
      <c r="J29" s="804"/>
      <c r="K29" s="804"/>
      <c r="L29" s="804"/>
      <c r="M29" s="804"/>
      <c r="N29" s="804"/>
      <c r="O29" s="804"/>
      <c r="P29" s="804"/>
    </row>
    <row r="31" spans="1:19" ht="15">
      <c r="E31" s="801"/>
    </row>
    <row r="37" spans="4:4">
      <c r="D37" s="798"/>
    </row>
  </sheetData>
  <mergeCells count="17">
    <mergeCell ref="A1:Q1"/>
    <mergeCell ref="A2:Q2"/>
    <mergeCell ref="A3:H3"/>
    <mergeCell ref="I3:Q3"/>
    <mergeCell ref="A4:A7"/>
    <mergeCell ref="C4:J5"/>
    <mergeCell ref="K4:M5"/>
    <mergeCell ref="N4:P5"/>
    <mergeCell ref="Q4:Q7"/>
    <mergeCell ref="C6:C7"/>
    <mergeCell ref="J6:J7"/>
    <mergeCell ref="D6:D7"/>
    <mergeCell ref="E6:E7"/>
    <mergeCell ref="F6:F7"/>
    <mergeCell ref="G6:G7"/>
    <mergeCell ref="H6:H7"/>
    <mergeCell ref="I6:I7"/>
  </mergeCells>
  <printOptions horizontalCentered="1" verticalCentered="1"/>
  <pageMargins left="0.74803149606299213" right="0.74803149606299213" top="0.98425196850393704" bottom="0.98425196850393704" header="0.51181102362204722" footer="0.51181102362204722"/>
  <pageSetup paperSize="9" scale="34" orientation="landscape"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C8C27"/>
  </sheetPr>
  <dimension ref="A1:H35"/>
  <sheetViews>
    <sheetView rightToLeft="1" workbookViewId="0">
      <selection activeCell="G13" sqref="G13"/>
    </sheetView>
  </sheetViews>
  <sheetFormatPr defaultColWidth="40.5703125" defaultRowHeight="15.75"/>
  <cols>
    <col min="1" max="1" width="40.5703125" style="734"/>
    <col min="2" max="2" width="27.5703125" style="821" hidden="1" customWidth="1"/>
    <col min="3" max="3" width="27.5703125" style="821" customWidth="1"/>
    <col min="4" max="7" width="27.5703125" style="819" customWidth="1"/>
    <col min="8" max="8" width="40.5703125" style="821"/>
    <col min="9" max="16384" width="40.5703125" style="734"/>
  </cols>
  <sheetData>
    <row r="1" spans="1:8" ht="54.75" customHeight="1">
      <c r="A1" s="1956" t="s">
        <v>1951</v>
      </c>
      <c r="B1" s="1956"/>
      <c r="C1" s="1956"/>
      <c r="D1" s="1956"/>
      <c r="E1" s="1956"/>
      <c r="F1" s="1956"/>
      <c r="G1" s="1956"/>
      <c r="H1" s="1956"/>
    </row>
    <row r="2" spans="1:8" ht="54.75" customHeight="1">
      <c r="A2" s="1902" t="s">
        <v>1952</v>
      </c>
      <c r="B2" s="1902"/>
      <c r="C2" s="1902"/>
      <c r="D2" s="1902"/>
      <c r="E2" s="1902"/>
      <c r="F2" s="1902"/>
      <c r="G2" s="1902"/>
      <c r="H2" s="1902"/>
    </row>
    <row r="3" spans="1:8" ht="36.75" customHeight="1">
      <c r="A3" s="250" t="s">
        <v>2215</v>
      </c>
      <c r="B3" s="1958" t="s">
        <v>2216</v>
      </c>
      <c r="C3" s="1958"/>
      <c r="D3" s="1958"/>
      <c r="E3" s="1958"/>
      <c r="F3" s="1958"/>
      <c r="G3" s="1958"/>
      <c r="H3" s="1905"/>
    </row>
    <row r="4" spans="1:8" ht="98.25" customHeight="1">
      <c r="A4" s="805" t="s">
        <v>83</v>
      </c>
      <c r="B4" s="805" t="s">
        <v>519</v>
      </c>
      <c r="C4" s="805" t="s">
        <v>219</v>
      </c>
      <c r="D4" s="805" t="s">
        <v>220</v>
      </c>
      <c r="E4" s="806" t="s">
        <v>178</v>
      </c>
      <c r="F4" s="807" t="s">
        <v>179</v>
      </c>
      <c r="G4" s="807" t="s">
        <v>221</v>
      </c>
      <c r="H4" s="805" t="s">
        <v>87</v>
      </c>
    </row>
    <row r="5" spans="1:8" ht="54.75" customHeight="1">
      <c r="A5" s="732" t="s">
        <v>88</v>
      </c>
      <c r="B5" s="808">
        <v>2</v>
      </c>
      <c r="C5" s="808">
        <v>0</v>
      </c>
      <c r="D5" s="808">
        <v>1</v>
      </c>
      <c r="E5" s="809">
        <v>1</v>
      </c>
      <c r="F5" s="810">
        <f ca="1">F5:F25</f>
        <v>0</v>
      </c>
      <c r="G5" s="810">
        <v>5</v>
      </c>
      <c r="H5" s="732" t="s">
        <v>89</v>
      </c>
    </row>
    <row r="6" spans="1:8" ht="54.75" customHeight="1">
      <c r="A6" s="732" t="s">
        <v>90</v>
      </c>
      <c r="B6" s="811">
        <v>1</v>
      </c>
      <c r="C6" s="811">
        <v>2</v>
      </c>
      <c r="D6" s="811">
        <v>0</v>
      </c>
      <c r="E6" s="812">
        <v>4</v>
      </c>
      <c r="F6" s="813">
        <v>1</v>
      </c>
      <c r="G6" s="813">
        <v>1</v>
      </c>
      <c r="H6" s="732" t="s">
        <v>91</v>
      </c>
    </row>
    <row r="7" spans="1:8" ht="54.75" customHeight="1">
      <c r="A7" s="732" t="s">
        <v>92</v>
      </c>
      <c r="B7" s="808">
        <v>3</v>
      </c>
      <c r="C7" s="808">
        <v>5</v>
      </c>
      <c r="D7" s="808">
        <v>4</v>
      </c>
      <c r="E7" s="809">
        <v>4</v>
      </c>
      <c r="F7" s="810">
        <v>1</v>
      </c>
      <c r="G7" s="810">
        <v>2</v>
      </c>
      <c r="H7" s="732" t="s">
        <v>93</v>
      </c>
    </row>
    <row r="8" spans="1:8" ht="54.75" customHeight="1">
      <c r="A8" s="732" t="s">
        <v>94</v>
      </c>
      <c r="B8" s="811">
        <v>0</v>
      </c>
      <c r="C8" s="811">
        <v>0</v>
      </c>
      <c r="D8" s="811">
        <v>0</v>
      </c>
      <c r="E8" s="812">
        <v>0</v>
      </c>
      <c r="F8" s="813">
        <v>0</v>
      </c>
      <c r="G8" s="813">
        <v>0</v>
      </c>
      <c r="H8" s="732" t="s">
        <v>95</v>
      </c>
    </row>
    <row r="9" spans="1:8" ht="54.75" customHeight="1">
      <c r="A9" s="732" t="s">
        <v>96</v>
      </c>
      <c r="B9" s="808">
        <v>0</v>
      </c>
      <c r="C9" s="808">
        <v>0</v>
      </c>
      <c r="D9" s="808">
        <v>2</v>
      </c>
      <c r="E9" s="809">
        <v>10</v>
      </c>
      <c r="F9" s="810">
        <v>2</v>
      </c>
      <c r="G9" s="810">
        <v>2</v>
      </c>
      <c r="H9" s="732" t="s">
        <v>97</v>
      </c>
    </row>
    <row r="10" spans="1:8" ht="54.75" customHeight="1">
      <c r="A10" s="732" t="s">
        <v>98</v>
      </c>
      <c r="B10" s="811">
        <v>1</v>
      </c>
      <c r="C10" s="811">
        <v>1</v>
      </c>
      <c r="D10" s="811">
        <v>1</v>
      </c>
      <c r="E10" s="812">
        <v>1</v>
      </c>
      <c r="F10" s="813">
        <v>1</v>
      </c>
      <c r="G10" s="813">
        <v>1</v>
      </c>
      <c r="H10" s="732" t="s">
        <v>99</v>
      </c>
    </row>
    <row r="11" spans="1:8" ht="54.75" customHeight="1">
      <c r="A11" s="732" t="s">
        <v>258</v>
      </c>
      <c r="B11" s="808">
        <v>7</v>
      </c>
      <c r="C11" s="808">
        <v>14</v>
      </c>
      <c r="D11" s="808">
        <v>7</v>
      </c>
      <c r="E11" s="809">
        <v>4</v>
      </c>
      <c r="F11" s="810">
        <v>11</v>
      </c>
      <c r="G11" s="810">
        <v>8</v>
      </c>
      <c r="H11" s="732" t="s">
        <v>101</v>
      </c>
    </row>
    <row r="12" spans="1:8" ht="54.75" customHeight="1">
      <c r="A12" s="732" t="s">
        <v>102</v>
      </c>
      <c r="B12" s="811">
        <v>1</v>
      </c>
      <c r="C12" s="811">
        <v>1</v>
      </c>
      <c r="D12" s="811">
        <v>0</v>
      </c>
      <c r="E12" s="812">
        <v>0</v>
      </c>
      <c r="F12" s="813">
        <v>0</v>
      </c>
      <c r="G12" s="813">
        <v>1</v>
      </c>
      <c r="H12" s="732" t="s">
        <v>103</v>
      </c>
    </row>
    <row r="13" spans="1:8" ht="54.75" customHeight="1">
      <c r="A13" s="732" t="s">
        <v>104</v>
      </c>
      <c r="B13" s="808">
        <v>0</v>
      </c>
      <c r="C13" s="808">
        <v>0</v>
      </c>
      <c r="D13" s="808">
        <v>0</v>
      </c>
      <c r="E13" s="809">
        <v>0</v>
      </c>
      <c r="F13" s="810">
        <v>1</v>
      </c>
      <c r="G13" s="810">
        <v>0</v>
      </c>
      <c r="H13" s="732" t="s">
        <v>105</v>
      </c>
    </row>
    <row r="14" spans="1:8" ht="54.75" customHeight="1">
      <c r="A14" s="732" t="s">
        <v>106</v>
      </c>
      <c r="B14" s="811">
        <v>0</v>
      </c>
      <c r="C14" s="811">
        <v>4</v>
      </c>
      <c r="D14" s="811">
        <v>0</v>
      </c>
      <c r="E14" s="812">
        <v>1</v>
      </c>
      <c r="F14" s="813">
        <v>4</v>
      </c>
      <c r="G14" s="813">
        <v>1</v>
      </c>
      <c r="H14" s="732" t="s">
        <v>107</v>
      </c>
    </row>
    <row r="15" spans="1:8" ht="54.75" customHeight="1">
      <c r="A15" s="732" t="s">
        <v>259</v>
      </c>
      <c r="B15" s="808">
        <v>0</v>
      </c>
      <c r="C15" s="808">
        <v>0</v>
      </c>
      <c r="D15" s="808">
        <v>0</v>
      </c>
      <c r="E15" s="809">
        <v>0</v>
      </c>
      <c r="F15" s="810">
        <v>0</v>
      </c>
      <c r="G15" s="810">
        <v>0</v>
      </c>
      <c r="H15" s="732" t="s">
        <v>109</v>
      </c>
    </row>
    <row r="16" spans="1:8" ht="54.75" customHeight="1">
      <c r="A16" s="732" t="s">
        <v>110</v>
      </c>
      <c r="B16" s="811">
        <v>1</v>
      </c>
      <c r="C16" s="811">
        <v>0</v>
      </c>
      <c r="D16" s="811">
        <v>0</v>
      </c>
      <c r="E16" s="812">
        <v>0</v>
      </c>
      <c r="F16" s="813">
        <v>0</v>
      </c>
      <c r="G16" s="813">
        <v>1</v>
      </c>
      <c r="H16" s="732" t="s">
        <v>111</v>
      </c>
    </row>
    <row r="17" spans="1:8" ht="54.75" customHeight="1">
      <c r="A17" s="732" t="s">
        <v>112</v>
      </c>
      <c r="B17" s="808">
        <v>0</v>
      </c>
      <c r="C17" s="808">
        <v>0</v>
      </c>
      <c r="D17" s="808">
        <v>0</v>
      </c>
      <c r="E17" s="809">
        <v>2</v>
      </c>
      <c r="F17" s="810">
        <v>0</v>
      </c>
      <c r="G17" s="810">
        <v>0</v>
      </c>
      <c r="H17" s="732" t="s">
        <v>113</v>
      </c>
    </row>
    <row r="18" spans="1:8" ht="54.75" customHeight="1">
      <c r="A18" s="732" t="s">
        <v>148</v>
      </c>
      <c r="B18" s="811">
        <v>0</v>
      </c>
      <c r="C18" s="811">
        <v>0</v>
      </c>
      <c r="D18" s="811">
        <v>0</v>
      </c>
      <c r="E18" s="812">
        <v>0</v>
      </c>
      <c r="F18" s="813">
        <v>0</v>
      </c>
      <c r="G18" s="813">
        <v>0</v>
      </c>
      <c r="H18" s="732" t="s">
        <v>261</v>
      </c>
    </row>
    <row r="19" spans="1:8" ht="54.75" customHeight="1">
      <c r="A19" s="732" t="s">
        <v>116</v>
      </c>
      <c r="B19" s="808">
        <v>1</v>
      </c>
      <c r="C19" s="808">
        <v>5</v>
      </c>
      <c r="D19" s="808">
        <v>0</v>
      </c>
      <c r="E19" s="809">
        <v>0</v>
      </c>
      <c r="F19" s="810">
        <v>0</v>
      </c>
      <c r="G19" s="810">
        <v>1</v>
      </c>
      <c r="H19" s="732" t="s">
        <v>117</v>
      </c>
    </row>
    <row r="20" spans="1:8" ht="54.75" customHeight="1">
      <c r="A20" s="732" t="s">
        <v>118</v>
      </c>
      <c r="B20" s="811">
        <v>1</v>
      </c>
      <c r="C20" s="811">
        <v>0</v>
      </c>
      <c r="D20" s="811">
        <v>1</v>
      </c>
      <c r="E20" s="812">
        <v>1</v>
      </c>
      <c r="F20" s="813">
        <v>0</v>
      </c>
      <c r="G20" s="813">
        <v>1</v>
      </c>
      <c r="H20" s="732" t="s">
        <v>119</v>
      </c>
    </row>
    <row r="21" spans="1:8" ht="54.75" customHeight="1">
      <c r="A21" s="732" t="s">
        <v>149</v>
      </c>
      <c r="B21" s="808">
        <v>0</v>
      </c>
      <c r="C21" s="808">
        <v>0</v>
      </c>
      <c r="D21" s="808">
        <v>0</v>
      </c>
      <c r="E21" s="809">
        <v>0</v>
      </c>
      <c r="F21" s="810">
        <v>0</v>
      </c>
      <c r="G21" s="810">
        <v>0</v>
      </c>
      <c r="H21" s="732" t="s">
        <v>121</v>
      </c>
    </row>
    <row r="22" spans="1:8" ht="54.75" customHeight="1">
      <c r="A22" s="732" t="s">
        <v>122</v>
      </c>
      <c r="B22" s="811">
        <v>0</v>
      </c>
      <c r="C22" s="811">
        <v>0</v>
      </c>
      <c r="D22" s="811">
        <v>0</v>
      </c>
      <c r="E22" s="812">
        <v>0</v>
      </c>
      <c r="F22" s="813">
        <v>0</v>
      </c>
      <c r="G22" s="813">
        <v>0</v>
      </c>
      <c r="H22" s="732" t="s">
        <v>123</v>
      </c>
    </row>
    <row r="23" spans="1:8" ht="54.75" customHeight="1">
      <c r="A23" s="732" t="s">
        <v>124</v>
      </c>
      <c r="B23" s="808">
        <v>0</v>
      </c>
      <c r="C23" s="808">
        <v>0</v>
      </c>
      <c r="D23" s="808">
        <v>0</v>
      </c>
      <c r="E23" s="809">
        <v>0</v>
      </c>
      <c r="F23" s="810">
        <v>1</v>
      </c>
      <c r="G23" s="810">
        <v>0</v>
      </c>
      <c r="H23" s="732" t="s">
        <v>125</v>
      </c>
    </row>
    <row r="24" spans="1:8" ht="54.75" customHeight="1">
      <c r="A24" s="732" t="s">
        <v>126</v>
      </c>
      <c r="B24" s="811">
        <v>0</v>
      </c>
      <c r="C24" s="811">
        <v>0</v>
      </c>
      <c r="D24" s="811">
        <v>0</v>
      </c>
      <c r="E24" s="812">
        <v>0</v>
      </c>
      <c r="F24" s="813">
        <v>0</v>
      </c>
      <c r="G24" s="813">
        <v>0</v>
      </c>
      <c r="H24" s="732" t="s">
        <v>127</v>
      </c>
    </row>
    <row r="25" spans="1:8" ht="54.75" customHeight="1">
      <c r="A25" s="733" t="s">
        <v>128</v>
      </c>
      <c r="B25" s="814">
        <f t="shared" ref="B25:G25" si="0">SUM(B5:B24)</f>
        <v>18</v>
      </c>
      <c r="C25" s="814">
        <f t="shared" si="0"/>
        <v>32</v>
      </c>
      <c r="D25" s="814">
        <f t="shared" si="0"/>
        <v>16</v>
      </c>
      <c r="E25" s="814">
        <f t="shared" si="0"/>
        <v>28</v>
      </c>
      <c r="F25" s="814">
        <f t="shared" ca="1" si="0"/>
        <v>28</v>
      </c>
      <c r="G25" s="814">
        <f t="shared" si="0"/>
        <v>24</v>
      </c>
      <c r="H25" s="733" t="s">
        <v>889</v>
      </c>
    </row>
    <row r="26" spans="1:8" ht="54.75" customHeight="1">
      <c r="A26" s="732" t="s">
        <v>2217</v>
      </c>
      <c r="B26" s="815">
        <v>0.05</v>
      </c>
      <c r="C26" s="815">
        <v>0.09</v>
      </c>
      <c r="D26" s="815">
        <v>0.05</v>
      </c>
      <c r="E26" s="816">
        <v>0.08</v>
      </c>
      <c r="F26" s="817">
        <v>7.0000000000000007E-2</v>
      </c>
      <c r="G26" s="817">
        <v>7.1210846385119347E-2</v>
      </c>
      <c r="H26" s="732" t="s">
        <v>2218</v>
      </c>
    </row>
    <row r="27" spans="1:8" ht="54.75" customHeight="1">
      <c r="B27" s="818"/>
      <c r="C27" s="818"/>
      <c r="D27" s="818"/>
      <c r="E27" s="818"/>
      <c r="F27" s="818"/>
      <c r="G27" s="818"/>
      <c r="H27" s="746"/>
    </row>
    <row r="28" spans="1:8" ht="54.75" customHeight="1">
      <c r="B28" s="746"/>
      <c r="C28" s="746"/>
      <c r="H28" s="746"/>
    </row>
    <row r="29" spans="1:8" ht="54.75" customHeight="1">
      <c r="A29" s="747"/>
      <c r="B29" s="746"/>
      <c r="C29" s="746"/>
      <c r="E29" s="820"/>
      <c r="F29" s="820"/>
      <c r="G29" s="820"/>
      <c r="H29" s="746"/>
    </row>
    <row r="30" spans="1:8" ht="54.75" customHeight="1">
      <c r="B30" s="746"/>
      <c r="C30" s="746"/>
      <c r="H30" s="746"/>
    </row>
    <row r="31" spans="1:8" ht="54.75" customHeight="1">
      <c r="B31" s="746"/>
      <c r="C31" s="746"/>
      <c r="H31" s="746"/>
    </row>
    <row r="32" spans="1:8" ht="54.75" customHeight="1">
      <c r="B32" s="746"/>
      <c r="C32" s="746"/>
      <c r="H32" s="746"/>
    </row>
    <row r="33" spans="2:8" ht="54.75" customHeight="1">
      <c r="B33" s="746"/>
      <c r="C33" s="746"/>
      <c r="H33" s="746"/>
    </row>
    <row r="34" spans="2:8" ht="54.75" customHeight="1">
      <c r="B34" s="746"/>
      <c r="C34" s="746"/>
      <c r="H34" s="746"/>
    </row>
    <row r="35" spans="2:8" ht="54.75" customHeight="1">
      <c r="B35" s="746"/>
      <c r="C35" s="746"/>
      <c r="H35" s="746"/>
    </row>
  </sheetData>
  <mergeCells count="3">
    <mergeCell ref="A1:H1"/>
    <mergeCell ref="A2:H2"/>
    <mergeCell ref="B3:H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F23"/>
  <sheetViews>
    <sheetView rightToLeft="1" zoomScaleNormal="100" workbookViewId="0">
      <selection activeCell="G13" sqref="G13"/>
    </sheetView>
  </sheetViews>
  <sheetFormatPr defaultColWidth="8.7109375" defaultRowHeight="25.35" customHeight="1"/>
  <cols>
    <col min="1" max="3" width="21.7109375" style="31" customWidth="1"/>
    <col min="4" max="5" width="21.7109375" style="140" customWidth="1"/>
    <col min="6" max="6" width="8.7109375" style="31" customWidth="1"/>
    <col min="7" max="8" width="8.7109375" style="31"/>
    <col min="9" max="9" width="9" style="31" bestFit="1" customWidth="1"/>
    <col min="10" max="16384" width="8.7109375" style="31"/>
  </cols>
  <sheetData>
    <row r="1" spans="1:6" ht="44.1" customHeight="1">
      <c r="A1" s="1945" t="s">
        <v>25</v>
      </c>
      <c r="B1" s="1946"/>
      <c r="C1" s="1946"/>
      <c r="D1" s="1946"/>
      <c r="E1" s="1947"/>
    </row>
    <row r="2" spans="1:6" ht="33" customHeight="1">
      <c r="A2" s="1926" t="s">
        <v>26</v>
      </c>
      <c r="B2" s="1927"/>
      <c r="C2" s="1927"/>
      <c r="D2" s="1927"/>
      <c r="E2" s="1928"/>
    </row>
    <row r="3" spans="1:6" ht="33" customHeight="1">
      <c r="A3" s="123" t="s">
        <v>190</v>
      </c>
      <c r="B3" s="124"/>
      <c r="C3" s="124"/>
      <c r="D3" s="124"/>
      <c r="E3" s="125" t="s">
        <v>191</v>
      </c>
    </row>
    <row r="4" spans="1:6" ht="50.1" customHeight="1">
      <c r="A4" s="126" t="s">
        <v>156</v>
      </c>
      <c r="B4" s="127" t="s">
        <v>192</v>
      </c>
      <c r="C4" s="127" t="s">
        <v>193</v>
      </c>
      <c r="D4" s="127" t="s">
        <v>194</v>
      </c>
      <c r="E4" s="127" t="s">
        <v>195</v>
      </c>
    </row>
    <row r="5" spans="1:6" ht="50.1" customHeight="1">
      <c r="A5" s="126" t="s">
        <v>160</v>
      </c>
      <c r="B5" s="127" t="s">
        <v>196</v>
      </c>
      <c r="C5" s="127" t="s">
        <v>197</v>
      </c>
      <c r="D5" s="127" t="s">
        <v>198</v>
      </c>
      <c r="E5" s="127" t="s">
        <v>199</v>
      </c>
    </row>
    <row r="6" spans="1:6" ht="25.35" customHeight="1">
      <c r="A6" s="128">
        <v>2014</v>
      </c>
      <c r="B6" s="129">
        <v>35843</v>
      </c>
      <c r="C6" s="129">
        <v>7486</v>
      </c>
      <c r="D6" s="130">
        <v>126.61222349298761</v>
      </c>
      <c r="E6" s="130">
        <v>26.443632091859087</v>
      </c>
    </row>
    <row r="7" spans="1:6" ht="25.35" customHeight="1">
      <c r="A7" s="128">
        <v>2015</v>
      </c>
      <c r="B7" s="131">
        <v>36302</v>
      </c>
      <c r="C7" s="131">
        <v>8063</v>
      </c>
      <c r="D7" s="132">
        <v>121.75186110776285</v>
      </c>
      <c r="E7" s="132">
        <v>27.042181039939724</v>
      </c>
    </row>
    <row r="8" spans="1:6" ht="25.35" customHeight="1">
      <c r="A8" s="128">
        <v>2016</v>
      </c>
      <c r="B8" s="129">
        <v>38120</v>
      </c>
      <c r="C8" s="129">
        <v>8759</v>
      </c>
      <c r="D8" s="130">
        <v>123.14969362152431</v>
      </c>
      <c r="E8" s="130">
        <v>28.296646548555387</v>
      </c>
    </row>
    <row r="9" spans="1:6" ht="25.35" customHeight="1">
      <c r="A9" s="128">
        <v>2017</v>
      </c>
      <c r="B9" s="131">
        <v>33199</v>
      </c>
      <c r="C9" s="131">
        <v>7218</v>
      </c>
      <c r="D9" s="132">
        <v>107.17183568448631</v>
      </c>
      <c r="E9" s="132">
        <v>23.300891893449265</v>
      </c>
    </row>
    <row r="10" spans="1:6" ht="25.35" customHeight="1">
      <c r="A10" s="128">
        <v>2018</v>
      </c>
      <c r="B10" s="129">
        <v>30217</v>
      </c>
      <c r="C10" s="129">
        <v>5787</v>
      </c>
      <c r="D10" s="130">
        <v>100.06861440983411</v>
      </c>
      <c r="E10" s="130">
        <v>19.164611695062714</v>
      </c>
    </row>
    <row r="11" spans="1:6" ht="25.35" customHeight="1">
      <c r="A11" s="128">
        <v>2019</v>
      </c>
      <c r="B11" s="131">
        <v>32910</v>
      </c>
      <c r="C11" s="131">
        <v>5754</v>
      </c>
      <c r="D11" s="132">
        <v>109.46720339635056</v>
      </c>
      <c r="E11" s="132">
        <v>19.139297731467671</v>
      </c>
    </row>
    <row r="12" spans="1:6" ht="25.35" customHeight="1">
      <c r="A12" s="128">
        <v>2020</v>
      </c>
      <c r="B12" s="129">
        <v>25561</v>
      </c>
      <c r="C12" s="129">
        <v>4618</v>
      </c>
      <c r="D12" s="130">
        <v>81.010987715398869</v>
      </c>
      <c r="E12" s="130">
        <v>14.635919614636045</v>
      </c>
    </row>
    <row r="13" spans="1:6" ht="25.35" customHeight="1">
      <c r="A13" s="128">
        <v>2021</v>
      </c>
      <c r="B13" s="131">
        <v>25512</v>
      </c>
      <c r="C13" s="131">
        <v>4652</v>
      </c>
      <c r="D13" s="132">
        <v>82.873189305109676</v>
      </c>
      <c r="E13" s="132">
        <v>15.111558350869011</v>
      </c>
    </row>
    <row r="14" spans="1:6" ht="25.35" customHeight="1">
      <c r="A14" s="128">
        <v>2022</v>
      </c>
      <c r="B14" s="129">
        <v>24446</v>
      </c>
      <c r="C14" s="129">
        <v>4555</v>
      </c>
      <c r="D14" s="130">
        <v>75.977715026941226</v>
      </c>
      <c r="E14" s="130">
        <v>14.156855597959472</v>
      </c>
    </row>
    <row r="15" spans="1:6" ht="25.35" customHeight="1">
      <c r="A15" s="128">
        <v>2023</v>
      </c>
      <c r="B15" s="131">
        <v>24002</v>
      </c>
      <c r="C15" s="131">
        <v>4423</v>
      </c>
      <c r="D15" s="132">
        <v>71.216780622318126</v>
      </c>
      <c r="E15" s="132">
        <v>13.12356556505762</v>
      </c>
      <c r="F15" s="133"/>
    </row>
    <row r="16" spans="1:6" ht="25.35" hidden="1" customHeight="1">
      <c r="A16" s="134"/>
      <c r="B16" s="134"/>
      <c r="C16" s="134"/>
      <c r="D16" s="135"/>
      <c r="E16" s="135"/>
    </row>
    <row r="17" spans="1:5" ht="25.35" customHeight="1">
      <c r="A17" s="31" t="s">
        <v>200</v>
      </c>
      <c r="B17" s="136"/>
      <c r="C17" s="136"/>
      <c r="D17" s="136"/>
      <c r="E17" s="137" t="s">
        <v>201</v>
      </c>
    </row>
    <row r="18" spans="1:5" ht="25.35" customHeight="1">
      <c r="A18" s="1948" t="s">
        <v>202</v>
      </c>
      <c r="B18" s="1948"/>
      <c r="C18" s="1948"/>
      <c r="D18" s="1948"/>
      <c r="E18" s="1948"/>
    </row>
    <row r="19" spans="1:5" ht="25.35" customHeight="1">
      <c r="B19" s="138"/>
      <c r="C19" s="138"/>
      <c r="D19" s="138"/>
      <c r="E19" s="139" t="s">
        <v>203</v>
      </c>
    </row>
    <row r="20" spans="1:5" ht="25.35" customHeight="1">
      <c r="A20" s="1944" t="s">
        <v>204</v>
      </c>
      <c r="B20" s="1944"/>
      <c r="C20" s="1944"/>
      <c r="D20" s="1944"/>
      <c r="E20" s="1944"/>
    </row>
    <row r="21" spans="1:5" ht="25.35" customHeight="1">
      <c r="A21" s="1949" t="s">
        <v>205</v>
      </c>
      <c r="B21" s="1949"/>
      <c r="C21" s="1949"/>
      <c r="D21" s="1949"/>
      <c r="E21" s="1949"/>
    </row>
    <row r="23" spans="1:5" ht="25.35" customHeight="1">
      <c r="A23" s="1944"/>
      <c r="B23" s="1944"/>
      <c r="C23" s="1944"/>
      <c r="D23" s="1944"/>
      <c r="E23" s="1944"/>
    </row>
  </sheetData>
  <mergeCells count="6">
    <mergeCell ref="A23:E23"/>
    <mergeCell ref="A1:E1"/>
    <mergeCell ref="A2:E2"/>
    <mergeCell ref="A18:E18"/>
    <mergeCell ref="A20:E20"/>
    <mergeCell ref="A21:E21"/>
  </mergeCells>
  <pageMargins left="0.7" right="0.7" top="0.75" bottom="0.75" header="0.3" footer="0.3"/>
  <pageSetup scale="88" fitToWidth="0" orientation="landscape" horizontalDpi="300" verticalDpi="300"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M30"/>
  <sheetViews>
    <sheetView showGridLines="0" rightToLeft="1" showRuler="0" zoomScale="60" zoomScaleNormal="60" workbookViewId="0">
      <selection activeCell="G13" sqref="G13"/>
    </sheetView>
  </sheetViews>
  <sheetFormatPr defaultColWidth="15.28515625" defaultRowHeight="27"/>
  <cols>
    <col min="1" max="1" width="33.7109375" style="833" customWidth="1"/>
    <col min="2" max="11" width="21.7109375" style="833" customWidth="1"/>
    <col min="12" max="12" width="33.7109375" style="833" customWidth="1"/>
    <col min="13" max="13" width="15.28515625" style="822" customWidth="1"/>
    <col min="14" max="186" width="15.28515625" style="833"/>
    <col min="187" max="187" width="11.85546875" style="833" customWidth="1"/>
    <col min="188" max="188" width="12.140625" style="833" customWidth="1"/>
    <col min="189" max="189" width="13.140625" style="833" customWidth="1"/>
    <col min="190" max="190" width="13.28515625" style="833" customWidth="1"/>
    <col min="191" max="191" width="15.28515625" style="833" customWidth="1"/>
    <col min="192" max="192" width="14.28515625" style="833" customWidth="1"/>
    <col min="193" max="194" width="15.28515625" style="833" customWidth="1"/>
    <col min="195" max="195" width="10.42578125" style="833" customWidth="1"/>
    <col min="196" max="204" width="15.28515625" style="833" customWidth="1"/>
    <col min="205" max="442" width="15.28515625" style="833"/>
    <col min="443" max="443" width="11.85546875" style="833" customWidth="1"/>
    <col min="444" max="444" width="12.140625" style="833" customWidth="1"/>
    <col min="445" max="445" width="13.140625" style="833" customWidth="1"/>
    <col min="446" max="446" width="13.28515625" style="833" customWidth="1"/>
    <col min="447" max="447" width="15.28515625" style="833" customWidth="1"/>
    <col min="448" max="448" width="14.28515625" style="833" customWidth="1"/>
    <col min="449" max="450" width="15.28515625" style="833" customWidth="1"/>
    <col min="451" max="451" width="10.42578125" style="833" customWidth="1"/>
    <col min="452" max="460" width="15.28515625" style="833" customWidth="1"/>
    <col min="461" max="698" width="15.28515625" style="833"/>
    <col min="699" max="699" width="11.85546875" style="833" customWidth="1"/>
    <col min="700" max="700" width="12.140625" style="833" customWidth="1"/>
    <col min="701" max="701" width="13.140625" style="833" customWidth="1"/>
    <col min="702" max="702" width="13.28515625" style="833" customWidth="1"/>
    <col min="703" max="703" width="15.28515625" style="833" customWidth="1"/>
    <col min="704" max="704" width="14.28515625" style="833" customWidth="1"/>
    <col min="705" max="706" width="15.28515625" style="833" customWidth="1"/>
    <col min="707" max="707" width="10.42578125" style="833" customWidth="1"/>
    <col min="708" max="716" width="15.28515625" style="833" customWidth="1"/>
    <col min="717" max="954" width="15.28515625" style="833"/>
    <col min="955" max="955" width="11.85546875" style="833" customWidth="1"/>
    <col min="956" max="956" width="12.140625" style="833" customWidth="1"/>
    <col min="957" max="957" width="13.140625" style="833" customWidth="1"/>
    <col min="958" max="958" width="13.28515625" style="833" customWidth="1"/>
    <col min="959" max="959" width="15.28515625" style="833" customWidth="1"/>
    <col min="960" max="960" width="14.28515625" style="833" customWidth="1"/>
    <col min="961" max="962" width="15.28515625" style="833" customWidth="1"/>
    <col min="963" max="963" width="10.42578125" style="833" customWidth="1"/>
    <col min="964" max="972" width="15.28515625" style="833" customWidth="1"/>
    <col min="973" max="1210" width="15.28515625" style="833"/>
    <col min="1211" max="1211" width="11.85546875" style="833" customWidth="1"/>
    <col min="1212" max="1212" width="12.140625" style="833" customWidth="1"/>
    <col min="1213" max="1213" width="13.140625" style="833" customWidth="1"/>
    <col min="1214" max="1214" width="13.28515625" style="833" customWidth="1"/>
    <col min="1215" max="1215" width="15.28515625" style="833" customWidth="1"/>
    <col min="1216" max="1216" width="14.28515625" style="833" customWidth="1"/>
    <col min="1217" max="1218" width="15.28515625" style="833" customWidth="1"/>
    <col min="1219" max="1219" width="10.42578125" style="833" customWidth="1"/>
    <col min="1220" max="1228" width="15.28515625" style="833" customWidth="1"/>
    <col min="1229" max="1466" width="15.28515625" style="833"/>
    <col min="1467" max="1467" width="11.85546875" style="833" customWidth="1"/>
    <col min="1468" max="1468" width="12.140625" style="833" customWidth="1"/>
    <col min="1469" max="1469" width="13.140625" style="833" customWidth="1"/>
    <col min="1470" max="1470" width="13.28515625" style="833" customWidth="1"/>
    <col min="1471" max="1471" width="15.28515625" style="833" customWidth="1"/>
    <col min="1472" max="1472" width="14.28515625" style="833" customWidth="1"/>
    <col min="1473" max="1474" width="15.28515625" style="833" customWidth="1"/>
    <col min="1475" max="1475" width="10.42578125" style="833" customWidth="1"/>
    <col min="1476" max="1484" width="15.28515625" style="833" customWidth="1"/>
    <col min="1485" max="1722" width="15.28515625" style="833"/>
    <col min="1723" max="1723" width="11.85546875" style="833" customWidth="1"/>
    <col min="1724" max="1724" width="12.140625" style="833" customWidth="1"/>
    <col min="1725" max="1725" width="13.140625" style="833" customWidth="1"/>
    <col min="1726" max="1726" width="13.28515625" style="833" customWidth="1"/>
    <col min="1727" max="1727" width="15.28515625" style="833" customWidth="1"/>
    <col min="1728" max="1728" width="14.28515625" style="833" customWidth="1"/>
    <col min="1729" max="1730" width="15.28515625" style="833" customWidth="1"/>
    <col min="1731" max="1731" width="10.42578125" style="833" customWidth="1"/>
    <col min="1732" max="1740" width="15.28515625" style="833" customWidth="1"/>
    <col min="1741" max="1978" width="15.28515625" style="833"/>
    <col min="1979" max="1979" width="11.85546875" style="833" customWidth="1"/>
    <col min="1980" max="1980" width="12.140625" style="833" customWidth="1"/>
    <col min="1981" max="1981" width="13.140625" style="833" customWidth="1"/>
    <col min="1982" max="1982" width="13.28515625" style="833" customWidth="1"/>
    <col min="1983" max="1983" width="15.28515625" style="833" customWidth="1"/>
    <col min="1984" max="1984" width="14.28515625" style="833" customWidth="1"/>
    <col min="1985" max="1986" width="15.28515625" style="833" customWidth="1"/>
    <col min="1987" max="1987" width="10.42578125" style="833" customWidth="1"/>
    <col min="1988" max="1996" width="15.28515625" style="833" customWidth="1"/>
    <col min="1997" max="2234" width="15.28515625" style="833"/>
    <col min="2235" max="2235" width="11.85546875" style="833" customWidth="1"/>
    <col min="2236" max="2236" width="12.140625" style="833" customWidth="1"/>
    <col min="2237" max="2237" width="13.140625" style="833" customWidth="1"/>
    <col min="2238" max="2238" width="13.28515625" style="833" customWidth="1"/>
    <col min="2239" max="2239" width="15.28515625" style="833" customWidth="1"/>
    <col min="2240" max="2240" width="14.28515625" style="833" customWidth="1"/>
    <col min="2241" max="2242" width="15.28515625" style="833" customWidth="1"/>
    <col min="2243" max="2243" width="10.42578125" style="833" customWidth="1"/>
    <col min="2244" max="2252" width="15.28515625" style="833" customWidth="1"/>
    <col min="2253" max="2490" width="15.28515625" style="833"/>
    <col min="2491" max="2491" width="11.85546875" style="833" customWidth="1"/>
    <col min="2492" max="2492" width="12.140625" style="833" customWidth="1"/>
    <col min="2493" max="2493" width="13.140625" style="833" customWidth="1"/>
    <col min="2494" max="2494" width="13.28515625" style="833" customWidth="1"/>
    <col min="2495" max="2495" width="15.28515625" style="833" customWidth="1"/>
    <col min="2496" max="2496" width="14.28515625" style="833" customWidth="1"/>
    <col min="2497" max="2498" width="15.28515625" style="833" customWidth="1"/>
    <col min="2499" max="2499" width="10.42578125" style="833" customWidth="1"/>
    <col min="2500" max="2508" width="15.28515625" style="833" customWidth="1"/>
    <col min="2509" max="2746" width="15.28515625" style="833"/>
    <col min="2747" max="2747" width="11.85546875" style="833" customWidth="1"/>
    <col min="2748" max="2748" width="12.140625" style="833" customWidth="1"/>
    <col min="2749" max="2749" width="13.140625" style="833" customWidth="1"/>
    <col min="2750" max="2750" width="13.28515625" style="833" customWidth="1"/>
    <col min="2751" max="2751" width="15.28515625" style="833" customWidth="1"/>
    <col min="2752" max="2752" width="14.28515625" style="833" customWidth="1"/>
    <col min="2753" max="2754" width="15.28515625" style="833" customWidth="1"/>
    <col min="2755" max="2755" width="10.42578125" style="833" customWidth="1"/>
    <col min="2756" max="2764" width="15.28515625" style="833" customWidth="1"/>
    <col min="2765" max="3002" width="15.28515625" style="833"/>
    <col min="3003" max="3003" width="11.85546875" style="833" customWidth="1"/>
    <col min="3004" max="3004" width="12.140625" style="833" customWidth="1"/>
    <col min="3005" max="3005" width="13.140625" style="833" customWidth="1"/>
    <col min="3006" max="3006" width="13.28515625" style="833" customWidth="1"/>
    <col min="3007" max="3007" width="15.28515625" style="833" customWidth="1"/>
    <col min="3008" max="3008" width="14.28515625" style="833" customWidth="1"/>
    <col min="3009" max="3010" width="15.28515625" style="833" customWidth="1"/>
    <col min="3011" max="3011" width="10.42578125" style="833" customWidth="1"/>
    <col min="3012" max="3020" width="15.28515625" style="833" customWidth="1"/>
    <col min="3021" max="3258" width="15.28515625" style="833"/>
    <col min="3259" max="3259" width="11.85546875" style="833" customWidth="1"/>
    <col min="3260" max="3260" width="12.140625" style="833" customWidth="1"/>
    <col min="3261" max="3261" width="13.140625" style="833" customWidth="1"/>
    <col min="3262" max="3262" width="13.28515625" style="833" customWidth="1"/>
    <col min="3263" max="3263" width="15.28515625" style="833" customWidth="1"/>
    <col min="3264" max="3264" width="14.28515625" style="833" customWidth="1"/>
    <col min="3265" max="3266" width="15.28515625" style="833" customWidth="1"/>
    <col min="3267" max="3267" width="10.42578125" style="833" customWidth="1"/>
    <col min="3268" max="3276" width="15.28515625" style="833" customWidth="1"/>
    <col min="3277" max="3514" width="15.28515625" style="833"/>
    <col min="3515" max="3515" width="11.85546875" style="833" customWidth="1"/>
    <col min="3516" max="3516" width="12.140625" style="833" customWidth="1"/>
    <col min="3517" max="3517" width="13.140625" style="833" customWidth="1"/>
    <col min="3518" max="3518" width="13.28515625" style="833" customWidth="1"/>
    <col min="3519" max="3519" width="15.28515625" style="833" customWidth="1"/>
    <col min="3520" max="3520" width="14.28515625" style="833" customWidth="1"/>
    <col min="3521" max="3522" width="15.28515625" style="833" customWidth="1"/>
    <col min="3523" max="3523" width="10.42578125" style="833" customWidth="1"/>
    <col min="3524" max="3532" width="15.28515625" style="833" customWidth="1"/>
    <col min="3533" max="3770" width="15.28515625" style="833"/>
    <col min="3771" max="3771" width="11.85546875" style="833" customWidth="1"/>
    <col min="3772" max="3772" width="12.140625" style="833" customWidth="1"/>
    <col min="3773" max="3773" width="13.140625" style="833" customWidth="1"/>
    <col min="3774" max="3774" width="13.28515625" style="833" customWidth="1"/>
    <col min="3775" max="3775" width="15.28515625" style="833" customWidth="1"/>
    <col min="3776" max="3776" width="14.28515625" style="833" customWidth="1"/>
    <col min="3777" max="3778" width="15.28515625" style="833" customWidth="1"/>
    <col min="3779" max="3779" width="10.42578125" style="833" customWidth="1"/>
    <col min="3780" max="3788" width="15.28515625" style="833" customWidth="1"/>
    <col min="3789" max="4026" width="15.28515625" style="833"/>
    <col min="4027" max="4027" width="11.85546875" style="833" customWidth="1"/>
    <col min="4028" max="4028" width="12.140625" style="833" customWidth="1"/>
    <col min="4029" max="4029" width="13.140625" style="833" customWidth="1"/>
    <col min="4030" max="4030" width="13.28515625" style="833" customWidth="1"/>
    <col min="4031" max="4031" width="15.28515625" style="833" customWidth="1"/>
    <col min="4032" max="4032" width="14.28515625" style="833" customWidth="1"/>
    <col min="4033" max="4034" width="15.28515625" style="833" customWidth="1"/>
    <col min="4035" max="4035" width="10.42578125" style="833" customWidth="1"/>
    <col min="4036" max="4044" width="15.28515625" style="833" customWidth="1"/>
    <col min="4045" max="4282" width="15.28515625" style="833"/>
    <col min="4283" max="4283" width="11.85546875" style="833" customWidth="1"/>
    <col min="4284" max="4284" width="12.140625" style="833" customWidth="1"/>
    <col min="4285" max="4285" width="13.140625" style="833" customWidth="1"/>
    <col min="4286" max="4286" width="13.28515625" style="833" customWidth="1"/>
    <col min="4287" max="4287" width="15.28515625" style="833" customWidth="1"/>
    <col min="4288" max="4288" width="14.28515625" style="833" customWidth="1"/>
    <col min="4289" max="4290" width="15.28515625" style="833" customWidth="1"/>
    <col min="4291" max="4291" width="10.42578125" style="833" customWidth="1"/>
    <col min="4292" max="4300" width="15.28515625" style="833" customWidth="1"/>
    <col min="4301" max="4538" width="15.28515625" style="833"/>
    <col min="4539" max="4539" width="11.85546875" style="833" customWidth="1"/>
    <col min="4540" max="4540" width="12.140625" style="833" customWidth="1"/>
    <col min="4541" max="4541" width="13.140625" style="833" customWidth="1"/>
    <col min="4542" max="4542" width="13.28515625" style="833" customWidth="1"/>
    <col min="4543" max="4543" width="15.28515625" style="833" customWidth="1"/>
    <col min="4544" max="4544" width="14.28515625" style="833" customWidth="1"/>
    <col min="4545" max="4546" width="15.28515625" style="833" customWidth="1"/>
    <col min="4547" max="4547" width="10.42578125" style="833" customWidth="1"/>
    <col min="4548" max="4556" width="15.28515625" style="833" customWidth="1"/>
    <col min="4557" max="4794" width="15.28515625" style="833"/>
    <col min="4795" max="4795" width="11.85546875" style="833" customWidth="1"/>
    <col min="4796" max="4796" width="12.140625" style="833" customWidth="1"/>
    <col min="4797" max="4797" width="13.140625" style="833" customWidth="1"/>
    <col min="4798" max="4798" width="13.28515625" style="833" customWidth="1"/>
    <col min="4799" max="4799" width="15.28515625" style="833" customWidth="1"/>
    <col min="4800" max="4800" width="14.28515625" style="833" customWidth="1"/>
    <col min="4801" max="4802" width="15.28515625" style="833" customWidth="1"/>
    <col min="4803" max="4803" width="10.42578125" style="833" customWidth="1"/>
    <col min="4804" max="4812" width="15.28515625" style="833" customWidth="1"/>
    <col min="4813" max="5050" width="15.28515625" style="833"/>
    <col min="5051" max="5051" width="11.85546875" style="833" customWidth="1"/>
    <col min="5052" max="5052" width="12.140625" style="833" customWidth="1"/>
    <col min="5053" max="5053" width="13.140625" style="833" customWidth="1"/>
    <col min="5054" max="5054" width="13.28515625" style="833" customWidth="1"/>
    <col min="5055" max="5055" width="15.28515625" style="833" customWidth="1"/>
    <col min="5056" max="5056" width="14.28515625" style="833" customWidth="1"/>
    <col min="5057" max="5058" width="15.28515625" style="833" customWidth="1"/>
    <col min="5059" max="5059" width="10.42578125" style="833" customWidth="1"/>
    <col min="5060" max="5068" width="15.28515625" style="833" customWidth="1"/>
    <col min="5069" max="5306" width="15.28515625" style="833"/>
    <col min="5307" max="5307" width="11.85546875" style="833" customWidth="1"/>
    <col min="5308" max="5308" width="12.140625" style="833" customWidth="1"/>
    <col min="5309" max="5309" width="13.140625" style="833" customWidth="1"/>
    <col min="5310" max="5310" width="13.28515625" style="833" customWidth="1"/>
    <col min="5311" max="5311" width="15.28515625" style="833" customWidth="1"/>
    <col min="5312" max="5312" width="14.28515625" style="833" customWidth="1"/>
    <col min="5313" max="5314" width="15.28515625" style="833" customWidth="1"/>
    <col min="5315" max="5315" width="10.42578125" style="833" customWidth="1"/>
    <col min="5316" max="5324" width="15.28515625" style="833" customWidth="1"/>
    <col min="5325" max="5562" width="15.28515625" style="833"/>
    <col min="5563" max="5563" width="11.85546875" style="833" customWidth="1"/>
    <col min="5564" max="5564" width="12.140625" style="833" customWidth="1"/>
    <col min="5565" max="5565" width="13.140625" style="833" customWidth="1"/>
    <col min="5566" max="5566" width="13.28515625" style="833" customWidth="1"/>
    <col min="5567" max="5567" width="15.28515625" style="833" customWidth="1"/>
    <col min="5568" max="5568" width="14.28515625" style="833" customWidth="1"/>
    <col min="5569" max="5570" width="15.28515625" style="833" customWidth="1"/>
    <col min="5571" max="5571" width="10.42578125" style="833" customWidth="1"/>
    <col min="5572" max="5580" width="15.28515625" style="833" customWidth="1"/>
    <col min="5581" max="5818" width="15.28515625" style="833"/>
    <col min="5819" max="5819" width="11.85546875" style="833" customWidth="1"/>
    <col min="5820" max="5820" width="12.140625" style="833" customWidth="1"/>
    <col min="5821" max="5821" width="13.140625" style="833" customWidth="1"/>
    <col min="5822" max="5822" width="13.28515625" style="833" customWidth="1"/>
    <col min="5823" max="5823" width="15.28515625" style="833" customWidth="1"/>
    <col min="5824" max="5824" width="14.28515625" style="833" customWidth="1"/>
    <col min="5825" max="5826" width="15.28515625" style="833" customWidth="1"/>
    <col min="5827" max="5827" width="10.42578125" style="833" customWidth="1"/>
    <col min="5828" max="5836" width="15.28515625" style="833" customWidth="1"/>
    <col min="5837" max="6074" width="15.28515625" style="833"/>
    <col min="6075" max="6075" width="11.85546875" style="833" customWidth="1"/>
    <col min="6076" max="6076" width="12.140625" style="833" customWidth="1"/>
    <col min="6077" max="6077" width="13.140625" style="833" customWidth="1"/>
    <col min="6078" max="6078" width="13.28515625" style="833" customWidth="1"/>
    <col min="6079" max="6079" width="15.28515625" style="833" customWidth="1"/>
    <col min="6080" max="6080" width="14.28515625" style="833" customWidth="1"/>
    <col min="6081" max="6082" width="15.28515625" style="833" customWidth="1"/>
    <col min="6083" max="6083" width="10.42578125" style="833" customWidth="1"/>
    <col min="6084" max="6092" width="15.28515625" style="833" customWidth="1"/>
    <col min="6093" max="6330" width="15.28515625" style="833"/>
    <col min="6331" max="6331" width="11.85546875" style="833" customWidth="1"/>
    <col min="6332" max="6332" width="12.140625" style="833" customWidth="1"/>
    <col min="6333" max="6333" width="13.140625" style="833" customWidth="1"/>
    <col min="6334" max="6334" width="13.28515625" style="833" customWidth="1"/>
    <col min="6335" max="6335" width="15.28515625" style="833" customWidth="1"/>
    <col min="6336" max="6336" width="14.28515625" style="833" customWidth="1"/>
    <col min="6337" max="6338" width="15.28515625" style="833" customWidth="1"/>
    <col min="6339" max="6339" width="10.42578125" style="833" customWidth="1"/>
    <col min="6340" max="6348" width="15.28515625" style="833" customWidth="1"/>
    <col min="6349" max="6586" width="15.28515625" style="833"/>
    <col min="6587" max="6587" width="11.85546875" style="833" customWidth="1"/>
    <col min="6588" max="6588" width="12.140625" style="833" customWidth="1"/>
    <col min="6589" max="6589" width="13.140625" style="833" customWidth="1"/>
    <col min="6590" max="6590" width="13.28515625" style="833" customWidth="1"/>
    <col min="6591" max="6591" width="15.28515625" style="833" customWidth="1"/>
    <col min="6592" max="6592" width="14.28515625" style="833" customWidth="1"/>
    <col min="6593" max="6594" width="15.28515625" style="833" customWidth="1"/>
    <col min="6595" max="6595" width="10.42578125" style="833" customWidth="1"/>
    <col min="6596" max="6604" width="15.28515625" style="833" customWidth="1"/>
    <col min="6605" max="6842" width="15.28515625" style="833"/>
    <col min="6843" max="6843" width="11.85546875" style="833" customWidth="1"/>
    <col min="6844" max="6844" width="12.140625" style="833" customWidth="1"/>
    <col min="6845" max="6845" width="13.140625" style="833" customWidth="1"/>
    <col min="6846" max="6846" width="13.28515625" style="833" customWidth="1"/>
    <col min="6847" max="6847" width="15.28515625" style="833" customWidth="1"/>
    <col min="6848" max="6848" width="14.28515625" style="833" customWidth="1"/>
    <col min="6849" max="6850" width="15.28515625" style="833" customWidth="1"/>
    <col min="6851" max="6851" width="10.42578125" style="833" customWidth="1"/>
    <col min="6852" max="6860" width="15.28515625" style="833" customWidth="1"/>
    <col min="6861" max="7098" width="15.28515625" style="833"/>
    <col min="7099" max="7099" width="11.85546875" style="833" customWidth="1"/>
    <col min="7100" max="7100" width="12.140625" style="833" customWidth="1"/>
    <col min="7101" max="7101" width="13.140625" style="833" customWidth="1"/>
    <col min="7102" max="7102" width="13.28515625" style="833" customWidth="1"/>
    <col min="7103" max="7103" width="15.28515625" style="833" customWidth="1"/>
    <col min="7104" max="7104" width="14.28515625" style="833" customWidth="1"/>
    <col min="7105" max="7106" width="15.28515625" style="833" customWidth="1"/>
    <col min="7107" max="7107" width="10.42578125" style="833" customWidth="1"/>
    <col min="7108" max="7116" width="15.28515625" style="833" customWidth="1"/>
    <col min="7117" max="7354" width="15.28515625" style="833"/>
    <col min="7355" max="7355" width="11.85546875" style="833" customWidth="1"/>
    <col min="7356" max="7356" width="12.140625" style="833" customWidth="1"/>
    <col min="7357" max="7357" width="13.140625" style="833" customWidth="1"/>
    <col min="7358" max="7358" width="13.28515625" style="833" customWidth="1"/>
    <col min="7359" max="7359" width="15.28515625" style="833" customWidth="1"/>
    <col min="7360" max="7360" width="14.28515625" style="833" customWidth="1"/>
    <col min="7361" max="7362" width="15.28515625" style="833" customWidth="1"/>
    <col min="7363" max="7363" width="10.42578125" style="833" customWidth="1"/>
    <col min="7364" max="7372" width="15.28515625" style="833" customWidth="1"/>
    <col min="7373" max="7610" width="15.28515625" style="833"/>
    <col min="7611" max="7611" width="11.85546875" style="833" customWidth="1"/>
    <col min="7612" max="7612" width="12.140625" style="833" customWidth="1"/>
    <col min="7613" max="7613" width="13.140625" style="833" customWidth="1"/>
    <col min="7614" max="7614" width="13.28515625" style="833" customWidth="1"/>
    <col min="7615" max="7615" width="15.28515625" style="833" customWidth="1"/>
    <col min="7616" max="7616" width="14.28515625" style="833" customWidth="1"/>
    <col min="7617" max="7618" width="15.28515625" style="833" customWidth="1"/>
    <col min="7619" max="7619" width="10.42578125" style="833" customWidth="1"/>
    <col min="7620" max="7628" width="15.28515625" style="833" customWidth="1"/>
    <col min="7629" max="7866" width="15.28515625" style="833"/>
    <col min="7867" max="7867" width="11.85546875" style="833" customWidth="1"/>
    <col min="7868" max="7868" width="12.140625" style="833" customWidth="1"/>
    <col min="7869" max="7869" width="13.140625" style="833" customWidth="1"/>
    <col min="7870" max="7870" width="13.28515625" style="833" customWidth="1"/>
    <col min="7871" max="7871" width="15.28515625" style="833" customWidth="1"/>
    <col min="7872" max="7872" width="14.28515625" style="833" customWidth="1"/>
    <col min="7873" max="7874" width="15.28515625" style="833" customWidth="1"/>
    <col min="7875" max="7875" width="10.42578125" style="833" customWidth="1"/>
    <col min="7876" max="7884" width="15.28515625" style="833" customWidth="1"/>
    <col min="7885" max="8122" width="15.28515625" style="833"/>
    <col min="8123" max="8123" width="11.85546875" style="833" customWidth="1"/>
    <col min="8124" max="8124" width="12.140625" style="833" customWidth="1"/>
    <col min="8125" max="8125" width="13.140625" style="833" customWidth="1"/>
    <col min="8126" max="8126" width="13.28515625" style="833" customWidth="1"/>
    <col min="8127" max="8127" width="15.28515625" style="833" customWidth="1"/>
    <col min="8128" max="8128" width="14.28515625" style="833" customWidth="1"/>
    <col min="8129" max="8130" width="15.28515625" style="833" customWidth="1"/>
    <col min="8131" max="8131" width="10.42578125" style="833" customWidth="1"/>
    <col min="8132" max="8140" width="15.28515625" style="833" customWidth="1"/>
    <col min="8141" max="8378" width="15.28515625" style="833"/>
    <col min="8379" max="8379" width="11.85546875" style="833" customWidth="1"/>
    <col min="8380" max="8380" width="12.140625" style="833" customWidth="1"/>
    <col min="8381" max="8381" width="13.140625" style="833" customWidth="1"/>
    <col min="8382" max="8382" width="13.28515625" style="833" customWidth="1"/>
    <col min="8383" max="8383" width="15.28515625" style="833" customWidth="1"/>
    <col min="8384" max="8384" width="14.28515625" style="833" customWidth="1"/>
    <col min="8385" max="8386" width="15.28515625" style="833" customWidth="1"/>
    <col min="8387" max="8387" width="10.42578125" style="833" customWidth="1"/>
    <col min="8388" max="8396" width="15.28515625" style="833" customWidth="1"/>
    <col min="8397" max="8634" width="15.28515625" style="833"/>
    <col min="8635" max="8635" width="11.85546875" style="833" customWidth="1"/>
    <col min="8636" max="8636" width="12.140625" style="833" customWidth="1"/>
    <col min="8637" max="8637" width="13.140625" style="833" customWidth="1"/>
    <col min="8638" max="8638" width="13.28515625" style="833" customWidth="1"/>
    <col min="8639" max="8639" width="15.28515625" style="833" customWidth="1"/>
    <col min="8640" max="8640" width="14.28515625" style="833" customWidth="1"/>
    <col min="8641" max="8642" width="15.28515625" style="833" customWidth="1"/>
    <col min="8643" max="8643" width="10.42578125" style="833" customWidth="1"/>
    <col min="8644" max="8652" width="15.28515625" style="833" customWidth="1"/>
    <col min="8653" max="8890" width="15.28515625" style="833"/>
    <col min="8891" max="8891" width="11.85546875" style="833" customWidth="1"/>
    <col min="8892" max="8892" width="12.140625" style="833" customWidth="1"/>
    <col min="8893" max="8893" width="13.140625" style="833" customWidth="1"/>
    <col min="8894" max="8894" width="13.28515625" style="833" customWidth="1"/>
    <col min="8895" max="8895" width="15.28515625" style="833" customWidth="1"/>
    <col min="8896" max="8896" width="14.28515625" style="833" customWidth="1"/>
    <col min="8897" max="8898" width="15.28515625" style="833" customWidth="1"/>
    <col min="8899" max="8899" width="10.42578125" style="833" customWidth="1"/>
    <col min="8900" max="8908" width="15.28515625" style="833" customWidth="1"/>
    <col min="8909" max="9146" width="15.28515625" style="833"/>
    <col min="9147" max="9147" width="11.85546875" style="833" customWidth="1"/>
    <col min="9148" max="9148" width="12.140625" style="833" customWidth="1"/>
    <col min="9149" max="9149" width="13.140625" style="833" customWidth="1"/>
    <col min="9150" max="9150" width="13.28515625" style="833" customWidth="1"/>
    <col min="9151" max="9151" width="15.28515625" style="833" customWidth="1"/>
    <col min="9152" max="9152" width="14.28515625" style="833" customWidth="1"/>
    <col min="9153" max="9154" width="15.28515625" style="833" customWidth="1"/>
    <col min="9155" max="9155" width="10.42578125" style="833" customWidth="1"/>
    <col min="9156" max="9164" width="15.28515625" style="833" customWidth="1"/>
    <col min="9165" max="9402" width="15.28515625" style="833"/>
    <col min="9403" max="9403" width="11.85546875" style="833" customWidth="1"/>
    <col min="9404" max="9404" width="12.140625" style="833" customWidth="1"/>
    <col min="9405" max="9405" width="13.140625" style="833" customWidth="1"/>
    <col min="9406" max="9406" width="13.28515625" style="833" customWidth="1"/>
    <col min="9407" max="9407" width="15.28515625" style="833" customWidth="1"/>
    <col min="9408" max="9408" width="14.28515625" style="833" customWidth="1"/>
    <col min="9409" max="9410" width="15.28515625" style="833" customWidth="1"/>
    <col min="9411" max="9411" width="10.42578125" style="833" customWidth="1"/>
    <col min="9412" max="9420" width="15.28515625" style="833" customWidth="1"/>
    <col min="9421" max="9658" width="15.28515625" style="833"/>
    <col min="9659" max="9659" width="11.85546875" style="833" customWidth="1"/>
    <col min="9660" max="9660" width="12.140625" style="833" customWidth="1"/>
    <col min="9661" max="9661" width="13.140625" style="833" customWidth="1"/>
    <col min="9662" max="9662" width="13.28515625" style="833" customWidth="1"/>
    <col min="9663" max="9663" width="15.28515625" style="833" customWidth="1"/>
    <col min="9664" max="9664" width="14.28515625" style="833" customWidth="1"/>
    <col min="9665" max="9666" width="15.28515625" style="833" customWidth="1"/>
    <col min="9667" max="9667" width="10.42578125" style="833" customWidth="1"/>
    <col min="9668" max="9676" width="15.28515625" style="833" customWidth="1"/>
    <col min="9677" max="9914" width="15.28515625" style="833"/>
    <col min="9915" max="9915" width="11.85546875" style="833" customWidth="1"/>
    <col min="9916" max="9916" width="12.140625" style="833" customWidth="1"/>
    <col min="9917" max="9917" width="13.140625" style="833" customWidth="1"/>
    <col min="9918" max="9918" width="13.28515625" style="833" customWidth="1"/>
    <col min="9919" max="9919" width="15.28515625" style="833" customWidth="1"/>
    <col min="9920" max="9920" width="14.28515625" style="833" customWidth="1"/>
    <col min="9921" max="9922" width="15.28515625" style="833" customWidth="1"/>
    <col min="9923" max="9923" width="10.42578125" style="833" customWidth="1"/>
    <col min="9924" max="9932" width="15.28515625" style="833" customWidth="1"/>
    <col min="9933" max="10170" width="15.28515625" style="833"/>
    <col min="10171" max="10171" width="11.85546875" style="833" customWidth="1"/>
    <col min="10172" max="10172" width="12.140625" style="833" customWidth="1"/>
    <col min="10173" max="10173" width="13.140625" style="833" customWidth="1"/>
    <col min="10174" max="10174" width="13.28515625" style="833" customWidth="1"/>
    <col min="10175" max="10175" width="15.28515625" style="833" customWidth="1"/>
    <col min="10176" max="10176" width="14.28515625" style="833" customWidth="1"/>
    <col min="10177" max="10178" width="15.28515625" style="833" customWidth="1"/>
    <col min="10179" max="10179" width="10.42578125" style="833" customWidth="1"/>
    <col min="10180" max="10188" width="15.28515625" style="833" customWidth="1"/>
    <col min="10189" max="10426" width="15.28515625" style="833"/>
    <col min="10427" max="10427" width="11.85546875" style="833" customWidth="1"/>
    <col min="10428" max="10428" width="12.140625" style="833" customWidth="1"/>
    <col min="10429" max="10429" width="13.140625" style="833" customWidth="1"/>
    <col min="10430" max="10430" width="13.28515625" style="833" customWidth="1"/>
    <col min="10431" max="10431" width="15.28515625" style="833" customWidth="1"/>
    <col min="10432" max="10432" width="14.28515625" style="833" customWidth="1"/>
    <col min="10433" max="10434" width="15.28515625" style="833" customWidth="1"/>
    <col min="10435" max="10435" width="10.42578125" style="833" customWidth="1"/>
    <col min="10436" max="10444" width="15.28515625" style="833" customWidth="1"/>
    <col min="10445" max="10682" width="15.28515625" style="833"/>
    <col min="10683" max="10683" width="11.85546875" style="833" customWidth="1"/>
    <col min="10684" max="10684" width="12.140625" style="833" customWidth="1"/>
    <col min="10685" max="10685" width="13.140625" style="833" customWidth="1"/>
    <col min="10686" max="10686" width="13.28515625" style="833" customWidth="1"/>
    <col min="10687" max="10687" width="15.28515625" style="833" customWidth="1"/>
    <col min="10688" max="10688" width="14.28515625" style="833" customWidth="1"/>
    <col min="10689" max="10690" width="15.28515625" style="833" customWidth="1"/>
    <col min="10691" max="10691" width="10.42578125" style="833" customWidth="1"/>
    <col min="10692" max="10700" width="15.28515625" style="833" customWidth="1"/>
    <col min="10701" max="10938" width="15.28515625" style="833"/>
    <col min="10939" max="10939" width="11.85546875" style="833" customWidth="1"/>
    <col min="10940" max="10940" width="12.140625" style="833" customWidth="1"/>
    <col min="10941" max="10941" width="13.140625" style="833" customWidth="1"/>
    <col min="10942" max="10942" width="13.28515625" style="833" customWidth="1"/>
    <col min="10943" max="10943" width="15.28515625" style="833" customWidth="1"/>
    <col min="10944" max="10944" width="14.28515625" style="833" customWidth="1"/>
    <col min="10945" max="10946" width="15.28515625" style="833" customWidth="1"/>
    <col min="10947" max="10947" width="10.42578125" style="833" customWidth="1"/>
    <col min="10948" max="10956" width="15.28515625" style="833" customWidth="1"/>
    <col min="10957" max="11194" width="15.28515625" style="833"/>
    <col min="11195" max="11195" width="11.85546875" style="833" customWidth="1"/>
    <col min="11196" max="11196" width="12.140625" style="833" customWidth="1"/>
    <col min="11197" max="11197" width="13.140625" style="833" customWidth="1"/>
    <col min="11198" max="11198" width="13.28515625" style="833" customWidth="1"/>
    <col min="11199" max="11199" width="15.28515625" style="833" customWidth="1"/>
    <col min="11200" max="11200" width="14.28515625" style="833" customWidth="1"/>
    <col min="11201" max="11202" width="15.28515625" style="833" customWidth="1"/>
    <col min="11203" max="11203" width="10.42578125" style="833" customWidth="1"/>
    <col min="11204" max="11212" width="15.28515625" style="833" customWidth="1"/>
    <col min="11213" max="11450" width="15.28515625" style="833"/>
    <col min="11451" max="11451" width="11.85546875" style="833" customWidth="1"/>
    <col min="11452" max="11452" width="12.140625" style="833" customWidth="1"/>
    <col min="11453" max="11453" width="13.140625" style="833" customWidth="1"/>
    <col min="11454" max="11454" width="13.28515625" style="833" customWidth="1"/>
    <col min="11455" max="11455" width="15.28515625" style="833" customWidth="1"/>
    <col min="11456" max="11456" width="14.28515625" style="833" customWidth="1"/>
    <col min="11457" max="11458" width="15.28515625" style="833" customWidth="1"/>
    <col min="11459" max="11459" width="10.42578125" style="833" customWidth="1"/>
    <col min="11460" max="11468" width="15.28515625" style="833" customWidth="1"/>
    <col min="11469" max="11706" width="15.28515625" style="833"/>
    <col min="11707" max="11707" width="11.85546875" style="833" customWidth="1"/>
    <col min="11708" max="11708" width="12.140625" style="833" customWidth="1"/>
    <col min="11709" max="11709" width="13.140625" style="833" customWidth="1"/>
    <col min="11710" max="11710" width="13.28515625" style="833" customWidth="1"/>
    <col min="11711" max="11711" width="15.28515625" style="833" customWidth="1"/>
    <col min="11712" max="11712" width="14.28515625" style="833" customWidth="1"/>
    <col min="11713" max="11714" width="15.28515625" style="833" customWidth="1"/>
    <col min="11715" max="11715" width="10.42578125" style="833" customWidth="1"/>
    <col min="11716" max="11724" width="15.28515625" style="833" customWidth="1"/>
    <col min="11725" max="11962" width="15.28515625" style="833"/>
    <col min="11963" max="11963" width="11.85546875" style="833" customWidth="1"/>
    <col min="11964" max="11964" width="12.140625" style="833" customWidth="1"/>
    <col min="11965" max="11965" width="13.140625" style="833" customWidth="1"/>
    <col min="11966" max="11966" width="13.28515625" style="833" customWidth="1"/>
    <col min="11967" max="11967" width="15.28515625" style="833" customWidth="1"/>
    <col min="11968" max="11968" width="14.28515625" style="833" customWidth="1"/>
    <col min="11969" max="11970" width="15.28515625" style="833" customWidth="1"/>
    <col min="11971" max="11971" width="10.42578125" style="833" customWidth="1"/>
    <col min="11972" max="11980" width="15.28515625" style="833" customWidth="1"/>
    <col min="11981" max="12218" width="15.28515625" style="833"/>
    <col min="12219" max="12219" width="11.85546875" style="833" customWidth="1"/>
    <col min="12220" max="12220" width="12.140625" style="833" customWidth="1"/>
    <col min="12221" max="12221" width="13.140625" style="833" customWidth="1"/>
    <col min="12222" max="12222" width="13.28515625" style="833" customWidth="1"/>
    <col min="12223" max="12223" width="15.28515625" style="833" customWidth="1"/>
    <col min="12224" max="12224" width="14.28515625" style="833" customWidth="1"/>
    <col min="12225" max="12226" width="15.28515625" style="833" customWidth="1"/>
    <col min="12227" max="12227" width="10.42578125" style="833" customWidth="1"/>
    <col min="12228" max="12236" width="15.28515625" style="833" customWidth="1"/>
    <col min="12237" max="12474" width="15.28515625" style="833"/>
    <col min="12475" max="12475" width="11.85546875" style="833" customWidth="1"/>
    <col min="12476" max="12476" width="12.140625" style="833" customWidth="1"/>
    <col min="12477" max="12477" width="13.140625" style="833" customWidth="1"/>
    <col min="12478" max="12478" width="13.28515625" style="833" customWidth="1"/>
    <col min="12479" max="12479" width="15.28515625" style="833" customWidth="1"/>
    <col min="12480" max="12480" width="14.28515625" style="833" customWidth="1"/>
    <col min="12481" max="12482" width="15.28515625" style="833" customWidth="1"/>
    <col min="12483" max="12483" width="10.42578125" style="833" customWidth="1"/>
    <col min="12484" max="12492" width="15.28515625" style="833" customWidth="1"/>
    <col min="12493" max="12730" width="15.28515625" style="833"/>
    <col min="12731" max="12731" width="11.85546875" style="833" customWidth="1"/>
    <col min="12732" max="12732" width="12.140625" style="833" customWidth="1"/>
    <col min="12733" max="12733" width="13.140625" style="833" customWidth="1"/>
    <col min="12734" max="12734" width="13.28515625" style="833" customWidth="1"/>
    <col min="12735" max="12735" width="15.28515625" style="833" customWidth="1"/>
    <col min="12736" max="12736" width="14.28515625" style="833" customWidth="1"/>
    <col min="12737" max="12738" width="15.28515625" style="833" customWidth="1"/>
    <col min="12739" max="12739" width="10.42578125" style="833" customWidth="1"/>
    <col min="12740" max="12748" width="15.28515625" style="833" customWidth="1"/>
    <col min="12749" max="12986" width="15.28515625" style="833"/>
    <col min="12987" max="12987" width="11.85546875" style="833" customWidth="1"/>
    <col min="12988" max="12988" width="12.140625" style="833" customWidth="1"/>
    <col min="12989" max="12989" width="13.140625" style="833" customWidth="1"/>
    <col min="12990" max="12990" width="13.28515625" style="833" customWidth="1"/>
    <col min="12991" max="12991" width="15.28515625" style="833" customWidth="1"/>
    <col min="12992" max="12992" width="14.28515625" style="833" customWidth="1"/>
    <col min="12993" max="12994" width="15.28515625" style="833" customWidth="1"/>
    <col min="12995" max="12995" width="10.42578125" style="833" customWidth="1"/>
    <col min="12996" max="13004" width="15.28515625" style="833" customWidth="1"/>
    <col min="13005" max="13242" width="15.28515625" style="833"/>
    <col min="13243" max="13243" width="11.85546875" style="833" customWidth="1"/>
    <col min="13244" max="13244" width="12.140625" style="833" customWidth="1"/>
    <col min="13245" max="13245" width="13.140625" style="833" customWidth="1"/>
    <col min="13246" max="13246" width="13.28515625" style="833" customWidth="1"/>
    <col min="13247" max="13247" width="15.28515625" style="833" customWidth="1"/>
    <col min="13248" max="13248" width="14.28515625" style="833" customWidth="1"/>
    <col min="13249" max="13250" width="15.28515625" style="833" customWidth="1"/>
    <col min="13251" max="13251" width="10.42578125" style="833" customWidth="1"/>
    <col min="13252" max="13260" width="15.28515625" style="833" customWidth="1"/>
    <col min="13261" max="13498" width="15.28515625" style="833"/>
    <col min="13499" max="13499" width="11.85546875" style="833" customWidth="1"/>
    <col min="13500" max="13500" width="12.140625" style="833" customWidth="1"/>
    <col min="13501" max="13501" width="13.140625" style="833" customWidth="1"/>
    <col min="13502" max="13502" width="13.28515625" style="833" customWidth="1"/>
    <col min="13503" max="13503" width="15.28515625" style="833" customWidth="1"/>
    <col min="13504" max="13504" width="14.28515625" style="833" customWidth="1"/>
    <col min="13505" max="13506" width="15.28515625" style="833" customWidth="1"/>
    <col min="13507" max="13507" width="10.42578125" style="833" customWidth="1"/>
    <col min="13508" max="13516" width="15.28515625" style="833" customWidth="1"/>
    <col min="13517" max="13754" width="15.28515625" style="833"/>
    <col min="13755" max="13755" width="11.85546875" style="833" customWidth="1"/>
    <col min="13756" max="13756" width="12.140625" style="833" customWidth="1"/>
    <col min="13757" max="13757" width="13.140625" style="833" customWidth="1"/>
    <col min="13758" max="13758" width="13.28515625" style="833" customWidth="1"/>
    <col min="13759" max="13759" width="15.28515625" style="833" customWidth="1"/>
    <col min="13760" max="13760" width="14.28515625" style="833" customWidth="1"/>
    <col min="13761" max="13762" width="15.28515625" style="833" customWidth="1"/>
    <col min="13763" max="13763" width="10.42578125" style="833" customWidth="1"/>
    <col min="13764" max="13772" width="15.28515625" style="833" customWidth="1"/>
    <col min="13773" max="14010" width="15.28515625" style="833"/>
    <col min="14011" max="14011" width="11.85546875" style="833" customWidth="1"/>
    <col min="14012" max="14012" width="12.140625" style="833" customWidth="1"/>
    <col min="14013" max="14013" width="13.140625" style="833" customWidth="1"/>
    <col min="14014" max="14014" width="13.28515625" style="833" customWidth="1"/>
    <col min="14015" max="14015" width="15.28515625" style="833" customWidth="1"/>
    <col min="14016" max="14016" width="14.28515625" style="833" customWidth="1"/>
    <col min="14017" max="14018" width="15.28515625" style="833" customWidth="1"/>
    <col min="14019" max="14019" width="10.42578125" style="833" customWidth="1"/>
    <col min="14020" max="14028" width="15.28515625" style="833" customWidth="1"/>
    <col min="14029" max="14266" width="15.28515625" style="833"/>
    <col min="14267" max="14267" width="11.85546875" style="833" customWidth="1"/>
    <col min="14268" max="14268" width="12.140625" style="833" customWidth="1"/>
    <col min="14269" max="14269" width="13.140625" style="833" customWidth="1"/>
    <col min="14270" max="14270" width="13.28515625" style="833" customWidth="1"/>
    <col min="14271" max="14271" width="15.28515625" style="833" customWidth="1"/>
    <col min="14272" max="14272" width="14.28515625" style="833" customWidth="1"/>
    <col min="14273" max="14274" width="15.28515625" style="833" customWidth="1"/>
    <col min="14275" max="14275" width="10.42578125" style="833" customWidth="1"/>
    <col min="14276" max="14284" width="15.28515625" style="833" customWidth="1"/>
    <col min="14285" max="14522" width="15.28515625" style="833"/>
    <col min="14523" max="14523" width="11.85546875" style="833" customWidth="1"/>
    <col min="14524" max="14524" width="12.140625" style="833" customWidth="1"/>
    <col min="14525" max="14525" width="13.140625" style="833" customWidth="1"/>
    <col min="14526" max="14526" width="13.28515625" style="833" customWidth="1"/>
    <col min="14527" max="14527" width="15.28515625" style="833" customWidth="1"/>
    <col min="14528" max="14528" width="14.28515625" style="833" customWidth="1"/>
    <col min="14529" max="14530" width="15.28515625" style="833" customWidth="1"/>
    <col min="14531" max="14531" width="10.42578125" style="833" customWidth="1"/>
    <col min="14532" max="14540" width="15.28515625" style="833" customWidth="1"/>
    <col min="14541" max="14778" width="15.28515625" style="833"/>
    <col min="14779" max="14779" width="11.85546875" style="833" customWidth="1"/>
    <col min="14780" max="14780" width="12.140625" style="833" customWidth="1"/>
    <col min="14781" max="14781" width="13.140625" style="833" customWidth="1"/>
    <col min="14782" max="14782" width="13.28515625" style="833" customWidth="1"/>
    <col min="14783" max="14783" width="15.28515625" style="833" customWidth="1"/>
    <col min="14784" max="14784" width="14.28515625" style="833" customWidth="1"/>
    <col min="14785" max="14786" width="15.28515625" style="833" customWidth="1"/>
    <col min="14787" max="14787" width="10.42578125" style="833" customWidth="1"/>
    <col min="14788" max="14796" width="15.28515625" style="833" customWidth="1"/>
    <col min="14797" max="15034" width="15.28515625" style="833"/>
    <col min="15035" max="15035" width="11.85546875" style="833" customWidth="1"/>
    <col min="15036" max="15036" width="12.140625" style="833" customWidth="1"/>
    <col min="15037" max="15037" width="13.140625" style="833" customWidth="1"/>
    <col min="15038" max="15038" width="13.28515625" style="833" customWidth="1"/>
    <col min="15039" max="15039" width="15.28515625" style="833" customWidth="1"/>
    <col min="15040" max="15040" width="14.28515625" style="833" customWidth="1"/>
    <col min="15041" max="15042" width="15.28515625" style="833" customWidth="1"/>
    <col min="15043" max="15043" width="10.42578125" style="833" customWidth="1"/>
    <col min="15044" max="15052" width="15.28515625" style="833" customWidth="1"/>
    <col min="15053" max="15290" width="15.28515625" style="833"/>
    <col min="15291" max="15291" width="11.85546875" style="833" customWidth="1"/>
    <col min="15292" max="15292" width="12.140625" style="833" customWidth="1"/>
    <col min="15293" max="15293" width="13.140625" style="833" customWidth="1"/>
    <col min="15294" max="15294" width="13.28515625" style="833" customWidth="1"/>
    <col min="15295" max="15295" width="15.28515625" style="833" customWidth="1"/>
    <col min="15296" max="15296" width="14.28515625" style="833" customWidth="1"/>
    <col min="15297" max="15298" width="15.28515625" style="833" customWidth="1"/>
    <col min="15299" max="15299" width="10.42578125" style="833" customWidth="1"/>
    <col min="15300" max="15308" width="15.28515625" style="833" customWidth="1"/>
    <col min="15309" max="15546" width="15.28515625" style="833"/>
    <col min="15547" max="15547" width="11.85546875" style="833" customWidth="1"/>
    <col min="15548" max="15548" width="12.140625" style="833" customWidth="1"/>
    <col min="15549" max="15549" width="13.140625" style="833" customWidth="1"/>
    <col min="15550" max="15550" width="13.28515625" style="833" customWidth="1"/>
    <col min="15551" max="15551" width="15.28515625" style="833" customWidth="1"/>
    <col min="15552" max="15552" width="14.28515625" style="833" customWidth="1"/>
    <col min="15553" max="15554" width="15.28515625" style="833" customWidth="1"/>
    <col min="15555" max="15555" width="10.42578125" style="833" customWidth="1"/>
    <col min="15556" max="15564" width="15.28515625" style="833" customWidth="1"/>
    <col min="15565" max="15802" width="15.28515625" style="833"/>
    <col min="15803" max="15803" width="11.85546875" style="833" customWidth="1"/>
    <col min="15804" max="15804" width="12.140625" style="833" customWidth="1"/>
    <col min="15805" max="15805" width="13.140625" style="833" customWidth="1"/>
    <col min="15806" max="15806" width="13.28515625" style="833" customWidth="1"/>
    <col min="15807" max="15807" width="15.28515625" style="833" customWidth="1"/>
    <col min="15808" max="15808" width="14.28515625" style="833" customWidth="1"/>
    <col min="15809" max="15810" width="15.28515625" style="833" customWidth="1"/>
    <col min="15811" max="15811" width="10.42578125" style="833" customWidth="1"/>
    <col min="15812" max="15820" width="15.28515625" style="833" customWidth="1"/>
    <col min="15821" max="16058" width="15.28515625" style="833"/>
    <col min="16059" max="16059" width="11.85546875" style="833" customWidth="1"/>
    <col min="16060" max="16060" width="12.140625" style="833" customWidth="1"/>
    <col min="16061" max="16061" width="13.140625" style="833" customWidth="1"/>
    <col min="16062" max="16062" width="13.28515625" style="833" customWidth="1"/>
    <col min="16063" max="16063" width="15.28515625" style="833" customWidth="1"/>
    <col min="16064" max="16064" width="14.28515625" style="833" customWidth="1"/>
    <col min="16065" max="16066" width="15.28515625" style="833" customWidth="1"/>
    <col min="16067" max="16067" width="10.42578125" style="833" customWidth="1"/>
    <col min="16068" max="16076" width="15.28515625" style="833" customWidth="1"/>
    <col min="16077" max="16384" width="15.28515625" style="833"/>
  </cols>
  <sheetData>
    <row r="1" spans="1:12" ht="57.75" customHeight="1">
      <c r="A1" s="1956" t="s">
        <v>1954</v>
      </c>
      <c r="B1" s="1956"/>
      <c r="C1" s="1956"/>
      <c r="D1" s="1956"/>
      <c r="E1" s="1956"/>
      <c r="F1" s="1956"/>
      <c r="G1" s="1956"/>
      <c r="H1" s="1956"/>
      <c r="I1" s="1956"/>
      <c r="J1" s="1956"/>
      <c r="K1" s="1956"/>
      <c r="L1" s="1956"/>
    </row>
    <row r="2" spans="1:12" ht="50.25" customHeight="1">
      <c r="A2" s="1902" t="s">
        <v>1955</v>
      </c>
      <c r="B2" s="1902"/>
      <c r="C2" s="1902"/>
      <c r="D2" s="1902"/>
      <c r="E2" s="1902"/>
      <c r="F2" s="1902"/>
      <c r="G2" s="1902"/>
      <c r="H2" s="1902"/>
      <c r="I2" s="1902"/>
      <c r="J2" s="1902"/>
      <c r="K2" s="1902"/>
      <c r="L2" s="1902"/>
    </row>
    <row r="3" spans="1:12" ht="32.25" customHeight="1">
      <c r="A3" s="1903" t="s">
        <v>2219</v>
      </c>
      <c r="B3" s="1903"/>
      <c r="C3" s="1903"/>
      <c r="D3" s="1903"/>
      <c r="E3" s="1904"/>
      <c r="F3" s="1958" t="s">
        <v>2220</v>
      </c>
      <c r="G3" s="1958"/>
      <c r="H3" s="1958"/>
      <c r="I3" s="1958"/>
      <c r="J3" s="1958"/>
      <c r="K3" s="1958"/>
      <c r="L3" s="1905"/>
    </row>
    <row r="4" spans="1:12" ht="42" customHeight="1">
      <c r="A4" s="2367" t="s">
        <v>83</v>
      </c>
      <c r="B4" s="2327" t="s">
        <v>2221</v>
      </c>
      <c r="C4" s="2327" t="s">
        <v>2222</v>
      </c>
      <c r="D4" s="2327" t="s">
        <v>2223</v>
      </c>
      <c r="E4" s="2332" t="s">
        <v>2224</v>
      </c>
      <c r="F4" s="2333"/>
      <c r="G4" s="2333"/>
      <c r="H4" s="2334"/>
      <c r="I4" s="2356" t="s">
        <v>2225</v>
      </c>
      <c r="J4" s="2356"/>
      <c r="K4" s="2356"/>
      <c r="L4" s="2367" t="s">
        <v>87</v>
      </c>
    </row>
    <row r="5" spans="1:12" ht="90">
      <c r="A5" s="2335"/>
      <c r="B5" s="2337"/>
      <c r="C5" s="2337"/>
      <c r="D5" s="2337"/>
      <c r="E5" s="736" t="s">
        <v>2226</v>
      </c>
      <c r="F5" s="736" t="s">
        <v>2227</v>
      </c>
      <c r="G5" s="736" t="s">
        <v>2228</v>
      </c>
      <c r="H5" s="736" t="s">
        <v>2229</v>
      </c>
      <c r="I5" s="735" t="s">
        <v>2230</v>
      </c>
      <c r="J5" s="736" t="s">
        <v>2231</v>
      </c>
      <c r="K5" s="736" t="s">
        <v>2232</v>
      </c>
      <c r="L5" s="2335"/>
    </row>
    <row r="6" spans="1:12" ht="109.5" customHeight="1">
      <c r="A6" s="2335"/>
      <c r="B6" s="823" t="s">
        <v>2233</v>
      </c>
      <c r="C6" s="823" t="s">
        <v>2234</v>
      </c>
      <c r="D6" s="824" t="s">
        <v>2235</v>
      </c>
      <c r="E6" s="823" t="s">
        <v>2236</v>
      </c>
      <c r="F6" s="823" t="s">
        <v>2237</v>
      </c>
      <c r="G6" s="823" t="s">
        <v>2238</v>
      </c>
      <c r="H6" s="823" t="s">
        <v>2239</v>
      </c>
      <c r="I6" s="794" t="s">
        <v>2240</v>
      </c>
      <c r="J6" s="823" t="s">
        <v>2241</v>
      </c>
      <c r="K6" s="823" t="s">
        <v>2242</v>
      </c>
      <c r="L6" s="2335"/>
    </row>
    <row r="7" spans="1:12" ht="54.95" customHeight="1">
      <c r="A7" s="732" t="s">
        <v>88</v>
      </c>
      <c r="B7" s="825">
        <v>33423</v>
      </c>
      <c r="C7" s="826">
        <v>220</v>
      </c>
      <c r="D7" s="827">
        <f>C7/B7*100</f>
        <v>0.65822936301349366</v>
      </c>
      <c r="E7" s="826">
        <v>79</v>
      </c>
      <c r="F7" s="826">
        <v>128</v>
      </c>
      <c r="G7" s="826">
        <v>11</v>
      </c>
      <c r="H7" s="826">
        <v>2</v>
      </c>
      <c r="I7" s="826">
        <v>0</v>
      </c>
      <c r="J7" s="826">
        <v>0</v>
      </c>
      <c r="K7" s="826">
        <v>220</v>
      </c>
      <c r="L7" s="732" t="s">
        <v>89</v>
      </c>
    </row>
    <row r="8" spans="1:12" ht="54.95" customHeight="1">
      <c r="A8" s="732" t="s">
        <v>90</v>
      </c>
      <c r="B8" s="828">
        <v>26832</v>
      </c>
      <c r="C8" s="829">
        <v>214</v>
      </c>
      <c r="D8" s="830">
        <f>C8/B8*100</f>
        <v>0.79755515802027421</v>
      </c>
      <c r="E8" s="829">
        <v>147</v>
      </c>
      <c r="F8" s="829">
        <v>55</v>
      </c>
      <c r="G8" s="829">
        <v>9</v>
      </c>
      <c r="H8" s="829">
        <v>3</v>
      </c>
      <c r="I8" s="829">
        <v>0</v>
      </c>
      <c r="J8" s="829">
        <v>0</v>
      </c>
      <c r="K8" s="829">
        <v>214</v>
      </c>
      <c r="L8" s="732" t="s">
        <v>91</v>
      </c>
    </row>
    <row r="9" spans="1:12" ht="54.95" customHeight="1">
      <c r="A9" s="732" t="s">
        <v>92</v>
      </c>
      <c r="B9" s="825">
        <v>9295</v>
      </c>
      <c r="C9" s="826">
        <v>968</v>
      </c>
      <c r="D9" s="827">
        <f t="shared" ref="D9:D27" si="0">C9/B9*100</f>
        <v>10.414201183431953</v>
      </c>
      <c r="E9" s="826">
        <v>248</v>
      </c>
      <c r="F9" s="826">
        <v>677</v>
      </c>
      <c r="G9" s="826">
        <v>6</v>
      </c>
      <c r="H9" s="826">
        <v>37</v>
      </c>
      <c r="I9" s="826">
        <v>0</v>
      </c>
      <c r="J9" s="826">
        <v>0</v>
      </c>
      <c r="K9" s="826">
        <v>968</v>
      </c>
      <c r="L9" s="732" t="s">
        <v>93</v>
      </c>
    </row>
    <row r="10" spans="1:12" ht="54.95" customHeight="1">
      <c r="A10" s="732" t="s">
        <v>94</v>
      </c>
      <c r="B10" s="828">
        <v>54552</v>
      </c>
      <c r="C10" s="829">
        <v>284</v>
      </c>
      <c r="D10" s="830">
        <f t="shared" si="0"/>
        <v>0.52060419416336712</v>
      </c>
      <c r="E10" s="829">
        <v>108</v>
      </c>
      <c r="F10" s="829">
        <v>159</v>
      </c>
      <c r="G10" s="829">
        <v>1</v>
      </c>
      <c r="H10" s="829">
        <v>16</v>
      </c>
      <c r="I10" s="829">
        <v>0</v>
      </c>
      <c r="J10" s="829">
        <v>0</v>
      </c>
      <c r="K10" s="829">
        <v>284</v>
      </c>
      <c r="L10" s="732" t="s">
        <v>95</v>
      </c>
    </row>
    <row r="11" spans="1:12" ht="54.95" customHeight="1">
      <c r="A11" s="732" t="s">
        <v>96</v>
      </c>
      <c r="B11" s="825">
        <v>43708</v>
      </c>
      <c r="C11" s="826">
        <v>244</v>
      </c>
      <c r="D11" s="827">
        <f t="shared" si="0"/>
        <v>0.55825020591196117</v>
      </c>
      <c r="E11" s="826">
        <v>120</v>
      </c>
      <c r="F11" s="826">
        <v>117</v>
      </c>
      <c r="G11" s="826">
        <v>0</v>
      </c>
      <c r="H11" s="826">
        <v>7</v>
      </c>
      <c r="I11" s="826">
        <v>0</v>
      </c>
      <c r="J11" s="826">
        <v>0</v>
      </c>
      <c r="K11" s="826">
        <v>244</v>
      </c>
      <c r="L11" s="732" t="s">
        <v>97</v>
      </c>
    </row>
    <row r="12" spans="1:12" ht="54.95" customHeight="1">
      <c r="A12" s="732" t="s">
        <v>258</v>
      </c>
      <c r="B12" s="828">
        <v>122947</v>
      </c>
      <c r="C12" s="829">
        <v>313</v>
      </c>
      <c r="D12" s="830">
        <f t="shared" si="0"/>
        <v>0.2545812423239282</v>
      </c>
      <c r="E12" s="829">
        <v>106</v>
      </c>
      <c r="F12" s="829">
        <v>206</v>
      </c>
      <c r="G12" s="829">
        <v>0</v>
      </c>
      <c r="H12" s="829">
        <v>1</v>
      </c>
      <c r="I12" s="829">
        <v>0</v>
      </c>
      <c r="J12" s="829">
        <v>0</v>
      </c>
      <c r="K12" s="829">
        <v>313</v>
      </c>
      <c r="L12" s="732" t="s">
        <v>101</v>
      </c>
    </row>
    <row r="13" spans="1:12" ht="54.95" customHeight="1">
      <c r="A13" s="732" t="s">
        <v>102</v>
      </c>
      <c r="B13" s="825">
        <v>17492</v>
      </c>
      <c r="C13" s="826">
        <v>50</v>
      </c>
      <c r="D13" s="827">
        <f t="shared" si="0"/>
        <v>0.28584495769494622</v>
      </c>
      <c r="E13" s="826">
        <v>25</v>
      </c>
      <c r="F13" s="826">
        <v>25</v>
      </c>
      <c r="G13" s="826">
        <v>0</v>
      </c>
      <c r="H13" s="826">
        <v>0</v>
      </c>
      <c r="I13" s="826">
        <v>0</v>
      </c>
      <c r="J13" s="826">
        <v>0</v>
      </c>
      <c r="K13" s="826">
        <v>50</v>
      </c>
      <c r="L13" s="732" t="s">
        <v>103</v>
      </c>
    </row>
    <row r="14" spans="1:12" ht="54.95" customHeight="1">
      <c r="A14" s="732" t="s">
        <v>104</v>
      </c>
      <c r="B14" s="828">
        <v>135</v>
      </c>
      <c r="C14" s="829">
        <v>5</v>
      </c>
      <c r="D14" s="830">
        <f t="shared" si="0"/>
        <v>3.7037037037037033</v>
      </c>
      <c r="E14" s="829">
        <v>1</v>
      </c>
      <c r="F14" s="829">
        <v>4</v>
      </c>
      <c r="G14" s="829">
        <v>0</v>
      </c>
      <c r="H14" s="829">
        <v>0</v>
      </c>
      <c r="I14" s="829">
        <v>0</v>
      </c>
      <c r="J14" s="829">
        <v>0</v>
      </c>
      <c r="K14" s="829">
        <v>5</v>
      </c>
      <c r="L14" s="732" t="s">
        <v>105</v>
      </c>
    </row>
    <row r="15" spans="1:12" ht="54.95" customHeight="1">
      <c r="A15" s="732" t="s">
        <v>98</v>
      </c>
      <c r="B15" s="825">
        <v>59756</v>
      </c>
      <c r="C15" s="826">
        <v>62</v>
      </c>
      <c r="D15" s="827">
        <f t="shared" si="0"/>
        <v>0.10375527143717785</v>
      </c>
      <c r="E15" s="826">
        <v>19</v>
      </c>
      <c r="F15" s="826">
        <v>40</v>
      </c>
      <c r="G15" s="826">
        <v>2</v>
      </c>
      <c r="H15" s="826">
        <v>1</v>
      </c>
      <c r="I15" s="826">
        <v>0</v>
      </c>
      <c r="J15" s="826">
        <v>0</v>
      </c>
      <c r="K15" s="826">
        <v>62</v>
      </c>
      <c r="L15" s="732" t="s">
        <v>99</v>
      </c>
    </row>
    <row r="16" spans="1:12" ht="54.95" customHeight="1">
      <c r="A16" s="732" t="s">
        <v>106</v>
      </c>
      <c r="B16" s="828">
        <v>19124</v>
      </c>
      <c r="C16" s="829">
        <v>343</v>
      </c>
      <c r="D16" s="830">
        <f t="shared" si="0"/>
        <v>1.7935578330893118</v>
      </c>
      <c r="E16" s="829">
        <v>242</v>
      </c>
      <c r="F16" s="829">
        <v>98</v>
      </c>
      <c r="G16" s="829">
        <v>1</v>
      </c>
      <c r="H16" s="829">
        <v>2</v>
      </c>
      <c r="I16" s="829">
        <v>0</v>
      </c>
      <c r="J16" s="829">
        <v>70</v>
      </c>
      <c r="K16" s="829">
        <v>273</v>
      </c>
      <c r="L16" s="732" t="s">
        <v>107</v>
      </c>
    </row>
    <row r="17" spans="1:12" ht="54.95" customHeight="1">
      <c r="A17" s="732" t="s">
        <v>108</v>
      </c>
      <c r="B17" s="825">
        <v>4267</v>
      </c>
      <c r="C17" s="826">
        <v>17</v>
      </c>
      <c r="D17" s="827">
        <f t="shared" si="0"/>
        <v>0.39840637450199201</v>
      </c>
      <c r="E17" s="826">
        <v>4</v>
      </c>
      <c r="F17" s="826">
        <v>9</v>
      </c>
      <c r="G17" s="826">
        <v>3</v>
      </c>
      <c r="H17" s="826">
        <v>1</v>
      </c>
      <c r="I17" s="826">
        <v>0</v>
      </c>
      <c r="J17" s="826">
        <v>0</v>
      </c>
      <c r="K17" s="826">
        <v>17</v>
      </c>
      <c r="L17" s="732" t="s">
        <v>109</v>
      </c>
    </row>
    <row r="18" spans="1:12" ht="54.95" customHeight="1">
      <c r="A18" s="732" t="s">
        <v>110</v>
      </c>
      <c r="B18" s="828">
        <v>9169</v>
      </c>
      <c r="C18" s="829">
        <v>28</v>
      </c>
      <c r="D18" s="830">
        <f t="shared" si="0"/>
        <v>0.30537681317482823</v>
      </c>
      <c r="E18" s="829">
        <v>27</v>
      </c>
      <c r="F18" s="829">
        <v>1</v>
      </c>
      <c r="G18" s="829">
        <v>0</v>
      </c>
      <c r="H18" s="829">
        <v>0</v>
      </c>
      <c r="I18" s="829">
        <v>0</v>
      </c>
      <c r="J18" s="829">
        <v>0</v>
      </c>
      <c r="K18" s="829">
        <v>28</v>
      </c>
      <c r="L18" s="732" t="s">
        <v>111</v>
      </c>
    </row>
    <row r="19" spans="1:12" ht="54.95" customHeight="1">
      <c r="A19" s="732" t="s">
        <v>112</v>
      </c>
      <c r="B19" s="825">
        <v>3422</v>
      </c>
      <c r="C19" s="826">
        <v>23</v>
      </c>
      <c r="D19" s="827">
        <f t="shared" si="0"/>
        <v>0.67212156633547637</v>
      </c>
      <c r="E19" s="826">
        <v>10</v>
      </c>
      <c r="F19" s="826">
        <v>10</v>
      </c>
      <c r="G19" s="826">
        <v>1</v>
      </c>
      <c r="H19" s="826">
        <v>2</v>
      </c>
      <c r="I19" s="826">
        <v>0</v>
      </c>
      <c r="J19" s="826">
        <v>0</v>
      </c>
      <c r="K19" s="826">
        <v>23</v>
      </c>
      <c r="L19" s="732" t="s">
        <v>113</v>
      </c>
    </row>
    <row r="20" spans="1:12" ht="54.95" customHeight="1">
      <c r="A20" s="732" t="s">
        <v>148</v>
      </c>
      <c r="B20" s="828">
        <v>14723</v>
      </c>
      <c r="C20" s="829">
        <v>14</v>
      </c>
      <c r="D20" s="830">
        <f t="shared" si="0"/>
        <v>9.5089316036133936E-2</v>
      </c>
      <c r="E20" s="829">
        <v>3</v>
      </c>
      <c r="F20" s="829">
        <v>11</v>
      </c>
      <c r="G20" s="829">
        <v>0</v>
      </c>
      <c r="H20" s="829">
        <v>0</v>
      </c>
      <c r="I20" s="829">
        <v>0</v>
      </c>
      <c r="J20" s="829">
        <v>0</v>
      </c>
      <c r="K20" s="829">
        <v>14</v>
      </c>
      <c r="L20" s="732" t="s">
        <v>261</v>
      </c>
    </row>
    <row r="21" spans="1:12" ht="54.95" customHeight="1">
      <c r="A21" s="732" t="s">
        <v>116</v>
      </c>
      <c r="B21" s="825">
        <v>190815</v>
      </c>
      <c r="C21" s="825">
        <v>3579</v>
      </c>
      <c r="D21" s="827">
        <f t="shared" si="0"/>
        <v>1.8756387076487697</v>
      </c>
      <c r="E21" s="825">
        <v>2582</v>
      </c>
      <c r="F21" s="826">
        <v>793</v>
      </c>
      <c r="G21" s="826">
        <v>2</v>
      </c>
      <c r="H21" s="826">
        <v>202</v>
      </c>
      <c r="I21" s="826">
        <v>0</v>
      </c>
      <c r="J21" s="826">
        <v>231</v>
      </c>
      <c r="K21" s="826">
        <v>3348</v>
      </c>
      <c r="L21" s="732" t="s">
        <v>117</v>
      </c>
    </row>
    <row r="22" spans="1:12" ht="54.95" customHeight="1">
      <c r="A22" s="732" t="s">
        <v>118</v>
      </c>
      <c r="B22" s="828">
        <v>30438</v>
      </c>
      <c r="C22" s="829">
        <v>37</v>
      </c>
      <c r="D22" s="830">
        <f t="shared" si="0"/>
        <v>0.121558578093173</v>
      </c>
      <c r="E22" s="829">
        <v>19</v>
      </c>
      <c r="F22" s="829">
        <v>18</v>
      </c>
      <c r="G22" s="829">
        <v>0</v>
      </c>
      <c r="H22" s="829">
        <v>0</v>
      </c>
      <c r="I22" s="829">
        <v>0</v>
      </c>
      <c r="J22" s="829">
        <v>0</v>
      </c>
      <c r="K22" s="829">
        <v>37</v>
      </c>
      <c r="L22" s="732" t="s">
        <v>119</v>
      </c>
    </row>
    <row r="23" spans="1:12" ht="54.95" customHeight="1">
      <c r="A23" s="732" t="s">
        <v>149</v>
      </c>
      <c r="B23" s="825">
        <v>6532</v>
      </c>
      <c r="C23" s="826">
        <v>31</v>
      </c>
      <c r="D23" s="827">
        <f t="shared" si="0"/>
        <v>0.47458665033680342</v>
      </c>
      <c r="E23" s="826">
        <v>10</v>
      </c>
      <c r="F23" s="826">
        <v>21</v>
      </c>
      <c r="G23" s="826">
        <v>0</v>
      </c>
      <c r="H23" s="826">
        <v>0</v>
      </c>
      <c r="I23" s="826">
        <v>0</v>
      </c>
      <c r="J23" s="826">
        <v>0</v>
      </c>
      <c r="K23" s="826">
        <v>31</v>
      </c>
      <c r="L23" s="732" t="s">
        <v>121</v>
      </c>
    </row>
    <row r="24" spans="1:12" ht="54.95" customHeight="1">
      <c r="A24" s="732" t="s">
        <v>122</v>
      </c>
      <c r="B24" s="828">
        <v>35809</v>
      </c>
      <c r="C24" s="829">
        <v>1</v>
      </c>
      <c r="D24" s="830">
        <f t="shared" si="0"/>
        <v>2.7925940406043175E-3</v>
      </c>
      <c r="E24" s="829">
        <v>0</v>
      </c>
      <c r="F24" s="829">
        <v>1</v>
      </c>
      <c r="G24" s="829">
        <v>0</v>
      </c>
      <c r="H24" s="829">
        <v>0</v>
      </c>
      <c r="I24" s="829">
        <v>0</v>
      </c>
      <c r="J24" s="829">
        <v>0</v>
      </c>
      <c r="K24" s="829">
        <v>1</v>
      </c>
      <c r="L24" s="732" t="s">
        <v>123</v>
      </c>
    </row>
    <row r="25" spans="1:12" ht="54.95" customHeight="1">
      <c r="A25" s="732" t="s">
        <v>124</v>
      </c>
      <c r="B25" s="825">
        <v>3810</v>
      </c>
      <c r="C25" s="826">
        <v>0</v>
      </c>
      <c r="D25" s="827">
        <f t="shared" si="0"/>
        <v>0</v>
      </c>
      <c r="E25" s="826">
        <v>0</v>
      </c>
      <c r="F25" s="826">
        <v>0</v>
      </c>
      <c r="G25" s="826">
        <v>0</v>
      </c>
      <c r="H25" s="826">
        <v>0</v>
      </c>
      <c r="I25" s="826">
        <v>0</v>
      </c>
      <c r="J25" s="826">
        <v>0</v>
      </c>
      <c r="K25" s="826">
        <v>0</v>
      </c>
      <c r="L25" s="732" t="s">
        <v>125</v>
      </c>
    </row>
    <row r="26" spans="1:12" ht="54.95" customHeight="1">
      <c r="A26" s="732" t="s">
        <v>126</v>
      </c>
      <c r="B26" s="828">
        <v>2380</v>
      </c>
      <c r="C26" s="829">
        <v>27</v>
      </c>
      <c r="D26" s="830">
        <f t="shared" si="0"/>
        <v>1.134453781512605</v>
      </c>
      <c r="E26" s="829">
        <v>19</v>
      </c>
      <c r="F26" s="829">
        <v>8</v>
      </c>
      <c r="G26" s="829">
        <v>0</v>
      </c>
      <c r="H26" s="829">
        <v>0</v>
      </c>
      <c r="I26" s="829">
        <v>0</v>
      </c>
      <c r="J26" s="829">
        <v>0</v>
      </c>
      <c r="K26" s="829">
        <v>27</v>
      </c>
      <c r="L26" s="732" t="s">
        <v>127</v>
      </c>
    </row>
    <row r="27" spans="1:12" ht="54.95" customHeight="1">
      <c r="A27" s="733" t="s">
        <v>128</v>
      </c>
      <c r="B27" s="831">
        <f>SUM(B7:B26)</f>
        <v>688629</v>
      </c>
      <c r="C27" s="831">
        <f t="shared" ref="C27:K27" si="1">SUM(C7:C26)</f>
        <v>6460</v>
      </c>
      <c r="D27" s="832">
        <f t="shared" si="0"/>
        <v>0.93809583970468868</v>
      </c>
      <c r="E27" s="831">
        <f t="shared" si="1"/>
        <v>3769</v>
      </c>
      <c r="F27" s="831">
        <f t="shared" si="1"/>
        <v>2381</v>
      </c>
      <c r="G27" s="831">
        <f t="shared" si="1"/>
        <v>36</v>
      </c>
      <c r="H27" s="831">
        <f t="shared" si="1"/>
        <v>274</v>
      </c>
      <c r="I27" s="831">
        <f t="shared" si="1"/>
        <v>0</v>
      </c>
      <c r="J27" s="831">
        <f t="shared" si="1"/>
        <v>301</v>
      </c>
      <c r="K27" s="831">
        <f t="shared" si="1"/>
        <v>6159</v>
      </c>
      <c r="L27" s="733" t="s">
        <v>889</v>
      </c>
    </row>
    <row r="28" spans="1:12" ht="15.75" customHeight="1">
      <c r="F28" s="2368" t="s">
        <v>2243</v>
      </c>
      <c r="G28" s="2368"/>
      <c r="H28" s="2368"/>
      <c r="I28" s="2368"/>
      <c r="J28" s="2368"/>
      <c r="K28" s="2368"/>
      <c r="L28" s="2368"/>
    </row>
    <row r="29" spans="1:12" ht="15.75" customHeight="1">
      <c r="F29" s="2368" t="s">
        <v>2244</v>
      </c>
      <c r="G29" s="2368"/>
      <c r="H29" s="2368"/>
      <c r="I29" s="2368"/>
      <c r="J29" s="2368"/>
      <c r="K29" s="2368"/>
      <c r="L29" s="2368"/>
    </row>
    <row r="30" spans="1:12" ht="15.75" customHeight="1">
      <c r="F30" s="2368" t="s">
        <v>2245</v>
      </c>
      <c r="G30" s="2368"/>
      <c r="H30" s="2368"/>
      <c r="I30" s="2368"/>
      <c r="J30" s="2368"/>
      <c r="K30" s="2368"/>
      <c r="L30" s="2368"/>
    </row>
  </sheetData>
  <mergeCells count="14">
    <mergeCell ref="L4:L6"/>
    <mergeCell ref="F28:L28"/>
    <mergeCell ref="F29:L29"/>
    <mergeCell ref="F30:L30"/>
    <mergeCell ref="A1:L1"/>
    <mergeCell ref="A2:L2"/>
    <mergeCell ref="A3:E3"/>
    <mergeCell ref="F3:L3"/>
    <mergeCell ref="A4:A6"/>
    <mergeCell ref="B4:B5"/>
    <mergeCell ref="C4:C5"/>
    <mergeCell ref="D4:D5"/>
    <mergeCell ref="E4:H4"/>
    <mergeCell ref="I4:K4"/>
  </mergeCells>
  <printOptions horizontalCentered="1" verticalCentered="1"/>
  <pageMargins left="0.59055118110236227" right="0.59055118110236227" top="0.59055118110236227" bottom="0.19685039370078741" header="0.51181102362204722" footer="0.51181102362204722"/>
  <pageSetup paperSize="9" scale="35" orientation="landscape"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32"/>
  <sheetViews>
    <sheetView showGridLines="0" rightToLeft="1" zoomScale="50" zoomScaleNormal="120" workbookViewId="0">
      <selection activeCell="G13" sqref="G13"/>
    </sheetView>
  </sheetViews>
  <sheetFormatPr defaultColWidth="8.85546875" defaultRowHeight="15.75"/>
  <cols>
    <col min="1" max="1" width="23.42578125" style="834" customWidth="1"/>
    <col min="2" max="2" width="17.85546875" style="834" customWidth="1"/>
    <col min="3" max="3" width="18.42578125" style="834" customWidth="1"/>
    <col min="4" max="4" width="18.140625" style="834" customWidth="1"/>
    <col min="5" max="5" width="19.28515625" style="834" customWidth="1"/>
    <col min="6" max="6" width="18.28515625" style="834" customWidth="1"/>
    <col min="7" max="7" width="16.28515625" style="834" customWidth="1"/>
    <col min="8" max="8" width="19.7109375" style="834" customWidth="1"/>
    <col min="9" max="9" width="20.42578125" style="834" customWidth="1"/>
    <col min="10" max="10" width="16.42578125" style="834" customWidth="1"/>
    <col min="11" max="11" width="21.42578125" style="834" customWidth="1"/>
    <col min="12" max="12" width="22.140625" style="834" customWidth="1"/>
    <col min="13" max="13" width="31.85546875" style="834" customWidth="1"/>
    <col min="14" max="191" width="8.85546875" style="834"/>
    <col min="192" max="192" width="14.28515625" style="834" bestFit="1" customWidth="1"/>
    <col min="193" max="193" width="10.7109375" style="834" customWidth="1"/>
    <col min="194" max="194" width="12.85546875" style="834" customWidth="1"/>
    <col min="195" max="204" width="7.42578125" style="834" customWidth="1"/>
    <col min="205" max="207" width="9" style="834" customWidth="1"/>
    <col min="208" max="447" width="8.85546875" style="834"/>
    <col min="448" max="448" width="14.28515625" style="834" bestFit="1" customWidth="1"/>
    <col min="449" max="449" width="10.7109375" style="834" customWidth="1"/>
    <col min="450" max="450" width="12.85546875" style="834" customWidth="1"/>
    <col min="451" max="460" width="7.42578125" style="834" customWidth="1"/>
    <col min="461" max="463" width="9" style="834" customWidth="1"/>
    <col min="464" max="703" width="8.85546875" style="834"/>
    <col min="704" max="704" width="14.28515625" style="834" bestFit="1" customWidth="1"/>
    <col min="705" max="705" width="10.7109375" style="834" customWidth="1"/>
    <col min="706" max="706" width="12.85546875" style="834" customWidth="1"/>
    <col min="707" max="716" width="7.42578125" style="834" customWidth="1"/>
    <col min="717" max="719" width="9" style="834" customWidth="1"/>
    <col min="720" max="959" width="8.85546875" style="834"/>
    <col min="960" max="960" width="14.28515625" style="834" bestFit="1" customWidth="1"/>
    <col min="961" max="961" width="10.7109375" style="834" customWidth="1"/>
    <col min="962" max="962" width="12.85546875" style="834" customWidth="1"/>
    <col min="963" max="972" width="7.42578125" style="834" customWidth="1"/>
    <col min="973" max="975" width="9" style="834" customWidth="1"/>
    <col min="976" max="1215" width="8.85546875" style="834"/>
    <col min="1216" max="1216" width="14.28515625" style="834" bestFit="1" customWidth="1"/>
    <col min="1217" max="1217" width="10.7109375" style="834" customWidth="1"/>
    <col min="1218" max="1218" width="12.85546875" style="834" customWidth="1"/>
    <col min="1219" max="1228" width="7.42578125" style="834" customWidth="1"/>
    <col min="1229" max="1231" width="9" style="834" customWidth="1"/>
    <col min="1232" max="1471" width="8.85546875" style="834"/>
    <col min="1472" max="1472" width="14.28515625" style="834" bestFit="1" customWidth="1"/>
    <col min="1473" max="1473" width="10.7109375" style="834" customWidth="1"/>
    <col min="1474" max="1474" width="12.85546875" style="834" customWidth="1"/>
    <col min="1475" max="1484" width="7.42578125" style="834" customWidth="1"/>
    <col min="1485" max="1487" width="9" style="834" customWidth="1"/>
    <col min="1488" max="1727" width="8.85546875" style="834"/>
    <col min="1728" max="1728" width="14.28515625" style="834" bestFit="1" customWidth="1"/>
    <col min="1729" max="1729" width="10.7109375" style="834" customWidth="1"/>
    <col min="1730" max="1730" width="12.85546875" style="834" customWidth="1"/>
    <col min="1731" max="1740" width="7.42578125" style="834" customWidth="1"/>
    <col min="1741" max="1743" width="9" style="834" customWidth="1"/>
    <col min="1744" max="1983" width="8.85546875" style="834"/>
    <col min="1984" max="1984" width="14.28515625" style="834" bestFit="1" customWidth="1"/>
    <col min="1985" max="1985" width="10.7109375" style="834" customWidth="1"/>
    <col min="1986" max="1986" width="12.85546875" style="834" customWidth="1"/>
    <col min="1987" max="1996" width="7.42578125" style="834" customWidth="1"/>
    <col min="1997" max="1999" width="9" style="834" customWidth="1"/>
    <col min="2000" max="2239" width="8.85546875" style="834"/>
    <col min="2240" max="2240" width="14.28515625" style="834" bestFit="1" customWidth="1"/>
    <col min="2241" max="2241" width="10.7109375" style="834" customWidth="1"/>
    <col min="2242" max="2242" width="12.85546875" style="834" customWidth="1"/>
    <col min="2243" max="2252" width="7.42578125" style="834" customWidth="1"/>
    <col min="2253" max="2255" width="9" style="834" customWidth="1"/>
    <col min="2256" max="2495" width="8.85546875" style="834"/>
    <col min="2496" max="2496" width="14.28515625" style="834" bestFit="1" customWidth="1"/>
    <col min="2497" max="2497" width="10.7109375" style="834" customWidth="1"/>
    <col min="2498" max="2498" width="12.85546875" style="834" customWidth="1"/>
    <col min="2499" max="2508" width="7.42578125" style="834" customWidth="1"/>
    <col min="2509" max="2511" width="9" style="834" customWidth="1"/>
    <col min="2512" max="2751" width="8.85546875" style="834"/>
    <col min="2752" max="2752" width="14.28515625" style="834" bestFit="1" customWidth="1"/>
    <col min="2753" max="2753" width="10.7109375" style="834" customWidth="1"/>
    <col min="2754" max="2754" width="12.85546875" style="834" customWidth="1"/>
    <col min="2755" max="2764" width="7.42578125" style="834" customWidth="1"/>
    <col min="2765" max="2767" width="9" style="834" customWidth="1"/>
    <col min="2768" max="3007" width="8.85546875" style="834"/>
    <col min="3008" max="3008" width="14.28515625" style="834" bestFit="1" customWidth="1"/>
    <col min="3009" max="3009" width="10.7109375" style="834" customWidth="1"/>
    <col min="3010" max="3010" width="12.85546875" style="834" customWidth="1"/>
    <col min="3011" max="3020" width="7.42578125" style="834" customWidth="1"/>
    <col min="3021" max="3023" width="9" style="834" customWidth="1"/>
    <col min="3024" max="3263" width="8.85546875" style="834"/>
    <col min="3264" max="3264" width="14.28515625" style="834" bestFit="1" customWidth="1"/>
    <col min="3265" max="3265" width="10.7109375" style="834" customWidth="1"/>
    <col min="3266" max="3266" width="12.85546875" style="834" customWidth="1"/>
    <col min="3267" max="3276" width="7.42578125" style="834" customWidth="1"/>
    <col min="3277" max="3279" width="9" style="834" customWidth="1"/>
    <col min="3280" max="3519" width="8.85546875" style="834"/>
    <col min="3520" max="3520" width="14.28515625" style="834" bestFit="1" customWidth="1"/>
    <col min="3521" max="3521" width="10.7109375" style="834" customWidth="1"/>
    <col min="3522" max="3522" width="12.85546875" style="834" customWidth="1"/>
    <col min="3523" max="3532" width="7.42578125" style="834" customWidth="1"/>
    <col min="3533" max="3535" width="9" style="834" customWidth="1"/>
    <col min="3536" max="3775" width="8.85546875" style="834"/>
    <col min="3776" max="3776" width="14.28515625" style="834" bestFit="1" customWidth="1"/>
    <col min="3777" max="3777" width="10.7109375" style="834" customWidth="1"/>
    <col min="3778" max="3778" width="12.85546875" style="834" customWidth="1"/>
    <col min="3779" max="3788" width="7.42578125" style="834" customWidth="1"/>
    <col min="3789" max="3791" width="9" style="834" customWidth="1"/>
    <col min="3792" max="4031" width="8.85546875" style="834"/>
    <col min="4032" max="4032" width="14.28515625" style="834" bestFit="1" customWidth="1"/>
    <col min="4033" max="4033" width="10.7109375" style="834" customWidth="1"/>
    <col min="4034" max="4034" width="12.85546875" style="834" customWidth="1"/>
    <col min="4035" max="4044" width="7.42578125" style="834" customWidth="1"/>
    <col min="4045" max="4047" width="9" style="834" customWidth="1"/>
    <col min="4048" max="4287" width="8.85546875" style="834"/>
    <col min="4288" max="4288" width="14.28515625" style="834" bestFit="1" customWidth="1"/>
    <col min="4289" max="4289" width="10.7109375" style="834" customWidth="1"/>
    <col min="4290" max="4290" width="12.85546875" style="834" customWidth="1"/>
    <col min="4291" max="4300" width="7.42578125" style="834" customWidth="1"/>
    <col min="4301" max="4303" width="9" style="834" customWidth="1"/>
    <col min="4304" max="4543" width="8.85546875" style="834"/>
    <col min="4544" max="4544" width="14.28515625" style="834" bestFit="1" customWidth="1"/>
    <col min="4545" max="4545" width="10.7109375" style="834" customWidth="1"/>
    <col min="4546" max="4546" width="12.85546875" style="834" customWidth="1"/>
    <col min="4547" max="4556" width="7.42578125" style="834" customWidth="1"/>
    <col min="4557" max="4559" width="9" style="834" customWidth="1"/>
    <col min="4560" max="4799" width="8.85546875" style="834"/>
    <col min="4800" max="4800" width="14.28515625" style="834" bestFit="1" customWidth="1"/>
    <col min="4801" max="4801" width="10.7109375" style="834" customWidth="1"/>
    <col min="4802" max="4802" width="12.85546875" style="834" customWidth="1"/>
    <col min="4803" max="4812" width="7.42578125" style="834" customWidth="1"/>
    <col min="4813" max="4815" width="9" style="834" customWidth="1"/>
    <col min="4816" max="5055" width="8.85546875" style="834"/>
    <col min="5056" max="5056" width="14.28515625" style="834" bestFit="1" customWidth="1"/>
    <col min="5057" max="5057" width="10.7109375" style="834" customWidth="1"/>
    <col min="5058" max="5058" width="12.85546875" style="834" customWidth="1"/>
    <col min="5059" max="5068" width="7.42578125" style="834" customWidth="1"/>
    <col min="5069" max="5071" width="9" style="834" customWidth="1"/>
    <col min="5072" max="5311" width="8.85546875" style="834"/>
    <col min="5312" max="5312" width="14.28515625" style="834" bestFit="1" customWidth="1"/>
    <col min="5313" max="5313" width="10.7109375" style="834" customWidth="1"/>
    <col min="5314" max="5314" width="12.85546875" style="834" customWidth="1"/>
    <col min="5315" max="5324" width="7.42578125" style="834" customWidth="1"/>
    <col min="5325" max="5327" width="9" style="834" customWidth="1"/>
    <col min="5328" max="5567" width="8.85546875" style="834"/>
    <col min="5568" max="5568" width="14.28515625" style="834" bestFit="1" customWidth="1"/>
    <col min="5569" max="5569" width="10.7109375" style="834" customWidth="1"/>
    <col min="5570" max="5570" width="12.85546875" style="834" customWidth="1"/>
    <col min="5571" max="5580" width="7.42578125" style="834" customWidth="1"/>
    <col min="5581" max="5583" width="9" style="834" customWidth="1"/>
    <col min="5584" max="5823" width="8.85546875" style="834"/>
    <col min="5824" max="5824" width="14.28515625" style="834" bestFit="1" customWidth="1"/>
    <col min="5825" max="5825" width="10.7109375" style="834" customWidth="1"/>
    <col min="5826" max="5826" width="12.85546875" style="834" customWidth="1"/>
    <col min="5827" max="5836" width="7.42578125" style="834" customWidth="1"/>
    <col min="5837" max="5839" width="9" style="834" customWidth="1"/>
    <col min="5840" max="6079" width="8.85546875" style="834"/>
    <col min="6080" max="6080" width="14.28515625" style="834" bestFit="1" customWidth="1"/>
    <col min="6081" max="6081" width="10.7109375" style="834" customWidth="1"/>
    <col min="6082" max="6082" width="12.85546875" style="834" customWidth="1"/>
    <col min="6083" max="6092" width="7.42578125" style="834" customWidth="1"/>
    <col min="6093" max="6095" width="9" style="834" customWidth="1"/>
    <col min="6096" max="6335" width="8.85546875" style="834"/>
    <col min="6336" max="6336" width="14.28515625" style="834" bestFit="1" customWidth="1"/>
    <col min="6337" max="6337" width="10.7109375" style="834" customWidth="1"/>
    <col min="6338" max="6338" width="12.85546875" style="834" customWidth="1"/>
    <col min="6339" max="6348" width="7.42578125" style="834" customWidth="1"/>
    <col min="6349" max="6351" width="9" style="834" customWidth="1"/>
    <col min="6352" max="6591" width="8.85546875" style="834"/>
    <col min="6592" max="6592" width="14.28515625" style="834" bestFit="1" customWidth="1"/>
    <col min="6593" max="6593" width="10.7109375" style="834" customWidth="1"/>
    <col min="6594" max="6594" width="12.85546875" style="834" customWidth="1"/>
    <col min="6595" max="6604" width="7.42578125" style="834" customWidth="1"/>
    <col min="6605" max="6607" width="9" style="834" customWidth="1"/>
    <col min="6608" max="6847" width="8.85546875" style="834"/>
    <col min="6848" max="6848" width="14.28515625" style="834" bestFit="1" customWidth="1"/>
    <col min="6849" max="6849" width="10.7109375" style="834" customWidth="1"/>
    <col min="6850" max="6850" width="12.85546875" style="834" customWidth="1"/>
    <col min="6851" max="6860" width="7.42578125" style="834" customWidth="1"/>
    <col min="6861" max="6863" width="9" style="834" customWidth="1"/>
    <col min="6864" max="7103" width="8.85546875" style="834"/>
    <col min="7104" max="7104" width="14.28515625" style="834" bestFit="1" customWidth="1"/>
    <col min="7105" max="7105" width="10.7109375" style="834" customWidth="1"/>
    <col min="7106" max="7106" width="12.85546875" style="834" customWidth="1"/>
    <col min="7107" max="7116" width="7.42578125" style="834" customWidth="1"/>
    <col min="7117" max="7119" width="9" style="834" customWidth="1"/>
    <col min="7120" max="7359" width="8.85546875" style="834"/>
    <col min="7360" max="7360" width="14.28515625" style="834" bestFit="1" customWidth="1"/>
    <col min="7361" max="7361" width="10.7109375" style="834" customWidth="1"/>
    <col min="7362" max="7362" width="12.85546875" style="834" customWidth="1"/>
    <col min="7363" max="7372" width="7.42578125" style="834" customWidth="1"/>
    <col min="7373" max="7375" width="9" style="834" customWidth="1"/>
    <col min="7376" max="7615" width="8.85546875" style="834"/>
    <col min="7616" max="7616" width="14.28515625" style="834" bestFit="1" customWidth="1"/>
    <col min="7617" max="7617" width="10.7109375" style="834" customWidth="1"/>
    <col min="7618" max="7618" width="12.85546875" style="834" customWidth="1"/>
    <col min="7619" max="7628" width="7.42578125" style="834" customWidth="1"/>
    <col min="7629" max="7631" width="9" style="834" customWidth="1"/>
    <col min="7632" max="7871" width="8.85546875" style="834"/>
    <col min="7872" max="7872" width="14.28515625" style="834" bestFit="1" customWidth="1"/>
    <col min="7873" max="7873" width="10.7109375" style="834" customWidth="1"/>
    <col min="7874" max="7874" width="12.85546875" style="834" customWidth="1"/>
    <col min="7875" max="7884" width="7.42578125" style="834" customWidth="1"/>
    <col min="7885" max="7887" width="9" style="834" customWidth="1"/>
    <col min="7888" max="8127" width="8.85546875" style="834"/>
    <col min="8128" max="8128" width="14.28515625" style="834" bestFit="1" customWidth="1"/>
    <col min="8129" max="8129" width="10.7109375" style="834" customWidth="1"/>
    <col min="8130" max="8130" width="12.85546875" style="834" customWidth="1"/>
    <col min="8131" max="8140" width="7.42578125" style="834" customWidth="1"/>
    <col min="8141" max="8143" width="9" style="834" customWidth="1"/>
    <col min="8144" max="8383" width="8.85546875" style="834"/>
    <col min="8384" max="8384" width="14.28515625" style="834" bestFit="1" customWidth="1"/>
    <col min="8385" max="8385" width="10.7109375" style="834" customWidth="1"/>
    <col min="8386" max="8386" width="12.85546875" style="834" customWidth="1"/>
    <col min="8387" max="8396" width="7.42578125" style="834" customWidth="1"/>
    <col min="8397" max="8399" width="9" style="834" customWidth="1"/>
    <col min="8400" max="8639" width="8.85546875" style="834"/>
    <col min="8640" max="8640" width="14.28515625" style="834" bestFit="1" customWidth="1"/>
    <col min="8641" max="8641" width="10.7109375" style="834" customWidth="1"/>
    <col min="8642" max="8642" width="12.85546875" style="834" customWidth="1"/>
    <col min="8643" max="8652" width="7.42578125" style="834" customWidth="1"/>
    <col min="8653" max="8655" width="9" style="834" customWidth="1"/>
    <col min="8656" max="8895" width="8.85546875" style="834"/>
    <col min="8896" max="8896" width="14.28515625" style="834" bestFit="1" customWidth="1"/>
    <col min="8897" max="8897" width="10.7109375" style="834" customWidth="1"/>
    <col min="8898" max="8898" width="12.85546875" style="834" customWidth="1"/>
    <col min="8899" max="8908" width="7.42578125" style="834" customWidth="1"/>
    <col min="8909" max="8911" width="9" style="834" customWidth="1"/>
    <col min="8912" max="9151" width="8.85546875" style="834"/>
    <col min="9152" max="9152" width="14.28515625" style="834" bestFit="1" customWidth="1"/>
    <col min="9153" max="9153" width="10.7109375" style="834" customWidth="1"/>
    <col min="9154" max="9154" width="12.85546875" style="834" customWidth="1"/>
    <col min="9155" max="9164" width="7.42578125" style="834" customWidth="1"/>
    <col min="9165" max="9167" width="9" style="834" customWidth="1"/>
    <col min="9168" max="9407" width="8.85546875" style="834"/>
    <col min="9408" max="9408" width="14.28515625" style="834" bestFit="1" customWidth="1"/>
    <col min="9409" max="9409" width="10.7109375" style="834" customWidth="1"/>
    <col min="9410" max="9410" width="12.85546875" style="834" customWidth="1"/>
    <col min="9411" max="9420" width="7.42578125" style="834" customWidth="1"/>
    <col min="9421" max="9423" width="9" style="834" customWidth="1"/>
    <col min="9424" max="9663" width="8.85546875" style="834"/>
    <col min="9664" max="9664" width="14.28515625" style="834" bestFit="1" customWidth="1"/>
    <col min="9665" max="9665" width="10.7109375" style="834" customWidth="1"/>
    <col min="9666" max="9666" width="12.85546875" style="834" customWidth="1"/>
    <col min="9667" max="9676" width="7.42578125" style="834" customWidth="1"/>
    <col min="9677" max="9679" width="9" style="834" customWidth="1"/>
    <col min="9680" max="9919" width="8.85546875" style="834"/>
    <col min="9920" max="9920" width="14.28515625" style="834" bestFit="1" customWidth="1"/>
    <col min="9921" max="9921" width="10.7109375" style="834" customWidth="1"/>
    <col min="9922" max="9922" width="12.85546875" style="834" customWidth="1"/>
    <col min="9923" max="9932" width="7.42578125" style="834" customWidth="1"/>
    <col min="9933" max="9935" width="9" style="834" customWidth="1"/>
    <col min="9936" max="10175" width="8.85546875" style="834"/>
    <col min="10176" max="10176" width="14.28515625" style="834" bestFit="1" customWidth="1"/>
    <col min="10177" max="10177" width="10.7109375" style="834" customWidth="1"/>
    <col min="10178" max="10178" width="12.85546875" style="834" customWidth="1"/>
    <col min="10179" max="10188" width="7.42578125" style="834" customWidth="1"/>
    <col min="10189" max="10191" width="9" style="834" customWidth="1"/>
    <col min="10192" max="10431" width="8.85546875" style="834"/>
    <col min="10432" max="10432" width="14.28515625" style="834" bestFit="1" customWidth="1"/>
    <col min="10433" max="10433" width="10.7109375" style="834" customWidth="1"/>
    <col min="10434" max="10434" width="12.85546875" style="834" customWidth="1"/>
    <col min="10435" max="10444" width="7.42578125" style="834" customWidth="1"/>
    <col min="10445" max="10447" width="9" style="834" customWidth="1"/>
    <col min="10448" max="10687" width="8.85546875" style="834"/>
    <col min="10688" max="10688" width="14.28515625" style="834" bestFit="1" customWidth="1"/>
    <col min="10689" max="10689" width="10.7109375" style="834" customWidth="1"/>
    <col min="10690" max="10690" width="12.85546875" style="834" customWidth="1"/>
    <col min="10691" max="10700" width="7.42578125" style="834" customWidth="1"/>
    <col min="10701" max="10703" width="9" style="834" customWidth="1"/>
    <col min="10704" max="10943" width="8.85546875" style="834"/>
    <col min="10944" max="10944" width="14.28515625" style="834" bestFit="1" customWidth="1"/>
    <col min="10945" max="10945" width="10.7109375" style="834" customWidth="1"/>
    <col min="10946" max="10946" width="12.85546875" style="834" customWidth="1"/>
    <col min="10947" max="10956" width="7.42578125" style="834" customWidth="1"/>
    <col min="10957" max="10959" width="9" style="834" customWidth="1"/>
    <col min="10960" max="11199" width="8.85546875" style="834"/>
    <col min="11200" max="11200" width="14.28515625" style="834" bestFit="1" customWidth="1"/>
    <col min="11201" max="11201" width="10.7109375" style="834" customWidth="1"/>
    <col min="11202" max="11202" width="12.85546875" style="834" customWidth="1"/>
    <col min="11203" max="11212" width="7.42578125" style="834" customWidth="1"/>
    <col min="11213" max="11215" width="9" style="834" customWidth="1"/>
    <col min="11216" max="11455" width="8.85546875" style="834"/>
    <col min="11456" max="11456" width="14.28515625" style="834" bestFit="1" customWidth="1"/>
    <col min="11457" max="11457" width="10.7109375" style="834" customWidth="1"/>
    <col min="11458" max="11458" width="12.85546875" style="834" customWidth="1"/>
    <col min="11459" max="11468" width="7.42578125" style="834" customWidth="1"/>
    <col min="11469" max="11471" width="9" style="834" customWidth="1"/>
    <col min="11472" max="11711" width="8.85546875" style="834"/>
    <col min="11712" max="11712" width="14.28515625" style="834" bestFit="1" customWidth="1"/>
    <col min="11713" max="11713" width="10.7109375" style="834" customWidth="1"/>
    <col min="11714" max="11714" width="12.85546875" style="834" customWidth="1"/>
    <col min="11715" max="11724" width="7.42578125" style="834" customWidth="1"/>
    <col min="11725" max="11727" width="9" style="834" customWidth="1"/>
    <col min="11728" max="11967" width="8.85546875" style="834"/>
    <col min="11968" max="11968" width="14.28515625" style="834" bestFit="1" customWidth="1"/>
    <col min="11969" max="11969" width="10.7109375" style="834" customWidth="1"/>
    <col min="11970" max="11970" width="12.85546875" style="834" customWidth="1"/>
    <col min="11971" max="11980" width="7.42578125" style="834" customWidth="1"/>
    <col min="11981" max="11983" width="9" style="834" customWidth="1"/>
    <col min="11984" max="12223" width="8.85546875" style="834"/>
    <col min="12224" max="12224" width="14.28515625" style="834" bestFit="1" customWidth="1"/>
    <col min="12225" max="12225" width="10.7109375" style="834" customWidth="1"/>
    <col min="12226" max="12226" width="12.85546875" style="834" customWidth="1"/>
    <col min="12227" max="12236" width="7.42578125" style="834" customWidth="1"/>
    <col min="12237" max="12239" width="9" style="834" customWidth="1"/>
    <col min="12240" max="12479" width="8.85546875" style="834"/>
    <col min="12480" max="12480" width="14.28515625" style="834" bestFit="1" customWidth="1"/>
    <col min="12481" max="12481" width="10.7109375" style="834" customWidth="1"/>
    <col min="12482" max="12482" width="12.85546875" style="834" customWidth="1"/>
    <col min="12483" max="12492" width="7.42578125" style="834" customWidth="1"/>
    <col min="12493" max="12495" width="9" style="834" customWidth="1"/>
    <col min="12496" max="12735" width="8.85546875" style="834"/>
    <col min="12736" max="12736" width="14.28515625" style="834" bestFit="1" customWidth="1"/>
    <col min="12737" max="12737" width="10.7109375" style="834" customWidth="1"/>
    <col min="12738" max="12738" width="12.85546875" style="834" customWidth="1"/>
    <col min="12739" max="12748" width="7.42578125" style="834" customWidth="1"/>
    <col min="12749" max="12751" width="9" style="834" customWidth="1"/>
    <col min="12752" max="12991" width="8.85546875" style="834"/>
    <col min="12992" max="12992" width="14.28515625" style="834" bestFit="1" customWidth="1"/>
    <col min="12993" max="12993" width="10.7109375" style="834" customWidth="1"/>
    <col min="12994" max="12994" width="12.85546875" style="834" customWidth="1"/>
    <col min="12995" max="13004" width="7.42578125" style="834" customWidth="1"/>
    <col min="13005" max="13007" width="9" style="834" customWidth="1"/>
    <col min="13008" max="13247" width="8.85546875" style="834"/>
    <col min="13248" max="13248" width="14.28515625" style="834" bestFit="1" customWidth="1"/>
    <col min="13249" max="13249" width="10.7109375" style="834" customWidth="1"/>
    <col min="13250" max="13250" width="12.85546875" style="834" customWidth="1"/>
    <col min="13251" max="13260" width="7.42578125" style="834" customWidth="1"/>
    <col min="13261" max="13263" width="9" style="834" customWidth="1"/>
    <col min="13264" max="13503" width="8.85546875" style="834"/>
    <col min="13504" max="13504" width="14.28515625" style="834" bestFit="1" customWidth="1"/>
    <col min="13505" max="13505" width="10.7109375" style="834" customWidth="1"/>
    <col min="13506" max="13506" width="12.85546875" style="834" customWidth="1"/>
    <col min="13507" max="13516" width="7.42578125" style="834" customWidth="1"/>
    <col min="13517" max="13519" width="9" style="834" customWidth="1"/>
    <col min="13520" max="13759" width="8.85546875" style="834"/>
    <col min="13760" max="13760" width="14.28515625" style="834" bestFit="1" customWidth="1"/>
    <col min="13761" max="13761" width="10.7109375" style="834" customWidth="1"/>
    <col min="13762" max="13762" width="12.85546875" style="834" customWidth="1"/>
    <col min="13763" max="13772" width="7.42578125" style="834" customWidth="1"/>
    <col min="13773" max="13775" width="9" style="834" customWidth="1"/>
    <col min="13776" max="14015" width="8.85546875" style="834"/>
    <col min="14016" max="14016" width="14.28515625" style="834" bestFit="1" customWidth="1"/>
    <col min="14017" max="14017" width="10.7109375" style="834" customWidth="1"/>
    <col min="14018" max="14018" width="12.85546875" style="834" customWidth="1"/>
    <col min="14019" max="14028" width="7.42578125" style="834" customWidth="1"/>
    <col min="14029" max="14031" width="9" style="834" customWidth="1"/>
    <col min="14032" max="14271" width="8.85546875" style="834"/>
    <col min="14272" max="14272" width="14.28515625" style="834" bestFit="1" customWidth="1"/>
    <col min="14273" max="14273" width="10.7109375" style="834" customWidth="1"/>
    <col min="14274" max="14274" width="12.85546875" style="834" customWidth="1"/>
    <col min="14275" max="14284" width="7.42578125" style="834" customWidth="1"/>
    <col min="14285" max="14287" width="9" style="834" customWidth="1"/>
    <col min="14288" max="14527" width="8.85546875" style="834"/>
    <col min="14528" max="14528" width="14.28515625" style="834" bestFit="1" customWidth="1"/>
    <col min="14529" max="14529" width="10.7109375" style="834" customWidth="1"/>
    <col min="14530" max="14530" width="12.85546875" style="834" customWidth="1"/>
    <col min="14531" max="14540" width="7.42578125" style="834" customWidth="1"/>
    <col min="14541" max="14543" width="9" style="834" customWidth="1"/>
    <col min="14544" max="14783" width="8.85546875" style="834"/>
    <col min="14784" max="14784" width="14.28515625" style="834" bestFit="1" customWidth="1"/>
    <col min="14785" max="14785" width="10.7109375" style="834" customWidth="1"/>
    <col min="14786" max="14786" width="12.85546875" style="834" customWidth="1"/>
    <col min="14787" max="14796" width="7.42578125" style="834" customWidth="1"/>
    <col min="14797" max="14799" width="9" style="834" customWidth="1"/>
    <col min="14800" max="15039" width="8.85546875" style="834"/>
    <col min="15040" max="15040" width="14.28515625" style="834" bestFit="1" customWidth="1"/>
    <col min="15041" max="15041" width="10.7109375" style="834" customWidth="1"/>
    <col min="15042" max="15042" width="12.85546875" style="834" customWidth="1"/>
    <col min="15043" max="15052" width="7.42578125" style="834" customWidth="1"/>
    <col min="15053" max="15055" width="9" style="834" customWidth="1"/>
    <col min="15056" max="15295" width="8.85546875" style="834"/>
    <col min="15296" max="15296" width="14.28515625" style="834" bestFit="1" customWidth="1"/>
    <col min="15297" max="15297" width="10.7109375" style="834" customWidth="1"/>
    <col min="15298" max="15298" width="12.85546875" style="834" customWidth="1"/>
    <col min="15299" max="15308" width="7.42578125" style="834" customWidth="1"/>
    <col min="15309" max="15311" width="9" style="834" customWidth="1"/>
    <col min="15312" max="15551" width="8.85546875" style="834"/>
    <col min="15552" max="15552" width="14.28515625" style="834" bestFit="1" customWidth="1"/>
    <col min="15553" max="15553" width="10.7109375" style="834" customWidth="1"/>
    <col min="15554" max="15554" width="12.85546875" style="834" customWidth="1"/>
    <col min="15555" max="15564" width="7.42578125" style="834" customWidth="1"/>
    <col min="15565" max="15567" width="9" style="834" customWidth="1"/>
    <col min="15568" max="15807" width="8.85546875" style="834"/>
    <col min="15808" max="15808" width="14.28515625" style="834" bestFit="1" customWidth="1"/>
    <col min="15809" max="15809" width="10.7109375" style="834" customWidth="1"/>
    <col min="15810" max="15810" width="12.85546875" style="834" customWidth="1"/>
    <col min="15811" max="15820" width="7.42578125" style="834" customWidth="1"/>
    <col min="15821" max="15823" width="9" style="834" customWidth="1"/>
    <col min="15824" max="16063" width="8.85546875" style="834"/>
    <col min="16064" max="16064" width="14.28515625" style="834" bestFit="1" customWidth="1"/>
    <col min="16065" max="16065" width="10.7109375" style="834" customWidth="1"/>
    <col min="16066" max="16066" width="12.85546875" style="834" customWidth="1"/>
    <col min="16067" max="16076" width="7.42578125" style="834" customWidth="1"/>
    <col min="16077" max="16079" width="9" style="834" customWidth="1"/>
    <col min="16080" max="16384" width="8.85546875" style="834"/>
  </cols>
  <sheetData>
    <row r="1" spans="1:15" ht="83.25" customHeight="1">
      <c r="A1" s="1956" t="s">
        <v>2246</v>
      </c>
      <c r="B1" s="1956"/>
      <c r="C1" s="1956"/>
      <c r="D1" s="1956"/>
      <c r="E1" s="1956"/>
      <c r="F1" s="1956"/>
      <c r="G1" s="1956"/>
      <c r="H1" s="1956"/>
      <c r="I1" s="1956"/>
      <c r="J1" s="1956"/>
      <c r="K1" s="1956"/>
      <c r="L1" s="1956"/>
      <c r="M1" s="1956"/>
    </row>
    <row r="2" spans="1:15" ht="75.75" customHeight="1">
      <c r="A2" s="1902" t="s">
        <v>2247</v>
      </c>
      <c r="B2" s="1902"/>
      <c r="C2" s="1902"/>
      <c r="D2" s="1902"/>
      <c r="E2" s="1902"/>
      <c r="F2" s="1902"/>
      <c r="G2" s="1902"/>
      <c r="H2" s="1902"/>
      <c r="I2" s="1902"/>
      <c r="J2" s="1902"/>
      <c r="K2" s="1902"/>
      <c r="L2" s="1902"/>
      <c r="M2" s="1902"/>
    </row>
    <row r="3" spans="1:15" ht="36" customHeight="1">
      <c r="A3" s="1904" t="s">
        <v>2248</v>
      </c>
      <c r="B3" s="2155"/>
      <c r="C3" s="2155"/>
      <c r="D3" s="2155"/>
      <c r="E3" s="2155"/>
      <c r="F3" s="2155"/>
      <c r="G3" s="2155"/>
      <c r="H3" s="1958" t="s">
        <v>2249</v>
      </c>
      <c r="I3" s="1958"/>
      <c r="J3" s="1958"/>
      <c r="K3" s="1958"/>
      <c r="L3" s="1958"/>
      <c r="M3" s="1905"/>
    </row>
    <row r="4" spans="1:15" ht="33" customHeight="1">
      <c r="A4" s="2367" t="s">
        <v>83</v>
      </c>
      <c r="B4" s="835" t="s">
        <v>2180</v>
      </c>
      <c r="C4" s="2371" t="s">
        <v>2250</v>
      </c>
      <c r="D4" s="2371"/>
      <c r="E4" s="2371"/>
      <c r="F4" s="2371"/>
      <c r="G4" s="2371"/>
      <c r="H4" s="2371"/>
      <c r="I4" s="2371"/>
      <c r="J4" s="2371"/>
      <c r="K4" s="2371"/>
      <c r="L4" s="2326"/>
      <c r="M4" s="2335" t="s">
        <v>87</v>
      </c>
    </row>
    <row r="5" spans="1:15" ht="33" customHeight="1">
      <c r="A5" s="2335"/>
      <c r="B5" s="737" t="s">
        <v>2251</v>
      </c>
      <c r="C5" s="2333" t="s">
        <v>2252</v>
      </c>
      <c r="D5" s="2334"/>
      <c r="E5" s="2332" t="s">
        <v>2151</v>
      </c>
      <c r="F5" s="2334"/>
      <c r="G5" s="2332" t="s">
        <v>2253</v>
      </c>
      <c r="H5" s="2334"/>
      <c r="I5" s="2332" t="s">
        <v>2254</v>
      </c>
      <c r="J5" s="2334"/>
      <c r="K5" s="2369" t="s">
        <v>2255</v>
      </c>
      <c r="L5" s="2370"/>
      <c r="M5" s="2335"/>
    </row>
    <row r="6" spans="1:15" ht="65.25" customHeight="1">
      <c r="A6" s="2336"/>
      <c r="B6" s="794" t="s">
        <v>2182</v>
      </c>
      <c r="C6" s="736" t="s">
        <v>2256</v>
      </c>
      <c r="D6" s="736" t="s">
        <v>484</v>
      </c>
      <c r="E6" s="736" t="s">
        <v>2256</v>
      </c>
      <c r="F6" s="736" t="s">
        <v>484</v>
      </c>
      <c r="G6" s="736" t="s">
        <v>2256</v>
      </c>
      <c r="H6" s="736" t="s">
        <v>484</v>
      </c>
      <c r="I6" s="736" t="s">
        <v>2256</v>
      </c>
      <c r="J6" s="736" t="s">
        <v>484</v>
      </c>
      <c r="K6" s="736" t="s">
        <v>2256</v>
      </c>
      <c r="L6" s="736" t="s">
        <v>484</v>
      </c>
      <c r="M6" s="2335"/>
    </row>
    <row r="7" spans="1:15" ht="69" customHeight="1">
      <c r="A7" s="732" t="s">
        <v>88</v>
      </c>
      <c r="B7" s="836">
        <v>220</v>
      </c>
      <c r="C7" s="837">
        <v>1</v>
      </c>
      <c r="D7" s="838">
        <f>C7/B7</f>
        <v>4.5454545454545452E-3</v>
      </c>
      <c r="E7" s="837">
        <v>1</v>
      </c>
      <c r="F7" s="838">
        <f>E7/B7*100</f>
        <v>0.45454545454545453</v>
      </c>
      <c r="G7" s="837">
        <v>2</v>
      </c>
      <c r="H7" s="838">
        <f>G7/B7*100</f>
        <v>0.90909090909090906</v>
      </c>
      <c r="I7" s="837">
        <v>0</v>
      </c>
      <c r="J7" s="838">
        <f>I7/B7*100</f>
        <v>0</v>
      </c>
      <c r="K7" s="837">
        <v>216</v>
      </c>
      <c r="L7" s="838">
        <f>K7/B7*100</f>
        <v>98.181818181818187</v>
      </c>
      <c r="M7" s="732" t="s">
        <v>89</v>
      </c>
      <c r="O7" s="839"/>
    </row>
    <row r="8" spans="1:15" ht="66.75" customHeight="1">
      <c r="A8" s="732" t="s">
        <v>90</v>
      </c>
      <c r="B8" s="840">
        <v>214</v>
      </c>
      <c r="C8" s="840">
        <v>0</v>
      </c>
      <c r="D8" s="841">
        <f>C8/B8</f>
        <v>0</v>
      </c>
      <c r="E8" s="840">
        <v>5</v>
      </c>
      <c r="F8" s="841">
        <f>E8/B8*100</f>
        <v>2.3364485981308412</v>
      </c>
      <c r="G8" s="840">
        <v>6</v>
      </c>
      <c r="H8" s="841">
        <f>G8/B8*100</f>
        <v>2.8037383177570092</v>
      </c>
      <c r="I8" s="840">
        <v>2</v>
      </c>
      <c r="J8" s="841">
        <f>I8/B8*100</f>
        <v>0.93457943925233633</v>
      </c>
      <c r="K8" s="840">
        <v>201</v>
      </c>
      <c r="L8" s="841">
        <f>K8/B8*100</f>
        <v>93.925233644859816</v>
      </c>
      <c r="M8" s="732" t="s">
        <v>91</v>
      </c>
      <c r="O8" s="839"/>
    </row>
    <row r="9" spans="1:15" ht="63" customHeight="1">
      <c r="A9" s="732" t="s">
        <v>92</v>
      </c>
      <c r="B9" s="836">
        <v>968</v>
      </c>
      <c r="C9" s="837">
        <v>1</v>
      </c>
      <c r="D9" s="838">
        <f t="shared" ref="D9:D27" si="0">C9/B9</f>
        <v>1.0330578512396695E-3</v>
      </c>
      <c r="E9" s="837">
        <v>9</v>
      </c>
      <c r="F9" s="838">
        <f t="shared" ref="F9:F27" si="1">E9/B9*100</f>
        <v>0.92975206611570249</v>
      </c>
      <c r="G9" s="837">
        <v>10</v>
      </c>
      <c r="H9" s="838">
        <f t="shared" ref="H9:H27" si="2">G9/B9*100</f>
        <v>1.0330578512396695</v>
      </c>
      <c r="I9" s="837">
        <v>13</v>
      </c>
      <c r="J9" s="838">
        <f t="shared" ref="J9:J27" si="3">I9/B9*100</f>
        <v>1.3429752066115703</v>
      </c>
      <c r="K9" s="837">
        <v>935</v>
      </c>
      <c r="L9" s="838">
        <f t="shared" ref="L9:L27" si="4">K9/B9*100</f>
        <v>96.590909090909093</v>
      </c>
      <c r="M9" s="732" t="s">
        <v>93</v>
      </c>
      <c r="O9" s="839"/>
    </row>
    <row r="10" spans="1:15" ht="69" customHeight="1">
      <c r="A10" s="732" t="s">
        <v>94</v>
      </c>
      <c r="B10" s="840">
        <v>284</v>
      </c>
      <c r="C10" s="840">
        <v>3</v>
      </c>
      <c r="D10" s="841">
        <f t="shared" si="0"/>
        <v>1.0563380281690141E-2</v>
      </c>
      <c r="E10" s="840">
        <v>15</v>
      </c>
      <c r="F10" s="841">
        <f t="shared" si="1"/>
        <v>5.28169014084507</v>
      </c>
      <c r="G10" s="840">
        <v>17</v>
      </c>
      <c r="H10" s="841">
        <f t="shared" si="2"/>
        <v>5.9859154929577461</v>
      </c>
      <c r="I10" s="840">
        <v>11</v>
      </c>
      <c r="J10" s="841">
        <f t="shared" si="3"/>
        <v>3.873239436619718</v>
      </c>
      <c r="K10" s="840">
        <v>238</v>
      </c>
      <c r="L10" s="841">
        <f t="shared" si="4"/>
        <v>83.802816901408448</v>
      </c>
      <c r="M10" s="732" t="s">
        <v>95</v>
      </c>
      <c r="O10" s="839"/>
    </row>
    <row r="11" spans="1:15" ht="72.75" customHeight="1">
      <c r="A11" s="732" t="s">
        <v>96</v>
      </c>
      <c r="B11" s="842">
        <v>244</v>
      </c>
      <c r="C11" s="837">
        <v>1</v>
      </c>
      <c r="D11" s="838">
        <f t="shared" si="0"/>
        <v>4.0983606557377051E-3</v>
      </c>
      <c r="E11" s="837">
        <v>2</v>
      </c>
      <c r="F11" s="838">
        <f t="shared" si="1"/>
        <v>0.81967213114754101</v>
      </c>
      <c r="G11" s="837">
        <v>4</v>
      </c>
      <c r="H11" s="838">
        <f t="shared" si="2"/>
        <v>1.639344262295082</v>
      </c>
      <c r="I11" s="837">
        <v>2</v>
      </c>
      <c r="J11" s="838">
        <f t="shared" si="3"/>
        <v>0.81967213114754101</v>
      </c>
      <c r="K11" s="843">
        <v>235</v>
      </c>
      <c r="L11" s="838">
        <f t="shared" si="4"/>
        <v>96.311475409836063</v>
      </c>
      <c r="M11" s="732" t="s">
        <v>97</v>
      </c>
      <c r="O11" s="839"/>
    </row>
    <row r="12" spans="1:15" ht="79.5" customHeight="1">
      <c r="A12" s="732" t="s">
        <v>258</v>
      </c>
      <c r="B12" s="840">
        <v>313</v>
      </c>
      <c r="C12" s="840">
        <v>0</v>
      </c>
      <c r="D12" s="841">
        <f t="shared" si="0"/>
        <v>0</v>
      </c>
      <c r="E12" s="840">
        <v>4</v>
      </c>
      <c r="F12" s="841">
        <f t="shared" si="1"/>
        <v>1.2779552715654952</v>
      </c>
      <c r="G12" s="840">
        <v>1</v>
      </c>
      <c r="H12" s="841">
        <f t="shared" si="2"/>
        <v>0.31948881789137379</v>
      </c>
      <c r="I12" s="840">
        <v>3</v>
      </c>
      <c r="J12" s="841">
        <f t="shared" si="3"/>
        <v>0.95846645367412142</v>
      </c>
      <c r="K12" s="840">
        <v>305</v>
      </c>
      <c r="L12" s="841">
        <f t="shared" si="4"/>
        <v>97.444089456869008</v>
      </c>
      <c r="M12" s="732" t="s">
        <v>101</v>
      </c>
      <c r="O12" s="839"/>
    </row>
    <row r="13" spans="1:15" ht="79.5" customHeight="1">
      <c r="A13" s="732" t="s">
        <v>102</v>
      </c>
      <c r="B13" s="836">
        <v>50</v>
      </c>
      <c r="C13" s="837">
        <v>0</v>
      </c>
      <c r="D13" s="838">
        <f t="shared" si="0"/>
        <v>0</v>
      </c>
      <c r="E13" s="837">
        <v>0</v>
      </c>
      <c r="F13" s="838">
        <f t="shared" si="1"/>
        <v>0</v>
      </c>
      <c r="G13" s="837">
        <v>1</v>
      </c>
      <c r="H13" s="838">
        <f t="shared" si="2"/>
        <v>2</v>
      </c>
      <c r="I13" s="837">
        <v>0</v>
      </c>
      <c r="J13" s="838">
        <f t="shared" si="3"/>
        <v>0</v>
      </c>
      <c r="K13" s="837">
        <v>49</v>
      </c>
      <c r="L13" s="838">
        <f t="shared" si="4"/>
        <v>98</v>
      </c>
      <c r="M13" s="732" t="s">
        <v>103</v>
      </c>
      <c r="O13" s="839"/>
    </row>
    <row r="14" spans="1:15" ht="79.5" customHeight="1">
      <c r="A14" s="732" t="s">
        <v>104</v>
      </c>
      <c r="B14" s="840">
        <v>5</v>
      </c>
      <c r="C14" s="840">
        <v>0</v>
      </c>
      <c r="D14" s="841">
        <f t="shared" si="0"/>
        <v>0</v>
      </c>
      <c r="E14" s="840">
        <v>0</v>
      </c>
      <c r="F14" s="841">
        <f t="shared" si="1"/>
        <v>0</v>
      </c>
      <c r="G14" s="840">
        <v>0</v>
      </c>
      <c r="H14" s="841">
        <f t="shared" si="2"/>
        <v>0</v>
      </c>
      <c r="I14" s="840">
        <v>0</v>
      </c>
      <c r="J14" s="841">
        <f t="shared" si="3"/>
        <v>0</v>
      </c>
      <c r="K14" s="840">
        <v>5</v>
      </c>
      <c r="L14" s="841">
        <f t="shared" si="4"/>
        <v>100</v>
      </c>
      <c r="M14" s="732" t="s">
        <v>105</v>
      </c>
      <c r="O14" s="839"/>
    </row>
    <row r="15" spans="1:15" ht="79.5" customHeight="1">
      <c r="A15" s="732" t="s">
        <v>98</v>
      </c>
      <c r="B15" s="836">
        <v>62</v>
      </c>
      <c r="C15" s="837">
        <v>0</v>
      </c>
      <c r="D15" s="838">
        <f t="shared" si="0"/>
        <v>0</v>
      </c>
      <c r="E15" s="837">
        <v>0</v>
      </c>
      <c r="F15" s="838">
        <f t="shared" si="1"/>
        <v>0</v>
      </c>
      <c r="G15" s="837">
        <v>3</v>
      </c>
      <c r="H15" s="838">
        <f t="shared" si="2"/>
        <v>4.838709677419355</v>
      </c>
      <c r="I15" s="837">
        <v>0</v>
      </c>
      <c r="J15" s="838">
        <f t="shared" si="3"/>
        <v>0</v>
      </c>
      <c r="K15" s="837">
        <v>59</v>
      </c>
      <c r="L15" s="838">
        <f t="shared" si="4"/>
        <v>95.161290322580655</v>
      </c>
      <c r="M15" s="732" t="s">
        <v>99</v>
      </c>
      <c r="O15" s="839"/>
    </row>
    <row r="16" spans="1:15" ht="79.5" customHeight="1">
      <c r="A16" s="732" t="s">
        <v>106</v>
      </c>
      <c r="B16" s="840">
        <v>343</v>
      </c>
      <c r="C16" s="840">
        <v>0</v>
      </c>
      <c r="D16" s="841">
        <f t="shared" si="0"/>
        <v>0</v>
      </c>
      <c r="E16" s="840">
        <v>7</v>
      </c>
      <c r="F16" s="841">
        <f t="shared" si="1"/>
        <v>2.0408163265306123</v>
      </c>
      <c r="G16" s="840">
        <v>2</v>
      </c>
      <c r="H16" s="841">
        <f t="shared" si="2"/>
        <v>0.58309037900874638</v>
      </c>
      <c r="I16" s="840">
        <v>3</v>
      </c>
      <c r="J16" s="841">
        <f t="shared" si="3"/>
        <v>0.87463556851311952</v>
      </c>
      <c r="K16" s="840">
        <v>331</v>
      </c>
      <c r="L16" s="841">
        <f t="shared" si="4"/>
        <v>96.501457725947532</v>
      </c>
      <c r="M16" s="732" t="s">
        <v>107</v>
      </c>
      <c r="O16" s="839"/>
    </row>
    <row r="17" spans="1:15" ht="79.5" customHeight="1">
      <c r="A17" s="732" t="s">
        <v>108</v>
      </c>
      <c r="B17" s="836">
        <v>17</v>
      </c>
      <c r="C17" s="837">
        <v>0</v>
      </c>
      <c r="D17" s="838">
        <f t="shared" si="0"/>
        <v>0</v>
      </c>
      <c r="E17" s="837">
        <v>2</v>
      </c>
      <c r="F17" s="838">
        <f t="shared" si="1"/>
        <v>11.76470588235294</v>
      </c>
      <c r="G17" s="837">
        <v>1</v>
      </c>
      <c r="H17" s="838">
        <f t="shared" si="2"/>
        <v>5.8823529411764701</v>
      </c>
      <c r="I17" s="837">
        <v>0</v>
      </c>
      <c r="J17" s="838">
        <f t="shared" si="3"/>
        <v>0</v>
      </c>
      <c r="K17" s="837">
        <v>14</v>
      </c>
      <c r="L17" s="838">
        <f t="shared" si="4"/>
        <v>82.35294117647058</v>
      </c>
      <c r="M17" s="732" t="s">
        <v>109</v>
      </c>
      <c r="O17" s="839"/>
    </row>
    <row r="18" spans="1:15" ht="79.5" customHeight="1">
      <c r="A18" s="732" t="s">
        <v>110</v>
      </c>
      <c r="B18" s="840">
        <v>28</v>
      </c>
      <c r="C18" s="840">
        <v>0</v>
      </c>
      <c r="D18" s="841">
        <f t="shared" si="0"/>
        <v>0</v>
      </c>
      <c r="E18" s="840">
        <v>1</v>
      </c>
      <c r="F18" s="841">
        <f t="shared" si="1"/>
        <v>3.5714285714285712</v>
      </c>
      <c r="G18" s="840">
        <v>0</v>
      </c>
      <c r="H18" s="841">
        <f t="shared" si="2"/>
        <v>0</v>
      </c>
      <c r="I18" s="840">
        <v>0</v>
      </c>
      <c r="J18" s="841">
        <f t="shared" si="3"/>
        <v>0</v>
      </c>
      <c r="K18" s="840">
        <v>27</v>
      </c>
      <c r="L18" s="841">
        <f t="shared" si="4"/>
        <v>96.428571428571431</v>
      </c>
      <c r="M18" s="732" t="s">
        <v>111</v>
      </c>
      <c r="O18" s="839"/>
    </row>
    <row r="19" spans="1:15" ht="79.5" customHeight="1">
      <c r="A19" s="732" t="s">
        <v>112</v>
      </c>
      <c r="B19" s="836">
        <v>23</v>
      </c>
      <c r="C19" s="837">
        <v>0</v>
      </c>
      <c r="D19" s="838">
        <f t="shared" si="0"/>
        <v>0</v>
      </c>
      <c r="E19" s="837">
        <v>0</v>
      </c>
      <c r="F19" s="838">
        <f t="shared" si="1"/>
        <v>0</v>
      </c>
      <c r="G19" s="837">
        <v>1</v>
      </c>
      <c r="H19" s="838">
        <f t="shared" si="2"/>
        <v>4.3478260869565215</v>
      </c>
      <c r="I19" s="837">
        <v>0</v>
      </c>
      <c r="J19" s="838">
        <f t="shared" si="3"/>
        <v>0</v>
      </c>
      <c r="K19" s="837">
        <v>22</v>
      </c>
      <c r="L19" s="838">
        <f t="shared" si="4"/>
        <v>95.652173913043484</v>
      </c>
      <c r="M19" s="732" t="s">
        <v>113</v>
      </c>
      <c r="O19" s="839"/>
    </row>
    <row r="20" spans="1:15" ht="79.5" customHeight="1">
      <c r="A20" s="732" t="s">
        <v>148</v>
      </c>
      <c r="B20" s="840">
        <v>14</v>
      </c>
      <c r="C20" s="840">
        <v>0</v>
      </c>
      <c r="D20" s="841">
        <f t="shared" si="0"/>
        <v>0</v>
      </c>
      <c r="E20" s="840">
        <v>0</v>
      </c>
      <c r="F20" s="841">
        <f t="shared" si="1"/>
        <v>0</v>
      </c>
      <c r="G20" s="840">
        <v>0</v>
      </c>
      <c r="H20" s="841">
        <f t="shared" si="2"/>
        <v>0</v>
      </c>
      <c r="I20" s="840">
        <v>0</v>
      </c>
      <c r="J20" s="841">
        <f t="shared" si="3"/>
        <v>0</v>
      </c>
      <c r="K20" s="840">
        <v>14</v>
      </c>
      <c r="L20" s="841">
        <f t="shared" si="4"/>
        <v>100</v>
      </c>
      <c r="M20" s="732" t="s">
        <v>261</v>
      </c>
      <c r="O20" s="839"/>
    </row>
    <row r="21" spans="1:15" ht="79.5" customHeight="1">
      <c r="A21" s="732" t="s">
        <v>116</v>
      </c>
      <c r="B21" s="836">
        <v>3579</v>
      </c>
      <c r="C21" s="837">
        <v>2</v>
      </c>
      <c r="D21" s="838">
        <f t="shared" si="0"/>
        <v>5.5881531153953619E-4</v>
      </c>
      <c r="E21" s="837">
        <v>34</v>
      </c>
      <c r="F21" s="838">
        <f t="shared" si="1"/>
        <v>0.94998602961721157</v>
      </c>
      <c r="G21" s="837">
        <v>24</v>
      </c>
      <c r="H21" s="838">
        <f t="shared" si="2"/>
        <v>0.67057837384744345</v>
      </c>
      <c r="I21" s="837">
        <v>60</v>
      </c>
      <c r="J21" s="838">
        <f t="shared" si="3"/>
        <v>1.6764459346186085</v>
      </c>
      <c r="K21" s="837">
        <v>3459</v>
      </c>
      <c r="L21" s="838">
        <f t="shared" si="4"/>
        <v>96.647108130762788</v>
      </c>
      <c r="M21" s="732" t="s">
        <v>117</v>
      </c>
      <c r="O21" s="839"/>
    </row>
    <row r="22" spans="1:15" ht="79.5" customHeight="1">
      <c r="A22" s="732" t="s">
        <v>118</v>
      </c>
      <c r="B22" s="840">
        <v>37</v>
      </c>
      <c r="C22" s="840">
        <v>0</v>
      </c>
      <c r="D22" s="841">
        <f t="shared" si="0"/>
        <v>0</v>
      </c>
      <c r="E22" s="840">
        <v>0</v>
      </c>
      <c r="F22" s="841">
        <f t="shared" si="1"/>
        <v>0</v>
      </c>
      <c r="G22" s="840">
        <v>0</v>
      </c>
      <c r="H22" s="841">
        <f t="shared" si="2"/>
        <v>0</v>
      </c>
      <c r="I22" s="840">
        <v>1</v>
      </c>
      <c r="J22" s="841">
        <f t="shared" si="3"/>
        <v>2.7027027027027026</v>
      </c>
      <c r="K22" s="840">
        <v>36</v>
      </c>
      <c r="L22" s="841">
        <f t="shared" si="4"/>
        <v>97.297297297297305</v>
      </c>
      <c r="M22" s="732" t="s">
        <v>119</v>
      </c>
      <c r="O22" s="839"/>
    </row>
    <row r="23" spans="1:15" ht="79.5" customHeight="1">
      <c r="A23" s="732" t="s">
        <v>149</v>
      </c>
      <c r="B23" s="836">
        <v>31</v>
      </c>
      <c r="C23" s="837">
        <v>0</v>
      </c>
      <c r="D23" s="838">
        <f t="shared" si="0"/>
        <v>0</v>
      </c>
      <c r="E23" s="837">
        <v>0</v>
      </c>
      <c r="F23" s="838">
        <f t="shared" si="1"/>
        <v>0</v>
      </c>
      <c r="G23" s="837">
        <v>0</v>
      </c>
      <c r="H23" s="838">
        <f t="shared" si="2"/>
        <v>0</v>
      </c>
      <c r="I23" s="837">
        <v>0</v>
      </c>
      <c r="J23" s="838">
        <f t="shared" si="3"/>
        <v>0</v>
      </c>
      <c r="K23" s="837">
        <v>31</v>
      </c>
      <c r="L23" s="838">
        <f t="shared" si="4"/>
        <v>100</v>
      </c>
      <c r="M23" s="732" t="s">
        <v>121</v>
      </c>
      <c r="O23" s="839"/>
    </row>
    <row r="24" spans="1:15" ht="79.5" customHeight="1">
      <c r="A24" s="732" t="s">
        <v>122</v>
      </c>
      <c r="B24" s="840">
        <v>1</v>
      </c>
      <c r="C24" s="840">
        <v>0</v>
      </c>
      <c r="D24" s="841">
        <f t="shared" si="0"/>
        <v>0</v>
      </c>
      <c r="E24" s="840">
        <v>0</v>
      </c>
      <c r="F24" s="841">
        <f t="shared" si="1"/>
        <v>0</v>
      </c>
      <c r="G24" s="840">
        <v>0</v>
      </c>
      <c r="H24" s="841">
        <f t="shared" si="2"/>
        <v>0</v>
      </c>
      <c r="I24" s="840">
        <v>0</v>
      </c>
      <c r="J24" s="841">
        <f t="shared" si="3"/>
        <v>0</v>
      </c>
      <c r="K24" s="840">
        <v>1</v>
      </c>
      <c r="L24" s="841">
        <f t="shared" si="4"/>
        <v>100</v>
      </c>
      <c r="M24" s="732" t="s">
        <v>123</v>
      </c>
      <c r="O24" s="839"/>
    </row>
    <row r="25" spans="1:15" ht="79.5" customHeight="1">
      <c r="A25" s="732" t="s">
        <v>124</v>
      </c>
      <c r="B25" s="836">
        <v>0</v>
      </c>
      <c r="C25" s="837">
        <v>0</v>
      </c>
      <c r="D25" s="838" t="s">
        <v>2257</v>
      </c>
      <c r="E25" s="837">
        <v>0</v>
      </c>
      <c r="F25" s="838" t="s">
        <v>2257</v>
      </c>
      <c r="G25" s="837">
        <v>0</v>
      </c>
      <c r="H25" s="838" t="s">
        <v>2257</v>
      </c>
      <c r="I25" s="837">
        <v>0</v>
      </c>
      <c r="J25" s="838" t="s">
        <v>2257</v>
      </c>
      <c r="K25" s="837">
        <v>0</v>
      </c>
      <c r="L25" s="838" t="s">
        <v>2257</v>
      </c>
      <c r="M25" s="732" t="s">
        <v>125</v>
      </c>
      <c r="O25" s="839"/>
    </row>
    <row r="26" spans="1:15" ht="79.5" customHeight="1">
      <c r="A26" s="732" t="s">
        <v>126</v>
      </c>
      <c r="B26" s="840">
        <v>27</v>
      </c>
      <c r="C26" s="840">
        <v>0</v>
      </c>
      <c r="D26" s="841">
        <f t="shared" si="0"/>
        <v>0</v>
      </c>
      <c r="E26" s="840">
        <v>1</v>
      </c>
      <c r="F26" s="841">
        <f t="shared" si="1"/>
        <v>3.7037037037037033</v>
      </c>
      <c r="G26" s="840">
        <v>0</v>
      </c>
      <c r="H26" s="841">
        <f t="shared" si="2"/>
        <v>0</v>
      </c>
      <c r="I26" s="840">
        <v>0</v>
      </c>
      <c r="J26" s="841">
        <f t="shared" si="3"/>
        <v>0</v>
      </c>
      <c r="K26" s="840">
        <v>26</v>
      </c>
      <c r="L26" s="841">
        <f t="shared" si="4"/>
        <v>96.296296296296291</v>
      </c>
      <c r="M26" s="732" t="s">
        <v>127</v>
      </c>
      <c r="O26" s="839"/>
    </row>
    <row r="27" spans="1:15" ht="70.5" customHeight="1">
      <c r="A27" s="765" t="s">
        <v>128</v>
      </c>
      <c r="B27" s="844">
        <f>SUM(B7:B26)</f>
        <v>6460</v>
      </c>
      <c r="C27" s="844">
        <f>SUM(C7:C26)</f>
        <v>8</v>
      </c>
      <c r="D27" s="845">
        <f t="shared" si="0"/>
        <v>1.238390092879257E-3</v>
      </c>
      <c r="E27" s="844">
        <f>SUM(E7:E26)</f>
        <v>81</v>
      </c>
      <c r="F27" s="845">
        <f t="shared" si="1"/>
        <v>1.2538699690402477</v>
      </c>
      <c r="G27" s="844">
        <f>SUM(G7:G26)</f>
        <v>72</v>
      </c>
      <c r="H27" s="845">
        <f t="shared" si="2"/>
        <v>1.1145510835913313</v>
      </c>
      <c r="I27" s="844">
        <f>SUM(I7:I26)</f>
        <v>95</v>
      </c>
      <c r="J27" s="845">
        <f t="shared" si="3"/>
        <v>1.4705882352941175</v>
      </c>
      <c r="K27" s="844">
        <f>SUM(K7:K26)</f>
        <v>6204</v>
      </c>
      <c r="L27" s="845">
        <f t="shared" si="4"/>
        <v>96.037151702786389</v>
      </c>
      <c r="M27" s="765" t="s">
        <v>129</v>
      </c>
      <c r="O27" s="839"/>
    </row>
    <row r="29" spans="1:15">
      <c r="K29" s="846"/>
    </row>
    <row r="30" spans="1:15">
      <c r="E30" s="846"/>
    </row>
    <row r="32" spans="1:15">
      <c r="H32" s="846"/>
    </row>
  </sheetData>
  <mergeCells count="12">
    <mergeCell ref="I5:J5"/>
    <mergeCell ref="K5:L5"/>
    <mergeCell ref="A1:M1"/>
    <mergeCell ref="A2:M2"/>
    <mergeCell ref="A3:G3"/>
    <mergeCell ref="H3:M3"/>
    <mergeCell ref="A4:A6"/>
    <mergeCell ref="C4:L4"/>
    <mergeCell ref="M4:M6"/>
    <mergeCell ref="C5:D5"/>
    <mergeCell ref="E5:F5"/>
    <mergeCell ref="G5:H5"/>
  </mergeCells>
  <printOptions horizontalCentered="1" verticalCentered="1"/>
  <pageMargins left="0.59055118110236227" right="0.59055118110236227" top="0.98425196850393704" bottom="0.98425196850393704" header="0.51181102362204722" footer="0.51181102362204722"/>
  <pageSetup paperSize="9" scale="25"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005"/>
  <sheetViews>
    <sheetView showGridLines="0" rightToLeft="1" zoomScaleNormal="100" workbookViewId="0">
      <selection activeCell="G13" sqref="G13"/>
    </sheetView>
  </sheetViews>
  <sheetFormatPr defaultColWidth="14.42578125" defaultRowHeight="15" customHeight="1"/>
  <cols>
    <col min="1" max="1" width="23.7109375" style="848" customWidth="1"/>
    <col min="2" max="8" width="17.7109375" style="848" customWidth="1"/>
    <col min="9" max="9" width="23.7109375" style="848" customWidth="1"/>
    <col min="10" max="10" width="22.28515625" style="848" customWidth="1"/>
    <col min="11" max="16384" width="14.42578125" style="848"/>
  </cols>
  <sheetData>
    <row r="1" spans="1:10" ht="56.25" customHeight="1">
      <c r="A1" s="1978" t="s">
        <v>1960</v>
      </c>
      <c r="B1" s="1979"/>
      <c r="C1" s="1979"/>
      <c r="D1" s="1979"/>
      <c r="E1" s="1979"/>
      <c r="F1" s="1979"/>
      <c r="G1" s="1979"/>
      <c r="H1" s="1979"/>
      <c r="I1" s="1979"/>
      <c r="J1" s="847"/>
    </row>
    <row r="2" spans="1:10" ht="51" customHeight="1">
      <c r="A2" s="2104" t="s">
        <v>2258</v>
      </c>
      <c r="B2" s="2105"/>
      <c r="C2" s="2105"/>
      <c r="D2" s="2105"/>
      <c r="E2" s="2105"/>
      <c r="F2" s="2105"/>
      <c r="G2" s="2105"/>
      <c r="H2" s="2105"/>
      <c r="I2" s="2105"/>
      <c r="J2" s="847"/>
    </row>
    <row r="3" spans="1:10" ht="21" customHeight="1">
      <c r="A3" s="2024" t="s">
        <v>2259</v>
      </c>
      <c r="B3" s="2363"/>
      <c r="C3" s="2363"/>
      <c r="D3" s="2363"/>
      <c r="E3" s="394"/>
      <c r="F3" s="2372" t="s">
        <v>2260</v>
      </c>
      <c r="G3" s="2372"/>
      <c r="H3" s="2372"/>
      <c r="I3" s="2372"/>
      <c r="J3" s="847"/>
    </row>
    <row r="4" spans="1:10" ht="47.25" customHeight="1">
      <c r="A4" s="849" t="s">
        <v>83</v>
      </c>
      <c r="B4" s="2373" t="s">
        <v>2261</v>
      </c>
      <c r="C4" s="2374"/>
      <c r="D4" s="2375"/>
      <c r="E4" s="2376" t="s">
        <v>2262</v>
      </c>
      <c r="F4" s="2374"/>
      <c r="G4" s="2375"/>
      <c r="H4" s="850" t="s">
        <v>128</v>
      </c>
      <c r="I4" s="851" t="s">
        <v>87</v>
      </c>
      <c r="J4" s="847"/>
    </row>
    <row r="5" spans="1:10" ht="54.75" customHeight="1">
      <c r="A5" s="852" t="s">
        <v>2263</v>
      </c>
      <c r="B5" s="853" t="s">
        <v>2264</v>
      </c>
      <c r="C5" s="854" t="s">
        <v>2265</v>
      </c>
      <c r="D5" s="854" t="s">
        <v>2266</v>
      </c>
      <c r="E5" s="853" t="s">
        <v>2264</v>
      </c>
      <c r="F5" s="855" t="s">
        <v>2265</v>
      </c>
      <c r="G5" s="856" t="s">
        <v>2266</v>
      </c>
      <c r="H5" s="850" t="s">
        <v>129</v>
      </c>
      <c r="I5" s="852" t="s">
        <v>2267</v>
      </c>
      <c r="J5" s="847"/>
    </row>
    <row r="6" spans="1:10" ht="27" customHeight="1">
      <c r="A6" s="857" t="s">
        <v>2268</v>
      </c>
      <c r="B6" s="840">
        <v>0</v>
      </c>
      <c r="C6" s="840">
        <v>31</v>
      </c>
      <c r="D6" s="840">
        <v>352</v>
      </c>
      <c r="E6" s="840">
        <v>0</v>
      </c>
      <c r="F6" s="840">
        <v>8</v>
      </c>
      <c r="G6" s="840">
        <v>19</v>
      </c>
      <c r="H6" s="858">
        <f t="shared" ref="H6:H18" si="0">SUM(B6:G6)</f>
        <v>410</v>
      </c>
      <c r="I6" s="859" t="s">
        <v>2115</v>
      </c>
      <c r="J6" s="847"/>
    </row>
    <row r="7" spans="1:10" ht="24.75" customHeight="1">
      <c r="A7" s="859" t="s">
        <v>2269</v>
      </c>
      <c r="B7" s="836">
        <v>0</v>
      </c>
      <c r="C7" s="836">
        <v>39</v>
      </c>
      <c r="D7" s="836">
        <v>407</v>
      </c>
      <c r="E7" s="836">
        <v>0</v>
      </c>
      <c r="F7" s="836">
        <v>17</v>
      </c>
      <c r="G7" s="836">
        <v>23</v>
      </c>
      <c r="H7" s="858">
        <f t="shared" si="0"/>
        <v>486</v>
      </c>
      <c r="I7" s="859" t="s">
        <v>2116</v>
      </c>
      <c r="J7" s="847"/>
    </row>
    <row r="8" spans="1:10" ht="26.25" customHeight="1">
      <c r="A8" s="859" t="s">
        <v>2270</v>
      </c>
      <c r="B8" s="840">
        <v>0</v>
      </c>
      <c r="C8" s="840">
        <v>52</v>
      </c>
      <c r="D8" s="840">
        <v>441</v>
      </c>
      <c r="E8" s="840">
        <v>0</v>
      </c>
      <c r="F8" s="840">
        <v>10</v>
      </c>
      <c r="G8" s="840">
        <v>15</v>
      </c>
      <c r="H8" s="858">
        <f t="shared" si="0"/>
        <v>518</v>
      </c>
      <c r="I8" s="859" t="s">
        <v>2117</v>
      </c>
      <c r="J8" s="847"/>
    </row>
    <row r="9" spans="1:10" ht="24" customHeight="1">
      <c r="A9" s="859" t="s">
        <v>2271</v>
      </c>
      <c r="B9" s="836">
        <v>0</v>
      </c>
      <c r="C9" s="836">
        <v>35</v>
      </c>
      <c r="D9" s="836">
        <v>340</v>
      </c>
      <c r="E9" s="836">
        <v>0</v>
      </c>
      <c r="F9" s="836">
        <v>3</v>
      </c>
      <c r="G9" s="836">
        <v>9</v>
      </c>
      <c r="H9" s="858">
        <f t="shared" si="0"/>
        <v>387</v>
      </c>
      <c r="I9" s="859" t="s">
        <v>2118</v>
      </c>
      <c r="J9" s="847"/>
    </row>
    <row r="10" spans="1:10" ht="24.75" customHeight="1">
      <c r="A10" s="859" t="s">
        <v>2272</v>
      </c>
      <c r="B10" s="840">
        <v>0</v>
      </c>
      <c r="C10" s="840">
        <v>15</v>
      </c>
      <c r="D10" s="840">
        <v>211</v>
      </c>
      <c r="E10" s="840">
        <v>0</v>
      </c>
      <c r="F10" s="840">
        <v>2</v>
      </c>
      <c r="G10" s="840">
        <v>11</v>
      </c>
      <c r="H10" s="858">
        <f t="shared" si="0"/>
        <v>239</v>
      </c>
      <c r="I10" s="859" t="s">
        <v>2119</v>
      </c>
      <c r="J10" s="847"/>
    </row>
    <row r="11" spans="1:10" ht="24" customHeight="1">
      <c r="A11" s="859" t="s">
        <v>2273</v>
      </c>
      <c r="B11" s="836">
        <v>0</v>
      </c>
      <c r="C11" s="836">
        <v>8</v>
      </c>
      <c r="D11" s="836">
        <v>173</v>
      </c>
      <c r="E11" s="836">
        <v>0</v>
      </c>
      <c r="F11" s="836">
        <v>18</v>
      </c>
      <c r="G11" s="836">
        <v>31</v>
      </c>
      <c r="H11" s="858">
        <f t="shared" si="0"/>
        <v>230</v>
      </c>
      <c r="I11" s="859" t="s">
        <v>2120</v>
      </c>
      <c r="J11" s="847"/>
    </row>
    <row r="12" spans="1:10" ht="25.5" customHeight="1">
      <c r="A12" s="859" t="s">
        <v>2274</v>
      </c>
      <c r="B12" s="840">
        <v>0</v>
      </c>
      <c r="C12" s="840">
        <v>3</v>
      </c>
      <c r="D12" s="840">
        <v>288</v>
      </c>
      <c r="E12" s="840">
        <v>0</v>
      </c>
      <c r="F12" s="840">
        <v>5</v>
      </c>
      <c r="G12" s="840">
        <v>23</v>
      </c>
      <c r="H12" s="858">
        <f t="shared" si="0"/>
        <v>319</v>
      </c>
      <c r="I12" s="859" t="s">
        <v>2121</v>
      </c>
      <c r="J12" s="847"/>
    </row>
    <row r="13" spans="1:10" ht="24" customHeight="1">
      <c r="A13" s="859" t="s">
        <v>2275</v>
      </c>
      <c r="B13" s="836">
        <v>0</v>
      </c>
      <c r="C13" s="836">
        <v>7</v>
      </c>
      <c r="D13" s="836">
        <v>273</v>
      </c>
      <c r="E13" s="836">
        <v>0</v>
      </c>
      <c r="F13" s="836">
        <v>4</v>
      </c>
      <c r="G13" s="836">
        <v>25</v>
      </c>
      <c r="H13" s="858">
        <f t="shared" si="0"/>
        <v>309</v>
      </c>
      <c r="I13" s="859" t="s">
        <v>2122</v>
      </c>
      <c r="J13" s="847"/>
    </row>
    <row r="14" spans="1:10" ht="22.5" customHeight="1">
      <c r="A14" s="859" t="s">
        <v>2276</v>
      </c>
      <c r="B14" s="840">
        <v>0</v>
      </c>
      <c r="C14" s="840">
        <v>0</v>
      </c>
      <c r="D14" s="840">
        <v>144</v>
      </c>
      <c r="E14" s="840">
        <v>0</v>
      </c>
      <c r="F14" s="840">
        <v>2</v>
      </c>
      <c r="G14" s="840">
        <v>18</v>
      </c>
      <c r="H14" s="858">
        <f t="shared" si="0"/>
        <v>164</v>
      </c>
      <c r="I14" s="859" t="s">
        <v>2123</v>
      </c>
      <c r="J14" s="847"/>
    </row>
    <row r="15" spans="1:10" ht="22.5" customHeight="1">
      <c r="A15" s="859" t="s">
        <v>2277</v>
      </c>
      <c r="B15" s="836">
        <v>0</v>
      </c>
      <c r="C15" s="836">
        <v>0</v>
      </c>
      <c r="D15" s="836">
        <v>154</v>
      </c>
      <c r="E15" s="836">
        <v>0</v>
      </c>
      <c r="F15" s="836">
        <v>0</v>
      </c>
      <c r="G15" s="836">
        <v>58</v>
      </c>
      <c r="H15" s="858">
        <f t="shared" si="0"/>
        <v>212</v>
      </c>
      <c r="I15" s="859" t="s">
        <v>2124</v>
      </c>
      <c r="J15" s="847"/>
    </row>
    <row r="16" spans="1:10" ht="25.5" customHeight="1">
      <c r="A16" s="859" t="s">
        <v>2278</v>
      </c>
      <c r="B16" s="840">
        <v>0</v>
      </c>
      <c r="C16" s="840">
        <v>20</v>
      </c>
      <c r="D16" s="840">
        <v>243</v>
      </c>
      <c r="E16" s="840">
        <v>0</v>
      </c>
      <c r="F16" s="840">
        <v>0</v>
      </c>
      <c r="G16" s="840">
        <v>24</v>
      </c>
      <c r="H16" s="858">
        <f t="shared" si="0"/>
        <v>287</v>
      </c>
      <c r="I16" s="859" t="s">
        <v>2125</v>
      </c>
      <c r="J16" s="847"/>
    </row>
    <row r="17" spans="1:10" ht="29.25" customHeight="1">
      <c r="A17" s="859" t="s">
        <v>2114</v>
      </c>
      <c r="B17" s="836">
        <v>0</v>
      </c>
      <c r="C17" s="836">
        <v>21</v>
      </c>
      <c r="D17" s="836">
        <v>322</v>
      </c>
      <c r="E17" s="836">
        <v>0</v>
      </c>
      <c r="F17" s="836">
        <v>1</v>
      </c>
      <c r="G17" s="836">
        <v>17</v>
      </c>
      <c r="H17" s="858">
        <f t="shared" si="0"/>
        <v>361</v>
      </c>
      <c r="I17" s="859" t="s">
        <v>2126</v>
      </c>
      <c r="J17" s="847"/>
    </row>
    <row r="18" spans="1:10" ht="43.5" customHeight="1">
      <c r="A18" s="850" t="s">
        <v>128</v>
      </c>
      <c r="B18" s="860">
        <f t="shared" ref="B18:G18" si="1">SUM(B6:B17)</f>
        <v>0</v>
      </c>
      <c r="C18" s="860">
        <f t="shared" si="1"/>
        <v>231</v>
      </c>
      <c r="D18" s="860">
        <f t="shared" si="1"/>
        <v>3348</v>
      </c>
      <c r="E18" s="860">
        <f t="shared" si="1"/>
        <v>0</v>
      </c>
      <c r="F18" s="860">
        <f t="shared" si="1"/>
        <v>70</v>
      </c>
      <c r="G18" s="860">
        <f t="shared" si="1"/>
        <v>273</v>
      </c>
      <c r="H18" s="860">
        <f t="shared" si="0"/>
        <v>3922</v>
      </c>
      <c r="I18" s="850" t="s">
        <v>129</v>
      </c>
      <c r="J18" s="847"/>
    </row>
    <row r="19" spans="1:10" ht="21" customHeight="1">
      <c r="A19" s="847"/>
      <c r="B19" s="847"/>
      <c r="C19" s="847"/>
      <c r="D19" s="861"/>
      <c r="E19" s="847"/>
      <c r="F19" s="861"/>
      <c r="G19" s="847"/>
      <c r="H19" s="847"/>
      <c r="I19" s="847" t="s">
        <v>2279</v>
      </c>
      <c r="J19" s="847"/>
    </row>
    <row r="20" spans="1:10" ht="21" customHeight="1">
      <c r="A20" s="847"/>
      <c r="B20" s="847"/>
      <c r="C20" s="847"/>
      <c r="D20" s="847"/>
      <c r="E20" s="847"/>
      <c r="F20" s="847"/>
      <c r="G20" s="847"/>
      <c r="H20" s="847"/>
      <c r="I20" s="847" t="s">
        <v>2280</v>
      </c>
      <c r="J20" s="847"/>
    </row>
    <row r="21" spans="1:10" ht="21" customHeight="1">
      <c r="A21" s="847"/>
      <c r="B21" s="847"/>
      <c r="C21" s="847"/>
      <c r="D21" s="847"/>
      <c r="E21" s="847"/>
      <c r="F21" s="847"/>
      <c r="G21" s="847"/>
      <c r="H21" s="847"/>
      <c r="I21" s="847" t="s">
        <v>2281</v>
      </c>
      <c r="J21" s="847"/>
    </row>
    <row r="22" spans="1:10" ht="59.25" customHeight="1">
      <c r="A22" s="847"/>
      <c r="B22" s="847"/>
      <c r="C22" s="847"/>
      <c r="D22" s="847"/>
      <c r="E22" s="847"/>
      <c r="F22" s="847"/>
      <c r="G22" s="847"/>
      <c r="H22" s="847"/>
      <c r="I22" s="847"/>
      <c r="J22" s="847"/>
    </row>
    <row r="23" spans="1:10" ht="59.25" customHeight="1">
      <c r="A23" s="847"/>
      <c r="B23" s="847"/>
      <c r="C23" s="847"/>
      <c r="D23" s="847"/>
      <c r="E23" s="847"/>
      <c r="F23" s="847"/>
      <c r="G23" s="847"/>
      <c r="H23" s="847"/>
      <c r="I23" s="847"/>
      <c r="J23" s="847"/>
    </row>
    <row r="24" spans="1:10" ht="59.25" customHeight="1">
      <c r="A24" s="847"/>
      <c r="B24" s="847"/>
      <c r="C24" s="847"/>
      <c r="D24" s="847"/>
      <c r="E24" s="847"/>
      <c r="F24" s="847"/>
      <c r="G24" s="847"/>
      <c r="H24" s="847"/>
      <c r="I24" s="847"/>
      <c r="J24" s="847"/>
    </row>
    <row r="25" spans="1:10" ht="59.25" customHeight="1">
      <c r="A25" s="847"/>
      <c r="B25" s="847"/>
      <c r="C25" s="847"/>
      <c r="D25" s="847"/>
      <c r="E25" s="847"/>
      <c r="F25" s="847"/>
      <c r="G25" s="847"/>
      <c r="H25" s="847"/>
      <c r="I25" s="847"/>
      <c r="J25" s="847"/>
    </row>
    <row r="26" spans="1:10" ht="59.25" customHeight="1">
      <c r="A26" s="847"/>
      <c r="B26" s="847"/>
      <c r="C26" s="847"/>
      <c r="D26" s="847"/>
      <c r="E26" s="847"/>
      <c r="F26" s="847"/>
      <c r="G26" s="847"/>
      <c r="H26" s="847"/>
      <c r="I26" s="847"/>
      <c r="J26" s="847"/>
    </row>
    <row r="27" spans="1:10" ht="59.25" customHeight="1">
      <c r="A27" s="847"/>
      <c r="B27" s="847"/>
      <c r="C27" s="847"/>
      <c r="D27" s="847"/>
      <c r="E27" s="847"/>
      <c r="F27" s="847"/>
      <c r="G27" s="847"/>
      <c r="H27" s="847"/>
      <c r="I27" s="847"/>
      <c r="J27" s="847"/>
    </row>
    <row r="28" spans="1:10" ht="59.25" customHeight="1">
      <c r="A28" s="847"/>
      <c r="B28" s="847"/>
      <c r="C28" s="847"/>
      <c r="D28" s="847"/>
      <c r="E28" s="847"/>
      <c r="F28" s="847"/>
      <c r="G28" s="847"/>
      <c r="H28" s="847"/>
      <c r="I28" s="847"/>
      <c r="J28" s="847"/>
    </row>
    <row r="29" spans="1:10" ht="59.25" customHeight="1">
      <c r="A29" s="847"/>
      <c r="B29" s="847"/>
      <c r="C29" s="847"/>
      <c r="D29" s="847"/>
      <c r="E29" s="847"/>
      <c r="F29" s="847"/>
      <c r="G29" s="847"/>
      <c r="H29" s="847"/>
      <c r="I29" s="847"/>
      <c r="J29" s="847"/>
    </row>
    <row r="30" spans="1:10" ht="59.25" customHeight="1">
      <c r="A30" s="847"/>
      <c r="B30" s="847"/>
      <c r="C30" s="847"/>
      <c r="D30" s="847"/>
      <c r="E30" s="847"/>
      <c r="F30" s="847"/>
      <c r="G30" s="847"/>
      <c r="H30" s="847"/>
      <c r="I30" s="847"/>
      <c r="J30" s="847"/>
    </row>
    <row r="31" spans="1:10" ht="59.25" customHeight="1">
      <c r="A31" s="847"/>
      <c r="B31" s="847"/>
      <c r="C31" s="847"/>
      <c r="D31" s="847"/>
      <c r="E31" s="847"/>
      <c r="F31" s="847"/>
      <c r="G31" s="847"/>
      <c r="H31" s="847"/>
      <c r="I31" s="847"/>
      <c r="J31" s="847"/>
    </row>
    <row r="32" spans="1:10" ht="59.25" customHeight="1">
      <c r="A32" s="847"/>
      <c r="B32" s="847"/>
      <c r="C32" s="847"/>
      <c r="D32" s="847"/>
      <c r="E32" s="847"/>
      <c r="F32" s="847"/>
      <c r="G32" s="847"/>
      <c r="H32" s="847"/>
      <c r="I32" s="847"/>
      <c r="J32" s="847"/>
    </row>
    <row r="33" spans="1:10" ht="59.25" customHeight="1">
      <c r="A33" s="847"/>
      <c r="B33" s="847"/>
      <c r="C33" s="847"/>
      <c r="D33" s="847"/>
      <c r="E33" s="847"/>
      <c r="F33" s="847"/>
      <c r="G33" s="847"/>
      <c r="H33" s="847"/>
      <c r="I33" s="847"/>
      <c r="J33" s="847"/>
    </row>
    <row r="34" spans="1:10" ht="59.25" customHeight="1">
      <c r="A34" s="847"/>
      <c r="B34" s="847"/>
      <c r="C34" s="847"/>
      <c r="D34" s="847"/>
      <c r="E34" s="847"/>
      <c r="F34" s="847"/>
      <c r="G34" s="847"/>
      <c r="H34" s="847"/>
      <c r="I34" s="847"/>
      <c r="J34" s="847"/>
    </row>
    <row r="35" spans="1:10" ht="59.25" customHeight="1">
      <c r="A35" s="847"/>
      <c r="B35" s="847"/>
      <c r="C35" s="847"/>
      <c r="D35" s="847"/>
      <c r="E35" s="847"/>
      <c r="F35" s="847"/>
      <c r="G35" s="847"/>
      <c r="H35" s="847"/>
      <c r="I35" s="847"/>
      <c r="J35" s="847"/>
    </row>
    <row r="36" spans="1:10" ht="59.25" customHeight="1">
      <c r="A36" s="847"/>
      <c r="B36" s="847"/>
      <c r="C36" s="847"/>
      <c r="D36" s="847"/>
      <c r="E36" s="847"/>
      <c r="F36" s="847"/>
      <c r="G36" s="847"/>
      <c r="H36" s="847"/>
      <c r="I36" s="847"/>
      <c r="J36" s="847"/>
    </row>
    <row r="37" spans="1:10" ht="59.25" customHeight="1">
      <c r="A37" s="847"/>
      <c r="B37" s="847"/>
      <c r="C37" s="847"/>
      <c r="D37" s="847"/>
      <c r="E37" s="847"/>
      <c r="F37" s="847"/>
      <c r="G37" s="847"/>
      <c r="H37" s="847"/>
      <c r="I37" s="847"/>
      <c r="J37" s="847"/>
    </row>
    <row r="38" spans="1:10" ht="59.25" customHeight="1">
      <c r="A38" s="847"/>
      <c r="B38" s="847"/>
      <c r="C38" s="847"/>
      <c r="D38" s="847"/>
      <c r="E38" s="847"/>
      <c r="F38" s="847"/>
      <c r="G38" s="847"/>
      <c r="H38" s="847"/>
      <c r="I38" s="847"/>
      <c r="J38" s="847"/>
    </row>
    <row r="39" spans="1:10" ht="59.25" customHeight="1">
      <c r="A39" s="847"/>
      <c r="B39" s="847"/>
      <c r="C39" s="847"/>
      <c r="D39" s="847"/>
      <c r="E39" s="847"/>
      <c r="F39" s="847"/>
      <c r="G39" s="847"/>
      <c r="H39" s="847"/>
      <c r="I39" s="847"/>
      <c r="J39" s="847"/>
    </row>
    <row r="40" spans="1:10" ht="59.25" customHeight="1">
      <c r="A40" s="847"/>
      <c r="B40" s="847"/>
      <c r="C40" s="847"/>
      <c r="D40" s="847"/>
      <c r="E40" s="847"/>
      <c r="F40" s="847"/>
      <c r="G40" s="847"/>
      <c r="H40" s="847"/>
      <c r="I40" s="847"/>
      <c r="J40" s="847"/>
    </row>
    <row r="41" spans="1:10" ht="59.25" customHeight="1">
      <c r="A41" s="847"/>
      <c r="B41" s="847"/>
      <c r="C41" s="847"/>
      <c r="D41" s="847"/>
      <c r="E41" s="847"/>
      <c r="F41" s="847"/>
      <c r="G41" s="847"/>
      <c r="H41" s="847"/>
      <c r="I41" s="847"/>
      <c r="J41" s="847"/>
    </row>
    <row r="42" spans="1:10" ht="59.25" customHeight="1">
      <c r="A42" s="847"/>
      <c r="B42" s="847"/>
      <c r="C42" s="847"/>
      <c r="D42" s="847"/>
      <c r="E42" s="847"/>
      <c r="F42" s="847"/>
      <c r="G42" s="847"/>
      <c r="H42" s="847"/>
      <c r="I42" s="847"/>
      <c r="J42" s="847"/>
    </row>
    <row r="43" spans="1:10" ht="59.25" customHeight="1">
      <c r="A43" s="847"/>
      <c r="B43" s="847"/>
      <c r="C43" s="847"/>
      <c r="D43" s="847"/>
      <c r="E43" s="847"/>
      <c r="F43" s="847"/>
      <c r="G43" s="847"/>
      <c r="H43" s="847"/>
      <c r="I43" s="847"/>
      <c r="J43" s="847"/>
    </row>
    <row r="44" spans="1:10" ht="59.25" customHeight="1">
      <c r="A44" s="847"/>
      <c r="B44" s="847"/>
      <c r="C44" s="847"/>
      <c r="D44" s="847"/>
      <c r="E44" s="847"/>
      <c r="F44" s="847"/>
      <c r="G44" s="847"/>
      <c r="H44" s="847"/>
      <c r="I44" s="847"/>
      <c r="J44" s="847"/>
    </row>
    <row r="45" spans="1:10" ht="59.25" customHeight="1">
      <c r="A45" s="847"/>
      <c r="B45" s="847"/>
      <c r="C45" s="847"/>
      <c r="D45" s="847"/>
      <c r="E45" s="847"/>
      <c r="F45" s="847"/>
      <c r="G45" s="847"/>
      <c r="H45" s="847"/>
      <c r="I45" s="847"/>
      <c r="J45" s="847"/>
    </row>
    <row r="46" spans="1:10" ht="59.25" customHeight="1">
      <c r="A46" s="847"/>
      <c r="B46" s="847"/>
      <c r="C46" s="847"/>
      <c r="D46" s="847"/>
      <c r="E46" s="847"/>
      <c r="F46" s="847"/>
      <c r="G46" s="847"/>
      <c r="H46" s="847"/>
      <c r="I46" s="847"/>
      <c r="J46" s="847"/>
    </row>
    <row r="47" spans="1:10" ht="59.25" customHeight="1">
      <c r="A47" s="847"/>
      <c r="B47" s="847"/>
      <c r="C47" s="847"/>
      <c r="D47" s="847"/>
      <c r="E47" s="847"/>
      <c r="F47" s="847"/>
      <c r="G47" s="847"/>
      <c r="H47" s="847"/>
      <c r="I47" s="847"/>
      <c r="J47" s="847"/>
    </row>
    <row r="48" spans="1:10" ht="59.25" customHeight="1">
      <c r="A48" s="847"/>
      <c r="B48" s="847"/>
      <c r="C48" s="847"/>
      <c r="D48" s="847"/>
      <c r="E48" s="847"/>
      <c r="F48" s="847"/>
      <c r="G48" s="847"/>
      <c r="H48" s="847"/>
      <c r="I48" s="847"/>
      <c r="J48" s="847"/>
    </row>
    <row r="49" spans="1:10" ht="59.25" customHeight="1">
      <c r="A49" s="847"/>
      <c r="B49" s="847"/>
      <c r="C49" s="847"/>
      <c r="D49" s="847"/>
      <c r="E49" s="847"/>
      <c r="F49" s="847"/>
      <c r="G49" s="847"/>
      <c r="H49" s="847"/>
      <c r="I49" s="847"/>
      <c r="J49" s="847"/>
    </row>
    <row r="50" spans="1:10" ht="59.25" customHeight="1">
      <c r="A50" s="847"/>
      <c r="B50" s="847"/>
      <c r="C50" s="847"/>
      <c r="D50" s="847"/>
      <c r="E50" s="847"/>
      <c r="F50" s="847"/>
      <c r="G50" s="847"/>
      <c r="H50" s="847"/>
      <c r="I50" s="847"/>
      <c r="J50" s="847"/>
    </row>
    <row r="51" spans="1:10" ht="59.25" customHeight="1">
      <c r="A51" s="847"/>
      <c r="B51" s="847"/>
      <c r="C51" s="847"/>
      <c r="D51" s="847"/>
      <c r="E51" s="847"/>
      <c r="F51" s="847"/>
      <c r="G51" s="847"/>
      <c r="H51" s="847"/>
      <c r="I51" s="847"/>
      <c r="J51" s="847"/>
    </row>
    <row r="52" spans="1:10" ht="59.25" customHeight="1">
      <c r="A52" s="847"/>
      <c r="B52" s="847"/>
      <c r="C52" s="847"/>
      <c r="D52" s="847"/>
      <c r="E52" s="847"/>
      <c r="F52" s="847"/>
      <c r="G52" s="847"/>
      <c r="H52" s="847"/>
      <c r="I52" s="847"/>
      <c r="J52" s="847"/>
    </row>
    <row r="53" spans="1:10" ht="59.25" customHeight="1">
      <c r="A53" s="847"/>
      <c r="B53" s="847"/>
      <c r="C53" s="847"/>
      <c r="D53" s="847"/>
      <c r="E53" s="847"/>
      <c r="F53" s="847"/>
      <c r="G53" s="847"/>
      <c r="H53" s="847"/>
      <c r="I53" s="847"/>
      <c r="J53" s="847"/>
    </row>
    <row r="54" spans="1:10" ht="59.25" customHeight="1">
      <c r="A54" s="847"/>
      <c r="B54" s="847"/>
      <c r="C54" s="847"/>
      <c r="D54" s="847"/>
      <c r="E54" s="847"/>
      <c r="F54" s="847"/>
      <c r="G54" s="847"/>
      <c r="H54" s="847"/>
      <c r="I54" s="847"/>
      <c r="J54" s="847"/>
    </row>
    <row r="55" spans="1:10" ht="59.25" customHeight="1">
      <c r="A55" s="847"/>
      <c r="B55" s="847"/>
      <c r="C55" s="847"/>
      <c r="D55" s="847"/>
      <c r="E55" s="847"/>
      <c r="F55" s="847"/>
      <c r="G55" s="847"/>
      <c r="H55" s="847"/>
      <c r="I55" s="847"/>
      <c r="J55" s="847"/>
    </row>
    <row r="56" spans="1:10" ht="59.25" customHeight="1">
      <c r="A56" s="847"/>
      <c r="B56" s="847"/>
      <c r="C56" s="847"/>
      <c r="D56" s="847"/>
      <c r="E56" s="847"/>
      <c r="F56" s="847"/>
      <c r="G56" s="847"/>
      <c r="H56" s="847"/>
      <c r="I56" s="847"/>
      <c r="J56" s="847"/>
    </row>
    <row r="57" spans="1:10" ht="59.25" customHeight="1">
      <c r="A57" s="847"/>
      <c r="B57" s="847"/>
      <c r="C57" s="847"/>
      <c r="D57" s="847"/>
      <c r="E57" s="847"/>
      <c r="F57" s="847"/>
      <c r="G57" s="847"/>
      <c r="H57" s="847"/>
      <c r="I57" s="847"/>
      <c r="J57" s="847"/>
    </row>
    <row r="58" spans="1:10" ht="59.25" customHeight="1">
      <c r="A58" s="847"/>
      <c r="B58" s="847"/>
      <c r="C58" s="847"/>
      <c r="D58" s="847"/>
      <c r="E58" s="847"/>
      <c r="F58" s="847"/>
      <c r="G58" s="847"/>
      <c r="H58" s="847"/>
      <c r="I58" s="847"/>
      <c r="J58" s="847"/>
    </row>
    <row r="59" spans="1:10" ht="59.25" customHeight="1">
      <c r="A59" s="847"/>
      <c r="B59" s="847"/>
      <c r="C59" s="847"/>
      <c r="D59" s="847"/>
      <c r="E59" s="847"/>
      <c r="F59" s="847"/>
      <c r="G59" s="847"/>
      <c r="H59" s="847"/>
      <c r="I59" s="847"/>
      <c r="J59" s="847"/>
    </row>
    <row r="60" spans="1:10" ht="59.25" customHeight="1">
      <c r="A60" s="847"/>
      <c r="B60" s="847"/>
      <c r="C60" s="847"/>
      <c r="D60" s="847"/>
      <c r="E60" s="847"/>
      <c r="F60" s="847"/>
      <c r="G60" s="847"/>
      <c r="H60" s="847"/>
      <c r="I60" s="847"/>
      <c r="J60" s="847"/>
    </row>
    <row r="61" spans="1:10" ht="59.25" customHeight="1">
      <c r="A61" s="847"/>
      <c r="B61" s="847"/>
      <c r="C61" s="847"/>
      <c r="D61" s="847"/>
      <c r="E61" s="847"/>
      <c r="F61" s="847"/>
      <c r="G61" s="847"/>
      <c r="H61" s="847"/>
      <c r="I61" s="847"/>
      <c r="J61" s="847"/>
    </row>
    <row r="62" spans="1:10" ht="59.25" customHeight="1">
      <c r="A62" s="847"/>
      <c r="B62" s="847"/>
      <c r="C62" s="847"/>
      <c r="D62" s="847"/>
      <c r="E62" s="847"/>
      <c r="F62" s="847"/>
      <c r="G62" s="847"/>
      <c r="H62" s="847"/>
      <c r="I62" s="847"/>
      <c r="J62" s="847"/>
    </row>
    <row r="63" spans="1:10" ht="59.25" customHeight="1">
      <c r="A63" s="847"/>
      <c r="B63" s="847"/>
      <c r="C63" s="847"/>
      <c r="D63" s="847"/>
      <c r="E63" s="847"/>
      <c r="F63" s="847"/>
      <c r="G63" s="847"/>
      <c r="H63" s="847"/>
      <c r="I63" s="847"/>
      <c r="J63" s="847"/>
    </row>
    <row r="64" spans="1:10" ht="59.25" customHeight="1">
      <c r="A64" s="847"/>
      <c r="B64" s="847"/>
      <c r="C64" s="847"/>
      <c r="D64" s="847"/>
      <c r="E64" s="847"/>
      <c r="F64" s="847"/>
      <c r="G64" s="847"/>
      <c r="H64" s="847"/>
      <c r="I64" s="847"/>
      <c r="J64" s="847"/>
    </row>
    <row r="65" spans="1:10" ht="59.25" customHeight="1">
      <c r="A65" s="847"/>
      <c r="B65" s="847"/>
      <c r="C65" s="847"/>
      <c r="D65" s="847"/>
      <c r="E65" s="847"/>
      <c r="F65" s="847"/>
      <c r="G65" s="847"/>
      <c r="H65" s="847"/>
      <c r="I65" s="847"/>
      <c r="J65" s="847"/>
    </row>
    <row r="66" spans="1:10" ht="59.25" customHeight="1">
      <c r="A66" s="847"/>
      <c r="B66" s="847"/>
      <c r="C66" s="847"/>
      <c r="D66" s="847"/>
      <c r="E66" s="847"/>
      <c r="F66" s="847"/>
      <c r="G66" s="847"/>
      <c r="H66" s="847"/>
      <c r="I66" s="847"/>
      <c r="J66" s="847"/>
    </row>
    <row r="67" spans="1:10" ht="59.25" customHeight="1">
      <c r="A67" s="847"/>
      <c r="B67" s="847"/>
      <c r="C67" s="847"/>
      <c r="D67" s="847"/>
      <c r="E67" s="847"/>
      <c r="F67" s="847"/>
      <c r="G67" s="847"/>
      <c r="H67" s="847"/>
      <c r="I67" s="847"/>
      <c r="J67" s="847"/>
    </row>
    <row r="68" spans="1:10" ht="59.25" customHeight="1">
      <c r="A68" s="847"/>
      <c r="B68" s="847"/>
      <c r="C68" s="847"/>
      <c r="D68" s="847"/>
      <c r="E68" s="847"/>
      <c r="F68" s="847"/>
      <c r="G68" s="847"/>
      <c r="H68" s="847"/>
      <c r="I68" s="847"/>
      <c r="J68" s="847"/>
    </row>
    <row r="69" spans="1:10" ht="59.25" customHeight="1">
      <c r="A69" s="847"/>
      <c r="B69" s="847"/>
      <c r="C69" s="847"/>
      <c r="D69" s="847"/>
      <c r="E69" s="847"/>
      <c r="F69" s="847"/>
      <c r="G69" s="847"/>
      <c r="H69" s="847"/>
      <c r="I69" s="847"/>
      <c r="J69" s="847"/>
    </row>
    <row r="70" spans="1:10" ht="59.25" customHeight="1">
      <c r="A70" s="847"/>
      <c r="B70" s="847"/>
      <c r="C70" s="847"/>
      <c r="D70" s="847"/>
      <c r="E70" s="847"/>
      <c r="F70" s="847"/>
      <c r="G70" s="847"/>
      <c r="H70" s="847"/>
      <c r="I70" s="847"/>
      <c r="J70" s="847"/>
    </row>
    <row r="71" spans="1:10" ht="59.25" customHeight="1">
      <c r="A71" s="847"/>
      <c r="B71" s="847"/>
      <c r="C71" s="847"/>
      <c r="D71" s="847"/>
      <c r="E71" s="847"/>
      <c r="F71" s="847"/>
      <c r="G71" s="847"/>
      <c r="H71" s="847"/>
      <c r="I71" s="847"/>
      <c r="J71" s="847"/>
    </row>
    <row r="72" spans="1:10" ht="59.25" customHeight="1">
      <c r="A72" s="847"/>
      <c r="B72" s="847"/>
      <c r="C72" s="847"/>
      <c r="D72" s="847"/>
      <c r="E72" s="847"/>
      <c r="F72" s="847"/>
      <c r="G72" s="847"/>
      <c r="H72" s="847"/>
      <c r="I72" s="847"/>
      <c r="J72" s="847"/>
    </row>
    <row r="73" spans="1:10" ht="59.25" customHeight="1">
      <c r="A73" s="847"/>
      <c r="B73" s="847"/>
      <c r="C73" s="847"/>
      <c r="D73" s="847"/>
      <c r="E73" s="847"/>
      <c r="F73" s="847"/>
      <c r="G73" s="847"/>
      <c r="H73" s="847"/>
      <c r="I73" s="847"/>
      <c r="J73" s="847"/>
    </row>
    <row r="74" spans="1:10" ht="59.25" customHeight="1">
      <c r="A74" s="847"/>
      <c r="B74" s="847"/>
      <c r="C74" s="847"/>
      <c r="D74" s="847"/>
      <c r="E74" s="847"/>
      <c r="F74" s="847"/>
      <c r="G74" s="847"/>
      <c r="H74" s="847"/>
      <c r="I74" s="847"/>
      <c r="J74" s="847"/>
    </row>
    <row r="75" spans="1:10" ht="59.25" customHeight="1">
      <c r="A75" s="847"/>
      <c r="B75" s="847"/>
      <c r="C75" s="847"/>
      <c r="D75" s="847"/>
      <c r="E75" s="847"/>
      <c r="F75" s="847"/>
      <c r="G75" s="847"/>
      <c r="H75" s="847"/>
      <c r="I75" s="847"/>
      <c r="J75" s="847"/>
    </row>
    <row r="76" spans="1:10" ht="59.25" customHeight="1">
      <c r="A76" s="847"/>
      <c r="B76" s="847"/>
      <c r="C76" s="847"/>
      <c r="D76" s="847"/>
      <c r="E76" s="847"/>
      <c r="F76" s="847"/>
      <c r="G76" s="847"/>
      <c r="H76" s="847"/>
      <c r="I76" s="847"/>
      <c r="J76" s="847"/>
    </row>
    <row r="77" spans="1:10" ht="59.25" customHeight="1">
      <c r="A77" s="847"/>
      <c r="B77" s="847"/>
      <c r="C77" s="847"/>
      <c r="D77" s="847"/>
      <c r="E77" s="847"/>
      <c r="F77" s="847"/>
      <c r="G77" s="847"/>
      <c r="H77" s="847"/>
      <c r="I77" s="847"/>
      <c r="J77" s="847"/>
    </row>
    <row r="78" spans="1:10" ht="59.25" customHeight="1">
      <c r="A78" s="847"/>
      <c r="B78" s="847"/>
      <c r="C78" s="847"/>
      <c r="D78" s="847"/>
      <c r="E78" s="847"/>
      <c r="F78" s="847"/>
      <c r="G78" s="847"/>
      <c r="H78" s="847"/>
      <c r="I78" s="847"/>
      <c r="J78" s="847"/>
    </row>
    <row r="79" spans="1:10" ht="59.25" customHeight="1">
      <c r="A79" s="847"/>
      <c r="B79" s="847"/>
      <c r="C79" s="847"/>
      <c r="D79" s="847"/>
      <c r="E79" s="847"/>
      <c r="F79" s="847"/>
      <c r="G79" s="847"/>
      <c r="H79" s="847"/>
      <c r="I79" s="847"/>
      <c r="J79" s="847"/>
    </row>
    <row r="80" spans="1:10" ht="59.25" customHeight="1">
      <c r="A80" s="847"/>
      <c r="B80" s="847"/>
      <c r="C80" s="847"/>
      <c r="D80" s="847"/>
      <c r="E80" s="847"/>
      <c r="F80" s="847"/>
      <c r="G80" s="847"/>
      <c r="H80" s="847"/>
      <c r="I80" s="847"/>
      <c r="J80" s="847"/>
    </row>
    <row r="81" spans="1:10" ht="59.25" customHeight="1">
      <c r="A81" s="847"/>
      <c r="B81" s="847"/>
      <c r="C81" s="847"/>
      <c r="D81" s="847"/>
      <c r="E81" s="847"/>
      <c r="F81" s="847"/>
      <c r="G81" s="847"/>
      <c r="H81" s="847"/>
      <c r="I81" s="847"/>
      <c r="J81" s="847"/>
    </row>
    <row r="82" spans="1:10" ht="59.25" customHeight="1">
      <c r="A82" s="847"/>
      <c r="B82" s="847"/>
      <c r="C82" s="847"/>
      <c r="D82" s="847"/>
      <c r="E82" s="847"/>
      <c r="F82" s="847"/>
      <c r="G82" s="847"/>
      <c r="H82" s="847"/>
      <c r="I82" s="847"/>
      <c r="J82" s="847"/>
    </row>
    <row r="83" spans="1:10" ht="59.25" customHeight="1">
      <c r="A83" s="847"/>
      <c r="B83" s="847"/>
      <c r="C83" s="847"/>
      <c r="D83" s="847"/>
      <c r="E83" s="847"/>
      <c r="F83" s="847"/>
      <c r="G83" s="847"/>
      <c r="H83" s="847"/>
      <c r="I83" s="847"/>
      <c r="J83" s="847"/>
    </row>
    <row r="84" spans="1:10" ht="59.25" customHeight="1">
      <c r="A84" s="847"/>
      <c r="B84" s="847"/>
      <c r="C84" s="847"/>
      <c r="D84" s="847"/>
      <c r="E84" s="847"/>
      <c r="F84" s="847"/>
      <c r="G84" s="847"/>
      <c r="H84" s="847"/>
      <c r="I84" s="847"/>
      <c r="J84" s="847"/>
    </row>
    <row r="85" spans="1:10" ht="59.25" customHeight="1">
      <c r="A85" s="847"/>
      <c r="B85" s="847"/>
      <c r="C85" s="847"/>
      <c r="D85" s="847"/>
      <c r="E85" s="847"/>
      <c r="F85" s="847"/>
      <c r="G85" s="847"/>
      <c r="H85" s="847"/>
      <c r="I85" s="847"/>
      <c r="J85" s="847"/>
    </row>
    <row r="86" spans="1:10" ht="59.25" customHeight="1">
      <c r="A86" s="847"/>
      <c r="B86" s="847"/>
      <c r="C86" s="847"/>
      <c r="D86" s="847"/>
      <c r="E86" s="847"/>
      <c r="F86" s="847"/>
      <c r="G86" s="847"/>
      <c r="H86" s="847"/>
      <c r="I86" s="847"/>
      <c r="J86" s="847"/>
    </row>
    <row r="87" spans="1:10" ht="59.25" customHeight="1">
      <c r="A87" s="847"/>
      <c r="B87" s="847"/>
      <c r="C87" s="847"/>
      <c r="D87" s="847"/>
      <c r="E87" s="847"/>
      <c r="F87" s="847"/>
      <c r="G87" s="847"/>
      <c r="H87" s="847"/>
      <c r="I87" s="847"/>
      <c r="J87" s="847"/>
    </row>
    <row r="88" spans="1:10" ht="59.25" customHeight="1">
      <c r="A88" s="847"/>
      <c r="B88" s="847"/>
      <c r="C88" s="847"/>
      <c r="D88" s="847"/>
      <c r="E88" s="847"/>
      <c r="F88" s="847"/>
      <c r="G88" s="847"/>
      <c r="H88" s="847"/>
      <c r="I88" s="847"/>
      <c r="J88" s="847"/>
    </row>
    <row r="89" spans="1:10" ht="59.25" customHeight="1">
      <c r="A89" s="847"/>
      <c r="B89" s="847"/>
      <c r="C89" s="847"/>
      <c r="D89" s="847"/>
      <c r="E89" s="847"/>
      <c r="F89" s="847"/>
      <c r="G89" s="847"/>
      <c r="H89" s="847"/>
      <c r="I89" s="847"/>
      <c r="J89" s="847"/>
    </row>
    <row r="90" spans="1:10" ht="59.25" customHeight="1">
      <c r="A90" s="847"/>
      <c r="B90" s="847"/>
      <c r="C90" s="847"/>
      <c r="D90" s="847"/>
      <c r="E90" s="847"/>
      <c r="F90" s="847"/>
      <c r="G90" s="847"/>
      <c r="H90" s="847"/>
      <c r="I90" s="847"/>
      <c r="J90" s="847"/>
    </row>
    <row r="91" spans="1:10" ht="59.25" customHeight="1">
      <c r="A91" s="847"/>
      <c r="B91" s="847"/>
      <c r="C91" s="847"/>
      <c r="D91" s="847"/>
      <c r="E91" s="847"/>
      <c r="F91" s="847"/>
      <c r="G91" s="847"/>
      <c r="H91" s="847"/>
      <c r="I91" s="847"/>
      <c r="J91" s="847"/>
    </row>
    <row r="92" spans="1:10" ht="59.25" customHeight="1">
      <c r="A92" s="847"/>
      <c r="B92" s="847"/>
      <c r="C92" s="847"/>
      <c r="D92" s="847"/>
      <c r="E92" s="847"/>
      <c r="F92" s="847"/>
      <c r="G92" s="847"/>
      <c r="H92" s="847"/>
      <c r="I92" s="847"/>
      <c r="J92" s="847"/>
    </row>
    <row r="93" spans="1:10" ht="59.25" customHeight="1">
      <c r="A93" s="847"/>
      <c r="B93" s="847"/>
      <c r="C93" s="847"/>
      <c r="D93" s="847"/>
      <c r="E93" s="847"/>
      <c r="F93" s="847"/>
      <c r="G93" s="847"/>
      <c r="H93" s="847"/>
      <c r="I93" s="847"/>
      <c r="J93" s="847"/>
    </row>
    <row r="94" spans="1:10" ht="59.25" customHeight="1">
      <c r="A94" s="847"/>
      <c r="B94" s="847"/>
      <c r="C94" s="847"/>
      <c r="D94" s="847"/>
      <c r="E94" s="847"/>
      <c r="F94" s="847"/>
      <c r="G94" s="847"/>
      <c r="H94" s="847"/>
      <c r="I94" s="847"/>
      <c r="J94" s="847"/>
    </row>
    <row r="95" spans="1:10" ht="59.25" customHeight="1">
      <c r="A95" s="847"/>
      <c r="B95" s="847"/>
      <c r="C95" s="847"/>
      <c r="D95" s="847"/>
      <c r="E95" s="847"/>
      <c r="F95" s="847"/>
      <c r="G95" s="847"/>
      <c r="H95" s="847"/>
      <c r="I95" s="847"/>
      <c r="J95" s="847"/>
    </row>
    <row r="96" spans="1:10" ht="59.25" customHeight="1">
      <c r="A96" s="847"/>
      <c r="B96" s="847"/>
      <c r="C96" s="847"/>
      <c r="D96" s="847"/>
      <c r="E96" s="847"/>
      <c r="F96" s="847"/>
      <c r="G96" s="847"/>
      <c r="H96" s="847"/>
      <c r="I96" s="847"/>
      <c r="J96" s="847"/>
    </row>
    <row r="97" spans="1:10" ht="59.25" customHeight="1">
      <c r="A97" s="847"/>
      <c r="B97" s="847"/>
      <c r="C97" s="847"/>
      <c r="D97" s="847"/>
      <c r="E97" s="847"/>
      <c r="F97" s="847"/>
      <c r="G97" s="847"/>
      <c r="H97" s="847"/>
      <c r="I97" s="847"/>
      <c r="J97" s="847"/>
    </row>
    <row r="98" spans="1:10" ht="59.25" customHeight="1">
      <c r="A98" s="847"/>
      <c r="B98" s="847"/>
      <c r="C98" s="847"/>
      <c r="D98" s="847"/>
      <c r="E98" s="847"/>
      <c r="F98" s="847"/>
      <c r="G98" s="847"/>
      <c r="H98" s="847"/>
      <c r="I98" s="847"/>
      <c r="J98" s="847"/>
    </row>
    <row r="99" spans="1:10" ht="59.25" customHeight="1">
      <c r="A99" s="847"/>
      <c r="B99" s="847"/>
      <c r="C99" s="847"/>
      <c r="D99" s="847"/>
      <c r="E99" s="847"/>
      <c r="F99" s="847"/>
      <c r="G99" s="847"/>
      <c r="H99" s="847"/>
      <c r="I99" s="847"/>
      <c r="J99" s="847"/>
    </row>
    <row r="100" spans="1:10" ht="59.25" customHeight="1">
      <c r="A100" s="847"/>
      <c r="B100" s="847"/>
      <c r="C100" s="847"/>
      <c r="D100" s="847"/>
      <c r="E100" s="847"/>
      <c r="F100" s="847"/>
      <c r="G100" s="847"/>
      <c r="H100" s="847"/>
      <c r="I100" s="847"/>
      <c r="J100" s="847"/>
    </row>
    <row r="101" spans="1:10" ht="59.25" customHeight="1">
      <c r="A101" s="847"/>
      <c r="B101" s="847"/>
      <c r="C101" s="847"/>
      <c r="D101" s="847"/>
      <c r="E101" s="847"/>
      <c r="F101" s="847"/>
      <c r="G101" s="847"/>
      <c r="H101" s="847"/>
      <c r="I101" s="847"/>
      <c r="J101" s="847"/>
    </row>
    <row r="102" spans="1:10" ht="59.25" customHeight="1">
      <c r="A102" s="847"/>
      <c r="B102" s="847"/>
      <c r="C102" s="847"/>
      <c r="D102" s="847"/>
      <c r="E102" s="847"/>
      <c r="F102" s="847"/>
      <c r="G102" s="847"/>
      <c r="H102" s="847"/>
      <c r="I102" s="847"/>
      <c r="J102" s="847"/>
    </row>
    <row r="103" spans="1:10" ht="59.25" customHeight="1">
      <c r="A103" s="847"/>
      <c r="B103" s="847"/>
      <c r="C103" s="847"/>
      <c r="D103" s="847"/>
      <c r="E103" s="847"/>
      <c r="F103" s="847"/>
      <c r="G103" s="847"/>
      <c r="H103" s="847"/>
      <c r="I103" s="847"/>
      <c r="J103" s="847"/>
    </row>
    <row r="104" spans="1:10" ht="59.25" customHeight="1">
      <c r="A104" s="847"/>
      <c r="B104" s="847"/>
      <c r="C104" s="847"/>
      <c r="D104" s="847"/>
      <c r="E104" s="847"/>
      <c r="F104" s="847"/>
      <c r="G104" s="847"/>
      <c r="H104" s="847"/>
      <c r="I104" s="847"/>
      <c r="J104" s="847"/>
    </row>
    <row r="105" spans="1:10" ht="59.25" customHeight="1">
      <c r="A105" s="847"/>
      <c r="B105" s="847"/>
      <c r="C105" s="847"/>
      <c r="D105" s="847"/>
      <c r="E105" s="847"/>
      <c r="F105" s="847"/>
      <c r="G105" s="847"/>
      <c r="H105" s="847"/>
      <c r="I105" s="847"/>
      <c r="J105" s="847"/>
    </row>
    <row r="106" spans="1:10" ht="59.25" customHeight="1">
      <c r="A106" s="847"/>
      <c r="B106" s="847"/>
      <c r="C106" s="847"/>
      <c r="D106" s="847"/>
      <c r="E106" s="847"/>
      <c r="F106" s="847"/>
      <c r="G106" s="847"/>
      <c r="H106" s="847"/>
      <c r="I106" s="847"/>
      <c r="J106" s="847"/>
    </row>
    <row r="107" spans="1:10" ht="59.25" customHeight="1">
      <c r="A107" s="847"/>
      <c r="B107" s="847"/>
      <c r="C107" s="847"/>
      <c r="D107" s="847"/>
      <c r="E107" s="847"/>
      <c r="F107" s="847"/>
      <c r="G107" s="847"/>
      <c r="H107" s="847"/>
      <c r="I107" s="847"/>
      <c r="J107" s="847"/>
    </row>
    <row r="108" spans="1:10" ht="59.25" customHeight="1">
      <c r="A108" s="847"/>
      <c r="B108" s="847"/>
      <c r="C108" s="847"/>
      <c r="D108" s="847"/>
      <c r="E108" s="847"/>
      <c r="F108" s="847"/>
      <c r="G108" s="847"/>
      <c r="H108" s="847"/>
      <c r="I108" s="847"/>
      <c r="J108" s="847"/>
    </row>
    <row r="109" spans="1:10" ht="59.25" customHeight="1">
      <c r="A109" s="847"/>
      <c r="B109" s="847"/>
      <c r="C109" s="847"/>
      <c r="D109" s="847"/>
      <c r="E109" s="847"/>
      <c r="F109" s="847"/>
      <c r="G109" s="847"/>
      <c r="H109" s="847"/>
      <c r="I109" s="847"/>
      <c r="J109" s="847"/>
    </row>
    <row r="110" spans="1:10" ht="59.25" customHeight="1">
      <c r="A110" s="847"/>
      <c r="B110" s="847"/>
      <c r="C110" s="847"/>
      <c r="D110" s="847"/>
      <c r="E110" s="847"/>
      <c r="F110" s="847"/>
      <c r="G110" s="847"/>
      <c r="H110" s="847"/>
      <c r="I110" s="847"/>
      <c r="J110" s="847"/>
    </row>
    <row r="111" spans="1:10" ht="59.25" customHeight="1">
      <c r="A111" s="847"/>
      <c r="B111" s="847"/>
      <c r="C111" s="847"/>
      <c r="D111" s="847"/>
      <c r="E111" s="847"/>
      <c r="F111" s="847"/>
      <c r="G111" s="847"/>
      <c r="H111" s="847"/>
      <c r="I111" s="847"/>
      <c r="J111" s="847"/>
    </row>
    <row r="112" spans="1:10" ht="59.25" customHeight="1">
      <c r="A112" s="847"/>
      <c r="B112" s="847"/>
      <c r="C112" s="847"/>
      <c r="D112" s="847"/>
      <c r="E112" s="847"/>
      <c r="F112" s="847"/>
      <c r="G112" s="847"/>
      <c r="H112" s="847"/>
      <c r="I112" s="847"/>
      <c r="J112" s="847"/>
    </row>
    <row r="113" spans="1:10" ht="59.25" customHeight="1">
      <c r="A113" s="847"/>
      <c r="B113" s="847"/>
      <c r="C113" s="847"/>
      <c r="D113" s="847"/>
      <c r="E113" s="847"/>
      <c r="F113" s="847"/>
      <c r="G113" s="847"/>
      <c r="H113" s="847"/>
      <c r="I113" s="847"/>
      <c r="J113" s="847"/>
    </row>
    <row r="114" spans="1:10" ht="59.25" customHeight="1">
      <c r="A114" s="847"/>
      <c r="B114" s="847"/>
      <c r="C114" s="847"/>
      <c r="D114" s="847"/>
      <c r="E114" s="847"/>
      <c r="F114" s="847"/>
      <c r="G114" s="847"/>
      <c r="H114" s="847"/>
      <c r="I114" s="847"/>
      <c r="J114" s="847"/>
    </row>
    <row r="115" spans="1:10" ht="59.25" customHeight="1">
      <c r="A115" s="847"/>
      <c r="B115" s="847"/>
      <c r="C115" s="847"/>
      <c r="D115" s="847"/>
      <c r="E115" s="847"/>
      <c r="F115" s="847"/>
      <c r="G115" s="847"/>
      <c r="H115" s="847"/>
      <c r="I115" s="847"/>
      <c r="J115" s="847"/>
    </row>
    <row r="116" spans="1:10" ht="59.25" customHeight="1">
      <c r="A116" s="847"/>
      <c r="B116" s="847"/>
      <c r="C116" s="847"/>
      <c r="D116" s="847"/>
      <c r="E116" s="847"/>
      <c r="F116" s="847"/>
      <c r="G116" s="847"/>
      <c r="H116" s="847"/>
      <c r="I116" s="847"/>
      <c r="J116" s="847"/>
    </row>
    <row r="117" spans="1:10" ht="59.25" customHeight="1">
      <c r="A117" s="847"/>
      <c r="B117" s="847"/>
      <c r="C117" s="847"/>
      <c r="D117" s="847"/>
      <c r="E117" s="847"/>
      <c r="F117" s="847"/>
      <c r="G117" s="847"/>
      <c r="H117" s="847"/>
      <c r="I117" s="847"/>
      <c r="J117" s="847"/>
    </row>
    <row r="118" spans="1:10" ht="59.25" customHeight="1">
      <c r="A118" s="847"/>
      <c r="B118" s="847"/>
      <c r="C118" s="847"/>
      <c r="D118" s="847"/>
      <c r="E118" s="847"/>
      <c r="F118" s="847"/>
      <c r="G118" s="847"/>
      <c r="H118" s="847"/>
      <c r="I118" s="847"/>
      <c r="J118" s="847"/>
    </row>
    <row r="119" spans="1:10" ht="59.25" customHeight="1">
      <c r="A119" s="847"/>
      <c r="B119" s="847"/>
      <c r="C119" s="847"/>
      <c r="D119" s="847"/>
      <c r="E119" s="847"/>
      <c r="F119" s="847"/>
      <c r="G119" s="847"/>
      <c r="H119" s="847"/>
      <c r="I119" s="847"/>
      <c r="J119" s="847"/>
    </row>
    <row r="120" spans="1:10" ht="59.25" customHeight="1">
      <c r="A120" s="847"/>
      <c r="B120" s="847"/>
      <c r="C120" s="847"/>
      <c r="D120" s="847"/>
      <c r="E120" s="847"/>
      <c r="F120" s="847"/>
      <c r="G120" s="847"/>
      <c r="H120" s="847"/>
      <c r="I120" s="847"/>
      <c r="J120" s="847"/>
    </row>
    <row r="121" spans="1:10" ht="59.25" customHeight="1">
      <c r="A121" s="847"/>
      <c r="B121" s="847"/>
      <c r="C121" s="847"/>
      <c r="D121" s="847"/>
      <c r="E121" s="847"/>
      <c r="F121" s="847"/>
      <c r="G121" s="847"/>
      <c r="H121" s="847"/>
      <c r="I121" s="847"/>
      <c r="J121" s="847"/>
    </row>
    <row r="122" spans="1:10" ht="59.25" customHeight="1">
      <c r="A122" s="847"/>
      <c r="B122" s="847"/>
      <c r="C122" s="847"/>
      <c r="D122" s="847"/>
      <c r="E122" s="847"/>
      <c r="F122" s="847"/>
      <c r="G122" s="847"/>
      <c r="H122" s="847"/>
      <c r="I122" s="847"/>
      <c r="J122" s="847"/>
    </row>
    <row r="123" spans="1:10" ht="59.25" customHeight="1">
      <c r="A123" s="847"/>
      <c r="B123" s="847"/>
      <c r="C123" s="847"/>
      <c r="D123" s="847"/>
      <c r="E123" s="847"/>
      <c r="F123" s="847"/>
      <c r="G123" s="847"/>
      <c r="H123" s="847"/>
      <c r="I123" s="847"/>
      <c r="J123" s="847"/>
    </row>
    <row r="124" spans="1:10" ht="59.25" customHeight="1">
      <c r="A124" s="847"/>
      <c r="B124" s="847"/>
      <c r="C124" s="847"/>
      <c r="D124" s="847"/>
      <c r="E124" s="847"/>
      <c r="F124" s="847"/>
      <c r="G124" s="847"/>
      <c r="H124" s="847"/>
      <c r="I124" s="847"/>
      <c r="J124" s="847"/>
    </row>
    <row r="125" spans="1:10" ht="59.25" customHeight="1">
      <c r="A125" s="847"/>
      <c r="B125" s="847"/>
      <c r="C125" s="847"/>
      <c r="D125" s="847"/>
      <c r="E125" s="847"/>
      <c r="F125" s="847"/>
      <c r="G125" s="847"/>
      <c r="H125" s="847"/>
      <c r="I125" s="847"/>
      <c r="J125" s="847"/>
    </row>
    <row r="126" spans="1:10" ht="59.25" customHeight="1">
      <c r="A126" s="847"/>
      <c r="B126" s="847"/>
      <c r="C126" s="847"/>
      <c r="D126" s="847"/>
      <c r="E126" s="847"/>
      <c r="F126" s="847"/>
      <c r="G126" s="847"/>
      <c r="H126" s="847"/>
      <c r="I126" s="847"/>
      <c r="J126" s="847"/>
    </row>
    <row r="127" spans="1:10" ht="59.25" customHeight="1">
      <c r="A127" s="847"/>
      <c r="B127" s="847"/>
      <c r="C127" s="847"/>
      <c r="D127" s="847"/>
      <c r="E127" s="847"/>
      <c r="F127" s="847"/>
      <c r="G127" s="847"/>
      <c r="H127" s="847"/>
      <c r="I127" s="847"/>
      <c r="J127" s="847"/>
    </row>
    <row r="128" spans="1:10" ht="59.25" customHeight="1">
      <c r="A128" s="847"/>
      <c r="B128" s="847"/>
      <c r="C128" s="847"/>
      <c r="D128" s="847"/>
      <c r="E128" s="847"/>
      <c r="F128" s="847"/>
      <c r="G128" s="847"/>
      <c r="H128" s="847"/>
      <c r="I128" s="847"/>
      <c r="J128" s="847"/>
    </row>
    <row r="129" spans="1:10" ht="59.25" customHeight="1">
      <c r="A129" s="847"/>
      <c r="B129" s="847"/>
      <c r="C129" s="847"/>
      <c r="D129" s="847"/>
      <c r="E129" s="847"/>
      <c r="F129" s="847"/>
      <c r="G129" s="847"/>
      <c r="H129" s="847"/>
      <c r="I129" s="847"/>
      <c r="J129" s="847"/>
    </row>
    <row r="130" spans="1:10" ht="59.25" customHeight="1">
      <c r="A130" s="847"/>
      <c r="B130" s="847"/>
      <c r="C130" s="847"/>
      <c r="D130" s="847"/>
      <c r="E130" s="847"/>
      <c r="F130" s="847"/>
      <c r="G130" s="847"/>
      <c r="H130" s="847"/>
      <c r="I130" s="847"/>
      <c r="J130" s="847"/>
    </row>
    <row r="131" spans="1:10" ht="59.25" customHeight="1">
      <c r="A131" s="847"/>
      <c r="B131" s="847"/>
      <c r="C131" s="847"/>
      <c r="D131" s="847"/>
      <c r="E131" s="847"/>
      <c r="F131" s="847"/>
      <c r="G131" s="847"/>
      <c r="H131" s="847"/>
      <c r="I131" s="847"/>
      <c r="J131" s="847"/>
    </row>
    <row r="132" spans="1:10" ht="59.25" customHeight="1">
      <c r="A132" s="847"/>
      <c r="B132" s="847"/>
      <c r="C132" s="847"/>
      <c r="D132" s="847"/>
      <c r="E132" s="847"/>
      <c r="F132" s="847"/>
      <c r="G132" s="847"/>
      <c r="H132" s="847"/>
      <c r="I132" s="847"/>
      <c r="J132" s="847"/>
    </row>
    <row r="133" spans="1:10" ht="59.25" customHeight="1">
      <c r="A133" s="847"/>
      <c r="B133" s="847"/>
      <c r="C133" s="847"/>
      <c r="D133" s="847"/>
      <c r="E133" s="847"/>
      <c r="F133" s="847"/>
      <c r="G133" s="847"/>
      <c r="H133" s="847"/>
      <c r="I133" s="847"/>
      <c r="J133" s="847"/>
    </row>
    <row r="134" spans="1:10" ht="59.25" customHeight="1">
      <c r="A134" s="847"/>
      <c r="B134" s="847"/>
      <c r="C134" s="847"/>
      <c r="D134" s="847"/>
      <c r="E134" s="847"/>
      <c r="F134" s="847"/>
      <c r="G134" s="847"/>
      <c r="H134" s="847"/>
      <c r="I134" s="847"/>
      <c r="J134" s="847"/>
    </row>
    <row r="135" spans="1:10" ht="59.25" customHeight="1">
      <c r="A135" s="847"/>
      <c r="B135" s="847"/>
      <c r="C135" s="847"/>
      <c r="D135" s="847"/>
      <c r="E135" s="847"/>
      <c r="F135" s="847"/>
      <c r="G135" s="847"/>
      <c r="H135" s="847"/>
      <c r="I135" s="847"/>
      <c r="J135" s="847"/>
    </row>
    <row r="136" spans="1:10" ht="59.25" customHeight="1">
      <c r="A136" s="847"/>
      <c r="B136" s="847"/>
      <c r="C136" s="847"/>
      <c r="D136" s="847"/>
      <c r="E136" s="847"/>
      <c r="F136" s="847"/>
      <c r="G136" s="847"/>
      <c r="H136" s="847"/>
      <c r="I136" s="847"/>
      <c r="J136" s="847"/>
    </row>
    <row r="137" spans="1:10" ht="59.25" customHeight="1">
      <c r="A137" s="847"/>
      <c r="B137" s="847"/>
      <c r="C137" s="847"/>
      <c r="D137" s="847"/>
      <c r="E137" s="847"/>
      <c r="F137" s="847"/>
      <c r="G137" s="847"/>
      <c r="H137" s="847"/>
      <c r="I137" s="847"/>
      <c r="J137" s="847"/>
    </row>
    <row r="138" spans="1:10" ht="59.25" customHeight="1">
      <c r="A138" s="847"/>
      <c r="B138" s="847"/>
      <c r="C138" s="847"/>
      <c r="D138" s="847"/>
      <c r="E138" s="847"/>
      <c r="F138" s="847"/>
      <c r="G138" s="847"/>
      <c r="H138" s="847"/>
      <c r="I138" s="847"/>
      <c r="J138" s="847"/>
    </row>
    <row r="139" spans="1:10" ht="59.25" customHeight="1">
      <c r="A139" s="847"/>
      <c r="B139" s="847"/>
      <c r="C139" s="847"/>
      <c r="D139" s="847"/>
      <c r="E139" s="847"/>
      <c r="F139" s="847"/>
      <c r="G139" s="847"/>
      <c r="H139" s="847"/>
      <c r="I139" s="847"/>
      <c r="J139" s="847"/>
    </row>
    <row r="140" spans="1:10" ht="59.25" customHeight="1">
      <c r="A140" s="847"/>
      <c r="B140" s="847"/>
      <c r="C140" s="847"/>
      <c r="D140" s="847"/>
      <c r="E140" s="847"/>
      <c r="F140" s="847"/>
      <c r="G140" s="847"/>
      <c r="H140" s="847"/>
      <c r="I140" s="847"/>
      <c r="J140" s="847"/>
    </row>
    <row r="141" spans="1:10" ht="59.25" customHeight="1">
      <c r="A141" s="847"/>
      <c r="B141" s="847"/>
      <c r="C141" s="847"/>
      <c r="D141" s="847"/>
      <c r="E141" s="847"/>
      <c r="F141" s="847"/>
      <c r="G141" s="847"/>
      <c r="H141" s="847"/>
      <c r="I141" s="847"/>
      <c r="J141" s="847"/>
    </row>
    <row r="142" spans="1:10" ht="59.25" customHeight="1">
      <c r="A142" s="847"/>
      <c r="B142" s="847"/>
      <c r="C142" s="847"/>
      <c r="D142" s="847"/>
      <c r="E142" s="847"/>
      <c r="F142" s="847"/>
      <c r="G142" s="847"/>
      <c r="H142" s="847"/>
      <c r="I142" s="847"/>
      <c r="J142" s="847"/>
    </row>
    <row r="143" spans="1:10" ht="59.25" customHeight="1">
      <c r="A143" s="847"/>
      <c r="B143" s="847"/>
      <c r="C143" s="847"/>
      <c r="D143" s="847"/>
      <c r="E143" s="847"/>
      <c r="F143" s="847"/>
      <c r="G143" s="847"/>
      <c r="H143" s="847"/>
      <c r="I143" s="847"/>
      <c r="J143" s="847"/>
    </row>
    <row r="144" spans="1:10" ht="59.25" customHeight="1">
      <c r="A144" s="847"/>
      <c r="B144" s="847"/>
      <c r="C144" s="847"/>
      <c r="D144" s="847"/>
      <c r="E144" s="847"/>
      <c r="F144" s="847"/>
      <c r="G144" s="847"/>
      <c r="H144" s="847"/>
      <c r="I144" s="847"/>
      <c r="J144" s="847"/>
    </row>
    <row r="145" spans="1:10" ht="59.25" customHeight="1">
      <c r="A145" s="847"/>
      <c r="B145" s="847"/>
      <c r="C145" s="847"/>
      <c r="D145" s="847"/>
      <c r="E145" s="847"/>
      <c r="F145" s="847"/>
      <c r="G145" s="847"/>
      <c r="H145" s="847"/>
      <c r="I145" s="847"/>
      <c r="J145" s="847"/>
    </row>
    <row r="146" spans="1:10" ht="59.25" customHeight="1">
      <c r="A146" s="847"/>
      <c r="B146" s="847"/>
      <c r="C146" s="847"/>
      <c r="D146" s="847"/>
      <c r="E146" s="847"/>
      <c r="F146" s="847"/>
      <c r="G146" s="847"/>
      <c r="H146" s="847"/>
      <c r="I146" s="847"/>
      <c r="J146" s="847"/>
    </row>
    <row r="147" spans="1:10" ht="59.25" customHeight="1">
      <c r="A147" s="847"/>
      <c r="B147" s="847"/>
      <c r="C147" s="847"/>
      <c r="D147" s="847"/>
      <c r="E147" s="847"/>
      <c r="F147" s="847"/>
      <c r="G147" s="847"/>
      <c r="H147" s="847"/>
      <c r="I147" s="847"/>
      <c r="J147" s="847"/>
    </row>
    <row r="148" spans="1:10" ht="59.25" customHeight="1">
      <c r="A148" s="847"/>
      <c r="B148" s="847"/>
      <c r="C148" s="847"/>
      <c r="D148" s="847"/>
      <c r="E148" s="847"/>
      <c r="F148" s="847"/>
      <c r="G148" s="847"/>
      <c r="H148" s="847"/>
      <c r="I148" s="847"/>
      <c r="J148" s="847"/>
    </row>
    <row r="149" spans="1:10" ht="59.25" customHeight="1">
      <c r="A149" s="847"/>
      <c r="B149" s="847"/>
      <c r="C149" s="847"/>
      <c r="D149" s="847"/>
      <c r="E149" s="847"/>
      <c r="F149" s="847"/>
      <c r="G149" s="847"/>
      <c r="H149" s="847"/>
      <c r="I149" s="847"/>
      <c r="J149" s="847"/>
    </row>
    <row r="150" spans="1:10" ht="59.25" customHeight="1">
      <c r="A150" s="847"/>
      <c r="B150" s="847"/>
      <c r="C150" s="847"/>
      <c r="D150" s="847"/>
      <c r="E150" s="847"/>
      <c r="F150" s="847"/>
      <c r="G150" s="847"/>
      <c r="H150" s="847"/>
      <c r="I150" s="847"/>
      <c r="J150" s="847"/>
    </row>
    <row r="151" spans="1:10" ht="59.25" customHeight="1">
      <c r="A151" s="847"/>
      <c r="B151" s="847"/>
      <c r="C151" s="847"/>
      <c r="D151" s="847"/>
      <c r="E151" s="847"/>
      <c r="F151" s="847"/>
      <c r="G151" s="847"/>
      <c r="H151" s="847"/>
      <c r="I151" s="847"/>
      <c r="J151" s="847"/>
    </row>
    <row r="152" spans="1:10" ht="59.25" customHeight="1">
      <c r="A152" s="847"/>
      <c r="B152" s="847"/>
      <c r="C152" s="847"/>
      <c r="D152" s="847"/>
      <c r="E152" s="847"/>
      <c r="F152" s="847"/>
      <c r="G152" s="847"/>
      <c r="H152" s="847"/>
      <c r="I152" s="847"/>
      <c r="J152" s="847"/>
    </row>
    <row r="153" spans="1:10" ht="59.25" customHeight="1">
      <c r="A153" s="847"/>
      <c r="B153" s="847"/>
      <c r="C153" s="847"/>
      <c r="D153" s="847"/>
      <c r="E153" s="847"/>
      <c r="F153" s="847"/>
      <c r="G153" s="847"/>
      <c r="H153" s="847"/>
      <c r="I153" s="847"/>
      <c r="J153" s="847"/>
    </row>
    <row r="154" spans="1:10" ht="59.25" customHeight="1">
      <c r="A154" s="847"/>
      <c r="B154" s="847"/>
      <c r="C154" s="847"/>
      <c r="D154" s="847"/>
      <c r="E154" s="847"/>
      <c r="F154" s="847"/>
      <c r="G154" s="847"/>
      <c r="H154" s="847"/>
      <c r="I154" s="847"/>
      <c r="J154" s="847"/>
    </row>
    <row r="155" spans="1:10" ht="59.25" customHeight="1">
      <c r="A155" s="847"/>
      <c r="B155" s="847"/>
      <c r="C155" s="847"/>
      <c r="D155" s="847"/>
      <c r="E155" s="847"/>
      <c r="F155" s="847"/>
      <c r="G155" s="847"/>
      <c r="H155" s="847"/>
      <c r="I155" s="847"/>
      <c r="J155" s="847"/>
    </row>
    <row r="156" spans="1:10" ht="59.25" customHeight="1">
      <c r="A156" s="847"/>
      <c r="B156" s="847"/>
      <c r="C156" s="847"/>
      <c r="D156" s="847"/>
      <c r="E156" s="847"/>
      <c r="F156" s="847"/>
      <c r="G156" s="847"/>
      <c r="H156" s="847"/>
      <c r="I156" s="847"/>
      <c r="J156" s="847"/>
    </row>
    <row r="157" spans="1:10" ht="59.25" customHeight="1">
      <c r="A157" s="847"/>
      <c r="B157" s="847"/>
      <c r="C157" s="847"/>
      <c r="D157" s="847"/>
      <c r="E157" s="847"/>
      <c r="F157" s="847"/>
      <c r="G157" s="847"/>
      <c r="H157" s="847"/>
      <c r="I157" s="847"/>
      <c r="J157" s="847"/>
    </row>
    <row r="158" spans="1:10" ht="59.25" customHeight="1">
      <c r="A158" s="847"/>
      <c r="B158" s="847"/>
      <c r="C158" s="847"/>
      <c r="D158" s="847"/>
      <c r="E158" s="847"/>
      <c r="F158" s="847"/>
      <c r="G158" s="847"/>
      <c r="H158" s="847"/>
      <c r="I158" s="847"/>
      <c r="J158" s="847"/>
    </row>
    <row r="159" spans="1:10" ht="59.25" customHeight="1">
      <c r="A159" s="847"/>
      <c r="B159" s="847"/>
      <c r="C159" s="847"/>
      <c r="D159" s="847"/>
      <c r="E159" s="847"/>
      <c r="F159" s="847"/>
      <c r="G159" s="847"/>
      <c r="H159" s="847"/>
      <c r="I159" s="847"/>
      <c r="J159" s="847"/>
    </row>
    <row r="160" spans="1:10" ht="59.25" customHeight="1">
      <c r="A160" s="847"/>
      <c r="B160" s="847"/>
      <c r="C160" s="847"/>
      <c r="D160" s="847"/>
      <c r="E160" s="847"/>
      <c r="F160" s="847"/>
      <c r="G160" s="847"/>
      <c r="H160" s="847"/>
      <c r="I160" s="847"/>
      <c r="J160" s="847"/>
    </row>
    <row r="161" spans="1:10" ht="59.25" customHeight="1">
      <c r="A161" s="847"/>
      <c r="B161" s="847"/>
      <c r="C161" s="847"/>
      <c r="D161" s="847"/>
      <c r="E161" s="847"/>
      <c r="F161" s="847"/>
      <c r="G161" s="847"/>
      <c r="H161" s="847"/>
      <c r="I161" s="847"/>
      <c r="J161" s="847"/>
    </row>
    <row r="162" spans="1:10" ht="59.25" customHeight="1">
      <c r="A162" s="847"/>
      <c r="B162" s="847"/>
      <c r="C162" s="847"/>
      <c r="D162" s="847"/>
      <c r="E162" s="847"/>
      <c r="F162" s="847"/>
      <c r="G162" s="847"/>
      <c r="H162" s="847"/>
      <c r="I162" s="847"/>
      <c r="J162" s="847"/>
    </row>
    <row r="163" spans="1:10" ht="59.25" customHeight="1">
      <c r="A163" s="847"/>
      <c r="B163" s="847"/>
      <c r="C163" s="847"/>
      <c r="D163" s="847"/>
      <c r="E163" s="847"/>
      <c r="F163" s="847"/>
      <c r="G163" s="847"/>
      <c r="H163" s="847"/>
      <c r="I163" s="847"/>
      <c r="J163" s="847"/>
    </row>
    <row r="164" spans="1:10" ht="59.25" customHeight="1">
      <c r="A164" s="847"/>
      <c r="B164" s="847"/>
      <c r="C164" s="847"/>
      <c r="D164" s="847"/>
      <c r="E164" s="847"/>
      <c r="F164" s="847"/>
      <c r="G164" s="847"/>
      <c r="H164" s="847"/>
      <c r="I164" s="847"/>
      <c r="J164" s="847"/>
    </row>
    <row r="165" spans="1:10" ht="59.25" customHeight="1">
      <c r="A165" s="847"/>
      <c r="B165" s="847"/>
      <c r="C165" s="847"/>
      <c r="D165" s="847"/>
      <c r="E165" s="847"/>
      <c r="F165" s="847"/>
      <c r="G165" s="847"/>
      <c r="H165" s="847"/>
      <c r="I165" s="847"/>
      <c r="J165" s="847"/>
    </row>
    <row r="166" spans="1:10" ht="59.25" customHeight="1">
      <c r="A166" s="847"/>
      <c r="B166" s="847"/>
      <c r="C166" s="847"/>
      <c r="D166" s="847"/>
      <c r="E166" s="847"/>
      <c r="F166" s="847"/>
      <c r="G166" s="847"/>
      <c r="H166" s="847"/>
      <c r="I166" s="847"/>
      <c r="J166" s="847"/>
    </row>
    <row r="167" spans="1:10" ht="59.25" customHeight="1">
      <c r="A167" s="847"/>
      <c r="B167" s="847"/>
      <c r="C167" s="847"/>
      <c r="D167" s="847"/>
      <c r="E167" s="847"/>
      <c r="F167" s="847"/>
      <c r="G167" s="847"/>
      <c r="H167" s="847"/>
      <c r="I167" s="847"/>
      <c r="J167" s="847"/>
    </row>
    <row r="168" spans="1:10" ht="59.25" customHeight="1">
      <c r="A168" s="847"/>
      <c r="B168" s="847"/>
      <c r="C168" s="847"/>
      <c r="D168" s="847"/>
      <c r="E168" s="847"/>
      <c r="F168" s="847"/>
      <c r="G168" s="847"/>
      <c r="H168" s="847"/>
      <c r="I168" s="847"/>
      <c r="J168" s="847"/>
    </row>
    <row r="169" spans="1:10" ht="59.25" customHeight="1">
      <c r="A169" s="847"/>
      <c r="B169" s="847"/>
      <c r="C169" s="847"/>
      <c r="D169" s="847"/>
      <c r="E169" s="847"/>
      <c r="F169" s="847"/>
      <c r="G169" s="847"/>
      <c r="H169" s="847"/>
      <c r="I169" s="847"/>
      <c r="J169" s="847"/>
    </row>
    <row r="170" spans="1:10" ht="59.25" customHeight="1">
      <c r="A170" s="847"/>
      <c r="B170" s="847"/>
      <c r="C170" s="847"/>
      <c r="D170" s="847"/>
      <c r="E170" s="847"/>
      <c r="F170" s="847"/>
      <c r="G170" s="847"/>
      <c r="H170" s="847"/>
      <c r="I170" s="847"/>
      <c r="J170" s="847"/>
    </row>
    <row r="171" spans="1:10" ht="59.25" customHeight="1">
      <c r="A171" s="847"/>
      <c r="B171" s="847"/>
      <c r="C171" s="847"/>
      <c r="D171" s="847"/>
      <c r="E171" s="847"/>
      <c r="F171" s="847"/>
      <c r="G171" s="847"/>
      <c r="H171" s="847"/>
      <c r="I171" s="847"/>
      <c r="J171" s="847"/>
    </row>
    <row r="172" spans="1:10" ht="59.25" customHeight="1">
      <c r="A172" s="847"/>
      <c r="B172" s="847"/>
      <c r="C172" s="847"/>
      <c r="D172" s="847"/>
      <c r="E172" s="847"/>
      <c r="F172" s="847"/>
      <c r="G172" s="847"/>
      <c r="H172" s="847"/>
      <c r="I172" s="847"/>
      <c r="J172" s="847"/>
    </row>
    <row r="173" spans="1:10" ht="59.25" customHeight="1">
      <c r="A173" s="847"/>
      <c r="B173" s="847"/>
      <c r="C173" s="847"/>
      <c r="D173" s="847"/>
      <c r="E173" s="847"/>
      <c r="F173" s="847"/>
      <c r="G173" s="847"/>
      <c r="H173" s="847"/>
      <c r="I173" s="847"/>
      <c r="J173" s="847"/>
    </row>
    <row r="174" spans="1:10" ht="59.25" customHeight="1">
      <c r="A174" s="847"/>
      <c r="B174" s="847"/>
      <c r="C174" s="847"/>
      <c r="D174" s="847"/>
      <c r="E174" s="847"/>
      <c r="F174" s="847"/>
      <c r="G174" s="847"/>
      <c r="H174" s="847"/>
      <c r="I174" s="847"/>
      <c r="J174" s="847"/>
    </row>
    <row r="175" spans="1:10" ht="59.25" customHeight="1">
      <c r="A175" s="847"/>
      <c r="B175" s="847"/>
      <c r="C175" s="847"/>
      <c r="D175" s="847"/>
      <c r="E175" s="847"/>
      <c r="F175" s="847"/>
      <c r="G175" s="847"/>
      <c r="H175" s="847"/>
      <c r="I175" s="847"/>
      <c r="J175" s="847"/>
    </row>
    <row r="176" spans="1:10" ht="59.25" customHeight="1">
      <c r="A176" s="847"/>
      <c r="B176" s="847"/>
      <c r="C176" s="847"/>
      <c r="D176" s="847"/>
      <c r="E176" s="847"/>
      <c r="F176" s="847"/>
      <c r="G176" s="847"/>
      <c r="H176" s="847"/>
      <c r="I176" s="847"/>
      <c r="J176" s="847"/>
    </row>
    <row r="177" spans="1:10" ht="59.25" customHeight="1">
      <c r="A177" s="847"/>
      <c r="B177" s="847"/>
      <c r="C177" s="847"/>
      <c r="D177" s="847"/>
      <c r="E177" s="847"/>
      <c r="F177" s="847"/>
      <c r="G177" s="847"/>
      <c r="H177" s="847"/>
      <c r="I177" s="847"/>
      <c r="J177" s="847"/>
    </row>
    <row r="178" spans="1:10" ht="59.25" customHeight="1">
      <c r="A178" s="847"/>
      <c r="B178" s="847"/>
      <c r="C178" s="847"/>
      <c r="D178" s="847"/>
      <c r="E178" s="847"/>
      <c r="F178" s="847"/>
      <c r="G178" s="847"/>
      <c r="H178" s="847"/>
      <c r="I178" s="847"/>
      <c r="J178" s="847"/>
    </row>
    <row r="179" spans="1:10" ht="59.25" customHeight="1">
      <c r="A179" s="847"/>
      <c r="B179" s="847"/>
      <c r="C179" s="847"/>
      <c r="D179" s="847"/>
      <c r="E179" s="847"/>
      <c r="F179" s="847"/>
      <c r="G179" s="847"/>
      <c r="H179" s="847"/>
      <c r="I179" s="847"/>
      <c r="J179" s="847"/>
    </row>
    <row r="180" spans="1:10" ht="59.25" customHeight="1">
      <c r="A180" s="847"/>
      <c r="B180" s="847"/>
      <c r="C180" s="847"/>
      <c r="D180" s="847"/>
      <c r="E180" s="847"/>
      <c r="F180" s="847"/>
      <c r="G180" s="847"/>
      <c r="H180" s="847"/>
      <c r="I180" s="847"/>
      <c r="J180" s="847"/>
    </row>
    <row r="181" spans="1:10" ht="59.25" customHeight="1">
      <c r="A181" s="847"/>
      <c r="B181" s="847"/>
      <c r="C181" s="847"/>
      <c r="D181" s="847"/>
      <c r="E181" s="847"/>
      <c r="F181" s="847"/>
      <c r="G181" s="847"/>
      <c r="H181" s="847"/>
      <c r="I181" s="847"/>
      <c r="J181" s="847"/>
    </row>
    <row r="182" spans="1:10" ht="59.25" customHeight="1">
      <c r="A182" s="847"/>
      <c r="B182" s="847"/>
      <c r="C182" s="847"/>
      <c r="D182" s="847"/>
      <c r="E182" s="847"/>
      <c r="F182" s="847"/>
      <c r="G182" s="847"/>
      <c r="H182" s="847"/>
      <c r="I182" s="847"/>
      <c r="J182" s="847"/>
    </row>
    <row r="183" spans="1:10" ht="59.25" customHeight="1">
      <c r="A183" s="847"/>
      <c r="B183" s="847"/>
      <c r="C183" s="847"/>
      <c r="D183" s="847"/>
      <c r="E183" s="847"/>
      <c r="F183" s="847"/>
      <c r="G183" s="847"/>
      <c r="H183" s="847"/>
      <c r="I183" s="847"/>
      <c r="J183" s="847"/>
    </row>
    <row r="184" spans="1:10" ht="59.25" customHeight="1">
      <c r="A184" s="847"/>
      <c r="B184" s="847"/>
      <c r="C184" s="847"/>
      <c r="D184" s="847"/>
      <c r="E184" s="847"/>
      <c r="F184" s="847"/>
      <c r="G184" s="847"/>
      <c r="H184" s="847"/>
      <c r="I184" s="847"/>
      <c r="J184" s="847"/>
    </row>
    <row r="185" spans="1:10" ht="59.25" customHeight="1">
      <c r="A185" s="847"/>
      <c r="B185" s="847"/>
      <c r="C185" s="847"/>
      <c r="D185" s="847"/>
      <c r="E185" s="847"/>
      <c r="F185" s="847"/>
      <c r="G185" s="847"/>
      <c r="H185" s="847"/>
      <c r="I185" s="847"/>
      <c r="J185" s="847"/>
    </row>
    <row r="186" spans="1:10" ht="59.25" customHeight="1">
      <c r="A186" s="847"/>
      <c r="B186" s="847"/>
      <c r="C186" s="847"/>
      <c r="D186" s="847"/>
      <c r="E186" s="847"/>
      <c r="F186" s="847"/>
      <c r="G186" s="847"/>
      <c r="H186" s="847"/>
      <c r="I186" s="847"/>
      <c r="J186" s="847"/>
    </row>
    <row r="187" spans="1:10" ht="59.25" customHeight="1">
      <c r="A187" s="847"/>
      <c r="B187" s="847"/>
      <c r="C187" s="847"/>
      <c r="D187" s="847"/>
      <c r="E187" s="847"/>
      <c r="F187" s="847"/>
      <c r="G187" s="847"/>
      <c r="H187" s="847"/>
      <c r="I187" s="847"/>
      <c r="J187" s="847"/>
    </row>
    <row r="188" spans="1:10" ht="59.25" customHeight="1">
      <c r="A188" s="847"/>
      <c r="B188" s="847"/>
      <c r="C188" s="847"/>
      <c r="D188" s="847"/>
      <c r="E188" s="847"/>
      <c r="F188" s="847"/>
      <c r="G188" s="847"/>
      <c r="H188" s="847"/>
      <c r="I188" s="847"/>
      <c r="J188" s="847"/>
    </row>
    <row r="189" spans="1:10" ht="59.25" customHeight="1">
      <c r="A189" s="847"/>
      <c r="B189" s="847"/>
      <c r="C189" s="847"/>
      <c r="D189" s="847"/>
      <c r="E189" s="847"/>
      <c r="F189" s="847"/>
      <c r="G189" s="847"/>
      <c r="H189" s="847"/>
      <c r="I189" s="847"/>
      <c r="J189" s="847"/>
    </row>
    <row r="190" spans="1:10" ht="59.25" customHeight="1">
      <c r="A190" s="847"/>
      <c r="B190" s="847"/>
      <c r="C190" s="847"/>
      <c r="D190" s="847"/>
      <c r="E190" s="847"/>
      <c r="F190" s="847"/>
      <c r="G190" s="847"/>
      <c r="H190" s="847"/>
      <c r="I190" s="847"/>
      <c r="J190" s="847"/>
    </row>
    <row r="191" spans="1:10" ht="59.25" customHeight="1">
      <c r="A191" s="847"/>
      <c r="B191" s="847"/>
      <c r="C191" s="847"/>
      <c r="D191" s="847"/>
      <c r="E191" s="847"/>
      <c r="F191" s="847"/>
      <c r="G191" s="847"/>
      <c r="H191" s="847"/>
      <c r="I191" s="847"/>
      <c r="J191" s="847"/>
    </row>
    <row r="192" spans="1:10" ht="59.25" customHeight="1">
      <c r="A192" s="847"/>
      <c r="B192" s="847"/>
      <c r="C192" s="847"/>
      <c r="D192" s="847"/>
      <c r="E192" s="847"/>
      <c r="F192" s="847"/>
      <c r="G192" s="847"/>
      <c r="H192" s="847"/>
      <c r="I192" s="847"/>
      <c r="J192" s="847"/>
    </row>
    <row r="193" spans="1:10" ht="59.25" customHeight="1">
      <c r="A193" s="847"/>
      <c r="B193" s="847"/>
      <c r="C193" s="847"/>
      <c r="D193" s="847"/>
      <c r="E193" s="847"/>
      <c r="F193" s="847"/>
      <c r="G193" s="847"/>
      <c r="H193" s="847"/>
      <c r="I193" s="847"/>
      <c r="J193" s="847"/>
    </row>
    <row r="194" spans="1:10" ht="59.25" customHeight="1">
      <c r="A194" s="847"/>
      <c r="B194" s="847"/>
      <c r="C194" s="847"/>
      <c r="D194" s="847"/>
      <c r="E194" s="847"/>
      <c r="F194" s="847"/>
      <c r="G194" s="847"/>
      <c r="H194" s="847"/>
      <c r="I194" s="847"/>
      <c r="J194" s="847"/>
    </row>
    <row r="195" spans="1:10" ht="59.25" customHeight="1">
      <c r="A195" s="847"/>
      <c r="B195" s="847"/>
      <c r="C195" s="847"/>
      <c r="D195" s="847"/>
      <c r="E195" s="847"/>
      <c r="F195" s="847"/>
      <c r="G195" s="847"/>
      <c r="H195" s="847"/>
      <c r="I195" s="847"/>
      <c r="J195" s="847"/>
    </row>
    <row r="196" spans="1:10" ht="59.25" customHeight="1">
      <c r="A196" s="847"/>
      <c r="B196" s="847"/>
      <c r="C196" s="847"/>
      <c r="D196" s="847"/>
      <c r="E196" s="847"/>
      <c r="F196" s="847"/>
      <c r="G196" s="847"/>
      <c r="H196" s="847"/>
      <c r="I196" s="847"/>
      <c r="J196" s="847"/>
    </row>
    <row r="197" spans="1:10" ht="59.25" customHeight="1">
      <c r="A197" s="847"/>
      <c r="B197" s="847"/>
      <c r="C197" s="847"/>
      <c r="D197" s="847"/>
      <c r="E197" s="847"/>
      <c r="F197" s="847"/>
      <c r="G197" s="847"/>
      <c r="H197" s="847"/>
      <c r="I197" s="847"/>
      <c r="J197" s="847"/>
    </row>
    <row r="198" spans="1:10" ht="59.25" customHeight="1">
      <c r="A198" s="847"/>
      <c r="B198" s="847"/>
      <c r="C198" s="847"/>
      <c r="D198" s="847"/>
      <c r="E198" s="847"/>
      <c r="F198" s="847"/>
      <c r="G198" s="847"/>
      <c r="H198" s="847"/>
      <c r="I198" s="847"/>
      <c r="J198" s="847"/>
    </row>
    <row r="199" spans="1:10" ht="59.25" customHeight="1">
      <c r="A199" s="847"/>
      <c r="B199" s="847"/>
      <c r="C199" s="847"/>
      <c r="D199" s="847"/>
      <c r="E199" s="847"/>
      <c r="F199" s="847"/>
      <c r="G199" s="847"/>
      <c r="H199" s="847"/>
      <c r="I199" s="847"/>
      <c r="J199" s="847"/>
    </row>
    <row r="200" spans="1:10" ht="59.25" customHeight="1">
      <c r="A200" s="847"/>
      <c r="B200" s="847"/>
      <c r="C200" s="847"/>
      <c r="D200" s="847"/>
      <c r="E200" s="847"/>
      <c r="F200" s="847"/>
      <c r="G200" s="847"/>
      <c r="H200" s="847"/>
      <c r="I200" s="847"/>
      <c r="J200" s="847"/>
    </row>
    <row r="201" spans="1:10" ht="59.25" customHeight="1">
      <c r="A201" s="847"/>
      <c r="B201" s="847"/>
      <c r="C201" s="847"/>
      <c r="D201" s="847"/>
      <c r="E201" s="847"/>
      <c r="F201" s="847"/>
      <c r="G201" s="847"/>
      <c r="H201" s="847"/>
      <c r="I201" s="847"/>
      <c r="J201" s="847"/>
    </row>
    <row r="202" spans="1:10" ht="59.25" customHeight="1">
      <c r="A202" s="847"/>
      <c r="B202" s="847"/>
      <c r="C202" s="847"/>
      <c r="D202" s="847"/>
      <c r="E202" s="847"/>
      <c r="F202" s="847"/>
      <c r="G202" s="847"/>
      <c r="H202" s="847"/>
      <c r="I202" s="847"/>
      <c r="J202" s="847"/>
    </row>
    <row r="203" spans="1:10" ht="59.25" customHeight="1">
      <c r="A203" s="847"/>
      <c r="B203" s="847"/>
      <c r="C203" s="847"/>
      <c r="D203" s="847"/>
      <c r="E203" s="847"/>
      <c r="F203" s="847"/>
      <c r="G203" s="847"/>
      <c r="H203" s="847"/>
      <c r="I203" s="847"/>
      <c r="J203" s="847"/>
    </row>
    <row r="204" spans="1:10" ht="59.25" customHeight="1">
      <c r="A204" s="847"/>
      <c r="B204" s="847"/>
      <c r="C204" s="847"/>
      <c r="D204" s="847"/>
      <c r="E204" s="847"/>
      <c r="F204" s="847"/>
      <c r="G204" s="847"/>
      <c r="H204" s="847"/>
      <c r="I204" s="847"/>
      <c r="J204" s="847"/>
    </row>
    <row r="205" spans="1:10" ht="59.25" customHeight="1">
      <c r="A205" s="847"/>
      <c r="B205" s="847"/>
      <c r="C205" s="847"/>
      <c r="D205" s="847"/>
      <c r="E205" s="847"/>
      <c r="F205" s="847"/>
      <c r="G205" s="847"/>
      <c r="H205" s="847"/>
      <c r="I205" s="847"/>
      <c r="J205" s="847"/>
    </row>
    <row r="206" spans="1:10" ht="59.25" customHeight="1">
      <c r="A206" s="847"/>
      <c r="B206" s="847"/>
      <c r="C206" s="847"/>
      <c r="D206" s="847"/>
      <c r="E206" s="847"/>
      <c r="F206" s="847"/>
      <c r="G206" s="847"/>
      <c r="H206" s="847"/>
      <c r="I206" s="847"/>
      <c r="J206" s="847"/>
    </row>
    <row r="207" spans="1:10" ht="59.25" customHeight="1">
      <c r="A207" s="847"/>
      <c r="B207" s="847"/>
      <c r="C207" s="847"/>
      <c r="D207" s="847"/>
      <c r="E207" s="847"/>
      <c r="F207" s="847"/>
      <c r="G207" s="847"/>
      <c r="H207" s="847"/>
      <c r="I207" s="847"/>
      <c r="J207" s="847"/>
    </row>
    <row r="208" spans="1:10" ht="59.25" customHeight="1">
      <c r="A208" s="847"/>
      <c r="B208" s="847"/>
      <c r="C208" s="847"/>
      <c r="D208" s="847"/>
      <c r="E208" s="847"/>
      <c r="F208" s="847"/>
      <c r="G208" s="847"/>
      <c r="H208" s="847"/>
      <c r="I208" s="847"/>
      <c r="J208" s="847"/>
    </row>
    <row r="209" spans="1:10" ht="59.25" customHeight="1">
      <c r="A209" s="847"/>
      <c r="B209" s="847"/>
      <c r="C209" s="847"/>
      <c r="D209" s="847"/>
      <c r="E209" s="847"/>
      <c r="F209" s="847"/>
      <c r="G209" s="847"/>
      <c r="H209" s="847"/>
      <c r="I209" s="847"/>
      <c r="J209" s="847"/>
    </row>
    <row r="210" spans="1:10" ht="59.25" customHeight="1">
      <c r="A210" s="847"/>
      <c r="B210" s="847"/>
      <c r="C210" s="847"/>
      <c r="D210" s="847"/>
      <c r="E210" s="847"/>
      <c r="F210" s="847"/>
      <c r="G210" s="847"/>
      <c r="H210" s="847"/>
      <c r="I210" s="847"/>
      <c r="J210" s="847"/>
    </row>
    <row r="211" spans="1:10" ht="59.25" customHeight="1">
      <c r="A211" s="847"/>
      <c r="B211" s="847"/>
      <c r="C211" s="847"/>
      <c r="D211" s="847"/>
      <c r="E211" s="847"/>
      <c r="F211" s="847"/>
      <c r="G211" s="847"/>
      <c r="H211" s="847"/>
      <c r="I211" s="847"/>
      <c r="J211" s="847"/>
    </row>
    <row r="212" spans="1:10" ht="59.25" customHeight="1">
      <c r="A212" s="847"/>
      <c r="B212" s="847"/>
      <c r="C212" s="847"/>
      <c r="D212" s="847"/>
      <c r="E212" s="847"/>
      <c r="F212" s="847"/>
      <c r="G212" s="847"/>
      <c r="H212" s="847"/>
      <c r="I212" s="847"/>
      <c r="J212" s="847"/>
    </row>
    <row r="213" spans="1:10" ht="59.25" customHeight="1">
      <c r="A213" s="847"/>
      <c r="B213" s="847"/>
      <c r="C213" s="847"/>
      <c r="D213" s="847"/>
      <c r="E213" s="847"/>
      <c r="F213" s="847"/>
      <c r="G213" s="847"/>
      <c r="H213" s="847"/>
      <c r="I213" s="847"/>
      <c r="J213" s="847"/>
    </row>
    <row r="214" spans="1:10" ht="59.25" customHeight="1">
      <c r="A214" s="847"/>
      <c r="B214" s="847"/>
      <c r="C214" s="847"/>
      <c r="D214" s="847"/>
      <c r="E214" s="847"/>
      <c r="F214" s="847"/>
      <c r="G214" s="847"/>
      <c r="H214" s="847"/>
      <c r="I214" s="847"/>
      <c r="J214" s="847"/>
    </row>
    <row r="215" spans="1:10" ht="59.25" customHeight="1">
      <c r="A215" s="847"/>
      <c r="B215" s="847"/>
      <c r="C215" s="847"/>
      <c r="D215" s="847"/>
      <c r="E215" s="847"/>
      <c r="F215" s="847"/>
      <c r="G215" s="847"/>
      <c r="H215" s="847"/>
      <c r="I215" s="847"/>
      <c r="J215" s="847"/>
    </row>
    <row r="216" spans="1:10" ht="59.25" customHeight="1">
      <c r="A216" s="847"/>
      <c r="B216" s="847"/>
      <c r="C216" s="847"/>
      <c r="D216" s="847"/>
      <c r="E216" s="847"/>
      <c r="F216" s="847"/>
      <c r="G216" s="847"/>
      <c r="H216" s="847"/>
      <c r="I216" s="847"/>
      <c r="J216" s="847"/>
    </row>
    <row r="217" spans="1:10" ht="59.25" customHeight="1">
      <c r="A217" s="847"/>
      <c r="B217" s="847"/>
      <c r="C217" s="847"/>
      <c r="D217" s="847"/>
      <c r="E217" s="847"/>
      <c r="F217" s="847"/>
      <c r="G217" s="847"/>
      <c r="H217" s="847"/>
      <c r="I217" s="847"/>
      <c r="J217" s="847"/>
    </row>
    <row r="218" spans="1:10" ht="59.25" customHeight="1">
      <c r="A218" s="847"/>
      <c r="B218" s="847"/>
      <c r="C218" s="847"/>
      <c r="D218" s="847"/>
      <c r="E218" s="847"/>
      <c r="F218" s="847"/>
      <c r="G218" s="847"/>
      <c r="H218" s="847"/>
      <c r="I218" s="847"/>
      <c r="J218" s="847"/>
    </row>
    <row r="219" spans="1:10" ht="59.25" customHeight="1">
      <c r="A219" s="847"/>
      <c r="B219" s="847"/>
      <c r="C219" s="847"/>
      <c r="D219" s="847"/>
      <c r="E219" s="847"/>
      <c r="F219" s="847"/>
      <c r="G219" s="847"/>
      <c r="H219" s="847"/>
      <c r="I219" s="847"/>
      <c r="J219" s="847"/>
    </row>
    <row r="220" spans="1:10" ht="59.25" customHeight="1">
      <c r="A220" s="847"/>
      <c r="B220" s="847"/>
      <c r="C220" s="847"/>
      <c r="D220" s="847"/>
      <c r="E220" s="847"/>
      <c r="F220" s="847"/>
      <c r="G220" s="847"/>
      <c r="H220" s="847"/>
      <c r="I220" s="847"/>
      <c r="J220" s="847"/>
    </row>
    <row r="221" spans="1:10" ht="59.25" customHeight="1">
      <c r="A221" s="847"/>
      <c r="B221" s="847"/>
      <c r="C221" s="847"/>
      <c r="D221" s="847"/>
      <c r="E221" s="847"/>
      <c r="F221" s="847"/>
      <c r="G221" s="847"/>
      <c r="H221" s="847"/>
      <c r="I221" s="847"/>
      <c r="J221" s="847"/>
    </row>
    <row r="222" spans="1:10" ht="59.25" customHeight="1">
      <c r="A222" s="847"/>
      <c r="B222" s="847"/>
      <c r="C222" s="847"/>
      <c r="D222" s="847"/>
      <c r="E222" s="847"/>
      <c r="F222" s="847"/>
      <c r="G222" s="847"/>
      <c r="H222" s="847"/>
      <c r="I222" s="847"/>
      <c r="J222" s="847"/>
    </row>
    <row r="223" spans="1:10" ht="59.25" customHeight="1">
      <c r="A223" s="847"/>
      <c r="B223" s="847"/>
      <c r="C223" s="847"/>
      <c r="D223" s="847"/>
      <c r="E223" s="847"/>
      <c r="F223" s="847"/>
      <c r="G223" s="847"/>
      <c r="H223" s="847"/>
      <c r="I223" s="847"/>
      <c r="J223" s="847"/>
    </row>
    <row r="224" spans="1:10" ht="59.25" customHeight="1">
      <c r="A224" s="847"/>
      <c r="B224" s="847"/>
      <c r="C224" s="847"/>
      <c r="D224" s="847"/>
      <c r="E224" s="847"/>
      <c r="F224" s="847"/>
      <c r="G224" s="847"/>
      <c r="H224" s="847"/>
      <c r="I224" s="847"/>
      <c r="J224" s="847"/>
    </row>
    <row r="225" spans="1:10" ht="59.25" customHeight="1">
      <c r="A225" s="847"/>
      <c r="B225" s="847"/>
      <c r="C225" s="847"/>
      <c r="D225" s="847"/>
      <c r="E225" s="847"/>
      <c r="F225" s="847"/>
      <c r="G225" s="847"/>
      <c r="H225" s="847"/>
      <c r="I225" s="847"/>
      <c r="J225" s="847"/>
    </row>
    <row r="226" spans="1:10" ht="59.25" customHeight="1">
      <c r="A226" s="847"/>
      <c r="B226" s="847"/>
      <c r="C226" s="847"/>
      <c r="D226" s="847"/>
      <c r="E226" s="847"/>
      <c r="F226" s="847"/>
      <c r="G226" s="847"/>
      <c r="H226" s="847"/>
      <c r="I226" s="847"/>
      <c r="J226" s="847"/>
    </row>
    <row r="227" spans="1:10" ht="59.25" customHeight="1">
      <c r="A227" s="847"/>
      <c r="B227" s="847"/>
      <c r="C227" s="847"/>
      <c r="D227" s="847"/>
      <c r="E227" s="847"/>
      <c r="F227" s="847"/>
      <c r="G227" s="847"/>
      <c r="H227" s="847"/>
      <c r="I227" s="847"/>
      <c r="J227" s="847"/>
    </row>
    <row r="228" spans="1:10" ht="59.25" customHeight="1">
      <c r="A228" s="847"/>
      <c r="B228" s="847"/>
      <c r="C228" s="847"/>
      <c r="D228" s="847"/>
      <c r="E228" s="847"/>
      <c r="F228" s="847"/>
      <c r="G228" s="847"/>
      <c r="H228" s="847"/>
      <c r="I228" s="847"/>
      <c r="J228" s="847"/>
    </row>
    <row r="229" spans="1:10" ht="59.25" customHeight="1">
      <c r="A229" s="847"/>
      <c r="B229" s="847"/>
      <c r="C229" s="847"/>
      <c r="D229" s="847"/>
      <c r="E229" s="847"/>
      <c r="F229" s="847"/>
      <c r="G229" s="847"/>
      <c r="H229" s="847"/>
      <c r="I229" s="847"/>
      <c r="J229" s="847"/>
    </row>
    <row r="230" spans="1:10" ht="59.25" customHeight="1">
      <c r="A230" s="847"/>
      <c r="B230" s="847"/>
      <c r="C230" s="847"/>
      <c r="D230" s="847"/>
      <c r="E230" s="847"/>
      <c r="F230" s="847"/>
      <c r="G230" s="847"/>
      <c r="H230" s="847"/>
      <c r="I230" s="847"/>
      <c r="J230" s="847"/>
    </row>
    <row r="231" spans="1:10" ht="59.25" customHeight="1">
      <c r="A231" s="847"/>
      <c r="B231" s="847"/>
      <c r="C231" s="847"/>
      <c r="D231" s="847"/>
      <c r="E231" s="847"/>
      <c r="F231" s="847"/>
      <c r="G231" s="847"/>
      <c r="H231" s="847"/>
      <c r="I231" s="847"/>
      <c r="J231" s="847"/>
    </row>
    <row r="232" spans="1:10" ht="59.25" customHeight="1">
      <c r="A232" s="847"/>
      <c r="B232" s="847"/>
      <c r="C232" s="847"/>
      <c r="D232" s="847"/>
      <c r="E232" s="847"/>
      <c r="F232" s="847"/>
      <c r="G232" s="847"/>
      <c r="H232" s="847"/>
      <c r="I232" s="847"/>
      <c r="J232" s="847"/>
    </row>
    <row r="233" spans="1:10" ht="59.25" customHeight="1">
      <c r="A233" s="847"/>
      <c r="B233" s="847"/>
      <c r="C233" s="847"/>
      <c r="D233" s="847"/>
      <c r="E233" s="847"/>
      <c r="F233" s="847"/>
      <c r="G233" s="847"/>
      <c r="H233" s="847"/>
      <c r="I233" s="847"/>
      <c r="J233" s="847"/>
    </row>
    <row r="234" spans="1:10" ht="59.25" customHeight="1">
      <c r="A234" s="847"/>
      <c r="B234" s="847"/>
      <c r="C234" s="847"/>
      <c r="D234" s="847"/>
      <c r="E234" s="847"/>
      <c r="F234" s="847"/>
      <c r="G234" s="847"/>
      <c r="H234" s="847"/>
      <c r="I234" s="847"/>
      <c r="J234" s="847"/>
    </row>
    <row r="235" spans="1:10" ht="59.25" customHeight="1">
      <c r="A235" s="847"/>
      <c r="B235" s="847"/>
      <c r="C235" s="847"/>
      <c r="D235" s="847"/>
      <c r="E235" s="847"/>
      <c r="F235" s="847"/>
      <c r="G235" s="847"/>
      <c r="H235" s="847"/>
      <c r="I235" s="847"/>
      <c r="J235" s="847"/>
    </row>
    <row r="236" spans="1:10" ht="59.25" customHeight="1">
      <c r="A236" s="847"/>
      <c r="B236" s="847"/>
      <c r="C236" s="847"/>
      <c r="D236" s="847"/>
      <c r="E236" s="847"/>
      <c r="F236" s="847"/>
      <c r="G236" s="847"/>
      <c r="H236" s="847"/>
      <c r="I236" s="847"/>
      <c r="J236" s="847"/>
    </row>
    <row r="237" spans="1:10" ht="59.25" customHeight="1">
      <c r="A237" s="847"/>
      <c r="B237" s="847"/>
      <c r="C237" s="847"/>
      <c r="D237" s="847"/>
      <c r="E237" s="847"/>
      <c r="F237" s="847"/>
      <c r="G237" s="847"/>
      <c r="H237" s="847"/>
      <c r="I237" s="847"/>
      <c r="J237" s="847"/>
    </row>
    <row r="238" spans="1:10" ht="59.25" customHeight="1">
      <c r="A238" s="847"/>
      <c r="B238" s="847"/>
      <c r="C238" s="847"/>
      <c r="D238" s="847"/>
      <c r="E238" s="847"/>
      <c r="F238" s="847"/>
      <c r="G238" s="847"/>
      <c r="H238" s="847"/>
      <c r="I238" s="847"/>
      <c r="J238" s="847"/>
    </row>
    <row r="239" spans="1:10" ht="59.25" customHeight="1">
      <c r="A239" s="847"/>
      <c r="B239" s="847"/>
      <c r="C239" s="847"/>
      <c r="D239" s="847"/>
      <c r="E239" s="847"/>
      <c r="F239" s="847"/>
      <c r="G239" s="847"/>
      <c r="H239" s="847"/>
      <c r="I239" s="847"/>
      <c r="J239" s="847"/>
    </row>
    <row r="240" spans="1:10" ht="59.25" customHeight="1">
      <c r="A240" s="847"/>
      <c r="B240" s="847"/>
      <c r="C240" s="847"/>
      <c r="D240" s="847"/>
      <c r="E240" s="847"/>
      <c r="F240" s="847"/>
      <c r="G240" s="847"/>
      <c r="H240" s="847"/>
      <c r="I240" s="847"/>
      <c r="J240" s="847"/>
    </row>
    <row r="241" spans="1:10" ht="59.25" customHeight="1">
      <c r="A241" s="847"/>
      <c r="B241" s="847"/>
      <c r="C241" s="847"/>
      <c r="D241" s="847"/>
      <c r="E241" s="847"/>
      <c r="F241" s="847"/>
      <c r="G241" s="847"/>
      <c r="H241" s="847"/>
      <c r="I241" s="847"/>
      <c r="J241" s="847"/>
    </row>
    <row r="242" spans="1:10" ht="59.25" customHeight="1">
      <c r="A242" s="847"/>
      <c r="B242" s="847"/>
      <c r="C242" s="847"/>
      <c r="D242" s="847"/>
      <c r="E242" s="847"/>
      <c r="F242" s="847"/>
      <c r="G242" s="847"/>
      <c r="H242" s="847"/>
      <c r="I242" s="847"/>
      <c r="J242" s="847"/>
    </row>
    <row r="243" spans="1:10" ht="59.25" customHeight="1">
      <c r="A243" s="847"/>
      <c r="B243" s="847"/>
      <c r="C243" s="847"/>
      <c r="D243" s="847"/>
      <c r="E243" s="847"/>
      <c r="F243" s="847"/>
      <c r="G243" s="847"/>
      <c r="H243" s="847"/>
      <c r="I243" s="847"/>
      <c r="J243" s="847"/>
    </row>
    <row r="244" spans="1:10" ht="59.25" customHeight="1">
      <c r="A244" s="847"/>
      <c r="B244" s="847"/>
      <c r="C244" s="847"/>
      <c r="D244" s="847"/>
      <c r="E244" s="847"/>
      <c r="F244" s="847"/>
      <c r="G244" s="847"/>
      <c r="H244" s="847"/>
      <c r="I244" s="847"/>
      <c r="J244" s="847"/>
    </row>
    <row r="245" spans="1:10" ht="59.25" customHeight="1">
      <c r="A245" s="847"/>
      <c r="B245" s="847"/>
      <c r="C245" s="847"/>
      <c r="D245" s="847"/>
      <c r="E245" s="847"/>
      <c r="F245" s="847"/>
      <c r="G245" s="847"/>
      <c r="H245" s="847"/>
      <c r="I245" s="847"/>
      <c r="J245" s="847"/>
    </row>
    <row r="246" spans="1:10" ht="59.25" customHeight="1">
      <c r="A246" s="847"/>
      <c r="B246" s="847"/>
      <c r="C246" s="847"/>
      <c r="D246" s="847"/>
      <c r="E246" s="847"/>
      <c r="F246" s="847"/>
      <c r="G246" s="847"/>
      <c r="H246" s="847"/>
      <c r="I246" s="847"/>
      <c r="J246" s="847"/>
    </row>
    <row r="247" spans="1:10" ht="59.25" customHeight="1">
      <c r="A247" s="847"/>
      <c r="B247" s="847"/>
      <c r="C247" s="847"/>
      <c r="D247" s="847"/>
      <c r="E247" s="847"/>
      <c r="F247" s="847"/>
      <c r="G247" s="847"/>
      <c r="H247" s="847"/>
      <c r="I247" s="847"/>
      <c r="J247" s="847"/>
    </row>
    <row r="248" spans="1:10" ht="59.25" customHeight="1">
      <c r="A248" s="847"/>
      <c r="B248" s="847"/>
      <c r="C248" s="847"/>
      <c r="D248" s="847"/>
      <c r="E248" s="847"/>
      <c r="F248" s="847"/>
      <c r="G248" s="847"/>
      <c r="H248" s="847"/>
      <c r="I248" s="847"/>
      <c r="J248" s="847"/>
    </row>
    <row r="249" spans="1:10" ht="59.25" customHeight="1">
      <c r="A249" s="847"/>
      <c r="B249" s="847"/>
      <c r="C249" s="847"/>
      <c r="D249" s="847"/>
      <c r="E249" s="847"/>
      <c r="F249" s="847"/>
      <c r="G249" s="847"/>
      <c r="H249" s="847"/>
      <c r="I249" s="847"/>
      <c r="J249" s="847"/>
    </row>
    <row r="250" spans="1:10" ht="59.25" customHeight="1">
      <c r="A250" s="847"/>
      <c r="B250" s="847"/>
      <c r="C250" s="847"/>
      <c r="D250" s="847"/>
      <c r="E250" s="847"/>
      <c r="F250" s="847"/>
      <c r="G250" s="847"/>
      <c r="H250" s="847"/>
      <c r="I250" s="847"/>
      <c r="J250" s="847"/>
    </row>
    <row r="251" spans="1:10" ht="59.25" customHeight="1">
      <c r="A251" s="847"/>
      <c r="B251" s="847"/>
      <c r="C251" s="847"/>
      <c r="D251" s="847"/>
      <c r="E251" s="847"/>
      <c r="F251" s="847"/>
      <c r="G251" s="847"/>
      <c r="H251" s="847"/>
      <c r="I251" s="847"/>
      <c r="J251" s="847"/>
    </row>
    <row r="252" spans="1:10" ht="59.25" customHeight="1">
      <c r="A252" s="847"/>
      <c r="B252" s="847"/>
      <c r="C252" s="847"/>
      <c r="D252" s="847"/>
      <c r="E252" s="847"/>
      <c r="F252" s="847"/>
      <c r="G252" s="847"/>
      <c r="H252" s="847"/>
      <c r="I252" s="847"/>
      <c r="J252" s="847"/>
    </row>
    <row r="253" spans="1:10" ht="59.25" customHeight="1">
      <c r="A253" s="847"/>
      <c r="B253" s="847"/>
      <c r="C253" s="847"/>
      <c r="D253" s="847"/>
      <c r="E253" s="847"/>
      <c r="F253" s="847"/>
      <c r="G253" s="847"/>
      <c r="H253" s="847"/>
      <c r="I253" s="847"/>
      <c r="J253" s="847"/>
    </row>
    <row r="254" spans="1:10" ht="59.25" customHeight="1">
      <c r="A254" s="847"/>
      <c r="B254" s="847"/>
      <c r="C254" s="847"/>
      <c r="D254" s="847"/>
      <c r="E254" s="847"/>
      <c r="F254" s="847"/>
      <c r="G254" s="847"/>
      <c r="H254" s="847"/>
      <c r="I254" s="847"/>
      <c r="J254" s="847"/>
    </row>
    <row r="255" spans="1:10" ht="59.25" customHeight="1">
      <c r="A255" s="847"/>
      <c r="B255" s="847"/>
      <c r="C255" s="847"/>
      <c r="D255" s="847"/>
      <c r="E255" s="847"/>
      <c r="F255" s="847"/>
      <c r="G255" s="847"/>
      <c r="H255" s="847"/>
      <c r="I255" s="847"/>
      <c r="J255" s="847"/>
    </row>
    <row r="256" spans="1:10" ht="59.25" customHeight="1">
      <c r="A256" s="847"/>
      <c r="B256" s="847"/>
      <c r="C256" s="847"/>
      <c r="D256" s="847"/>
      <c r="E256" s="847"/>
      <c r="F256" s="847"/>
      <c r="G256" s="847"/>
      <c r="H256" s="847"/>
      <c r="I256" s="847"/>
      <c r="J256" s="847"/>
    </row>
    <row r="257" spans="1:10" ht="59.25" customHeight="1">
      <c r="A257" s="847"/>
      <c r="B257" s="847"/>
      <c r="C257" s="847"/>
      <c r="D257" s="847"/>
      <c r="E257" s="847"/>
      <c r="F257" s="847"/>
      <c r="G257" s="847"/>
      <c r="H257" s="847"/>
      <c r="I257" s="847"/>
      <c r="J257" s="847"/>
    </row>
    <row r="258" spans="1:10" ht="59.25" customHeight="1">
      <c r="A258" s="847"/>
      <c r="B258" s="847"/>
      <c r="C258" s="847"/>
      <c r="D258" s="847"/>
      <c r="E258" s="847"/>
      <c r="F258" s="847"/>
      <c r="G258" s="847"/>
      <c r="H258" s="847"/>
      <c r="I258" s="847"/>
      <c r="J258" s="847"/>
    </row>
    <row r="259" spans="1:10" ht="59.25" customHeight="1">
      <c r="A259" s="847"/>
      <c r="B259" s="847"/>
      <c r="C259" s="847"/>
      <c r="D259" s="847"/>
      <c r="E259" s="847"/>
      <c r="F259" s="847"/>
      <c r="G259" s="847"/>
      <c r="H259" s="847"/>
      <c r="I259" s="847"/>
      <c r="J259" s="847"/>
    </row>
    <row r="260" spans="1:10" ht="59.25" customHeight="1">
      <c r="A260" s="847"/>
      <c r="B260" s="847"/>
      <c r="C260" s="847"/>
      <c r="D260" s="847"/>
      <c r="E260" s="847"/>
      <c r="F260" s="847"/>
      <c r="G260" s="847"/>
      <c r="H260" s="847"/>
      <c r="I260" s="847"/>
      <c r="J260" s="847"/>
    </row>
    <row r="261" spans="1:10" ht="59.25" customHeight="1">
      <c r="A261" s="847"/>
      <c r="B261" s="847"/>
      <c r="C261" s="847"/>
      <c r="D261" s="847"/>
      <c r="E261" s="847"/>
      <c r="F261" s="847"/>
      <c r="G261" s="847"/>
      <c r="H261" s="847"/>
      <c r="I261" s="847"/>
      <c r="J261" s="847"/>
    </row>
    <row r="262" spans="1:10" ht="59.25" customHeight="1">
      <c r="A262" s="847"/>
      <c r="B262" s="847"/>
      <c r="C262" s="847"/>
      <c r="D262" s="847"/>
      <c r="E262" s="847"/>
      <c r="F262" s="847"/>
      <c r="G262" s="847"/>
      <c r="H262" s="847"/>
      <c r="I262" s="847"/>
      <c r="J262" s="847"/>
    </row>
    <row r="263" spans="1:10" ht="59.25" customHeight="1">
      <c r="A263" s="847"/>
      <c r="B263" s="847"/>
      <c r="C263" s="847"/>
      <c r="D263" s="847"/>
      <c r="E263" s="847"/>
      <c r="F263" s="847"/>
      <c r="G263" s="847"/>
      <c r="H263" s="847"/>
      <c r="I263" s="847"/>
      <c r="J263" s="847"/>
    </row>
    <row r="264" spans="1:10" ht="59.25" customHeight="1">
      <c r="A264" s="847"/>
      <c r="B264" s="847"/>
      <c r="C264" s="847"/>
      <c r="D264" s="847"/>
      <c r="E264" s="847"/>
      <c r="F264" s="847"/>
      <c r="G264" s="847"/>
      <c r="H264" s="847"/>
      <c r="I264" s="847"/>
      <c r="J264" s="847"/>
    </row>
    <row r="265" spans="1:10" ht="59.25" customHeight="1">
      <c r="A265" s="847"/>
      <c r="B265" s="847"/>
      <c r="C265" s="847"/>
      <c r="D265" s="847"/>
      <c r="E265" s="847"/>
      <c r="F265" s="847"/>
      <c r="G265" s="847"/>
      <c r="H265" s="847"/>
      <c r="I265" s="847"/>
      <c r="J265" s="847"/>
    </row>
    <row r="266" spans="1:10" ht="59.25" customHeight="1">
      <c r="A266" s="847"/>
      <c r="B266" s="847"/>
      <c r="C266" s="847"/>
      <c r="D266" s="847"/>
      <c r="E266" s="847"/>
      <c r="F266" s="847"/>
      <c r="G266" s="847"/>
      <c r="H266" s="847"/>
      <c r="I266" s="847"/>
      <c r="J266" s="847"/>
    </row>
    <row r="267" spans="1:10" ht="59.25" customHeight="1">
      <c r="A267" s="847"/>
      <c r="B267" s="847"/>
      <c r="C267" s="847"/>
      <c r="D267" s="847"/>
      <c r="E267" s="847"/>
      <c r="F267" s="847"/>
      <c r="G267" s="847"/>
      <c r="H267" s="847"/>
      <c r="I267" s="847"/>
      <c r="J267" s="847"/>
    </row>
    <row r="268" spans="1:10" ht="59.25" customHeight="1">
      <c r="A268" s="847"/>
      <c r="B268" s="847"/>
      <c r="C268" s="847"/>
      <c r="D268" s="847"/>
      <c r="E268" s="847"/>
      <c r="F268" s="847"/>
      <c r="G268" s="847"/>
      <c r="H268" s="847"/>
      <c r="I268" s="847"/>
      <c r="J268" s="847"/>
    </row>
    <row r="269" spans="1:10" ht="59.25" customHeight="1">
      <c r="A269" s="847"/>
      <c r="B269" s="847"/>
      <c r="C269" s="847"/>
      <c r="D269" s="847"/>
      <c r="E269" s="847"/>
      <c r="F269" s="847"/>
      <c r="G269" s="847"/>
      <c r="H269" s="847"/>
      <c r="I269" s="847"/>
      <c r="J269" s="847"/>
    </row>
    <row r="270" spans="1:10" ht="59.25" customHeight="1">
      <c r="A270" s="847"/>
      <c r="B270" s="847"/>
      <c r="C270" s="847"/>
      <c r="D270" s="847"/>
      <c r="E270" s="847"/>
      <c r="F270" s="847"/>
      <c r="G270" s="847"/>
      <c r="H270" s="847"/>
      <c r="I270" s="847"/>
      <c r="J270" s="847"/>
    </row>
    <row r="271" spans="1:10" ht="59.25" customHeight="1">
      <c r="A271" s="847"/>
      <c r="B271" s="847"/>
      <c r="C271" s="847"/>
      <c r="D271" s="847"/>
      <c r="E271" s="847"/>
      <c r="F271" s="847"/>
      <c r="G271" s="847"/>
      <c r="H271" s="847"/>
      <c r="I271" s="847"/>
      <c r="J271" s="847"/>
    </row>
    <row r="272" spans="1:10" ht="59.25" customHeight="1">
      <c r="A272" s="847"/>
      <c r="B272" s="847"/>
      <c r="C272" s="847"/>
      <c r="D272" s="847"/>
      <c r="E272" s="847"/>
      <c r="F272" s="847"/>
      <c r="G272" s="847"/>
      <c r="H272" s="847"/>
      <c r="I272" s="847"/>
      <c r="J272" s="847"/>
    </row>
    <row r="273" spans="1:10" ht="59.25" customHeight="1">
      <c r="A273" s="847"/>
      <c r="B273" s="847"/>
      <c r="C273" s="847"/>
      <c r="D273" s="847"/>
      <c r="E273" s="847"/>
      <c r="F273" s="847"/>
      <c r="G273" s="847"/>
      <c r="H273" s="847"/>
      <c r="I273" s="847"/>
      <c r="J273" s="847"/>
    </row>
    <row r="274" spans="1:10" ht="59.25" customHeight="1">
      <c r="A274" s="847"/>
      <c r="B274" s="847"/>
      <c r="C274" s="847"/>
      <c r="D274" s="847"/>
      <c r="E274" s="847"/>
      <c r="F274" s="847"/>
      <c r="G274" s="847"/>
      <c r="H274" s="847"/>
      <c r="I274" s="847"/>
      <c r="J274" s="847"/>
    </row>
    <row r="275" spans="1:10" ht="59.25" customHeight="1">
      <c r="A275" s="847"/>
      <c r="B275" s="847"/>
      <c r="C275" s="847"/>
      <c r="D275" s="847"/>
      <c r="E275" s="847"/>
      <c r="F275" s="847"/>
      <c r="G275" s="847"/>
      <c r="H275" s="847"/>
      <c r="I275" s="847"/>
      <c r="J275" s="847"/>
    </row>
    <row r="276" spans="1:10" ht="59.25" customHeight="1">
      <c r="A276" s="847"/>
      <c r="B276" s="847"/>
      <c r="C276" s="847"/>
      <c r="D276" s="847"/>
      <c r="E276" s="847"/>
      <c r="F276" s="847"/>
      <c r="G276" s="847"/>
      <c r="H276" s="847"/>
      <c r="I276" s="847"/>
      <c r="J276" s="847"/>
    </row>
    <row r="277" spans="1:10" ht="59.25" customHeight="1">
      <c r="A277" s="847"/>
      <c r="B277" s="847"/>
      <c r="C277" s="847"/>
      <c r="D277" s="847"/>
      <c r="E277" s="847"/>
      <c r="F277" s="847"/>
      <c r="G277" s="847"/>
      <c r="H277" s="847"/>
      <c r="I277" s="847"/>
      <c r="J277" s="847"/>
    </row>
    <row r="278" spans="1:10" ht="59.25" customHeight="1">
      <c r="A278" s="847"/>
      <c r="B278" s="847"/>
      <c r="C278" s="847"/>
      <c r="D278" s="847"/>
      <c r="E278" s="847"/>
      <c r="F278" s="847"/>
      <c r="G278" s="847"/>
      <c r="H278" s="847"/>
      <c r="I278" s="847"/>
      <c r="J278" s="847"/>
    </row>
    <row r="279" spans="1:10" ht="59.25" customHeight="1">
      <c r="A279" s="847"/>
      <c r="B279" s="847"/>
      <c r="C279" s="847"/>
      <c r="D279" s="847"/>
      <c r="E279" s="847"/>
      <c r="F279" s="847"/>
      <c r="G279" s="847"/>
      <c r="H279" s="847"/>
      <c r="I279" s="847"/>
      <c r="J279" s="847"/>
    </row>
    <row r="280" spans="1:10" ht="59.25" customHeight="1">
      <c r="A280" s="847"/>
      <c r="B280" s="847"/>
      <c r="C280" s="847"/>
      <c r="D280" s="847"/>
      <c r="E280" s="847"/>
      <c r="F280" s="847"/>
      <c r="G280" s="847"/>
      <c r="H280" s="847"/>
      <c r="I280" s="847"/>
      <c r="J280" s="847"/>
    </row>
    <row r="281" spans="1:10" ht="59.25" customHeight="1">
      <c r="A281" s="847"/>
      <c r="B281" s="847"/>
      <c r="C281" s="847"/>
      <c r="D281" s="847"/>
      <c r="E281" s="847"/>
      <c r="F281" s="847"/>
      <c r="G281" s="847"/>
      <c r="H281" s="847"/>
      <c r="I281" s="847"/>
      <c r="J281" s="847"/>
    </row>
    <row r="282" spans="1:10" ht="59.25" customHeight="1">
      <c r="A282" s="847"/>
      <c r="B282" s="847"/>
      <c r="C282" s="847"/>
      <c r="D282" s="847"/>
      <c r="E282" s="847"/>
      <c r="F282" s="847"/>
      <c r="G282" s="847"/>
      <c r="H282" s="847"/>
      <c r="I282" s="847"/>
      <c r="J282" s="847"/>
    </row>
    <row r="283" spans="1:10" ht="59.25" customHeight="1">
      <c r="A283" s="847"/>
      <c r="B283" s="847"/>
      <c r="C283" s="847"/>
      <c r="D283" s="847"/>
      <c r="E283" s="847"/>
      <c r="F283" s="847"/>
      <c r="G283" s="847"/>
      <c r="H283" s="847"/>
      <c r="I283" s="847"/>
      <c r="J283" s="847"/>
    </row>
    <row r="284" spans="1:10" ht="59.25" customHeight="1">
      <c r="A284" s="847"/>
      <c r="B284" s="847"/>
      <c r="C284" s="847"/>
      <c r="D284" s="847"/>
      <c r="E284" s="847"/>
      <c r="F284" s="847"/>
      <c r="G284" s="847"/>
      <c r="H284" s="847"/>
      <c r="I284" s="847"/>
      <c r="J284" s="847"/>
    </row>
    <row r="285" spans="1:10" ht="59.25" customHeight="1">
      <c r="A285" s="847"/>
      <c r="B285" s="847"/>
      <c r="C285" s="847"/>
      <c r="D285" s="847"/>
      <c r="E285" s="847"/>
      <c r="F285" s="847"/>
      <c r="G285" s="847"/>
      <c r="H285" s="847"/>
      <c r="I285" s="847"/>
      <c r="J285" s="847"/>
    </row>
    <row r="286" spans="1:10" ht="59.25" customHeight="1">
      <c r="A286" s="847"/>
      <c r="B286" s="847"/>
      <c r="C286" s="847"/>
      <c r="D286" s="847"/>
      <c r="E286" s="847"/>
      <c r="F286" s="847"/>
      <c r="G286" s="847"/>
      <c r="H286" s="847"/>
      <c r="I286" s="847"/>
      <c r="J286" s="847"/>
    </row>
    <row r="287" spans="1:10" ht="59.25" customHeight="1">
      <c r="A287" s="847"/>
      <c r="B287" s="847"/>
      <c r="C287" s="847"/>
      <c r="D287" s="847"/>
      <c r="E287" s="847"/>
      <c r="F287" s="847"/>
      <c r="G287" s="847"/>
      <c r="H287" s="847"/>
      <c r="I287" s="847"/>
      <c r="J287" s="847"/>
    </row>
    <row r="288" spans="1:10" ht="59.25" customHeight="1">
      <c r="A288" s="847"/>
      <c r="B288" s="847"/>
      <c r="C288" s="847"/>
      <c r="D288" s="847"/>
      <c r="E288" s="847"/>
      <c r="F288" s="847"/>
      <c r="G288" s="847"/>
      <c r="H288" s="847"/>
      <c r="I288" s="847"/>
      <c r="J288" s="847"/>
    </row>
    <row r="289" spans="1:10" ht="59.25" customHeight="1">
      <c r="A289" s="847"/>
      <c r="B289" s="847"/>
      <c r="C289" s="847"/>
      <c r="D289" s="847"/>
      <c r="E289" s="847"/>
      <c r="F289" s="847"/>
      <c r="G289" s="847"/>
      <c r="H289" s="847"/>
      <c r="I289" s="847"/>
      <c r="J289" s="847"/>
    </row>
    <row r="290" spans="1:10" ht="59.25" customHeight="1">
      <c r="A290" s="847"/>
      <c r="B290" s="847"/>
      <c r="C290" s="847"/>
      <c r="D290" s="847"/>
      <c r="E290" s="847"/>
      <c r="F290" s="847"/>
      <c r="G290" s="847"/>
      <c r="H290" s="847"/>
      <c r="I290" s="847"/>
      <c r="J290" s="847"/>
    </row>
    <row r="291" spans="1:10" ht="59.25" customHeight="1">
      <c r="A291" s="847"/>
      <c r="B291" s="847"/>
      <c r="C291" s="847"/>
      <c r="D291" s="847"/>
      <c r="E291" s="847"/>
      <c r="F291" s="847"/>
      <c r="G291" s="847"/>
      <c r="H291" s="847"/>
      <c r="I291" s="847"/>
      <c r="J291" s="847"/>
    </row>
    <row r="292" spans="1:10" ht="59.25" customHeight="1">
      <c r="A292" s="847"/>
      <c r="B292" s="847"/>
      <c r="C292" s="847"/>
      <c r="D292" s="847"/>
      <c r="E292" s="847"/>
      <c r="F292" s="847"/>
      <c r="G292" s="847"/>
      <c r="H292" s="847"/>
      <c r="I292" s="847"/>
      <c r="J292" s="847"/>
    </row>
    <row r="293" spans="1:10" ht="59.25" customHeight="1">
      <c r="A293" s="847"/>
      <c r="B293" s="847"/>
      <c r="C293" s="847"/>
      <c r="D293" s="847"/>
      <c r="E293" s="847"/>
      <c r="F293" s="847"/>
      <c r="G293" s="847"/>
      <c r="H293" s="847"/>
      <c r="I293" s="847"/>
      <c r="J293" s="847"/>
    </row>
    <row r="294" spans="1:10" ht="59.25" customHeight="1">
      <c r="A294" s="847"/>
      <c r="B294" s="847"/>
      <c r="C294" s="847"/>
      <c r="D294" s="847"/>
      <c r="E294" s="847"/>
      <c r="F294" s="847"/>
      <c r="G294" s="847"/>
      <c r="H294" s="847"/>
      <c r="I294" s="847"/>
      <c r="J294" s="847"/>
    </row>
    <row r="295" spans="1:10" ht="59.25" customHeight="1">
      <c r="A295" s="847"/>
      <c r="B295" s="847"/>
      <c r="C295" s="847"/>
      <c r="D295" s="847"/>
      <c r="E295" s="847"/>
      <c r="F295" s="847"/>
      <c r="G295" s="847"/>
      <c r="H295" s="847"/>
      <c r="I295" s="847"/>
      <c r="J295" s="847"/>
    </row>
    <row r="296" spans="1:10" ht="59.25" customHeight="1">
      <c r="A296" s="847"/>
      <c r="B296" s="847"/>
      <c r="C296" s="847"/>
      <c r="D296" s="847"/>
      <c r="E296" s="847"/>
      <c r="F296" s="847"/>
      <c r="G296" s="847"/>
      <c r="H296" s="847"/>
      <c r="I296" s="847"/>
      <c r="J296" s="847"/>
    </row>
    <row r="297" spans="1:10" ht="59.25" customHeight="1">
      <c r="A297" s="847"/>
      <c r="B297" s="847"/>
      <c r="C297" s="847"/>
      <c r="D297" s="847"/>
      <c r="E297" s="847"/>
      <c r="F297" s="847"/>
      <c r="G297" s="847"/>
      <c r="H297" s="847"/>
      <c r="I297" s="847"/>
      <c r="J297" s="847"/>
    </row>
    <row r="298" spans="1:10" ht="59.25" customHeight="1">
      <c r="A298" s="847"/>
      <c r="B298" s="847"/>
      <c r="C298" s="847"/>
      <c r="D298" s="847"/>
      <c r="E298" s="847"/>
      <c r="F298" s="847"/>
      <c r="G298" s="847"/>
      <c r="H298" s="847"/>
      <c r="I298" s="847"/>
      <c r="J298" s="847"/>
    </row>
    <row r="299" spans="1:10" ht="59.25" customHeight="1">
      <c r="A299" s="847"/>
      <c r="B299" s="847"/>
      <c r="C299" s="847"/>
      <c r="D299" s="847"/>
      <c r="E299" s="847"/>
      <c r="F299" s="847"/>
      <c r="G299" s="847"/>
      <c r="H299" s="847"/>
      <c r="I299" s="847"/>
      <c r="J299" s="847"/>
    </row>
    <row r="300" spans="1:10" ht="59.25" customHeight="1">
      <c r="A300" s="847"/>
      <c r="B300" s="847"/>
      <c r="C300" s="847"/>
      <c r="D300" s="847"/>
      <c r="E300" s="847"/>
      <c r="F300" s="847"/>
      <c r="G300" s="847"/>
      <c r="H300" s="847"/>
      <c r="I300" s="847"/>
      <c r="J300" s="847"/>
    </row>
    <row r="301" spans="1:10" ht="59.25" customHeight="1">
      <c r="A301" s="847"/>
      <c r="B301" s="847"/>
      <c r="C301" s="847"/>
      <c r="D301" s="847"/>
      <c r="E301" s="847"/>
      <c r="F301" s="847"/>
      <c r="G301" s="847"/>
      <c r="H301" s="847"/>
      <c r="I301" s="847"/>
      <c r="J301" s="847"/>
    </row>
    <row r="302" spans="1:10" ht="59.25" customHeight="1">
      <c r="A302" s="847"/>
      <c r="B302" s="847"/>
      <c r="C302" s="847"/>
      <c r="D302" s="847"/>
      <c r="E302" s="847"/>
      <c r="F302" s="847"/>
      <c r="G302" s="847"/>
      <c r="H302" s="847"/>
      <c r="I302" s="847"/>
      <c r="J302" s="847"/>
    </row>
    <row r="303" spans="1:10" ht="59.25" customHeight="1">
      <c r="A303" s="847"/>
      <c r="B303" s="847"/>
      <c r="C303" s="847"/>
      <c r="D303" s="847"/>
      <c r="E303" s="847"/>
      <c r="F303" s="847"/>
      <c r="G303" s="847"/>
      <c r="H303" s="847"/>
      <c r="I303" s="847"/>
      <c r="J303" s="847"/>
    </row>
    <row r="304" spans="1:10" ht="59.25" customHeight="1">
      <c r="A304" s="847"/>
      <c r="B304" s="847"/>
      <c r="C304" s="847"/>
      <c r="D304" s="847"/>
      <c r="E304" s="847"/>
      <c r="F304" s="847"/>
      <c r="G304" s="847"/>
      <c r="H304" s="847"/>
      <c r="I304" s="847"/>
      <c r="J304" s="847"/>
    </row>
    <row r="305" spans="1:10" ht="59.25" customHeight="1">
      <c r="A305" s="847"/>
      <c r="B305" s="847"/>
      <c r="C305" s="847"/>
      <c r="D305" s="847"/>
      <c r="E305" s="847"/>
      <c r="F305" s="847"/>
      <c r="G305" s="847"/>
      <c r="H305" s="847"/>
      <c r="I305" s="847"/>
      <c r="J305" s="847"/>
    </row>
    <row r="306" spans="1:10" ht="59.25" customHeight="1">
      <c r="A306" s="847"/>
      <c r="B306" s="847"/>
      <c r="C306" s="847"/>
      <c r="D306" s="847"/>
      <c r="E306" s="847"/>
      <c r="F306" s="847"/>
      <c r="G306" s="847"/>
      <c r="H306" s="847"/>
      <c r="I306" s="847"/>
      <c r="J306" s="847"/>
    </row>
    <row r="307" spans="1:10" ht="59.25" customHeight="1">
      <c r="A307" s="847"/>
      <c r="B307" s="847"/>
      <c r="C307" s="847"/>
      <c r="D307" s="847"/>
      <c r="E307" s="847"/>
      <c r="F307" s="847"/>
      <c r="G307" s="847"/>
      <c r="H307" s="847"/>
      <c r="I307" s="847"/>
      <c r="J307" s="847"/>
    </row>
    <row r="308" spans="1:10" ht="59.25" customHeight="1">
      <c r="A308" s="847"/>
      <c r="B308" s="847"/>
      <c r="C308" s="847"/>
      <c r="D308" s="847"/>
      <c r="E308" s="847"/>
      <c r="F308" s="847"/>
      <c r="G308" s="847"/>
      <c r="H308" s="847"/>
      <c r="I308" s="847"/>
      <c r="J308" s="847"/>
    </row>
    <row r="309" spans="1:10" ht="59.25" customHeight="1">
      <c r="A309" s="847"/>
      <c r="B309" s="847"/>
      <c r="C309" s="847"/>
      <c r="D309" s="847"/>
      <c r="E309" s="847"/>
      <c r="F309" s="847"/>
      <c r="G309" s="847"/>
      <c r="H309" s="847"/>
      <c r="I309" s="847"/>
      <c r="J309" s="847"/>
    </row>
    <row r="310" spans="1:10" ht="59.25" customHeight="1">
      <c r="A310" s="847"/>
      <c r="B310" s="847"/>
      <c r="C310" s="847"/>
      <c r="D310" s="847"/>
      <c r="E310" s="847"/>
      <c r="F310" s="847"/>
      <c r="G310" s="847"/>
      <c r="H310" s="847"/>
      <c r="I310" s="847"/>
      <c r="J310" s="847"/>
    </row>
    <row r="311" spans="1:10" ht="59.25" customHeight="1">
      <c r="A311" s="847"/>
      <c r="B311" s="847"/>
      <c r="C311" s="847"/>
      <c r="D311" s="847"/>
      <c r="E311" s="847"/>
      <c r="F311" s="847"/>
      <c r="G311" s="847"/>
      <c r="H311" s="847"/>
      <c r="I311" s="847"/>
      <c r="J311" s="847"/>
    </row>
    <row r="312" spans="1:10" ht="59.25" customHeight="1">
      <c r="A312" s="847"/>
      <c r="B312" s="847"/>
      <c r="C312" s="847"/>
      <c r="D312" s="847"/>
      <c r="E312" s="847"/>
      <c r="F312" s="847"/>
      <c r="G312" s="847"/>
      <c r="H312" s="847"/>
      <c r="I312" s="847"/>
      <c r="J312" s="847"/>
    </row>
    <row r="313" spans="1:10" ht="59.25" customHeight="1">
      <c r="A313" s="847"/>
      <c r="B313" s="847"/>
      <c r="C313" s="847"/>
      <c r="D313" s="847"/>
      <c r="E313" s="847"/>
      <c r="F313" s="847"/>
      <c r="G313" s="847"/>
      <c r="H313" s="847"/>
      <c r="I313" s="847"/>
      <c r="J313" s="847"/>
    </row>
    <row r="314" spans="1:10" ht="59.25" customHeight="1">
      <c r="A314" s="847"/>
      <c r="B314" s="847"/>
      <c r="C314" s="847"/>
      <c r="D314" s="847"/>
      <c r="E314" s="847"/>
      <c r="F314" s="847"/>
      <c r="G314" s="847"/>
      <c r="H314" s="847"/>
      <c r="I314" s="847"/>
      <c r="J314" s="847"/>
    </row>
    <row r="315" spans="1:10" ht="59.25" customHeight="1">
      <c r="A315" s="847"/>
      <c r="B315" s="847"/>
      <c r="C315" s="847"/>
      <c r="D315" s="847"/>
      <c r="E315" s="847"/>
      <c r="F315" s="847"/>
      <c r="G315" s="847"/>
      <c r="H315" s="847"/>
      <c r="I315" s="847"/>
      <c r="J315" s="847"/>
    </row>
    <row r="316" spans="1:10" ht="59.25" customHeight="1">
      <c r="A316" s="847"/>
      <c r="B316" s="847"/>
      <c r="C316" s="847"/>
      <c r="D316" s="847"/>
      <c r="E316" s="847"/>
      <c r="F316" s="847"/>
      <c r="G316" s="847"/>
      <c r="H316" s="847"/>
      <c r="I316" s="847"/>
      <c r="J316" s="847"/>
    </row>
    <row r="317" spans="1:10" ht="59.25" customHeight="1">
      <c r="A317" s="847"/>
      <c r="B317" s="847"/>
      <c r="C317" s="847"/>
      <c r="D317" s="847"/>
      <c r="E317" s="847"/>
      <c r="F317" s="847"/>
      <c r="G317" s="847"/>
      <c r="H317" s="847"/>
      <c r="I317" s="847"/>
      <c r="J317" s="847"/>
    </row>
    <row r="318" spans="1:10" ht="59.25" customHeight="1">
      <c r="A318" s="847"/>
      <c r="B318" s="847"/>
      <c r="C318" s="847"/>
      <c r="D318" s="847"/>
      <c r="E318" s="847"/>
      <c r="F318" s="847"/>
      <c r="G318" s="847"/>
      <c r="H318" s="847"/>
      <c r="I318" s="847"/>
      <c r="J318" s="847"/>
    </row>
    <row r="319" spans="1:10" ht="59.25" customHeight="1">
      <c r="A319" s="847"/>
      <c r="B319" s="847"/>
      <c r="C319" s="847"/>
      <c r="D319" s="847"/>
      <c r="E319" s="847"/>
      <c r="F319" s="847"/>
      <c r="G319" s="847"/>
      <c r="H319" s="847"/>
      <c r="I319" s="847"/>
      <c r="J319" s="847"/>
    </row>
    <row r="320" spans="1:10" ht="59.25" customHeight="1">
      <c r="A320" s="847"/>
      <c r="B320" s="847"/>
      <c r="C320" s="847"/>
      <c r="D320" s="847"/>
      <c r="E320" s="847"/>
      <c r="F320" s="847"/>
      <c r="G320" s="847"/>
      <c r="H320" s="847"/>
      <c r="I320" s="847"/>
      <c r="J320" s="847"/>
    </row>
    <row r="321" spans="1:10" ht="59.25" customHeight="1">
      <c r="A321" s="847"/>
      <c r="B321" s="847"/>
      <c r="C321" s="847"/>
      <c r="D321" s="847"/>
      <c r="E321" s="847"/>
      <c r="F321" s="847"/>
      <c r="G321" s="847"/>
      <c r="H321" s="847"/>
      <c r="I321" s="847"/>
      <c r="J321" s="847"/>
    </row>
    <row r="322" spans="1:10" ht="59.25" customHeight="1">
      <c r="A322" s="847"/>
      <c r="B322" s="847"/>
      <c r="C322" s="847"/>
      <c r="D322" s="847"/>
      <c r="E322" s="847"/>
      <c r="F322" s="847"/>
      <c r="G322" s="847"/>
      <c r="H322" s="847"/>
      <c r="I322" s="847"/>
      <c r="J322" s="847"/>
    </row>
    <row r="323" spans="1:10" ht="59.25" customHeight="1">
      <c r="A323" s="847"/>
      <c r="B323" s="847"/>
      <c r="C323" s="847"/>
      <c r="D323" s="847"/>
      <c r="E323" s="847"/>
      <c r="F323" s="847"/>
      <c r="G323" s="847"/>
      <c r="H323" s="847"/>
      <c r="I323" s="847"/>
      <c r="J323" s="847"/>
    </row>
    <row r="324" spans="1:10" ht="59.25" customHeight="1">
      <c r="A324" s="847"/>
      <c r="B324" s="847"/>
      <c r="C324" s="847"/>
      <c r="D324" s="847"/>
      <c r="E324" s="847"/>
      <c r="F324" s="847"/>
      <c r="G324" s="847"/>
      <c r="H324" s="847"/>
      <c r="I324" s="847"/>
      <c r="J324" s="847"/>
    </row>
    <row r="325" spans="1:10" ht="59.25" customHeight="1">
      <c r="A325" s="847"/>
      <c r="B325" s="847"/>
      <c r="C325" s="847"/>
      <c r="D325" s="847"/>
      <c r="E325" s="847"/>
      <c r="F325" s="847"/>
      <c r="G325" s="847"/>
      <c r="H325" s="847"/>
      <c r="I325" s="847"/>
      <c r="J325" s="847"/>
    </row>
    <row r="326" spans="1:10" ht="59.25" customHeight="1">
      <c r="A326" s="847"/>
      <c r="B326" s="847"/>
      <c r="C326" s="847"/>
      <c r="D326" s="847"/>
      <c r="E326" s="847"/>
      <c r="F326" s="847"/>
      <c r="G326" s="847"/>
      <c r="H326" s="847"/>
      <c r="I326" s="847"/>
      <c r="J326" s="847"/>
    </row>
    <row r="327" spans="1:10" ht="59.25" customHeight="1">
      <c r="A327" s="847"/>
      <c r="B327" s="847"/>
      <c r="C327" s="847"/>
      <c r="D327" s="847"/>
      <c r="E327" s="847"/>
      <c r="F327" s="847"/>
      <c r="G327" s="847"/>
      <c r="H327" s="847"/>
      <c r="I327" s="847"/>
      <c r="J327" s="847"/>
    </row>
    <row r="328" spans="1:10" ht="59.25" customHeight="1">
      <c r="A328" s="847"/>
      <c r="B328" s="847"/>
      <c r="C328" s="847"/>
      <c r="D328" s="847"/>
      <c r="E328" s="847"/>
      <c r="F328" s="847"/>
      <c r="G328" s="847"/>
      <c r="H328" s="847"/>
      <c r="I328" s="847"/>
      <c r="J328" s="847"/>
    </row>
    <row r="329" spans="1:10" ht="59.25" customHeight="1">
      <c r="A329" s="847"/>
      <c r="B329" s="847"/>
      <c r="C329" s="847"/>
      <c r="D329" s="847"/>
      <c r="E329" s="847"/>
      <c r="F329" s="847"/>
      <c r="G329" s="847"/>
      <c r="H329" s="847"/>
      <c r="I329" s="847"/>
      <c r="J329" s="847"/>
    </row>
    <row r="330" spans="1:10" ht="59.25" customHeight="1">
      <c r="A330" s="847"/>
      <c r="B330" s="847"/>
      <c r="C330" s="847"/>
      <c r="D330" s="847"/>
      <c r="E330" s="847"/>
      <c r="F330" s="847"/>
      <c r="G330" s="847"/>
      <c r="H330" s="847"/>
      <c r="I330" s="847"/>
      <c r="J330" s="847"/>
    </row>
    <row r="331" spans="1:10" ht="59.25" customHeight="1">
      <c r="A331" s="847"/>
      <c r="B331" s="847"/>
      <c r="C331" s="847"/>
      <c r="D331" s="847"/>
      <c r="E331" s="847"/>
      <c r="F331" s="847"/>
      <c r="G331" s="847"/>
      <c r="H331" s="847"/>
      <c r="I331" s="847"/>
      <c r="J331" s="847"/>
    </row>
    <row r="332" spans="1:10" ht="59.25" customHeight="1">
      <c r="A332" s="847"/>
      <c r="B332" s="847"/>
      <c r="C332" s="847"/>
      <c r="D332" s="847"/>
      <c r="E332" s="847"/>
      <c r="F332" s="847"/>
      <c r="G332" s="847"/>
      <c r="H332" s="847"/>
      <c r="I332" s="847"/>
      <c r="J332" s="847"/>
    </row>
    <row r="333" spans="1:10" ht="59.25" customHeight="1">
      <c r="A333" s="847"/>
      <c r="B333" s="847"/>
      <c r="C333" s="847"/>
      <c r="D333" s="847"/>
      <c r="E333" s="847"/>
      <c r="F333" s="847"/>
      <c r="G333" s="847"/>
      <c r="H333" s="847"/>
      <c r="I333" s="847"/>
      <c r="J333" s="847"/>
    </row>
    <row r="334" spans="1:10" ht="59.25" customHeight="1">
      <c r="A334" s="847"/>
      <c r="B334" s="847"/>
      <c r="C334" s="847"/>
      <c r="D334" s="847"/>
      <c r="E334" s="847"/>
      <c r="F334" s="847"/>
      <c r="G334" s="847"/>
      <c r="H334" s="847"/>
      <c r="I334" s="847"/>
      <c r="J334" s="847"/>
    </row>
    <row r="335" spans="1:10" ht="59.25" customHeight="1">
      <c r="A335" s="847"/>
      <c r="B335" s="847"/>
      <c r="C335" s="847"/>
      <c r="D335" s="847"/>
      <c r="E335" s="847"/>
      <c r="F335" s="847"/>
      <c r="G335" s="847"/>
      <c r="H335" s="847"/>
      <c r="I335" s="847"/>
      <c r="J335" s="847"/>
    </row>
    <row r="336" spans="1:10" ht="59.25" customHeight="1">
      <c r="A336" s="847"/>
      <c r="B336" s="847"/>
      <c r="C336" s="847"/>
      <c r="D336" s="847"/>
      <c r="E336" s="847"/>
      <c r="F336" s="847"/>
      <c r="G336" s="847"/>
      <c r="H336" s="847"/>
      <c r="I336" s="847"/>
      <c r="J336" s="847"/>
    </row>
    <row r="337" spans="1:10" ht="59.25" customHeight="1">
      <c r="A337" s="847"/>
      <c r="B337" s="847"/>
      <c r="C337" s="847"/>
      <c r="D337" s="847"/>
      <c r="E337" s="847"/>
      <c r="F337" s="847"/>
      <c r="G337" s="847"/>
      <c r="H337" s="847"/>
      <c r="I337" s="847"/>
      <c r="J337" s="847"/>
    </row>
    <row r="338" spans="1:10" ht="59.25" customHeight="1">
      <c r="A338" s="847"/>
      <c r="B338" s="847"/>
      <c r="C338" s="847"/>
      <c r="D338" s="847"/>
      <c r="E338" s="847"/>
      <c r="F338" s="847"/>
      <c r="G338" s="847"/>
      <c r="H338" s="847"/>
      <c r="I338" s="847"/>
      <c r="J338" s="847"/>
    </row>
    <row r="339" spans="1:10" ht="59.25" customHeight="1">
      <c r="A339" s="847"/>
      <c r="B339" s="847"/>
      <c r="C339" s="847"/>
      <c r="D339" s="847"/>
      <c r="E339" s="847"/>
      <c r="F339" s="847"/>
      <c r="G339" s="847"/>
      <c r="H339" s="847"/>
      <c r="I339" s="847"/>
      <c r="J339" s="847"/>
    </row>
    <row r="340" spans="1:10" ht="59.25" customHeight="1">
      <c r="A340" s="847"/>
      <c r="B340" s="847"/>
      <c r="C340" s="847"/>
      <c r="D340" s="847"/>
      <c r="E340" s="847"/>
      <c r="F340" s="847"/>
      <c r="G340" s="847"/>
      <c r="H340" s="847"/>
      <c r="I340" s="847"/>
      <c r="J340" s="847"/>
    </row>
    <row r="341" spans="1:10" ht="59.25" customHeight="1">
      <c r="A341" s="847"/>
      <c r="B341" s="847"/>
      <c r="C341" s="847"/>
      <c r="D341" s="847"/>
      <c r="E341" s="847"/>
      <c r="F341" s="847"/>
      <c r="G341" s="847"/>
      <c r="H341" s="847"/>
      <c r="I341" s="847"/>
      <c r="J341" s="847"/>
    </row>
    <row r="342" spans="1:10" ht="59.25" customHeight="1">
      <c r="A342" s="847"/>
      <c r="B342" s="847"/>
      <c r="C342" s="847"/>
      <c r="D342" s="847"/>
      <c r="E342" s="847"/>
      <c r="F342" s="847"/>
      <c r="G342" s="847"/>
      <c r="H342" s="847"/>
      <c r="I342" s="847"/>
      <c r="J342" s="847"/>
    </row>
    <row r="343" spans="1:10" ht="59.25" customHeight="1">
      <c r="A343" s="847"/>
      <c r="B343" s="847"/>
      <c r="C343" s="847"/>
      <c r="D343" s="847"/>
      <c r="E343" s="847"/>
      <c r="F343" s="847"/>
      <c r="G343" s="847"/>
      <c r="H343" s="847"/>
      <c r="I343" s="847"/>
      <c r="J343" s="847"/>
    </row>
    <row r="344" spans="1:10" ht="59.25" customHeight="1">
      <c r="A344" s="847"/>
      <c r="B344" s="847"/>
      <c r="C344" s="847"/>
      <c r="D344" s="847"/>
      <c r="E344" s="847"/>
      <c r="F344" s="847"/>
      <c r="G344" s="847"/>
      <c r="H344" s="847"/>
      <c r="I344" s="847"/>
      <c r="J344" s="847"/>
    </row>
    <row r="345" spans="1:10" ht="59.25" customHeight="1">
      <c r="A345" s="847"/>
      <c r="B345" s="847"/>
      <c r="C345" s="847"/>
      <c r="D345" s="847"/>
      <c r="E345" s="847"/>
      <c r="F345" s="847"/>
      <c r="G345" s="847"/>
      <c r="H345" s="847"/>
      <c r="I345" s="847"/>
      <c r="J345" s="847"/>
    </row>
    <row r="346" spans="1:10" ht="59.25" customHeight="1">
      <c r="A346" s="847"/>
      <c r="B346" s="847"/>
      <c r="C346" s="847"/>
      <c r="D346" s="847"/>
      <c r="E346" s="847"/>
      <c r="F346" s="847"/>
      <c r="G346" s="847"/>
      <c r="H346" s="847"/>
      <c r="I346" s="847"/>
      <c r="J346" s="847"/>
    </row>
    <row r="347" spans="1:10" ht="59.25" customHeight="1">
      <c r="A347" s="847"/>
      <c r="B347" s="847"/>
      <c r="C347" s="847"/>
      <c r="D347" s="847"/>
      <c r="E347" s="847"/>
      <c r="F347" s="847"/>
      <c r="G347" s="847"/>
      <c r="H347" s="847"/>
      <c r="I347" s="847"/>
      <c r="J347" s="847"/>
    </row>
    <row r="348" spans="1:10" ht="59.25" customHeight="1">
      <c r="A348" s="847"/>
      <c r="B348" s="847"/>
      <c r="C348" s="847"/>
      <c r="D348" s="847"/>
      <c r="E348" s="847"/>
      <c r="F348" s="847"/>
      <c r="G348" s="847"/>
      <c r="H348" s="847"/>
      <c r="I348" s="847"/>
      <c r="J348" s="847"/>
    </row>
    <row r="349" spans="1:10" ht="59.25" customHeight="1">
      <c r="A349" s="847"/>
      <c r="B349" s="847"/>
      <c r="C349" s="847"/>
      <c r="D349" s="847"/>
      <c r="E349" s="847"/>
      <c r="F349" s="847"/>
      <c r="G349" s="847"/>
      <c r="H349" s="847"/>
      <c r="I349" s="847"/>
      <c r="J349" s="847"/>
    </row>
    <row r="350" spans="1:10" ht="59.25" customHeight="1">
      <c r="A350" s="847"/>
      <c r="B350" s="847"/>
      <c r="C350" s="847"/>
      <c r="D350" s="847"/>
      <c r="E350" s="847"/>
      <c r="F350" s="847"/>
      <c r="G350" s="847"/>
      <c r="H350" s="847"/>
      <c r="I350" s="847"/>
      <c r="J350" s="847"/>
    </row>
    <row r="351" spans="1:10" ht="59.25" customHeight="1">
      <c r="A351" s="847"/>
      <c r="B351" s="847"/>
      <c r="C351" s="847"/>
      <c r="D351" s="847"/>
      <c r="E351" s="847"/>
      <c r="F351" s="847"/>
      <c r="G351" s="847"/>
      <c r="H351" s="847"/>
      <c r="I351" s="847"/>
      <c r="J351" s="847"/>
    </row>
    <row r="352" spans="1:10" ht="59.25" customHeight="1">
      <c r="A352" s="847"/>
      <c r="B352" s="847"/>
      <c r="C352" s="847"/>
      <c r="D352" s="847"/>
      <c r="E352" s="847"/>
      <c r="F352" s="847"/>
      <c r="G352" s="847"/>
      <c r="H352" s="847"/>
      <c r="I352" s="847"/>
      <c r="J352" s="847"/>
    </row>
    <row r="353" spans="1:10" ht="59.25" customHeight="1">
      <c r="A353" s="847"/>
      <c r="B353" s="847"/>
      <c r="C353" s="847"/>
      <c r="D353" s="847"/>
      <c r="E353" s="847"/>
      <c r="F353" s="847"/>
      <c r="G353" s="847"/>
      <c r="H353" s="847"/>
      <c r="I353" s="847"/>
      <c r="J353" s="847"/>
    </row>
    <row r="354" spans="1:10" ht="59.25" customHeight="1">
      <c r="A354" s="847"/>
      <c r="B354" s="847"/>
      <c r="C354" s="847"/>
      <c r="D354" s="847"/>
      <c r="E354" s="847"/>
      <c r="F354" s="847"/>
      <c r="G354" s="847"/>
      <c r="H354" s="847"/>
      <c r="I354" s="847"/>
      <c r="J354" s="847"/>
    </row>
    <row r="355" spans="1:10" ht="59.25" customHeight="1">
      <c r="A355" s="847"/>
      <c r="B355" s="847"/>
      <c r="C355" s="847"/>
      <c r="D355" s="847"/>
      <c r="E355" s="847"/>
      <c r="F355" s="847"/>
      <c r="G355" s="847"/>
      <c r="H355" s="847"/>
      <c r="I355" s="847"/>
      <c r="J355" s="847"/>
    </row>
    <row r="356" spans="1:10" ht="59.25" customHeight="1">
      <c r="A356" s="847"/>
      <c r="B356" s="847"/>
      <c r="C356" s="847"/>
      <c r="D356" s="847"/>
      <c r="E356" s="847"/>
      <c r="F356" s="847"/>
      <c r="G356" s="847"/>
      <c r="H356" s="847"/>
      <c r="I356" s="847"/>
      <c r="J356" s="847"/>
    </row>
    <row r="357" spans="1:10" ht="59.25" customHeight="1">
      <c r="A357" s="847"/>
      <c r="B357" s="847"/>
      <c r="C357" s="847"/>
      <c r="D357" s="847"/>
      <c r="E357" s="847"/>
      <c r="F357" s="847"/>
      <c r="G357" s="847"/>
      <c r="H357" s="847"/>
      <c r="I357" s="847"/>
      <c r="J357" s="847"/>
    </row>
    <row r="358" spans="1:10" ht="59.25" customHeight="1">
      <c r="A358" s="847"/>
      <c r="B358" s="847"/>
      <c r="C358" s="847"/>
      <c r="D358" s="847"/>
      <c r="E358" s="847"/>
      <c r="F358" s="847"/>
      <c r="G358" s="847"/>
      <c r="H358" s="847"/>
      <c r="I358" s="847"/>
      <c r="J358" s="847"/>
    </row>
    <row r="359" spans="1:10" ht="59.25" customHeight="1">
      <c r="A359" s="847"/>
      <c r="B359" s="847"/>
      <c r="C359" s="847"/>
      <c r="D359" s="847"/>
      <c r="E359" s="847"/>
      <c r="F359" s="847"/>
      <c r="G359" s="847"/>
      <c r="H359" s="847"/>
      <c r="I359" s="847"/>
      <c r="J359" s="847"/>
    </row>
    <row r="360" spans="1:10" ht="59.25" customHeight="1">
      <c r="A360" s="847"/>
      <c r="B360" s="847"/>
      <c r="C360" s="847"/>
      <c r="D360" s="847"/>
      <c r="E360" s="847"/>
      <c r="F360" s="847"/>
      <c r="G360" s="847"/>
      <c r="H360" s="847"/>
      <c r="I360" s="847"/>
      <c r="J360" s="847"/>
    </row>
    <row r="361" spans="1:10" ht="59.25" customHeight="1">
      <c r="A361" s="847"/>
      <c r="B361" s="847"/>
      <c r="C361" s="847"/>
      <c r="D361" s="847"/>
      <c r="E361" s="847"/>
      <c r="F361" s="847"/>
      <c r="G361" s="847"/>
      <c r="H361" s="847"/>
      <c r="I361" s="847"/>
      <c r="J361" s="847"/>
    </row>
    <row r="362" spans="1:10" ht="59.25" customHeight="1">
      <c r="A362" s="847"/>
      <c r="B362" s="847"/>
      <c r="C362" s="847"/>
      <c r="D362" s="847"/>
      <c r="E362" s="847"/>
      <c r="F362" s="847"/>
      <c r="G362" s="847"/>
      <c r="H362" s="847"/>
      <c r="I362" s="847"/>
      <c r="J362" s="847"/>
    </row>
    <row r="363" spans="1:10" ht="59.25" customHeight="1">
      <c r="A363" s="847"/>
      <c r="B363" s="847"/>
      <c r="C363" s="847"/>
      <c r="D363" s="847"/>
      <c r="E363" s="847"/>
      <c r="F363" s="847"/>
      <c r="G363" s="847"/>
      <c r="H363" s="847"/>
      <c r="I363" s="847"/>
      <c r="J363" s="847"/>
    </row>
    <row r="364" spans="1:10" ht="59.25" customHeight="1">
      <c r="A364" s="847"/>
      <c r="B364" s="847"/>
      <c r="C364" s="847"/>
      <c r="D364" s="847"/>
      <c r="E364" s="847"/>
      <c r="F364" s="847"/>
      <c r="G364" s="847"/>
      <c r="H364" s="847"/>
      <c r="I364" s="847"/>
      <c r="J364" s="847"/>
    </row>
    <row r="365" spans="1:10" ht="59.25" customHeight="1">
      <c r="A365" s="847"/>
      <c r="B365" s="847"/>
      <c r="C365" s="847"/>
      <c r="D365" s="847"/>
      <c r="E365" s="847"/>
      <c r="F365" s="847"/>
      <c r="G365" s="847"/>
      <c r="H365" s="847"/>
      <c r="I365" s="847"/>
      <c r="J365" s="847"/>
    </row>
    <row r="366" spans="1:10" ht="59.25" customHeight="1">
      <c r="A366" s="847"/>
      <c r="B366" s="847"/>
      <c r="C366" s="847"/>
      <c r="D366" s="847"/>
      <c r="E366" s="847"/>
      <c r="F366" s="847"/>
      <c r="G366" s="847"/>
      <c r="H366" s="847"/>
      <c r="I366" s="847"/>
      <c r="J366" s="847"/>
    </row>
    <row r="367" spans="1:10" ht="59.25" customHeight="1">
      <c r="A367" s="847"/>
      <c r="B367" s="847"/>
      <c r="C367" s="847"/>
      <c r="D367" s="847"/>
      <c r="E367" s="847"/>
      <c r="F367" s="847"/>
      <c r="G367" s="847"/>
      <c r="H367" s="847"/>
      <c r="I367" s="847"/>
      <c r="J367" s="847"/>
    </row>
    <row r="368" spans="1:10" ht="59.25" customHeight="1">
      <c r="A368" s="847"/>
      <c r="B368" s="847"/>
      <c r="C368" s="847"/>
      <c r="D368" s="847"/>
      <c r="E368" s="847"/>
      <c r="F368" s="847"/>
      <c r="G368" s="847"/>
      <c r="H368" s="847"/>
      <c r="I368" s="847"/>
      <c r="J368" s="847"/>
    </row>
    <row r="369" spans="1:10" ht="59.25" customHeight="1">
      <c r="A369" s="847"/>
      <c r="B369" s="847"/>
      <c r="C369" s="847"/>
      <c r="D369" s="847"/>
      <c r="E369" s="847"/>
      <c r="F369" s="847"/>
      <c r="G369" s="847"/>
      <c r="H369" s="847"/>
      <c r="I369" s="847"/>
      <c r="J369" s="847"/>
    </row>
    <row r="370" spans="1:10" ht="59.25" customHeight="1">
      <c r="A370" s="847"/>
      <c r="B370" s="847"/>
      <c r="C370" s="847"/>
      <c r="D370" s="847"/>
      <c r="E370" s="847"/>
      <c r="F370" s="847"/>
      <c r="G370" s="847"/>
      <c r="H370" s="847"/>
      <c r="I370" s="847"/>
      <c r="J370" s="847"/>
    </row>
    <row r="371" spans="1:10" ht="59.25" customHeight="1">
      <c r="A371" s="847"/>
      <c r="B371" s="847"/>
      <c r="C371" s="847"/>
      <c r="D371" s="847"/>
      <c r="E371" s="847"/>
      <c r="F371" s="847"/>
      <c r="G371" s="847"/>
      <c r="H371" s="847"/>
      <c r="I371" s="847"/>
      <c r="J371" s="847"/>
    </row>
    <row r="372" spans="1:10" ht="59.25" customHeight="1">
      <c r="A372" s="847"/>
      <c r="B372" s="847"/>
      <c r="C372" s="847"/>
      <c r="D372" s="847"/>
      <c r="E372" s="847"/>
      <c r="F372" s="847"/>
      <c r="G372" s="847"/>
      <c r="H372" s="847"/>
      <c r="I372" s="847"/>
      <c r="J372" s="847"/>
    </row>
    <row r="373" spans="1:10" ht="59.25" customHeight="1">
      <c r="A373" s="847"/>
      <c r="B373" s="847"/>
      <c r="C373" s="847"/>
      <c r="D373" s="847"/>
      <c r="E373" s="847"/>
      <c r="F373" s="847"/>
      <c r="G373" s="847"/>
      <c r="H373" s="847"/>
      <c r="I373" s="847"/>
      <c r="J373" s="847"/>
    </row>
    <row r="374" spans="1:10" ht="59.25" customHeight="1">
      <c r="A374" s="847"/>
      <c r="B374" s="847"/>
      <c r="C374" s="847"/>
      <c r="D374" s="847"/>
      <c r="E374" s="847"/>
      <c r="F374" s="847"/>
      <c r="G374" s="847"/>
      <c r="H374" s="847"/>
      <c r="I374" s="847"/>
      <c r="J374" s="847"/>
    </row>
    <row r="375" spans="1:10" ht="59.25" customHeight="1">
      <c r="A375" s="847"/>
      <c r="B375" s="847"/>
      <c r="C375" s="847"/>
      <c r="D375" s="847"/>
      <c r="E375" s="847"/>
      <c r="F375" s="847"/>
      <c r="G375" s="847"/>
      <c r="H375" s="847"/>
      <c r="I375" s="847"/>
      <c r="J375" s="847"/>
    </row>
    <row r="376" spans="1:10" ht="59.25" customHeight="1">
      <c r="A376" s="847"/>
      <c r="B376" s="847"/>
      <c r="C376" s="847"/>
      <c r="D376" s="847"/>
      <c r="E376" s="847"/>
      <c r="F376" s="847"/>
      <c r="G376" s="847"/>
      <c r="H376" s="847"/>
      <c r="I376" s="847"/>
      <c r="J376" s="847"/>
    </row>
    <row r="377" spans="1:10" ht="59.25" customHeight="1">
      <c r="A377" s="847"/>
      <c r="B377" s="847"/>
      <c r="C377" s="847"/>
      <c r="D377" s="847"/>
      <c r="E377" s="847"/>
      <c r="F377" s="847"/>
      <c r="G377" s="847"/>
      <c r="H377" s="847"/>
      <c r="I377" s="847"/>
      <c r="J377" s="847"/>
    </row>
    <row r="378" spans="1:10" ht="59.25" customHeight="1">
      <c r="A378" s="847"/>
      <c r="B378" s="847"/>
      <c r="C378" s="847"/>
      <c r="D378" s="847"/>
      <c r="E378" s="847"/>
      <c r="F378" s="847"/>
      <c r="G378" s="847"/>
      <c r="H378" s="847"/>
      <c r="I378" s="847"/>
      <c r="J378" s="847"/>
    </row>
    <row r="379" spans="1:10" ht="59.25" customHeight="1">
      <c r="A379" s="847"/>
      <c r="B379" s="847"/>
      <c r="C379" s="847"/>
      <c r="D379" s="847"/>
      <c r="E379" s="847"/>
      <c r="F379" s="847"/>
      <c r="G379" s="847"/>
      <c r="H379" s="847"/>
      <c r="I379" s="847"/>
      <c r="J379" s="847"/>
    </row>
    <row r="380" spans="1:10" ht="59.25" customHeight="1">
      <c r="A380" s="847"/>
      <c r="B380" s="847"/>
      <c r="C380" s="847"/>
      <c r="D380" s="847"/>
      <c r="E380" s="847"/>
      <c r="F380" s="847"/>
      <c r="G380" s="847"/>
      <c r="H380" s="847"/>
      <c r="I380" s="847"/>
      <c r="J380" s="847"/>
    </row>
    <row r="381" spans="1:10" ht="59.25" customHeight="1">
      <c r="A381" s="847"/>
      <c r="B381" s="847"/>
      <c r="C381" s="847"/>
      <c r="D381" s="847"/>
      <c r="E381" s="847"/>
      <c r="F381" s="847"/>
      <c r="G381" s="847"/>
      <c r="H381" s="847"/>
      <c r="I381" s="847"/>
      <c r="J381" s="847"/>
    </row>
    <row r="382" spans="1:10" ht="59.25" customHeight="1">
      <c r="A382" s="847"/>
      <c r="B382" s="847"/>
      <c r="C382" s="847"/>
      <c r="D382" s="847"/>
      <c r="E382" s="847"/>
      <c r="F382" s="847"/>
      <c r="G382" s="847"/>
      <c r="H382" s="847"/>
      <c r="I382" s="847"/>
      <c r="J382" s="847"/>
    </row>
    <row r="383" spans="1:10" ht="59.25" customHeight="1">
      <c r="A383" s="847"/>
      <c r="B383" s="847"/>
      <c r="C383" s="847"/>
      <c r="D383" s="847"/>
      <c r="E383" s="847"/>
      <c r="F383" s="847"/>
      <c r="G383" s="847"/>
      <c r="H383" s="847"/>
      <c r="I383" s="847"/>
      <c r="J383" s="847"/>
    </row>
    <row r="384" spans="1:10" ht="59.25" customHeight="1">
      <c r="A384" s="847"/>
      <c r="B384" s="847"/>
      <c r="C384" s="847"/>
      <c r="D384" s="847"/>
      <c r="E384" s="847"/>
      <c r="F384" s="847"/>
      <c r="G384" s="847"/>
      <c r="H384" s="847"/>
      <c r="I384" s="847"/>
      <c r="J384" s="847"/>
    </row>
    <row r="385" spans="1:10" ht="59.25" customHeight="1">
      <c r="A385" s="847"/>
      <c r="B385" s="847"/>
      <c r="C385" s="847"/>
      <c r="D385" s="847"/>
      <c r="E385" s="847"/>
      <c r="F385" s="847"/>
      <c r="G385" s="847"/>
      <c r="H385" s="847"/>
      <c r="I385" s="847"/>
      <c r="J385" s="847"/>
    </row>
    <row r="386" spans="1:10" ht="59.25" customHeight="1">
      <c r="A386" s="847"/>
      <c r="B386" s="847"/>
      <c r="C386" s="847"/>
      <c r="D386" s="847"/>
      <c r="E386" s="847"/>
      <c r="F386" s="847"/>
      <c r="G386" s="847"/>
      <c r="H386" s="847"/>
      <c r="I386" s="847"/>
      <c r="J386" s="847"/>
    </row>
    <row r="387" spans="1:10" ht="59.25" customHeight="1">
      <c r="A387" s="847"/>
      <c r="B387" s="847"/>
      <c r="C387" s="847"/>
      <c r="D387" s="847"/>
      <c r="E387" s="847"/>
      <c r="F387" s="847"/>
      <c r="G387" s="847"/>
      <c r="H387" s="847"/>
      <c r="I387" s="847"/>
      <c r="J387" s="847"/>
    </row>
    <row r="388" spans="1:10" ht="59.25" customHeight="1">
      <c r="A388" s="847"/>
      <c r="B388" s="847"/>
      <c r="C388" s="847"/>
      <c r="D388" s="847"/>
      <c r="E388" s="847"/>
      <c r="F388" s="847"/>
      <c r="G388" s="847"/>
      <c r="H388" s="847"/>
      <c r="I388" s="847"/>
      <c r="J388" s="847"/>
    </row>
    <row r="389" spans="1:10" ht="59.25" customHeight="1">
      <c r="A389" s="847"/>
      <c r="B389" s="847"/>
      <c r="C389" s="847"/>
      <c r="D389" s="847"/>
      <c r="E389" s="847"/>
      <c r="F389" s="847"/>
      <c r="G389" s="847"/>
      <c r="H389" s="847"/>
      <c r="I389" s="847"/>
      <c r="J389" s="847"/>
    </row>
    <row r="390" spans="1:10" ht="59.25" customHeight="1">
      <c r="A390" s="847"/>
      <c r="B390" s="847"/>
      <c r="C390" s="847"/>
      <c r="D390" s="847"/>
      <c r="E390" s="847"/>
      <c r="F390" s="847"/>
      <c r="G390" s="847"/>
      <c r="H390" s="847"/>
      <c r="I390" s="847"/>
      <c r="J390" s="847"/>
    </row>
    <row r="391" spans="1:10" ht="59.25" customHeight="1">
      <c r="A391" s="847"/>
      <c r="B391" s="847"/>
      <c r="C391" s="847"/>
      <c r="D391" s="847"/>
      <c r="E391" s="847"/>
      <c r="F391" s="847"/>
      <c r="G391" s="847"/>
      <c r="H391" s="847"/>
      <c r="I391" s="847"/>
      <c r="J391" s="847"/>
    </row>
    <row r="392" spans="1:10" ht="59.25" customHeight="1">
      <c r="A392" s="847"/>
      <c r="B392" s="847"/>
      <c r="C392" s="847"/>
      <c r="D392" s="847"/>
      <c r="E392" s="847"/>
      <c r="F392" s="847"/>
      <c r="G392" s="847"/>
      <c r="H392" s="847"/>
      <c r="I392" s="847"/>
      <c r="J392" s="847"/>
    </row>
    <row r="393" spans="1:10" ht="59.25" customHeight="1">
      <c r="A393" s="847"/>
      <c r="B393" s="847"/>
      <c r="C393" s="847"/>
      <c r="D393" s="847"/>
      <c r="E393" s="847"/>
      <c r="F393" s="847"/>
      <c r="G393" s="847"/>
      <c r="H393" s="847"/>
      <c r="I393" s="847"/>
      <c r="J393" s="847"/>
    </row>
    <row r="394" spans="1:10" ht="59.25" customHeight="1">
      <c r="A394" s="847"/>
      <c r="B394" s="847"/>
      <c r="C394" s="847"/>
      <c r="D394" s="847"/>
      <c r="E394" s="847"/>
      <c r="F394" s="847"/>
      <c r="G394" s="847"/>
      <c r="H394" s="847"/>
      <c r="I394" s="847"/>
      <c r="J394" s="847"/>
    </row>
    <row r="395" spans="1:10" ht="59.25" customHeight="1">
      <c r="A395" s="847"/>
      <c r="B395" s="847"/>
      <c r="C395" s="847"/>
      <c r="D395" s="847"/>
      <c r="E395" s="847"/>
      <c r="F395" s="847"/>
      <c r="G395" s="847"/>
      <c r="H395" s="847"/>
      <c r="I395" s="847"/>
      <c r="J395" s="847"/>
    </row>
    <row r="396" spans="1:10" ht="59.25" customHeight="1">
      <c r="A396" s="847"/>
      <c r="B396" s="847"/>
      <c r="C396" s="847"/>
      <c r="D396" s="847"/>
      <c r="E396" s="847"/>
      <c r="F396" s="847"/>
      <c r="G396" s="847"/>
      <c r="H396" s="847"/>
      <c r="I396" s="847"/>
      <c r="J396" s="847"/>
    </row>
    <row r="397" spans="1:10" ht="59.25" customHeight="1">
      <c r="A397" s="847"/>
      <c r="B397" s="847"/>
      <c r="C397" s="847"/>
      <c r="D397" s="847"/>
      <c r="E397" s="847"/>
      <c r="F397" s="847"/>
      <c r="G397" s="847"/>
      <c r="H397" s="847"/>
      <c r="I397" s="847"/>
      <c r="J397" s="847"/>
    </row>
    <row r="398" spans="1:10" ht="59.25" customHeight="1">
      <c r="A398" s="847"/>
      <c r="B398" s="847"/>
      <c r="C398" s="847"/>
      <c r="D398" s="847"/>
      <c r="E398" s="847"/>
      <c r="F398" s="847"/>
      <c r="G398" s="847"/>
      <c r="H398" s="847"/>
      <c r="I398" s="847"/>
      <c r="J398" s="847"/>
    </row>
    <row r="399" spans="1:10" ht="59.25" customHeight="1">
      <c r="A399" s="847"/>
      <c r="B399" s="847"/>
      <c r="C399" s="847"/>
      <c r="D399" s="847"/>
      <c r="E399" s="847"/>
      <c r="F399" s="847"/>
      <c r="G399" s="847"/>
      <c r="H399" s="847"/>
      <c r="I399" s="847"/>
      <c r="J399" s="847"/>
    </row>
    <row r="400" spans="1:10" ht="59.25" customHeight="1">
      <c r="A400" s="847"/>
      <c r="B400" s="847"/>
      <c r="C400" s="847"/>
      <c r="D400" s="847"/>
      <c r="E400" s="847"/>
      <c r="F400" s="847"/>
      <c r="G400" s="847"/>
      <c r="H400" s="847"/>
      <c r="I400" s="847"/>
      <c r="J400" s="847"/>
    </row>
    <row r="401" spans="1:10" ht="59.25" customHeight="1">
      <c r="A401" s="847"/>
      <c r="B401" s="847"/>
      <c r="C401" s="847"/>
      <c r="D401" s="847"/>
      <c r="E401" s="847"/>
      <c r="F401" s="847"/>
      <c r="G401" s="847"/>
      <c r="H401" s="847"/>
      <c r="I401" s="847"/>
      <c r="J401" s="847"/>
    </row>
    <row r="402" spans="1:10" ht="59.25" customHeight="1">
      <c r="A402" s="847"/>
      <c r="B402" s="847"/>
      <c r="C402" s="847"/>
      <c r="D402" s="847"/>
      <c r="E402" s="847"/>
      <c r="F402" s="847"/>
      <c r="G402" s="847"/>
      <c r="H402" s="847"/>
      <c r="I402" s="847"/>
      <c r="J402" s="847"/>
    </row>
    <row r="403" spans="1:10" ht="59.25" customHeight="1">
      <c r="A403" s="847"/>
      <c r="B403" s="847"/>
      <c r="C403" s="847"/>
      <c r="D403" s="847"/>
      <c r="E403" s="847"/>
      <c r="F403" s="847"/>
      <c r="G403" s="847"/>
      <c r="H403" s="847"/>
      <c r="I403" s="847"/>
      <c r="J403" s="847"/>
    </row>
    <row r="404" spans="1:10" ht="59.25" customHeight="1">
      <c r="A404" s="847"/>
      <c r="B404" s="847"/>
      <c r="C404" s="847"/>
      <c r="D404" s="847"/>
      <c r="E404" s="847"/>
      <c r="F404" s="847"/>
      <c r="G404" s="847"/>
      <c r="H404" s="847"/>
      <c r="I404" s="847"/>
      <c r="J404" s="847"/>
    </row>
    <row r="405" spans="1:10" ht="59.25" customHeight="1">
      <c r="A405" s="847"/>
      <c r="B405" s="847"/>
      <c r="C405" s="847"/>
      <c r="D405" s="847"/>
      <c r="E405" s="847"/>
      <c r="F405" s="847"/>
      <c r="G405" s="847"/>
      <c r="H405" s="847"/>
      <c r="I405" s="847"/>
      <c r="J405" s="847"/>
    </row>
    <row r="406" spans="1:10" ht="59.25" customHeight="1">
      <c r="A406" s="847"/>
      <c r="B406" s="847"/>
      <c r="C406" s="847"/>
      <c r="D406" s="847"/>
      <c r="E406" s="847"/>
      <c r="F406" s="847"/>
      <c r="G406" s="847"/>
      <c r="H406" s="847"/>
      <c r="I406" s="847"/>
      <c r="J406" s="847"/>
    </row>
    <row r="407" spans="1:10" ht="59.25" customHeight="1">
      <c r="A407" s="847"/>
      <c r="B407" s="847"/>
      <c r="C407" s="847"/>
      <c r="D407" s="847"/>
      <c r="E407" s="847"/>
      <c r="F407" s="847"/>
      <c r="G407" s="847"/>
      <c r="H407" s="847"/>
      <c r="I407" s="847"/>
      <c r="J407" s="847"/>
    </row>
    <row r="408" spans="1:10" ht="59.25" customHeight="1">
      <c r="A408" s="847"/>
      <c r="B408" s="847"/>
      <c r="C408" s="847"/>
      <c r="D408" s="847"/>
      <c r="E408" s="847"/>
      <c r="F408" s="847"/>
      <c r="G408" s="847"/>
      <c r="H408" s="847"/>
      <c r="I408" s="847"/>
      <c r="J408" s="847"/>
    </row>
    <row r="409" spans="1:10" ht="59.25" customHeight="1">
      <c r="A409" s="847"/>
      <c r="B409" s="847"/>
      <c r="C409" s="847"/>
      <c r="D409" s="847"/>
      <c r="E409" s="847"/>
      <c r="F409" s="847"/>
      <c r="G409" s="847"/>
      <c r="H409" s="847"/>
      <c r="I409" s="847"/>
      <c r="J409" s="847"/>
    </row>
    <row r="410" spans="1:10" ht="59.25" customHeight="1">
      <c r="A410" s="847"/>
      <c r="B410" s="847"/>
      <c r="C410" s="847"/>
      <c r="D410" s="847"/>
      <c r="E410" s="847"/>
      <c r="F410" s="847"/>
      <c r="G410" s="847"/>
      <c r="H410" s="847"/>
      <c r="I410" s="847"/>
      <c r="J410" s="847"/>
    </row>
    <row r="411" spans="1:10" ht="59.25" customHeight="1">
      <c r="A411" s="847"/>
      <c r="B411" s="847"/>
      <c r="C411" s="847"/>
      <c r="D411" s="847"/>
      <c r="E411" s="847"/>
      <c r="F411" s="847"/>
      <c r="G411" s="847"/>
      <c r="H411" s="847"/>
      <c r="I411" s="847"/>
      <c r="J411" s="847"/>
    </row>
    <row r="412" spans="1:10" ht="59.25" customHeight="1">
      <c r="A412" s="847"/>
      <c r="B412" s="847"/>
      <c r="C412" s="847"/>
      <c r="D412" s="847"/>
      <c r="E412" s="847"/>
      <c r="F412" s="847"/>
      <c r="G412" s="847"/>
      <c r="H412" s="847"/>
      <c r="I412" s="847"/>
      <c r="J412" s="847"/>
    </row>
    <row r="413" spans="1:10" ht="59.25" customHeight="1">
      <c r="A413" s="847"/>
      <c r="B413" s="847"/>
      <c r="C413" s="847"/>
      <c r="D413" s="847"/>
      <c r="E413" s="847"/>
      <c r="F413" s="847"/>
      <c r="G413" s="847"/>
      <c r="H413" s="847"/>
      <c r="I413" s="847"/>
      <c r="J413" s="847"/>
    </row>
    <row r="414" spans="1:10" ht="59.25" customHeight="1">
      <c r="A414" s="847"/>
      <c r="B414" s="847"/>
      <c r="C414" s="847"/>
      <c r="D414" s="847"/>
      <c r="E414" s="847"/>
      <c r="F414" s="847"/>
      <c r="G414" s="847"/>
      <c r="H414" s="847"/>
      <c r="I414" s="847"/>
      <c r="J414" s="847"/>
    </row>
    <row r="415" spans="1:10" ht="59.25" customHeight="1">
      <c r="A415" s="847"/>
      <c r="B415" s="847"/>
      <c r="C415" s="847"/>
      <c r="D415" s="847"/>
      <c r="E415" s="847"/>
      <c r="F415" s="847"/>
      <c r="G415" s="847"/>
      <c r="H415" s="847"/>
      <c r="I415" s="847"/>
      <c r="J415" s="847"/>
    </row>
    <row r="416" spans="1:10" ht="59.25" customHeight="1">
      <c r="A416" s="847"/>
      <c r="B416" s="847"/>
      <c r="C416" s="847"/>
      <c r="D416" s="847"/>
      <c r="E416" s="847"/>
      <c r="F416" s="847"/>
      <c r="G416" s="847"/>
      <c r="H416" s="847"/>
      <c r="I416" s="847"/>
      <c r="J416" s="847"/>
    </row>
    <row r="417" spans="1:10" ht="59.25" customHeight="1">
      <c r="A417" s="847"/>
      <c r="B417" s="847"/>
      <c r="C417" s="847"/>
      <c r="D417" s="847"/>
      <c r="E417" s="847"/>
      <c r="F417" s="847"/>
      <c r="G417" s="847"/>
      <c r="H417" s="847"/>
      <c r="I417" s="847"/>
      <c r="J417" s="847"/>
    </row>
    <row r="418" spans="1:10" ht="59.25" customHeight="1">
      <c r="A418" s="847"/>
      <c r="B418" s="847"/>
      <c r="C418" s="847"/>
      <c r="D418" s="847"/>
      <c r="E418" s="847"/>
      <c r="F418" s="847"/>
      <c r="G418" s="847"/>
      <c r="H418" s="847"/>
      <c r="I418" s="847"/>
      <c r="J418" s="847"/>
    </row>
    <row r="419" spans="1:10" ht="59.25" customHeight="1">
      <c r="A419" s="847"/>
      <c r="B419" s="847"/>
      <c r="C419" s="847"/>
      <c r="D419" s="847"/>
      <c r="E419" s="847"/>
      <c r="F419" s="847"/>
      <c r="G419" s="847"/>
      <c r="H419" s="847"/>
      <c r="I419" s="847"/>
      <c r="J419" s="847"/>
    </row>
    <row r="420" spans="1:10" ht="59.25" customHeight="1">
      <c r="A420" s="847"/>
      <c r="B420" s="847"/>
      <c r="C420" s="847"/>
      <c r="D420" s="847"/>
      <c r="E420" s="847"/>
      <c r="F420" s="847"/>
      <c r="G420" s="847"/>
      <c r="H420" s="847"/>
      <c r="I420" s="847"/>
      <c r="J420" s="847"/>
    </row>
    <row r="421" spans="1:10" ht="59.25" customHeight="1">
      <c r="A421" s="847"/>
      <c r="B421" s="847"/>
      <c r="C421" s="847"/>
      <c r="D421" s="847"/>
      <c r="E421" s="847"/>
      <c r="F421" s="847"/>
      <c r="G421" s="847"/>
      <c r="H421" s="847"/>
      <c r="I421" s="847"/>
      <c r="J421" s="847"/>
    </row>
    <row r="422" spans="1:10" ht="59.25" customHeight="1">
      <c r="A422" s="847"/>
      <c r="B422" s="847"/>
      <c r="C422" s="847"/>
      <c r="D422" s="847"/>
      <c r="E422" s="847"/>
      <c r="F422" s="847"/>
      <c r="G422" s="847"/>
      <c r="H422" s="847"/>
      <c r="I422" s="847"/>
      <c r="J422" s="847"/>
    </row>
    <row r="423" spans="1:10" ht="59.25" customHeight="1">
      <c r="A423" s="847"/>
      <c r="B423" s="847"/>
      <c r="C423" s="847"/>
      <c r="D423" s="847"/>
      <c r="E423" s="847"/>
      <c r="F423" s="847"/>
      <c r="G423" s="847"/>
      <c r="H423" s="847"/>
      <c r="I423" s="847"/>
      <c r="J423" s="847"/>
    </row>
    <row r="424" spans="1:10" ht="59.25" customHeight="1">
      <c r="A424" s="847"/>
      <c r="B424" s="847"/>
      <c r="C424" s="847"/>
      <c r="D424" s="847"/>
      <c r="E424" s="847"/>
      <c r="F424" s="847"/>
      <c r="G424" s="847"/>
      <c r="H424" s="847"/>
      <c r="I424" s="847"/>
      <c r="J424" s="847"/>
    </row>
    <row r="425" spans="1:10" ht="59.25" customHeight="1">
      <c r="A425" s="847"/>
      <c r="B425" s="847"/>
      <c r="C425" s="847"/>
      <c r="D425" s="847"/>
      <c r="E425" s="847"/>
      <c r="F425" s="847"/>
      <c r="G425" s="847"/>
      <c r="H425" s="847"/>
      <c r="I425" s="847"/>
      <c r="J425" s="847"/>
    </row>
    <row r="426" spans="1:10" ht="59.25" customHeight="1">
      <c r="A426" s="847"/>
      <c r="B426" s="847"/>
      <c r="C426" s="847"/>
      <c r="D426" s="847"/>
      <c r="E426" s="847"/>
      <c r="F426" s="847"/>
      <c r="G426" s="847"/>
      <c r="H426" s="847"/>
      <c r="I426" s="847"/>
      <c r="J426" s="847"/>
    </row>
    <row r="427" spans="1:10" ht="59.25" customHeight="1">
      <c r="A427" s="847"/>
      <c r="B427" s="847"/>
      <c r="C427" s="847"/>
      <c r="D427" s="847"/>
      <c r="E427" s="847"/>
      <c r="F427" s="847"/>
      <c r="G427" s="847"/>
      <c r="H427" s="847"/>
      <c r="I427" s="847"/>
      <c r="J427" s="847"/>
    </row>
    <row r="428" spans="1:10" ht="59.25" customHeight="1">
      <c r="A428" s="847"/>
      <c r="B428" s="847"/>
      <c r="C428" s="847"/>
      <c r="D428" s="847"/>
      <c r="E428" s="847"/>
      <c r="F428" s="847"/>
      <c r="G428" s="847"/>
      <c r="H428" s="847"/>
      <c r="I428" s="847"/>
      <c r="J428" s="847"/>
    </row>
    <row r="429" spans="1:10" ht="59.25" customHeight="1">
      <c r="A429" s="847"/>
      <c r="B429" s="847"/>
      <c r="C429" s="847"/>
      <c r="D429" s="847"/>
      <c r="E429" s="847"/>
      <c r="F429" s="847"/>
      <c r="G429" s="847"/>
      <c r="H429" s="847"/>
      <c r="I429" s="847"/>
      <c r="J429" s="847"/>
    </row>
    <row r="430" spans="1:10" ht="59.25" customHeight="1">
      <c r="A430" s="847"/>
      <c r="B430" s="847"/>
      <c r="C430" s="847"/>
      <c r="D430" s="847"/>
      <c r="E430" s="847"/>
      <c r="F430" s="847"/>
      <c r="G430" s="847"/>
      <c r="H430" s="847"/>
      <c r="I430" s="847"/>
      <c r="J430" s="847"/>
    </row>
    <row r="431" spans="1:10" ht="59.25" customHeight="1">
      <c r="A431" s="847"/>
      <c r="B431" s="847"/>
      <c r="C431" s="847"/>
      <c r="D431" s="847"/>
      <c r="E431" s="847"/>
      <c r="F431" s="847"/>
      <c r="G431" s="847"/>
      <c r="H431" s="847"/>
      <c r="I431" s="847"/>
      <c r="J431" s="847"/>
    </row>
    <row r="432" spans="1:10" ht="59.25" customHeight="1">
      <c r="A432" s="847"/>
      <c r="B432" s="847"/>
      <c r="C432" s="847"/>
      <c r="D432" s="847"/>
      <c r="E432" s="847"/>
      <c r="F432" s="847"/>
      <c r="G432" s="847"/>
      <c r="H432" s="847"/>
      <c r="I432" s="847"/>
      <c r="J432" s="847"/>
    </row>
    <row r="433" spans="1:10" ht="59.25" customHeight="1">
      <c r="A433" s="847"/>
      <c r="B433" s="847"/>
      <c r="C433" s="847"/>
      <c r="D433" s="847"/>
      <c r="E433" s="847"/>
      <c r="F433" s="847"/>
      <c r="G433" s="847"/>
      <c r="H433" s="847"/>
      <c r="I433" s="847"/>
      <c r="J433" s="847"/>
    </row>
    <row r="434" spans="1:10" ht="59.25" customHeight="1">
      <c r="A434" s="847"/>
      <c r="B434" s="847"/>
      <c r="C434" s="847"/>
      <c r="D434" s="847"/>
      <c r="E434" s="847"/>
      <c r="F434" s="847"/>
      <c r="G434" s="847"/>
      <c r="H434" s="847"/>
      <c r="I434" s="847"/>
      <c r="J434" s="847"/>
    </row>
    <row r="435" spans="1:10" ht="59.25" customHeight="1">
      <c r="A435" s="847"/>
      <c r="B435" s="847"/>
      <c r="C435" s="847"/>
      <c r="D435" s="847"/>
      <c r="E435" s="847"/>
      <c r="F435" s="847"/>
      <c r="G435" s="847"/>
      <c r="H435" s="847"/>
      <c r="I435" s="847"/>
      <c r="J435" s="847"/>
    </row>
    <row r="436" spans="1:10" ht="59.25" customHeight="1">
      <c r="A436" s="847"/>
      <c r="B436" s="847"/>
      <c r="C436" s="847"/>
      <c r="D436" s="847"/>
      <c r="E436" s="847"/>
      <c r="F436" s="847"/>
      <c r="G436" s="847"/>
      <c r="H436" s="847"/>
      <c r="I436" s="847"/>
      <c r="J436" s="847"/>
    </row>
    <row r="437" spans="1:10" ht="59.25" customHeight="1">
      <c r="A437" s="847"/>
      <c r="B437" s="847"/>
      <c r="C437" s="847"/>
      <c r="D437" s="847"/>
      <c r="E437" s="847"/>
      <c r="F437" s="847"/>
      <c r="G437" s="847"/>
      <c r="H437" s="847"/>
      <c r="I437" s="847"/>
      <c r="J437" s="847"/>
    </row>
    <row r="438" spans="1:10" ht="59.25" customHeight="1">
      <c r="A438" s="847"/>
      <c r="B438" s="847"/>
      <c r="C438" s="847"/>
      <c r="D438" s="847"/>
      <c r="E438" s="847"/>
      <c r="F438" s="847"/>
      <c r="G438" s="847"/>
      <c r="H438" s="847"/>
      <c r="I438" s="847"/>
      <c r="J438" s="847"/>
    </row>
    <row r="439" spans="1:10" ht="59.25" customHeight="1">
      <c r="A439" s="847"/>
      <c r="B439" s="847"/>
      <c r="C439" s="847"/>
      <c r="D439" s="847"/>
      <c r="E439" s="847"/>
      <c r="F439" s="847"/>
      <c r="G439" s="847"/>
      <c r="H439" s="847"/>
      <c r="I439" s="847"/>
      <c r="J439" s="847"/>
    </row>
    <row r="440" spans="1:10" ht="59.25" customHeight="1">
      <c r="A440" s="847"/>
      <c r="B440" s="847"/>
      <c r="C440" s="847"/>
      <c r="D440" s="847"/>
      <c r="E440" s="847"/>
      <c r="F440" s="847"/>
      <c r="G440" s="847"/>
      <c r="H440" s="847"/>
      <c r="I440" s="847"/>
      <c r="J440" s="847"/>
    </row>
    <row r="441" spans="1:10" ht="59.25" customHeight="1">
      <c r="A441" s="847"/>
      <c r="B441" s="847"/>
      <c r="C441" s="847"/>
      <c r="D441" s="847"/>
      <c r="E441" s="847"/>
      <c r="F441" s="847"/>
      <c r="G441" s="847"/>
      <c r="H441" s="847"/>
      <c r="I441" s="847"/>
      <c r="J441" s="847"/>
    </row>
    <row r="442" spans="1:10" ht="59.25" customHeight="1">
      <c r="A442" s="847"/>
      <c r="B442" s="847"/>
      <c r="C442" s="847"/>
      <c r="D442" s="847"/>
      <c r="E442" s="847"/>
      <c r="F442" s="847"/>
      <c r="G442" s="847"/>
      <c r="H442" s="847"/>
      <c r="I442" s="847"/>
      <c r="J442" s="847"/>
    </row>
    <row r="443" spans="1:10" ht="59.25" customHeight="1">
      <c r="A443" s="847"/>
      <c r="B443" s="847"/>
      <c r="C443" s="847"/>
      <c r="D443" s="847"/>
      <c r="E443" s="847"/>
      <c r="F443" s="847"/>
      <c r="G443" s="847"/>
      <c r="H443" s="847"/>
      <c r="I443" s="847"/>
      <c r="J443" s="847"/>
    </row>
    <row r="444" spans="1:10" ht="59.25" customHeight="1">
      <c r="A444" s="847"/>
      <c r="B444" s="847"/>
      <c r="C444" s="847"/>
      <c r="D444" s="847"/>
      <c r="E444" s="847"/>
      <c r="F444" s="847"/>
      <c r="G444" s="847"/>
      <c r="H444" s="847"/>
      <c r="I444" s="847"/>
      <c r="J444" s="847"/>
    </row>
    <row r="445" spans="1:10" ht="59.25" customHeight="1">
      <c r="A445" s="847"/>
      <c r="B445" s="847"/>
      <c r="C445" s="847"/>
      <c r="D445" s="847"/>
      <c r="E445" s="847"/>
      <c r="F445" s="847"/>
      <c r="G445" s="847"/>
      <c r="H445" s="847"/>
      <c r="I445" s="847"/>
      <c r="J445" s="847"/>
    </row>
    <row r="446" spans="1:10" ht="59.25" customHeight="1">
      <c r="A446" s="847"/>
      <c r="B446" s="847"/>
      <c r="C446" s="847"/>
      <c r="D446" s="847"/>
      <c r="E446" s="847"/>
      <c r="F446" s="847"/>
      <c r="G446" s="847"/>
      <c r="H446" s="847"/>
      <c r="I446" s="847"/>
      <c r="J446" s="847"/>
    </row>
    <row r="447" spans="1:10" ht="59.25" customHeight="1">
      <c r="A447" s="847"/>
      <c r="B447" s="847"/>
      <c r="C447" s="847"/>
      <c r="D447" s="847"/>
      <c r="E447" s="847"/>
      <c r="F447" s="847"/>
      <c r="G447" s="847"/>
      <c r="H447" s="847"/>
      <c r="I447" s="847"/>
      <c r="J447" s="847"/>
    </row>
    <row r="448" spans="1:10" ht="59.25" customHeight="1">
      <c r="A448" s="847"/>
      <c r="B448" s="847"/>
      <c r="C448" s="847"/>
      <c r="D448" s="847"/>
      <c r="E448" s="847"/>
      <c r="F448" s="847"/>
      <c r="G448" s="847"/>
      <c r="H448" s="847"/>
      <c r="I448" s="847"/>
      <c r="J448" s="847"/>
    </row>
    <row r="449" spans="1:10" ht="59.25" customHeight="1">
      <c r="A449" s="847"/>
      <c r="B449" s="847"/>
      <c r="C449" s="847"/>
      <c r="D449" s="847"/>
      <c r="E449" s="847"/>
      <c r="F449" s="847"/>
      <c r="G449" s="847"/>
      <c r="H449" s="847"/>
      <c r="I449" s="847"/>
      <c r="J449" s="847"/>
    </row>
    <row r="450" spans="1:10" ht="59.25" customHeight="1">
      <c r="A450" s="847"/>
      <c r="B450" s="847"/>
      <c r="C450" s="847"/>
      <c r="D450" s="847"/>
      <c r="E450" s="847"/>
      <c r="F450" s="847"/>
      <c r="G450" s="847"/>
      <c r="H450" s="847"/>
      <c r="I450" s="847"/>
      <c r="J450" s="847"/>
    </row>
    <row r="451" spans="1:10" ht="59.25" customHeight="1">
      <c r="A451" s="847"/>
      <c r="B451" s="847"/>
      <c r="C451" s="847"/>
      <c r="D451" s="847"/>
      <c r="E451" s="847"/>
      <c r="F451" s="847"/>
      <c r="G451" s="847"/>
      <c r="H451" s="847"/>
      <c r="I451" s="847"/>
      <c r="J451" s="847"/>
    </row>
    <row r="452" spans="1:10" ht="59.25" customHeight="1">
      <c r="A452" s="847"/>
      <c r="B452" s="847"/>
      <c r="C452" s="847"/>
      <c r="D452" s="847"/>
      <c r="E452" s="847"/>
      <c r="F452" s="847"/>
      <c r="G452" s="847"/>
      <c r="H452" s="847"/>
      <c r="I452" s="847"/>
      <c r="J452" s="847"/>
    </row>
    <row r="453" spans="1:10" ht="59.25" customHeight="1">
      <c r="A453" s="847"/>
      <c r="B453" s="847"/>
      <c r="C453" s="847"/>
      <c r="D453" s="847"/>
      <c r="E453" s="847"/>
      <c r="F453" s="847"/>
      <c r="G453" s="847"/>
      <c r="H453" s="847"/>
      <c r="I453" s="847"/>
      <c r="J453" s="847"/>
    </row>
    <row r="454" spans="1:10" ht="59.25" customHeight="1">
      <c r="A454" s="847"/>
      <c r="B454" s="847"/>
      <c r="C454" s="847"/>
      <c r="D454" s="847"/>
      <c r="E454" s="847"/>
      <c r="F454" s="847"/>
      <c r="G454" s="847"/>
      <c r="H454" s="847"/>
      <c r="I454" s="847"/>
      <c r="J454" s="847"/>
    </row>
    <row r="455" spans="1:10" ht="59.25" customHeight="1">
      <c r="A455" s="847"/>
      <c r="B455" s="847"/>
      <c r="C455" s="847"/>
      <c r="D455" s="847"/>
      <c r="E455" s="847"/>
      <c r="F455" s="847"/>
      <c r="G455" s="847"/>
      <c r="H455" s="847"/>
      <c r="I455" s="847"/>
      <c r="J455" s="847"/>
    </row>
    <row r="456" spans="1:10" ht="59.25" customHeight="1">
      <c r="A456" s="847"/>
      <c r="B456" s="847"/>
      <c r="C456" s="847"/>
      <c r="D456" s="847"/>
      <c r="E456" s="847"/>
      <c r="F456" s="847"/>
      <c r="G456" s="847"/>
      <c r="H456" s="847"/>
      <c r="I456" s="847"/>
      <c r="J456" s="847"/>
    </row>
    <row r="457" spans="1:10" ht="59.25" customHeight="1">
      <c r="A457" s="847"/>
      <c r="B457" s="847"/>
      <c r="C457" s="847"/>
      <c r="D457" s="847"/>
      <c r="E457" s="847"/>
      <c r="F457" s="847"/>
      <c r="G457" s="847"/>
      <c r="H457" s="847"/>
      <c r="I457" s="847"/>
      <c r="J457" s="847"/>
    </row>
    <row r="458" spans="1:10" ht="59.25" customHeight="1">
      <c r="A458" s="847"/>
      <c r="B458" s="847"/>
      <c r="C458" s="847"/>
      <c r="D458" s="847"/>
      <c r="E458" s="847"/>
      <c r="F458" s="847"/>
      <c r="G458" s="847"/>
      <c r="H458" s="847"/>
      <c r="I458" s="847"/>
      <c r="J458" s="847"/>
    </row>
    <row r="459" spans="1:10" ht="59.25" customHeight="1">
      <c r="A459" s="847"/>
      <c r="B459" s="847"/>
      <c r="C459" s="847"/>
      <c r="D459" s="847"/>
      <c r="E459" s="847"/>
      <c r="F459" s="847"/>
      <c r="G459" s="847"/>
      <c r="H459" s="847"/>
      <c r="I459" s="847"/>
      <c r="J459" s="847"/>
    </row>
    <row r="460" spans="1:10" ht="59.25" customHeight="1">
      <c r="A460" s="847"/>
      <c r="B460" s="847"/>
      <c r="C460" s="847"/>
      <c r="D460" s="847"/>
      <c r="E460" s="847"/>
      <c r="F460" s="847"/>
      <c r="G460" s="847"/>
      <c r="H460" s="847"/>
      <c r="I460" s="847"/>
      <c r="J460" s="847"/>
    </row>
    <row r="461" spans="1:10" ht="59.25" customHeight="1">
      <c r="A461" s="847"/>
      <c r="B461" s="847"/>
      <c r="C461" s="847"/>
      <c r="D461" s="847"/>
      <c r="E461" s="847"/>
      <c r="F461" s="847"/>
      <c r="G461" s="847"/>
      <c r="H461" s="847"/>
      <c r="I461" s="847"/>
      <c r="J461" s="847"/>
    </row>
    <row r="462" spans="1:10" ht="59.25" customHeight="1">
      <c r="A462" s="847"/>
      <c r="B462" s="847"/>
      <c r="C462" s="847"/>
      <c r="D462" s="847"/>
      <c r="E462" s="847"/>
      <c r="F462" s="847"/>
      <c r="G462" s="847"/>
      <c r="H462" s="847"/>
      <c r="I462" s="847"/>
      <c r="J462" s="847"/>
    </row>
    <row r="463" spans="1:10" ht="59.25" customHeight="1">
      <c r="A463" s="847"/>
      <c r="B463" s="847"/>
      <c r="C463" s="847"/>
      <c r="D463" s="847"/>
      <c r="E463" s="847"/>
      <c r="F463" s="847"/>
      <c r="G463" s="847"/>
      <c r="H463" s="847"/>
      <c r="I463" s="847"/>
      <c r="J463" s="847"/>
    </row>
    <row r="464" spans="1:10" ht="59.25" customHeight="1">
      <c r="A464" s="847"/>
      <c r="B464" s="847"/>
      <c r="C464" s="847"/>
      <c r="D464" s="847"/>
      <c r="E464" s="847"/>
      <c r="F464" s="847"/>
      <c r="G464" s="847"/>
      <c r="H464" s="847"/>
      <c r="I464" s="847"/>
      <c r="J464" s="847"/>
    </row>
    <row r="465" spans="1:10" ht="59.25" customHeight="1">
      <c r="A465" s="847"/>
      <c r="B465" s="847"/>
      <c r="C465" s="847"/>
      <c r="D465" s="847"/>
      <c r="E465" s="847"/>
      <c r="F465" s="847"/>
      <c r="G465" s="847"/>
      <c r="H465" s="847"/>
      <c r="I465" s="847"/>
      <c r="J465" s="847"/>
    </row>
    <row r="466" spans="1:10" ht="59.25" customHeight="1">
      <c r="A466" s="847"/>
      <c r="B466" s="847"/>
      <c r="C466" s="847"/>
      <c r="D466" s="847"/>
      <c r="E466" s="847"/>
      <c r="F466" s="847"/>
      <c r="G466" s="847"/>
      <c r="H466" s="847"/>
      <c r="I466" s="847"/>
      <c r="J466" s="847"/>
    </row>
    <row r="467" spans="1:10" ht="59.25" customHeight="1">
      <c r="A467" s="847"/>
      <c r="B467" s="847"/>
      <c r="C467" s="847"/>
      <c r="D467" s="847"/>
      <c r="E467" s="847"/>
      <c r="F467" s="847"/>
      <c r="G467" s="847"/>
      <c r="H467" s="847"/>
      <c r="I467" s="847"/>
      <c r="J467" s="847"/>
    </row>
    <row r="468" spans="1:10" ht="59.25" customHeight="1">
      <c r="A468" s="847"/>
      <c r="B468" s="847"/>
      <c r="C468" s="847"/>
      <c r="D468" s="847"/>
      <c r="E468" s="847"/>
      <c r="F468" s="847"/>
      <c r="G468" s="847"/>
      <c r="H468" s="847"/>
      <c r="I468" s="847"/>
      <c r="J468" s="847"/>
    </row>
    <row r="469" spans="1:10" ht="59.25" customHeight="1">
      <c r="A469" s="847"/>
      <c r="B469" s="847"/>
      <c r="C469" s="847"/>
      <c r="D469" s="847"/>
      <c r="E469" s="847"/>
      <c r="F469" s="847"/>
      <c r="G469" s="847"/>
      <c r="H469" s="847"/>
      <c r="I469" s="847"/>
      <c r="J469" s="847"/>
    </row>
    <row r="470" spans="1:10" ht="59.25" customHeight="1">
      <c r="A470" s="847"/>
      <c r="B470" s="847"/>
      <c r="C470" s="847"/>
      <c r="D470" s="847"/>
      <c r="E470" s="847"/>
      <c r="F470" s="847"/>
      <c r="G470" s="847"/>
      <c r="H470" s="847"/>
      <c r="I470" s="847"/>
      <c r="J470" s="847"/>
    </row>
    <row r="471" spans="1:10" ht="59.25" customHeight="1">
      <c r="A471" s="847"/>
      <c r="B471" s="847"/>
      <c r="C471" s="847"/>
      <c r="D471" s="847"/>
      <c r="E471" s="847"/>
      <c r="F471" s="847"/>
      <c r="G471" s="847"/>
      <c r="H471" s="847"/>
      <c r="I471" s="847"/>
      <c r="J471" s="847"/>
    </row>
    <row r="472" spans="1:10" ht="59.25" customHeight="1">
      <c r="A472" s="847"/>
      <c r="B472" s="847"/>
      <c r="C472" s="847"/>
      <c r="D472" s="847"/>
      <c r="E472" s="847"/>
      <c r="F472" s="847"/>
      <c r="G472" s="847"/>
      <c r="H472" s="847"/>
      <c r="I472" s="847"/>
      <c r="J472" s="847"/>
    </row>
    <row r="473" spans="1:10" ht="59.25" customHeight="1">
      <c r="A473" s="847"/>
      <c r="B473" s="847"/>
      <c r="C473" s="847"/>
      <c r="D473" s="847"/>
      <c r="E473" s="847"/>
      <c r="F473" s="847"/>
      <c r="G473" s="847"/>
      <c r="H473" s="847"/>
      <c r="I473" s="847"/>
      <c r="J473" s="847"/>
    </row>
    <row r="474" spans="1:10" ht="59.25" customHeight="1">
      <c r="A474" s="847"/>
      <c r="B474" s="847"/>
      <c r="C474" s="847"/>
      <c r="D474" s="847"/>
      <c r="E474" s="847"/>
      <c r="F474" s="847"/>
      <c r="G474" s="847"/>
      <c r="H474" s="847"/>
      <c r="I474" s="847"/>
      <c r="J474" s="847"/>
    </row>
    <row r="475" spans="1:10" ht="59.25" customHeight="1">
      <c r="A475" s="847"/>
      <c r="B475" s="847"/>
      <c r="C475" s="847"/>
      <c r="D475" s="847"/>
      <c r="E475" s="847"/>
      <c r="F475" s="847"/>
      <c r="G475" s="847"/>
      <c r="H475" s="847"/>
      <c r="I475" s="847"/>
      <c r="J475" s="847"/>
    </row>
    <row r="476" spans="1:10" ht="59.25" customHeight="1">
      <c r="A476" s="847"/>
      <c r="B476" s="847"/>
      <c r="C476" s="847"/>
      <c r="D476" s="847"/>
      <c r="E476" s="847"/>
      <c r="F476" s="847"/>
      <c r="G476" s="847"/>
      <c r="H476" s="847"/>
      <c r="I476" s="847"/>
      <c r="J476" s="847"/>
    </row>
    <row r="477" spans="1:10" ht="59.25" customHeight="1">
      <c r="A477" s="847"/>
      <c r="B477" s="847"/>
      <c r="C477" s="847"/>
      <c r="D477" s="847"/>
      <c r="E477" s="847"/>
      <c r="F477" s="847"/>
      <c r="G477" s="847"/>
      <c r="H477" s="847"/>
      <c r="I477" s="847"/>
      <c r="J477" s="847"/>
    </row>
    <row r="478" spans="1:10" ht="59.25" customHeight="1">
      <c r="A478" s="847"/>
      <c r="B478" s="847"/>
      <c r="C478" s="847"/>
      <c r="D478" s="847"/>
      <c r="E478" s="847"/>
      <c r="F478" s="847"/>
      <c r="G478" s="847"/>
      <c r="H478" s="847"/>
      <c r="I478" s="847"/>
      <c r="J478" s="847"/>
    </row>
    <row r="479" spans="1:10" ht="59.25" customHeight="1">
      <c r="A479" s="847"/>
      <c r="B479" s="847"/>
      <c r="C479" s="847"/>
      <c r="D479" s="847"/>
      <c r="E479" s="847"/>
      <c r="F479" s="847"/>
      <c r="G479" s="847"/>
      <c r="H479" s="847"/>
      <c r="I479" s="847"/>
      <c r="J479" s="847"/>
    </row>
    <row r="480" spans="1:10" ht="59.25" customHeight="1">
      <c r="A480" s="847"/>
      <c r="B480" s="847"/>
      <c r="C480" s="847"/>
      <c r="D480" s="847"/>
      <c r="E480" s="847"/>
      <c r="F480" s="847"/>
      <c r="G480" s="847"/>
      <c r="H480" s="847"/>
      <c r="I480" s="847"/>
      <c r="J480" s="847"/>
    </row>
    <row r="481" spans="1:10" ht="59.25" customHeight="1">
      <c r="A481" s="847"/>
      <c r="B481" s="847"/>
      <c r="C481" s="847"/>
      <c r="D481" s="847"/>
      <c r="E481" s="847"/>
      <c r="F481" s="847"/>
      <c r="G481" s="847"/>
      <c r="H481" s="847"/>
      <c r="I481" s="847"/>
      <c r="J481" s="847"/>
    </row>
    <row r="482" spans="1:10" ht="59.25" customHeight="1">
      <c r="A482" s="847"/>
      <c r="B482" s="847"/>
      <c r="C482" s="847"/>
      <c r="D482" s="847"/>
      <c r="E482" s="847"/>
      <c r="F482" s="847"/>
      <c r="G482" s="847"/>
      <c r="H482" s="847"/>
      <c r="I482" s="847"/>
      <c r="J482" s="847"/>
    </row>
    <row r="483" spans="1:10" ht="59.25" customHeight="1">
      <c r="A483" s="847"/>
      <c r="B483" s="847"/>
      <c r="C483" s="847"/>
      <c r="D483" s="847"/>
      <c r="E483" s="847"/>
      <c r="F483" s="847"/>
      <c r="G483" s="847"/>
      <c r="H483" s="847"/>
      <c r="I483" s="847"/>
      <c r="J483" s="847"/>
    </row>
    <row r="484" spans="1:10" ht="59.25" customHeight="1">
      <c r="A484" s="847"/>
      <c r="B484" s="847"/>
      <c r="C484" s="847"/>
      <c r="D484" s="847"/>
      <c r="E484" s="847"/>
      <c r="F484" s="847"/>
      <c r="G484" s="847"/>
      <c r="H484" s="847"/>
      <c r="I484" s="847"/>
      <c r="J484" s="847"/>
    </row>
    <row r="485" spans="1:10" ht="59.25" customHeight="1">
      <c r="A485" s="847"/>
      <c r="B485" s="847"/>
      <c r="C485" s="847"/>
      <c r="D485" s="847"/>
      <c r="E485" s="847"/>
      <c r="F485" s="847"/>
      <c r="G485" s="847"/>
      <c r="H485" s="847"/>
      <c r="I485" s="847"/>
      <c r="J485" s="847"/>
    </row>
    <row r="486" spans="1:10" ht="59.25" customHeight="1">
      <c r="A486" s="847"/>
      <c r="B486" s="847"/>
      <c r="C486" s="847"/>
      <c r="D486" s="847"/>
      <c r="E486" s="847"/>
      <c r="F486" s="847"/>
      <c r="G486" s="847"/>
      <c r="H486" s="847"/>
      <c r="I486" s="847"/>
      <c r="J486" s="847"/>
    </row>
    <row r="487" spans="1:10" ht="59.25" customHeight="1">
      <c r="A487" s="847"/>
      <c r="B487" s="847"/>
      <c r="C487" s="847"/>
      <c r="D487" s="847"/>
      <c r="E487" s="847"/>
      <c r="F487" s="847"/>
      <c r="G487" s="847"/>
      <c r="H487" s="847"/>
      <c r="I487" s="847"/>
      <c r="J487" s="847"/>
    </row>
    <row r="488" spans="1:10" ht="59.25" customHeight="1">
      <c r="A488" s="847"/>
      <c r="B488" s="847"/>
      <c r="C488" s="847"/>
      <c r="D488" s="847"/>
      <c r="E488" s="847"/>
      <c r="F488" s="847"/>
      <c r="G488" s="847"/>
      <c r="H488" s="847"/>
      <c r="I488" s="847"/>
      <c r="J488" s="847"/>
    </row>
    <row r="489" spans="1:10" ht="59.25" customHeight="1">
      <c r="A489" s="847"/>
      <c r="B489" s="847"/>
      <c r="C489" s="847"/>
      <c r="D489" s="847"/>
      <c r="E489" s="847"/>
      <c r="F489" s="847"/>
      <c r="G489" s="847"/>
      <c r="H489" s="847"/>
      <c r="I489" s="847"/>
      <c r="J489" s="847"/>
    </row>
    <row r="490" spans="1:10" ht="59.25" customHeight="1">
      <c r="A490" s="847"/>
      <c r="B490" s="847"/>
      <c r="C490" s="847"/>
      <c r="D490" s="847"/>
      <c r="E490" s="847"/>
      <c r="F490" s="847"/>
      <c r="G490" s="847"/>
      <c r="H490" s="847"/>
      <c r="I490" s="847"/>
      <c r="J490" s="847"/>
    </row>
    <row r="491" spans="1:10" ht="59.25" customHeight="1">
      <c r="A491" s="847"/>
      <c r="B491" s="847"/>
      <c r="C491" s="847"/>
      <c r="D491" s="847"/>
      <c r="E491" s="847"/>
      <c r="F491" s="847"/>
      <c r="G491" s="847"/>
      <c r="H491" s="847"/>
      <c r="I491" s="847"/>
      <c r="J491" s="847"/>
    </row>
    <row r="492" spans="1:10" ht="59.25" customHeight="1">
      <c r="A492" s="847"/>
      <c r="B492" s="847"/>
      <c r="C492" s="847"/>
      <c r="D492" s="847"/>
      <c r="E492" s="847"/>
      <c r="F492" s="847"/>
      <c r="G492" s="847"/>
      <c r="H492" s="847"/>
      <c r="I492" s="847"/>
      <c r="J492" s="847"/>
    </row>
    <row r="493" spans="1:10" ht="59.25" customHeight="1">
      <c r="A493" s="847"/>
      <c r="B493" s="847"/>
      <c r="C493" s="847"/>
      <c r="D493" s="847"/>
      <c r="E493" s="847"/>
      <c r="F493" s="847"/>
      <c r="G493" s="847"/>
      <c r="H493" s="847"/>
      <c r="I493" s="847"/>
      <c r="J493" s="847"/>
    </row>
    <row r="494" spans="1:10" ht="59.25" customHeight="1">
      <c r="A494" s="847"/>
      <c r="B494" s="847"/>
      <c r="C494" s="847"/>
      <c r="D494" s="847"/>
      <c r="E494" s="847"/>
      <c r="F494" s="847"/>
      <c r="G494" s="847"/>
      <c r="H494" s="847"/>
      <c r="I494" s="847"/>
      <c r="J494" s="847"/>
    </row>
    <row r="495" spans="1:10" ht="59.25" customHeight="1">
      <c r="A495" s="847"/>
      <c r="B495" s="847"/>
      <c r="C495" s="847"/>
      <c r="D495" s="847"/>
      <c r="E495" s="847"/>
      <c r="F495" s="847"/>
      <c r="G495" s="847"/>
      <c r="H495" s="847"/>
      <c r="I495" s="847"/>
      <c r="J495" s="847"/>
    </row>
    <row r="496" spans="1:10" ht="59.25" customHeight="1">
      <c r="A496" s="847"/>
      <c r="B496" s="847"/>
      <c r="C496" s="847"/>
      <c r="D496" s="847"/>
      <c r="E496" s="847"/>
      <c r="F496" s="847"/>
      <c r="G496" s="847"/>
      <c r="H496" s="847"/>
      <c r="I496" s="847"/>
      <c r="J496" s="847"/>
    </row>
    <row r="497" spans="1:10" ht="59.25" customHeight="1">
      <c r="A497" s="847"/>
      <c r="B497" s="847"/>
      <c r="C497" s="847"/>
      <c r="D497" s="847"/>
      <c r="E497" s="847"/>
      <c r="F497" s="847"/>
      <c r="G497" s="847"/>
      <c r="H497" s="847"/>
      <c r="I497" s="847"/>
      <c r="J497" s="847"/>
    </row>
    <row r="498" spans="1:10" ht="59.25" customHeight="1">
      <c r="A498" s="847"/>
      <c r="B498" s="847"/>
      <c r="C498" s="847"/>
      <c r="D498" s="847"/>
      <c r="E498" s="847"/>
      <c r="F498" s="847"/>
      <c r="G498" s="847"/>
      <c r="H498" s="847"/>
      <c r="I498" s="847"/>
      <c r="J498" s="847"/>
    </row>
    <row r="499" spans="1:10" ht="59.25" customHeight="1">
      <c r="A499" s="847"/>
      <c r="B499" s="847"/>
      <c r="C499" s="847"/>
      <c r="D499" s="847"/>
      <c r="E499" s="847"/>
      <c r="F499" s="847"/>
      <c r="G499" s="847"/>
      <c r="H499" s="847"/>
      <c r="I499" s="847"/>
      <c r="J499" s="847"/>
    </row>
    <row r="500" spans="1:10" ht="59.25" customHeight="1">
      <c r="A500" s="847"/>
      <c r="B500" s="847"/>
      <c r="C500" s="847"/>
      <c r="D500" s="847"/>
      <c r="E500" s="847"/>
      <c r="F500" s="847"/>
      <c r="G500" s="847"/>
      <c r="H500" s="847"/>
      <c r="I500" s="847"/>
      <c r="J500" s="847"/>
    </row>
    <row r="501" spans="1:10" ht="59.25" customHeight="1">
      <c r="A501" s="847"/>
      <c r="B501" s="847"/>
      <c r="C501" s="847"/>
      <c r="D501" s="847"/>
      <c r="E501" s="847"/>
      <c r="F501" s="847"/>
      <c r="G501" s="847"/>
      <c r="H501" s="847"/>
      <c r="I501" s="847"/>
      <c r="J501" s="847"/>
    </row>
    <row r="502" spans="1:10" ht="59.25" customHeight="1">
      <c r="A502" s="847"/>
      <c r="B502" s="847"/>
      <c r="C502" s="847"/>
      <c r="D502" s="847"/>
      <c r="E502" s="847"/>
      <c r="F502" s="847"/>
      <c r="G502" s="847"/>
      <c r="H502" s="847"/>
      <c r="I502" s="847"/>
      <c r="J502" s="847"/>
    </row>
    <row r="503" spans="1:10" ht="59.25" customHeight="1">
      <c r="A503" s="847"/>
      <c r="B503" s="847"/>
      <c r="C503" s="847"/>
      <c r="D503" s="847"/>
      <c r="E503" s="847"/>
      <c r="F503" s="847"/>
      <c r="G503" s="847"/>
      <c r="H503" s="847"/>
      <c r="I503" s="847"/>
      <c r="J503" s="847"/>
    </row>
    <row r="504" spans="1:10" ht="59.25" customHeight="1">
      <c r="A504" s="847"/>
      <c r="B504" s="847"/>
      <c r="C504" s="847"/>
      <c r="D504" s="847"/>
      <c r="E504" s="847"/>
      <c r="F504" s="847"/>
      <c r="G504" s="847"/>
      <c r="H504" s="847"/>
      <c r="I504" s="847"/>
      <c r="J504" s="847"/>
    </row>
    <row r="505" spans="1:10" ht="59.25" customHeight="1">
      <c r="A505" s="847"/>
      <c r="B505" s="847"/>
      <c r="C505" s="847"/>
      <c r="D505" s="847"/>
      <c r="E505" s="847"/>
      <c r="F505" s="847"/>
      <c r="G505" s="847"/>
      <c r="H505" s="847"/>
      <c r="I505" s="847"/>
      <c r="J505" s="847"/>
    </row>
    <row r="506" spans="1:10" ht="59.25" customHeight="1">
      <c r="A506" s="847"/>
      <c r="B506" s="847"/>
      <c r="C506" s="847"/>
      <c r="D506" s="847"/>
      <c r="E506" s="847"/>
      <c r="F506" s="847"/>
      <c r="G506" s="847"/>
      <c r="H506" s="847"/>
      <c r="I506" s="847"/>
      <c r="J506" s="847"/>
    </row>
    <row r="507" spans="1:10" ht="59.25" customHeight="1">
      <c r="A507" s="847"/>
      <c r="B507" s="847"/>
      <c r="C507" s="847"/>
      <c r="D507" s="847"/>
      <c r="E507" s="847"/>
      <c r="F507" s="847"/>
      <c r="G507" s="847"/>
      <c r="H507" s="847"/>
      <c r="I507" s="847"/>
      <c r="J507" s="847"/>
    </row>
    <row r="508" spans="1:10" ht="59.25" customHeight="1">
      <c r="A508" s="847"/>
      <c r="B508" s="847"/>
      <c r="C508" s="847"/>
      <c r="D508" s="847"/>
      <c r="E508" s="847"/>
      <c r="F508" s="847"/>
      <c r="G508" s="847"/>
      <c r="H508" s="847"/>
      <c r="I508" s="847"/>
      <c r="J508" s="847"/>
    </row>
    <row r="509" spans="1:10" ht="59.25" customHeight="1">
      <c r="A509" s="847"/>
      <c r="B509" s="847"/>
      <c r="C509" s="847"/>
      <c r="D509" s="847"/>
      <c r="E509" s="847"/>
      <c r="F509" s="847"/>
      <c r="G509" s="847"/>
      <c r="H509" s="847"/>
      <c r="I509" s="847"/>
      <c r="J509" s="847"/>
    </row>
    <row r="510" spans="1:10" ht="59.25" customHeight="1">
      <c r="A510" s="847"/>
      <c r="B510" s="847"/>
      <c r="C510" s="847"/>
      <c r="D510" s="847"/>
      <c r="E510" s="847"/>
      <c r="F510" s="847"/>
      <c r="G510" s="847"/>
      <c r="H510" s="847"/>
      <c r="I510" s="847"/>
      <c r="J510" s="847"/>
    </row>
    <row r="511" spans="1:10" ht="59.25" customHeight="1">
      <c r="A511" s="847"/>
      <c r="B511" s="847"/>
      <c r="C511" s="847"/>
      <c r="D511" s="847"/>
      <c r="E511" s="847"/>
      <c r="F511" s="847"/>
      <c r="G511" s="847"/>
      <c r="H511" s="847"/>
      <c r="I511" s="847"/>
      <c r="J511" s="847"/>
    </row>
    <row r="512" spans="1:10" ht="59.25" customHeight="1">
      <c r="A512" s="847"/>
      <c r="B512" s="847"/>
      <c r="C512" s="847"/>
      <c r="D512" s="847"/>
      <c r="E512" s="847"/>
      <c r="F512" s="847"/>
      <c r="G512" s="847"/>
      <c r="H512" s="847"/>
      <c r="I512" s="847"/>
      <c r="J512" s="847"/>
    </row>
    <row r="513" spans="1:10" ht="59.25" customHeight="1">
      <c r="A513" s="847"/>
      <c r="B513" s="847"/>
      <c r="C513" s="847"/>
      <c r="D513" s="847"/>
      <c r="E513" s="847"/>
      <c r="F513" s="847"/>
      <c r="G513" s="847"/>
      <c r="H513" s="847"/>
      <c r="I513" s="847"/>
      <c r="J513" s="847"/>
    </row>
    <row r="514" spans="1:10" ht="59.25" customHeight="1">
      <c r="A514" s="847"/>
      <c r="B514" s="847"/>
      <c r="C514" s="847"/>
      <c r="D514" s="847"/>
      <c r="E514" s="847"/>
      <c r="F514" s="847"/>
      <c r="G514" s="847"/>
      <c r="H514" s="847"/>
      <c r="I514" s="847"/>
      <c r="J514" s="847"/>
    </row>
    <row r="515" spans="1:10" ht="59.25" customHeight="1">
      <c r="A515" s="847"/>
      <c r="B515" s="847"/>
      <c r="C515" s="847"/>
      <c r="D515" s="847"/>
      <c r="E515" s="847"/>
      <c r="F515" s="847"/>
      <c r="G515" s="847"/>
      <c r="H515" s="847"/>
      <c r="I515" s="847"/>
      <c r="J515" s="847"/>
    </row>
    <row r="516" spans="1:10" ht="59.25" customHeight="1">
      <c r="A516" s="847"/>
      <c r="B516" s="847"/>
      <c r="C516" s="847"/>
      <c r="D516" s="847"/>
      <c r="E516" s="847"/>
      <c r="F516" s="847"/>
      <c r="G516" s="847"/>
      <c r="H516" s="847"/>
      <c r="I516" s="847"/>
      <c r="J516" s="847"/>
    </row>
    <row r="517" spans="1:10" ht="59.25" customHeight="1">
      <c r="A517" s="847"/>
      <c r="B517" s="847"/>
      <c r="C517" s="847"/>
      <c r="D517" s="847"/>
      <c r="E517" s="847"/>
      <c r="F517" s="847"/>
      <c r="G517" s="847"/>
      <c r="H517" s="847"/>
      <c r="I517" s="847"/>
      <c r="J517" s="847"/>
    </row>
    <row r="518" spans="1:10" ht="59.25" customHeight="1">
      <c r="A518" s="847"/>
      <c r="B518" s="847"/>
      <c r="C518" s="847"/>
      <c r="D518" s="847"/>
      <c r="E518" s="847"/>
      <c r="F518" s="847"/>
      <c r="G518" s="847"/>
      <c r="H518" s="847"/>
      <c r="I518" s="847"/>
      <c r="J518" s="847"/>
    </row>
    <row r="519" spans="1:10" ht="59.25" customHeight="1">
      <c r="A519" s="847"/>
      <c r="B519" s="847"/>
      <c r="C519" s="847"/>
      <c r="D519" s="847"/>
      <c r="E519" s="847"/>
      <c r="F519" s="847"/>
      <c r="G519" s="847"/>
      <c r="H519" s="847"/>
      <c r="I519" s="847"/>
      <c r="J519" s="847"/>
    </row>
    <row r="520" spans="1:10" ht="59.25" customHeight="1">
      <c r="A520" s="847"/>
      <c r="B520" s="847"/>
      <c r="C520" s="847"/>
      <c r="D520" s="847"/>
      <c r="E520" s="847"/>
      <c r="F520" s="847"/>
      <c r="G520" s="847"/>
      <c r="H520" s="847"/>
      <c r="I520" s="847"/>
      <c r="J520" s="847"/>
    </row>
    <row r="521" spans="1:10" ht="59.25" customHeight="1">
      <c r="A521" s="847"/>
      <c r="B521" s="847"/>
      <c r="C521" s="847"/>
      <c r="D521" s="847"/>
      <c r="E521" s="847"/>
      <c r="F521" s="847"/>
      <c r="G521" s="847"/>
      <c r="H521" s="847"/>
      <c r="I521" s="847"/>
      <c r="J521" s="847"/>
    </row>
    <row r="522" spans="1:10" ht="59.25" customHeight="1">
      <c r="A522" s="847"/>
      <c r="B522" s="847"/>
      <c r="C522" s="847"/>
      <c r="D522" s="847"/>
      <c r="E522" s="847"/>
      <c r="F522" s="847"/>
      <c r="G522" s="847"/>
      <c r="H522" s="847"/>
      <c r="I522" s="847"/>
      <c r="J522" s="847"/>
    </row>
    <row r="523" spans="1:10" ht="59.25" customHeight="1">
      <c r="A523" s="847"/>
      <c r="B523" s="847"/>
      <c r="C523" s="847"/>
      <c r="D523" s="847"/>
      <c r="E523" s="847"/>
      <c r="F523" s="847"/>
      <c r="G523" s="847"/>
      <c r="H523" s="847"/>
      <c r="I523" s="847"/>
      <c r="J523" s="847"/>
    </row>
    <row r="524" spans="1:10" ht="59.25" customHeight="1">
      <c r="A524" s="847"/>
      <c r="B524" s="847"/>
      <c r="C524" s="847"/>
      <c r="D524" s="847"/>
      <c r="E524" s="847"/>
      <c r="F524" s="847"/>
      <c r="G524" s="847"/>
      <c r="H524" s="847"/>
      <c r="I524" s="847"/>
      <c r="J524" s="847"/>
    </row>
    <row r="525" spans="1:10" ht="59.25" customHeight="1">
      <c r="A525" s="847"/>
      <c r="B525" s="847"/>
      <c r="C525" s="847"/>
      <c r="D525" s="847"/>
      <c r="E525" s="847"/>
      <c r="F525" s="847"/>
      <c r="G525" s="847"/>
      <c r="H525" s="847"/>
      <c r="I525" s="847"/>
      <c r="J525" s="847"/>
    </row>
    <row r="526" spans="1:10" ht="59.25" customHeight="1">
      <c r="A526" s="847"/>
      <c r="B526" s="847"/>
      <c r="C526" s="847"/>
      <c r="D526" s="847"/>
      <c r="E526" s="847"/>
      <c r="F526" s="847"/>
      <c r="G526" s="847"/>
      <c r="H526" s="847"/>
      <c r="I526" s="847"/>
      <c r="J526" s="847"/>
    </row>
    <row r="527" spans="1:10" ht="59.25" customHeight="1">
      <c r="A527" s="847"/>
      <c r="B527" s="847"/>
      <c r="C527" s="847"/>
      <c r="D527" s="847"/>
      <c r="E527" s="847"/>
      <c r="F527" s="847"/>
      <c r="G527" s="847"/>
      <c r="H527" s="847"/>
      <c r="I527" s="847"/>
      <c r="J527" s="847"/>
    </row>
    <row r="528" spans="1:10" ht="59.25" customHeight="1">
      <c r="A528" s="847"/>
      <c r="B528" s="847"/>
      <c r="C528" s="847"/>
      <c r="D528" s="847"/>
      <c r="E528" s="847"/>
      <c r="F528" s="847"/>
      <c r="G528" s="847"/>
      <c r="H528" s="847"/>
      <c r="I528" s="847"/>
      <c r="J528" s="847"/>
    </row>
    <row r="529" spans="1:10" ht="59.25" customHeight="1">
      <c r="A529" s="847"/>
      <c r="B529" s="847"/>
      <c r="C529" s="847"/>
      <c r="D529" s="847"/>
      <c r="E529" s="847"/>
      <c r="F529" s="847"/>
      <c r="G529" s="847"/>
      <c r="H529" s="847"/>
      <c r="I529" s="847"/>
      <c r="J529" s="847"/>
    </row>
    <row r="530" spans="1:10" ht="59.25" customHeight="1">
      <c r="A530" s="847"/>
      <c r="B530" s="847"/>
      <c r="C530" s="847"/>
      <c r="D530" s="847"/>
      <c r="E530" s="847"/>
      <c r="F530" s="847"/>
      <c r="G530" s="847"/>
      <c r="H530" s="847"/>
      <c r="I530" s="847"/>
      <c r="J530" s="847"/>
    </row>
    <row r="531" spans="1:10" ht="59.25" customHeight="1">
      <c r="A531" s="847"/>
      <c r="B531" s="847"/>
      <c r="C531" s="847"/>
      <c r="D531" s="847"/>
      <c r="E531" s="847"/>
      <c r="F531" s="847"/>
      <c r="G531" s="847"/>
      <c r="H531" s="847"/>
      <c r="I531" s="847"/>
      <c r="J531" s="847"/>
    </row>
    <row r="532" spans="1:10" ht="59.25" customHeight="1">
      <c r="A532" s="847"/>
      <c r="B532" s="847"/>
      <c r="C532" s="847"/>
      <c r="D532" s="847"/>
      <c r="E532" s="847"/>
      <c r="F532" s="847"/>
      <c r="G532" s="847"/>
      <c r="H532" s="847"/>
      <c r="I532" s="847"/>
      <c r="J532" s="847"/>
    </row>
    <row r="533" spans="1:10" ht="59.25" customHeight="1">
      <c r="A533" s="847"/>
      <c r="B533" s="847"/>
      <c r="C533" s="847"/>
      <c r="D533" s="847"/>
      <c r="E533" s="847"/>
      <c r="F533" s="847"/>
      <c r="G533" s="847"/>
      <c r="H533" s="847"/>
      <c r="I533" s="847"/>
      <c r="J533" s="847"/>
    </row>
    <row r="534" spans="1:10" ht="59.25" customHeight="1">
      <c r="A534" s="847"/>
      <c r="B534" s="847"/>
      <c r="C534" s="847"/>
      <c r="D534" s="847"/>
      <c r="E534" s="847"/>
      <c r="F534" s="847"/>
      <c r="G534" s="847"/>
      <c r="H534" s="847"/>
      <c r="I534" s="847"/>
      <c r="J534" s="847"/>
    </row>
    <row r="535" spans="1:10" ht="59.25" customHeight="1">
      <c r="A535" s="847"/>
      <c r="B535" s="847"/>
      <c r="C535" s="847"/>
      <c r="D535" s="847"/>
      <c r="E535" s="847"/>
      <c r="F535" s="847"/>
      <c r="G535" s="847"/>
      <c r="H535" s="847"/>
      <c r="I535" s="847"/>
      <c r="J535" s="847"/>
    </row>
    <row r="536" spans="1:10" ht="59.25" customHeight="1">
      <c r="A536" s="847"/>
      <c r="B536" s="847"/>
      <c r="C536" s="847"/>
      <c r="D536" s="847"/>
      <c r="E536" s="847"/>
      <c r="F536" s="847"/>
      <c r="G536" s="847"/>
      <c r="H536" s="847"/>
      <c r="I536" s="847"/>
      <c r="J536" s="847"/>
    </row>
    <row r="537" spans="1:10" ht="59.25" customHeight="1">
      <c r="A537" s="847"/>
      <c r="B537" s="847"/>
      <c r="C537" s="847"/>
      <c r="D537" s="847"/>
      <c r="E537" s="847"/>
      <c r="F537" s="847"/>
      <c r="G537" s="847"/>
      <c r="H537" s="847"/>
      <c r="I537" s="847"/>
      <c r="J537" s="847"/>
    </row>
    <row r="538" spans="1:10" ht="59.25" customHeight="1">
      <c r="A538" s="847"/>
      <c r="B538" s="847"/>
      <c r="C538" s="847"/>
      <c r="D538" s="847"/>
      <c r="E538" s="847"/>
      <c r="F538" s="847"/>
      <c r="G538" s="847"/>
      <c r="H538" s="847"/>
      <c r="I538" s="847"/>
      <c r="J538" s="847"/>
    </row>
    <row r="539" spans="1:10" ht="59.25" customHeight="1">
      <c r="A539" s="847"/>
      <c r="B539" s="847"/>
      <c r="C539" s="847"/>
      <c r="D539" s="847"/>
      <c r="E539" s="847"/>
      <c r="F539" s="847"/>
      <c r="G539" s="847"/>
      <c r="H539" s="847"/>
      <c r="I539" s="847"/>
      <c r="J539" s="847"/>
    </row>
    <row r="540" spans="1:10" ht="59.25" customHeight="1">
      <c r="A540" s="847"/>
      <c r="B540" s="847"/>
      <c r="C540" s="847"/>
      <c r="D540" s="847"/>
      <c r="E540" s="847"/>
      <c r="F540" s="847"/>
      <c r="G540" s="847"/>
      <c r="H540" s="847"/>
      <c r="I540" s="847"/>
      <c r="J540" s="847"/>
    </row>
    <row r="541" spans="1:10" ht="59.25" customHeight="1">
      <c r="A541" s="847"/>
      <c r="B541" s="847"/>
      <c r="C541" s="847"/>
      <c r="D541" s="847"/>
      <c r="E541" s="847"/>
      <c r="F541" s="847"/>
      <c r="G541" s="847"/>
      <c r="H541" s="847"/>
      <c r="I541" s="847"/>
      <c r="J541" s="847"/>
    </row>
    <row r="542" spans="1:10" ht="59.25" customHeight="1">
      <c r="A542" s="847"/>
      <c r="B542" s="847"/>
      <c r="C542" s="847"/>
      <c r="D542" s="847"/>
      <c r="E542" s="847"/>
      <c r="F542" s="847"/>
      <c r="G542" s="847"/>
      <c r="H542" s="847"/>
      <c r="I542" s="847"/>
      <c r="J542" s="847"/>
    </row>
    <row r="543" spans="1:10" ht="59.25" customHeight="1">
      <c r="A543" s="847"/>
      <c r="B543" s="847"/>
      <c r="C543" s="847"/>
      <c r="D543" s="847"/>
      <c r="E543" s="847"/>
      <c r="F543" s="847"/>
      <c r="G543" s="847"/>
      <c r="H543" s="847"/>
      <c r="I543" s="847"/>
      <c r="J543" s="847"/>
    </row>
    <row r="544" spans="1:10" ht="59.25" customHeight="1">
      <c r="A544" s="847"/>
      <c r="B544" s="847"/>
      <c r="C544" s="847"/>
      <c r="D544" s="847"/>
      <c r="E544" s="847"/>
      <c r="F544" s="847"/>
      <c r="G544" s="847"/>
      <c r="H544" s="847"/>
      <c r="I544" s="847"/>
      <c r="J544" s="847"/>
    </row>
    <row r="545" spans="1:10" ht="59.25" customHeight="1">
      <c r="A545" s="847"/>
      <c r="B545" s="847"/>
      <c r="C545" s="847"/>
      <c r="D545" s="847"/>
      <c r="E545" s="847"/>
      <c r="F545" s="847"/>
      <c r="G545" s="847"/>
      <c r="H545" s="847"/>
      <c r="I545" s="847"/>
      <c r="J545" s="847"/>
    </row>
    <row r="546" spans="1:10" ht="59.25" customHeight="1">
      <c r="A546" s="847"/>
      <c r="B546" s="847"/>
      <c r="C546" s="847"/>
      <c r="D546" s="847"/>
      <c r="E546" s="847"/>
      <c r="F546" s="847"/>
      <c r="G546" s="847"/>
      <c r="H546" s="847"/>
      <c r="I546" s="847"/>
      <c r="J546" s="847"/>
    </row>
    <row r="547" spans="1:10" ht="59.25" customHeight="1">
      <c r="A547" s="847"/>
      <c r="B547" s="847"/>
      <c r="C547" s="847"/>
      <c r="D547" s="847"/>
      <c r="E547" s="847"/>
      <c r="F547" s="847"/>
      <c r="G547" s="847"/>
      <c r="H547" s="847"/>
      <c r="I547" s="847"/>
      <c r="J547" s="847"/>
    </row>
    <row r="548" spans="1:10" ht="59.25" customHeight="1">
      <c r="A548" s="847"/>
      <c r="B548" s="847"/>
      <c r="C548" s="847"/>
      <c r="D548" s="847"/>
      <c r="E548" s="847"/>
      <c r="F548" s="847"/>
      <c r="G548" s="847"/>
      <c r="H548" s="847"/>
      <c r="I548" s="847"/>
      <c r="J548" s="847"/>
    </row>
    <row r="549" spans="1:10" ht="59.25" customHeight="1">
      <c r="A549" s="847"/>
      <c r="B549" s="847"/>
      <c r="C549" s="847"/>
      <c r="D549" s="847"/>
      <c r="E549" s="847"/>
      <c r="F549" s="847"/>
      <c r="G549" s="847"/>
      <c r="H549" s="847"/>
      <c r="I549" s="847"/>
      <c r="J549" s="847"/>
    </row>
    <row r="550" spans="1:10" ht="59.25" customHeight="1">
      <c r="A550" s="847"/>
      <c r="B550" s="847"/>
      <c r="C550" s="847"/>
      <c r="D550" s="847"/>
      <c r="E550" s="847"/>
      <c r="F550" s="847"/>
      <c r="G550" s="847"/>
      <c r="H550" s="847"/>
      <c r="I550" s="847"/>
      <c r="J550" s="847"/>
    </row>
    <row r="551" spans="1:10" ht="59.25" customHeight="1">
      <c r="A551" s="847"/>
      <c r="B551" s="847"/>
      <c r="C551" s="847"/>
      <c r="D551" s="847"/>
      <c r="E551" s="847"/>
      <c r="F551" s="847"/>
      <c r="G551" s="847"/>
      <c r="H551" s="847"/>
      <c r="I551" s="847"/>
      <c r="J551" s="847"/>
    </row>
    <row r="552" spans="1:10" ht="59.25" customHeight="1">
      <c r="A552" s="847"/>
      <c r="B552" s="847"/>
      <c r="C552" s="847"/>
      <c r="D552" s="847"/>
      <c r="E552" s="847"/>
      <c r="F552" s="847"/>
      <c r="G552" s="847"/>
      <c r="H552" s="847"/>
      <c r="I552" s="847"/>
      <c r="J552" s="847"/>
    </row>
    <row r="553" spans="1:10" ht="59.25" customHeight="1">
      <c r="A553" s="847"/>
      <c r="B553" s="847"/>
      <c r="C553" s="847"/>
      <c r="D553" s="847"/>
      <c r="E553" s="847"/>
      <c r="F553" s="847"/>
      <c r="G553" s="847"/>
      <c r="H553" s="847"/>
      <c r="I553" s="847"/>
      <c r="J553" s="847"/>
    </row>
    <row r="554" spans="1:10" ht="59.25" customHeight="1">
      <c r="A554" s="847"/>
      <c r="B554" s="847"/>
      <c r="C554" s="847"/>
      <c r="D554" s="847"/>
      <c r="E554" s="847"/>
      <c r="F554" s="847"/>
      <c r="G554" s="847"/>
      <c r="H554" s="847"/>
      <c r="I554" s="847"/>
      <c r="J554" s="847"/>
    </row>
    <row r="555" spans="1:10" ht="59.25" customHeight="1">
      <c r="A555" s="847"/>
      <c r="B555" s="847"/>
      <c r="C555" s="847"/>
      <c r="D555" s="847"/>
      <c r="E555" s="847"/>
      <c r="F555" s="847"/>
      <c r="G555" s="847"/>
      <c r="H555" s="847"/>
      <c r="I555" s="847"/>
      <c r="J555" s="847"/>
    </row>
    <row r="556" spans="1:10" ht="59.25" customHeight="1">
      <c r="A556" s="847"/>
      <c r="B556" s="847"/>
      <c r="C556" s="847"/>
      <c r="D556" s="847"/>
      <c r="E556" s="847"/>
      <c r="F556" s="847"/>
      <c r="G556" s="847"/>
      <c r="H556" s="847"/>
      <c r="I556" s="847"/>
      <c r="J556" s="847"/>
    </row>
    <row r="557" spans="1:10" ht="59.25" customHeight="1">
      <c r="A557" s="847"/>
      <c r="B557" s="847"/>
      <c r="C557" s="847"/>
      <c r="D557" s="847"/>
      <c r="E557" s="847"/>
      <c r="F557" s="847"/>
      <c r="G557" s="847"/>
      <c r="H557" s="847"/>
      <c r="I557" s="847"/>
      <c r="J557" s="847"/>
    </row>
    <row r="558" spans="1:10" ht="59.25" customHeight="1">
      <c r="A558" s="847"/>
      <c r="B558" s="847"/>
      <c r="C558" s="847"/>
      <c r="D558" s="847"/>
      <c r="E558" s="847"/>
      <c r="F558" s="847"/>
      <c r="G558" s="847"/>
      <c r="H558" s="847"/>
      <c r="I558" s="847"/>
      <c r="J558" s="847"/>
    </row>
    <row r="559" spans="1:10" ht="59.25" customHeight="1">
      <c r="A559" s="847"/>
      <c r="B559" s="847"/>
      <c r="C559" s="847"/>
      <c r="D559" s="847"/>
      <c r="E559" s="847"/>
      <c r="F559" s="847"/>
      <c r="G559" s="847"/>
      <c r="H559" s="847"/>
      <c r="I559" s="847"/>
      <c r="J559" s="847"/>
    </row>
    <row r="560" spans="1:10" ht="59.25" customHeight="1">
      <c r="A560" s="847"/>
      <c r="B560" s="847"/>
      <c r="C560" s="847"/>
      <c r="D560" s="847"/>
      <c r="E560" s="847"/>
      <c r="F560" s="847"/>
      <c r="G560" s="847"/>
      <c r="H560" s="847"/>
      <c r="I560" s="847"/>
      <c r="J560" s="847"/>
    </row>
    <row r="561" spans="1:10" ht="59.25" customHeight="1">
      <c r="A561" s="847"/>
      <c r="B561" s="847"/>
      <c r="C561" s="847"/>
      <c r="D561" s="847"/>
      <c r="E561" s="847"/>
      <c r="F561" s="847"/>
      <c r="G561" s="847"/>
      <c r="H561" s="847"/>
      <c r="I561" s="847"/>
      <c r="J561" s="847"/>
    </row>
    <row r="562" spans="1:10" ht="59.25" customHeight="1">
      <c r="A562" s="847"/>
      <c r="B562" s="847"/>
      <c r="C562" s="847"/>
      <c r="D562" s="847"/>
      <c r="E562" s="847"/>
      <c r="F562" s="847"/>
      <c r="G562" s="847"/>
      <c r="H562" s="847"/>
      <c r="I562" s="847"/>
      <c r="J562" s="847"/>
    </row>
    <row r="563" spans="1:10" ht="59.25" customHeight="1">
      <c r="A563" s="847"/>
      <c r="B563" s="847"/>
      <c r="C563" s="847"/>
      <c r="D563" s="847"/>
      <c r="E563" s="847"/>
      <c r="F563" s="847"/>
      <c r="G563" s="847"/>
      <c r="H563" s="847"/>
      <c r="I563" s="847"/>
      <c r="J563" s="847"/>
    </row>
    <row r="564" spans="1:10" ht="59.25" customHeight="1">
      <c r="A564" s="847"/>
      <c r="B564" s="847"/>
      <c r="C564" s="847"/>
      <c r="D564" s="847"/>
      <c r="E564" s="847"/>
      <c r="F564" s="847"/>
      <c r="G564" s="847"/>
      <c r="H564" s="847"/>
      <c r="I564" s="847"/>
      <c r="J564" s="847"/>
    </row>
    <row r="565" spans="1:10" ht="59.25" customHeight="1">
      <c r="A565" s="847"/>
      <c r="B565" s="847"/>
      <c r="C565" s="847"/>
      <c r="D565" s="847"/>
      <c r="E565" s="847"/>
      <c r="F565" s="847"/>
      <c r="G565" s="847"/>
      <c r="H565" s="847"/>
      <c r="I565" s="847"/>
      <c r="J565" s="847"/>
    </row>
    <row r="566" spans="1:10" ht="59.25" customHeight="1">
      <c r="A566" s="847"/>
      <c r="B566" s="847"/>
      <c r="C566" s="847"/>
      <c r="D566" s="847"/>
      <c r="E566" s="847"/>
      <c r="F566" s="847"/>
      <c r="G566" s="847"/>
      <c r="H566" s="847"/>
      <c r="I566" s="847"/>
      <c r="J566" s="847"/>
    </row>
    <row r="567" spans="1:10" ht="59.25" customHeight="1">
      <c r="A567" s="847"/>
      <c r="B567" s="847"/>
      <c r="C567" s="847"/>
      <c r="D567" s="847"/>
      <c r="E567" s="847"/>
      <c r="F567" s="847"/>
      <c r="G567" s="847"/>
      <c r="H567" s="847"/>
      <c r="I567" s="847"/>
      <c r="J567" s="847"/>
    </row>
    <row r="568" spans="1:10" ht="59.25" customHeight="1">
      <c r="A568" s="847"/>
      <c r="B568" s="847"/>
      <c r="C568" s="847"/>
      <c r="D568" s="847"/>
      <c r="E568" s="847"/>
      <c r="F568" s="847"/>
      <c r="G568" s="847"/>
      <c r="H568" s="847"/>
      <c r="I568" s="847"/>
      <c r="J568" s="847"/>
    </row>
    <row r="569" spans="1:10" ht="59.25" customHeight="1">
      <c r="A569" s="847"/>
      <c r="B569" s="847"/>
      <c r="C569" s="847"/>
      <c r="D569" s="847"/>
      <c r="E569" s="847"/>
      <c r="F569" s="847"/>
      <c r="G569" s="847"/>
      <c r="H569" s="847"/>
      <c r="I569" s="847"/>
      <c r="J569" s="847"/>
    </row>
    <row r="570" spans="1:10" ht="59.25" customHeight="1">
      <c r="A570" s="847"/>
      <c r="B570" s="847"/>
      <c r="C570" s="847"/>
      <c r="D570" s="847"/>
      <c r="E570" s="847"/>
      <c r="F570" s="847"/>
      <c r="G570" s="847"/>
      <c r="H570" s="847"/>
      <c r="I570" s="847"/>
      <c r="J570" s="847"/>
    </row>
    <row r="571" spans="1:10" ht="59.25" customHeight="1">
      <c r="A571" s="847"/>
      <c r="B571" s="847"/>
      <c r="C571" s="847"/>
      <c r="D571" s="847"/>
      <c r="E571" s="847"/>
      <c r="F571" s="847"/>
      <c r="G571" s="847"/>
      <c r="H571" s="847"/>
      <c r="I571" s="847"/>
      <c r="J571" s="847"/>
    </row>
    <row r="572" spans="1:10" ht="59.25" customHeight="1">
      <c r="A572" s="847"/>
      <c r="B572" s="847"/>
      <c r="C572" s="847"/>
      <c r="D572" s="847"/>
      <c r="E572" s="847"/>
      <c r="F572" s="847"/>
      <c r="G572" s="847"/>
      <c r="H572" s="847"/>
      <c r="I572" s="847"/>
      <c r="J572" s="847"/>
    </row>
    <row r="573" spans="1:10" ht="59.25" customHeight="1">
      <c r="A573" s="847"/>
      <c r="B573" s="847"/>
      <c r="C573" s="847"/>
      <c r="D573" s="847"/>
      <c r="E573" s="847"/>
      <c r="F573" s="847"/>
      <c r="G573" s="847"/>
      <c r="H573" s="847"/>
      <c r="I573" s="847"/>
      <c r="J573" s="847"/>
    </row>
    <row r="574" spans="1:10" ht="59.25" customHeight="1">
      <c r="A574" s="847"/>
      <c r="B574" s="847"/>
      <c r="C574" s="847"/>
      <c r="D574" s="847"/>
      <c r="E574" s="847"/>
      <c r="F574" s="847"/>
      <c r="G574" s="847"/>
      <c r="H574" s="847"/>
      <c r="I574" s="847"/>
      <c r="J574" s="847"/>
    </row>
    <row r="575" spans="1:10" ht="59.25" customHeight="1">
      <c r="A575" s="847"/>
      <c r="B575" s="847"/>
      <c r="C575" s="847"/>
      <c r="D575" s="847"/>
      <c r="E575" s="847"/>
      <c r="F575" s="847"/>
      <c r="G575" s="847"/>
      <c r="H575" s="847"/>
      <c r="I575" s="847"/>
      <c r="J575" s="847"/>
    </row>
    <row r="576" spans="1:10" ht="59.25" customHeight="1">
      <c r="A576" s="847"/>
      <c r="B576" s="847"/>
      <c r="C576" s="847"/>
      <c r="D576" s="847"/>
      <c r="E576" s="847"/>
      <c r="F576" s="847"/>
      <c r="G576" s="847"/>
      <c r="H576" s="847"/>
      <c r="I576" s="847"/>
      <c r="J576" s="847"/>
    </row>
    <row r="577" spans="1:10" ht="59.25" customHeight="1">
      <c r="A577" s="847"/>
      <c r="B577" s="847"/>
      <c r="C577" s="847"/>
      <c r="D577" s="847"/>
      <c r="E577" s="847"/>
      <c r="F577" s="847"/>
      <c r="G577" s="847"/>
      <c r="H577" s="847"/>
      <c r="I577" s="847"/>
      <c r="J577" s="847"/>
    </row>
    <row r="578" spans="1:10" ht="59.25" customHeight="1">
      <c r="A578" s="847"/>
      <c r="B578" s="847"/>
      <c r="C578" s="847"/>
      <c r="D578" s="847"/>
      <c r="E578" s="847"/>
      <c r="F578" s="847"/>
      <c r="G578" s="847"/>
      <c r="H578" s="847"/>
      <c r="I578" s="847"/>
      <c r="J578" s="847"/>
    </row>
    <row r="579" spans="1:10" ht="59.25" customHeight="1">
      <c r="A579" s="847"/>
      <c r="B579" s="847"/>
      <c r="C579" s="847"/>
      <c r="D579" s="847"/>
      <c r="E579" s="847"/>
      <c r="F579" s="847"/>
      <c r="G579" s="847"/>
      <c r="H579" s="847"/>
      <c r="I579" s="847"/>
      <c r="J579" s="847"/>
    </row>
    <row r="580" spans="1:10" ht="59.25" customHeight="1">
      <c r="A580" s="847"/>
      <c r="B580" s="847"/>
      <c r="C580" s="847"/>
      <c r="D580" s="847"/>
      <c r="E580" s="847"/>
      <c r="F580" s="847"/>
      <c r="G580" s="847"/>
      <c r="H580" s="847"/>
      <c r="I580" s="847"/>
      <c r="J580" s="847"/>
    </row>
    <row r="581" spans="1:10" ht="59.25" customHeight="1">
      <c r="A581" s="847"/>
      <c r="B581" s="847"/>
      <c r="C581" s="847"/>
      <c r="D581" s="847"/>
      <c r="E581" s="847"/>
      <c r="F581" s="847"/>
      <c r="G581" s="847"/>
      <c r="H581" s="847"/>
      <c r="I581" s="847"/>
      <c r="J581" s="847"/>
    </row>
    <row r="582" spans="1:10" ht="59.25" customHeight="1">
      <c r="A582" s="847"/>
      <c r="B582" s="847"/>
      <c r="C582" s="847"/>
      <c r="D582" s="847"/>
      <c r="E582" s="847"/>
      <c r="F582" s="847"/>
      <c r="G582" s="847"/>
      <c r="H582" s="847"/>
      <c r="I582" s="847"/>
      <c r="J582" s="847"/>
    </row>
    <row r="583" spans="1:10" ht="59.25" customHeight="1">
      <c r="A583" s="847"/>
      <c r="B583" s="847"/>
      <c r="C583" s="847"/>
      <c r="D583" s="847"/>
      <c r="E583" s="847"/>
      <c r="F583" s="847"/>
      <c r="G583" s="847"/>
      <c r="H583" s="847"/>
      <c r="I583" s="847"/>
      <c r="J583" s="847"/>
    </row>
    <row r="584" spans="1:10" ht="59.25" customHeight="1">
      <c r="A584" s="847"/>
      <c r="B584" s="847"/>
      <c r="C584" s="847"/>
      <c r="D584" s="847"/>
      <c r="E584" s="847"/>
      <c r="F584" s="847"/>
      <c r="G584" s="847"/>
      <c r="H584" s="847"/>
      <c r="I584" s="847"/>
      <c r="J584" s="847"/>
    </row>
    <row r="585" spans="1:10" ht="59.25" customHeight="1">
      <c r="A585" s="847"/>
      <c r="B585" s="847"/>
      <c r="C585" s="847"/>
      <c r="D585" s="847"/>
      <c r="E585" s="847"/>
      <c r="F585" s="847"/>
      <c r="G585" s="847"/>
      <c r="H585" s="847"/>
      <c r="I585" s="847"/>
      <c r="J585" s="847"/>
    </row>
    <row r="586" spans="1:10" ht="59.25" customHeight="1">
      <c r="A586" s="847"/>
      <c r="B586" s="847"/>
      <c r="C586" s="847"/>
      <c r="D586" s="847"/>
      <c r="E586" s="847"/>
      <c r="F586" s="847"/>
      <c r="G586" s="847"/>
      <c r="H586" s="847"/>
      <c r="I586" s="847"/>
      <c r="J586" s="847"/>
    </row>
    <row r="587" spans="1:10" ht="59.25" customHeight="1">
      <c r="A587" s="847"/>
      <c r="B587" s="847"/>
      <c r="C587" s="847"/>
      <c r="D587" s="847"/>
      <c r="E587" s="847"/>
      <c r="F587" s="847"/>
      <c r="G587" s="847"/>
      <c r="H587" s="847"/>
      <c r="I587" s="847"/>
      <c r="J587" s="847"/>
    </row>
    <row r="588" spans="1:10" ht="59.25" customHeight="1">
      <c r="A588" s="847"/>
      <c r="B588" s="847"/>
      <c r="C588" s="847"/>
      <c r="D588" s="847"/>
      <c r="E588" s="847"/>
      <c r="F588" s="847"/>
      <c r="G588" s="847"/>
      <c r="H588" s="847"/>
      <c r="I588" s="847"/>
      <c r="J588" s="847"/>
    </row>
    <row r="589" spans="1:10" ht="59.25" customHeight="1">
      <c r="A589" s="847"/>
      <c r="B589" s="847"/>
      <c r="C589" s="847"/>
      <c r="D589" s="847"/>
      <c r="E589" s="847"/>
      <c r="F589" s="847"/>
      <c r="G589" s="847"/>
      <c r="H589" s="847"/>
      <c r="I589" s="847"/>
      <c r="J589" s="847"/>
    </row>
    <row r="590" spans="1:10" ht="59.25" customHeight="1">
      <c r="A590" s="847"/>
      <c r="B590" s="847"/>
      <c r="C590" s="847"/>
      <c r="D590" s="847"/>
      <c r="E590" s="847"/>
      <c r="F590" s="847"/>
      <c r="G590" s="847"/>
      <c r="H590" s="847"/>
      <c r="I590" s="847"/>
      <c r="J590" s="847"/>
    </row>
    <row r="591" spans="1:10" ht="59.25" customHeight="1">
      <c r="A591" s="847"/>
      <c r="B591" s="847"/>
      <c r="C591" s="847"/>
      <c r="D591" s="847"/>
      <c r="E591" s="847"/>
      <c r="F591" s="847"/>
      <c r="G591" s="847"/>
      <c r="H591" s="847"/>
      <c r="I591" s="847"/>
      <c r="J591" s="847"/>
    </row>
    <row r="592" spans="1:10" ht="59.25" customHeight="1">
      <c r="A592" s="847"/>
      <c r="B592" s="847"/>
      <c r="C592" s="847"/>
      <c r="D592" s="847"/>
      <c r="E592" s="847"/>
      <c r="F592" s="847"/>
      <c r="G592" s="847"/>
      <c r="H592" s="847"/>
      <c r="I592" s="847"/>
      <c r="J592" s="847"/>
    </row>
    <row r="593" spans="1:10" ht="59.25" customHeight="1">
      <c r="A593" s="847"/>
      <c r="B593" s="847"/>
      <c r="C593" s="847"/>
      <c r="D593" s="847"/>
      <c r="E593" s="847"/>
      <c r="F593" s="847"/>
      <c r="G593" s="847"/>
      <c r="H593" s="847"/>
      <c r="I593" s="847"/>
      <c r="J593" s="847"/>
    </row>
    <row r="594" spans="1:10" ht="59.25" customHeight="1">
      <c r="A594" s="847"/>
      <c r="B594" s="847"/>
      <c r="C594" s="847"/>
      <c r="D594" s="847"/>
      <c r="E594" s="847"/>
      <c r="F594" s="847"/>
      <c r="G594" s="847"/>
      <c r="H594" s="847"/>
      <c r="I594" s="847"/>
      <c r="J594" s="847"/>
    </row>
    <row r="595" spans="1:10" ht="59.25" customHeight="1">
      <c r="A595" s="847"/>
      <c r="B595" s="847"/>
      <c r="C595" s="847"/>
      <c r="D595" s="847"/>
      <c r="E595" s="847"/>
      <c r="F595" s="847"/>
      <c r="G595" s="847"/>
      <c r="H595" s="847"/>
      <c r="I595" s="847"/>
      <c r="J595" s="847"/>
    </row>
    <row r="596" spans="1:10" ht="59.25" customHeight="1">
      <c r="A596" s="847"/>
      <c r="B596" s="847"/>
      <c r="C596" s="847"/>
      <c r="D596" s="847"/>
      <c r="E596" s="847"/>
      <c r="F596" s="847"/>
      <c r="G596" s="847"/>
      <c r="H596" s="847"/>
      <c r="I596" s="847"/>
      <c r="J596" s="847"/>
    </row>
    <row r="597" spans="1:10" ht="59.25" customHeight="1">
      <c r="A597" s="847"/>
      <c r="B597" s="847"/>
      <c r="C597" s="847"/>
      <c r="D597" s="847"/>
      <c r="E597" s="847"/>
      <c r="F597" s="847"/>
      <c r="G597" s="847"/>
      <c r="H597" s="847"/>
      <c r="I597" s="847"/>
      <c r="J597" s="847"/>
    </row>
    <row r="598" spans="1:10" ht="59.25" customHeight="1">
      <c r="A598" s="847"/>
      <c r="B598" s="847"/>
      <c r="C598" s="847"/>
      <c r="D598" s="847"/>
      <c r="E598" s="847"/>
      <c r="F598" s="847"/>
      <c r="G598" s="847"/>
      <c r="H598" s="847"/>
      <c r="I598" s="847"/>
      <c r="J598" s="847"/>
    </row>
    <row r="599" spans="1:10" ht="59.25" customHeight="1">
      <c r="A599" s="847"/>
      <c r="B599" s="847"/>
      <c r="C599" s="847"/>
      <c r="D599" s="847"/>
      <c r="E599" s="847"/>
      <c r="F599" s="847"/>
      <c r="G599" s="847"/>
      <c r="H599" s="847"/>
      <c r="I599" s="847"/>
      <c r="J599" s="847"/>
    </row>
    <row r="600" spans="1:10" ht="59.25" customHeight="1">
      <c r="A600" s="847"/>
      <c r="B600" s="847"/>
      <c r="C600" s="847"/>
      <c r="D600" s="847"/>
      <c r="E600" s="847"/>
      <c r="F600" s="847"/>
      <c r="G600" s="847"/>
      <c r="H600" s="847"/>
      <c r="I600" s="847"/>
      <c r="J600" s="847"/>
    </row>
    <row r="601" spans="1:10" ht="59.25" customHeight="1">
      <c r="A601" s="847"/>
      <c r="B601" s="847"/>
      <c r="C601" s="847"/>
      <c r="D601" s="847"/>
      <c r="E601" s="847"/>
      <c r="F601" s="847"/>
      <c r="G601" s="847"/>
      <c r="H601" s="847"/>
      <c r="I601" s="847"/>
      <c r="J601" s="847"/>
    </row>
    <row r="602" spans="1:10" ht="59.25" customHeight="1">
      <c r="A602" s="847"/>
      <c r="B602" s="847"/>
      <c r="C602" s="847"/>
      <c r="D602" s="847"/>
      <c r="E602" s="847"/>
      <c r="F602" s="847"/>
      <c r="G602" s="847"/>
      <c r="H602" s="847"/>
      <c r="I602" s="847"/>
      <c r="J602" s="847"/>
    </row>
    <row r="603" spans="1:10" ht="59.25" customHeight="1">
      <c r="A603" s="847"/>
      <c r="B603" s="847"/>
      <c r="C603" s="847"/>
      <c r="D603" s="847"/>
      <c r="E603" s="847"/>
      <c r="F603" s="847"/>
      <c r="G603" s="847"/>
      <c r="H603" s="847"/>
      <c r="I603" s="847"/>
      <c r="J603" s="847"/>
    </row>
    <row r="604" spans="1:10" ht="59.25" customHeight="1">
      <c r="A604" s="847"/>
      <c r="B604" s="847"/>
      <c r="C604" s="847"/>
      <c r="D604" s="847"/>
      <c r="E604" s="847"/>
      <c r="F604" s="847"/>
      <c r="G604" s="847"/>
      <c r="H604" s="847"/>
      <c r="I604" s="847"/>
      <c r="J604" s="847"/>
    </row>
    <row r="605" spans="1:10" ht="59.25" customHeight="1">
      <c r="A605" s="847"/>
      <c r="B605" s="847"/>
      <c r="C605" s="847"/>
      <c r="D605" s="847"/>
      <c r="E605" s="847"/>
      <c r="F605" s="847"/>
      <c r="G605" s="847"/>
      <c r="H605" s="847"/>
      <c r="I605" s="847"/>
      <c r="J605" s="847"/>
    </row>
    <row r="606" spans="1:10" ht="59.25" customHeight="1">
      <c r="A606" s="847"/>
      <c r="B606" s="847"/>
      <c r="C606" s="847"/>
      <c r="D606" s="847"/>
      <c r="E606" s="847"/>
      <c r="F606" s="847"/>
      <c r="G606" s="847"/>
      <c r="H606" s="847"/>
      <c r="I606" s="847"/>
      <c r="J606" s="847"/>
    </row>
    <row r="607" spans="1:10" ht="59.25" customHeight="1">
      <c r="A607" s="847"/>
      <c r="B607" s="847"/>
      <c r="C607" s="847"/>
      <c r="D607" s="847"/>
      <c r="E607" s="847"/>
      <c r="F607" s="847"/>
      <c r="G607" s="847"/>
      <c r="H607" s="847"/>
      <c r="I607" s="847"/>
      <c r="J607" s="847"/>
    </row>
    <row r="608" spans="1:10" ht="59.25" customHeight="1">
      <c r="A608" s="847"/>
      <c r="B608" s="847"/>
      <c r="C608" s="847"/>
      <c r="D608" s="847"/>
      <c r="E608" s="847"/>
      <c r="F608" s="847"/>
      <c r="G608" s="847"/>
      <c r="H608" s="847"/>
      <c r="I608" s="847"/>
      <c r="J608" s="847"/>
    </row>
    <row r="609" spans="1:10" ht="59.25" customHeight="1">
      <c r="A609" s="847"/>
      <c r="B609" s="847"/>
      <c r="C609" s="847"/>
      <c r="D609" s="847"/>
      <c r="E609" s="847"/>
      <c r="F609" s="847"/>
      <c r="G609" s="847"/>
      <c r="H609" s="847"/>
      <c r="I609" s="847"/>
      <c r="J609" s="847"/>
    </row>
    <row r="610" spans="1:10" ht="59.25" customHeight="1">
      <c r="A610" s="847"/>
      <c r="B610" s="847"/>
      <c r="C610" s="847"/>
      <c r="D610" s="847"/>
      <c r="E610" s="847"/>
      <c r="F610" s="847"/>
      <c r="G610" s="847"/>
      <c r="H610" s="847"/>
      <c r="I610" s="847"/>
      <c r="J610" s="847"/>
    </row>
    <row r="611" spans="1:10" ht="59.25" customHeight="1">
      <c r="A611" s="847"/>
      <c r="B611" s="847"/>
      <c r="C611" s="847"/>
      <c r="D611" s="847"/>
      <c r="E611" s="847"/>
      <c r="F611" s="847"/>
      <c r="G611" s="847"/>
      <c r="H611" s="847"/>
      <c r="I611" s="847"/>
      <c r="J611" s="847"/>
    </row>
    <row r="612" spans="1:10" ht="59.25" customHeight="1">
      <c r="A612" s="847"/>
      <c r="B612" s="847"/>
      <c r="C612" s="847"/>
      <c r="D612" s="847"/>
      <c r="E612" s="847"/>
      <c r="F612" s="847"/>
      <c r="G612" s="847"/>
      <c r="H612" s="847"/>
      <c r="I612" s="847"/>
      <c r="J612" s="847"/>
    </row>
    <row r="613" spans="1:10" ht="59.25" customHeight="1">
      <c r="A613" s="847"/>
      <c r="B613" s="847"/>
      <c r="C613" s="847"/>
      <c r="D613" s="847"/>
      <c r="E613" s="847"/>
      <c r="F613" s="847"/>
      <c r="G613" s="847"/>
      <c r="H613" s="847"/>
      <c r="I613" s="847"/>
      <c r="J613" s="847"/>
    </row>
    <row r="614" spans="1:10" ht="59.25" customHeight="1">
      <c r="A614" s="847"/>
      <c r="B614" s="847"/>
      <c r="C614" s="847"/>
      <c r="D614" s="847"/>
      <c r="E614" s="847"/>
      <c r="F614" s="847"/>
      <c r="G614" s="847"/>
      <c r="H614" s="847"/>
      <c r="I614" s="847"/>
      <c r="J614" s="847"/>
    </row>
    <row r="615" spans="1:10" ht="59.25" customHeight="1">
      <c r="A615" s="847"/>
      <c r="B615" s="847"/>
      <c r="C615" s="847"/>
      <c r="D615" s="847"/>
      <c r="E615" s="847"/>
      <c r="F615" s="847"/>
      <c r="G615" s="847"/>
      <c r="H615" s="847"/>
      <c r="I615" s="847"/>
      <c r="J615" s="847"/>
    </row>
    <row r="616" spans="1:10" ht="59.25" customHeight="1">
      <c r="A616" s="847"/>
      <c r="B616" s="847"/>
      <c r="C616" s="847"/>
      <c r="D616" s="847"/>
      <c r="E616" s="847"/>
      <c r="F616" s="847"/>
      <c r="G616" s="847"/>
      <c r="H616" s="847"/>
      <c r="I616" s="847"/>
      <c r="J616" s="847"/>
    </row>
    <row r="617" spans="1:10" ht="59.25" customHeight="1">
      <c r="A617" s="847"/>
      <c r="B617" s="847"/>
      <c r="C617" s="847"/>
      <c r="D617" s="847"/>
      <c r="E617" s="847"/>
      <c r="F617" s="847"/>
      <c r="G617" s="847"/>
      <c r="H617" s="847"/>
      <c r="I617" s="847"/>
      <c r="J617" s="847"/>
    </row>
    <row r="618" spans="1:10" ht="59.25" customHeight="1">
      <c r="A618" s="847"/>
      <c r="B618" s="847"/>
      <c r="C618" s="847"/>
      <c r="D618" s="847"/>
      <c r="E618" s="847"/>
      <c r="F618" s="847"/>
      <c r="G618" s="847"/>
      <c r="H618" s="847"/>
      <c r="I618" s="847"/>
      <c r="J618" s="847"/>
    </row>
    <row r="619" spans="1:10" ht="59.25" customHeight="1">
      <c r="A619" s="847"/>
      <c r="B619" s="847"/>
      <c r="C619" s="847"/>
      <c r="D619" s="847"/>
      <c r="E619" s="847"/>
      <c r="F619" s="847"/>
      <c r="G619" s="847"/>
      <c r="H619" s="847"/>
      <c r="I619" s="847"/>
      <c r="J619" s="847"/>
    </row>
    <row r="620" spans="1:10" ht="59.25" customHeight="1">
      <c r="A620" s="847"/>
      <c r="B620" s="847"/>
      <c r="C620" s="847"/>
      <c r="D620" s="847"/>
      <c r="E620" s="847"/>
      <c r="F620" s="847"/>
      <c r="G620" s="847"/>
      <c r="H620" s="847"/>
      <c r="I620" s="847"/>
      <c r="J620" s="847"/>
    </row>
    <row r="621" spans="1:10" ht="59.25" customHeight="1">
      <c r="A621" s="847"/>
      <c r="B621" s="847"/>
      <c r="C621" s="847"/>
      <c r="D621" s="847"/>
      <c r="E621" s="847"/>
      <c r="F621" s="847"/>
      <c r="G621" s="847"/>
      <c r="H621" s="847"/>
      <c r="I621" s="847"/>
      <c r="J621" s="847"/>
    </row>
    <row r="622" spans="1:10" ht="59.25" customHeight="1">
      <c r="A622" s="847"/>
      <c r="B622" s="847"/>
      <c r="C622" s="847"/>
      <c r="D622" s="847"/>
      <c r="E622" s="847"/>
      <c r="F622" s="847"/>
      <c r="G622" s="847"/>
      <c r="H622" s="847"/>
      <c r="I622" s="847"/>
      <c r="J622" s="847"/>
    </row>
    <row r="623" spans="1:10" ht="59.25" customHeight="1">
      <c r="A623" s="847"/>
      <c r="B623" s="847"/>
      <c r="C623" s="847"/>
      <c r="D623" s="847"/>
      <c r="E623" s="847"/>
      <c r="F623" s="847"/>
      <c r="G623" s="847"/>
      <c r="H623" s="847"/>
      <c r="I623" s="847"/>
      <c r="J623" s="847"/>
    </row>
    <row r="624" spans="1:10" ht="59.25" customHeight="1">
      <c r="A624" s="847"/>
      <c r="B624" s="847"/>
      <c r="C624" s="847"/>
      <c r="D624" s="847"/>
      <c r="E624" s="847"/>
      <c r="F624" s="847"/>
      <c r="G624" s="847"/>
      <c r="H624" s="847"/>
      <c r="I624" s="847"/>
      <c r="J624" s="847"/>
    </row>
    <row r="625" spans="1:10" ht="59.25" customHeight="1">
      <c r="A625" s="847"/>
      <c r="B625" s="847"/>
      <c r="C625" s="847"/>
      <c r="D625" s="847"/>
      <c r="E625" s="847"/>
      <c r="F625" s="847"/>
      <c r="G625" s="847"/>
      <c r="H625" s="847"/>
      <c r="I625" s="847"/>
      <c r="J625" s="847"/>
    </row>
    <row r="626" spans="1:10" ht="59.25" customHeight="1">
      <c r="A626" s="847"/>
      <c r="B626" s="847"/>
      <c r="C626" s="847"/>
      <c r="D626" s="847"/>
      <c r="E626" s="847"/>
      <c r="F626" s="847"/>
      <c r="G626" s="847"/>
      <c r="H626" s="847"/>
      <c r="I626" s="847"/>
      <c r="J626" s="847"/>
    </row>
    <row r="627" spans="1:10" ht="59.25" customHeight="1">
      <c r="A627" s="847"/>
      <c r="B627" s="847"/>
      <c r="C627" s="847"/>
      <c r="D627" s="847"/>
      <c r="E627" s="847"/>
      <c r="F627" s="847"/>
      <c r="G627" s="847"/>
      <c r="H627" s="847"/>
      <c r="I627" s="847"/>
      <c r="J627" s="847"/>
    </row>
    <row r="628" spans="1:10" ht="59.25" customHeight="1">
      <c r="A628" s="847"/>
      <c r="B628" s="847"/>
      <c r="C628" s="847"/>
      <c r="D628" s="847"/>
      <c r="E628" s="847"/>
      <c r="F628" s="847"/>
      <c r="G628" s="847"/>
      <c r="H628" s="847"/>
      <c r="I628" s="847"/>
      <c r="J628" s="847"/>
    </row>
    <row r="629" spans="1:10" ht="59.25" customHeight="1">
      <c r="A629" s="847"/>
      <c r="B629" s="847"/>
      <c r="C629" s="847"/>
      <c r="D629" s="847"/>
      <c r="E629" s="847"/>
      <c r="F629" s="847"/>
      <c r="G629" s="847"/>
      <c r="H629" s="847"/>
      <c r="I629" s="847"/>
      <c r="J629" s="847"/>
    </row>
    <row r="630" spans="1:10" ht="59.25" customHeight="1">
      <c r="A630" s="847"/>
      <c r="B630" s="847"/>
      <c r="C630" s="847"/>
      <c r="D630" s="847"/>
      <c r="E630" s="847"/>
      <c r="F630" s="847"/>
      <c r="G630" s="847"/>
      <c r="H630" s="847"/>
      <c r="I630" s="847"/>
      <c r="J630" s="847"/>
    </row>
    <row r="631" spans="1:10" ht="59.25" customHeight="1">
      <c r="A631" s="847"/>
      <c r="B631" s="847"/>
      <c r="C631" s="847"/>
      <c r="D631" s="847"/>
      <c r="E631" s="847"/>
      <c r="F631" s="847"/>
      <c r="G631" s="847"/>
      <c r="H631" s="847"/>
      <c r="I631" s="847"/>
      <c r="J631" s="847"/>
    </row>
    <row r="632" spans="1:10" ht="59.25" customHeight="1">
      <c r="A632" s="847"/>
      <c r="B632" s="847"/>
      <c r="C632" s="847"/>
      <c r="D632" s="847"/>
      <c r="E632" s="847"/>
      <c r="F632" s="847"/>
      <c r="G632" s="847"/>
      <c r="H632" s="847"/>
      <c r="I632" s="847"/>
      <c r="J632" s="847"/>
    </row>
    <row r="633" spans="1:10" ht="59.25" customHeight="1">
      <c r="A633" s="847"/>
      <c r="B633" s="847"/>
      <c r="C633" s="847"/>
      <c r="D633" s="847"/>
      <c r="E633" s="847"/>
      <c r="F633" s="847"/>
      <c r="G633" s="847"/>
      <c r="H633" s="847"/>
      <c r="I633" s="847"/>
      <c r="J633" s="847"/>
    </row>
    <row r="634" spans="1:10" ht="59.25" customHeight="1">
      <c r="A634" s="847"/>
      <c r="B634" s="847"/>
      <c r="C634" s="847"/>
      <c r="D634" s="847"/>
      <c r="E634" s="847"/>
      <c r="F634" s="847"/>
      <c r="G634" s="847"/>
      <c r="H634" s="847"/>
      <c r="I634" s="847"/>
      <c r="J634" s="847"/>
    </row>
    <row r="635" spans="1:10" ht="59.25" customHeight="1">
      <c r="A635" s="847"/>
      <c r="B635" s="847"/>
      <c r="C635" s="847"/>
      <c r="D635" s="847"/>
      <c r="E635" s="847"/>
      <c r="F635" s="847"/>
      <c r="G635" s="847"/>
      <c r="H635" s="847"/>
      <c r="I635" s="847"/>
      <c r="J635" s="847"/>
    </row>
    <row r="636" spans="1:10" ht="59.25" customHeight="1">
      <c r="A636" s="847"/>
      <c r="B636" s="847"/>
      <c r="C636" s="847"/>
      <c r="D636" s="847"/>
      <c r="E636" s="847"/>
      <c r="F636" s="847"/>
      <c r="G636" s="847"/>
      <c r="H636" s="847"/>
      <c r="I636" s="847"/>
      <c r="J636" s="847"/>
    </row>
    <row r="637" spans="1:10" ht="59.25" customHeight="1">
      <c r="A637" s="847"/>
      <c r="B637" s="847"/>
      <c r="C637" s="847"/>
      <c r="D637" s="847"/>
      <c r="E637" s="847"/>
      <c r="F637" s="847"/>
      <c r="G637" s="847"/>
      <c r="H637" s="847"/>
      <c r="I637" s="847"/>
      <c r="J637" s="847"/>
    </row>
    <row r="638" spans="1:10" ht="59.25" customHeight="1">
      <c r="A638" s="847"/>
      <c r="B638" s="847"/>
      <c r="C638" s="847"/>
      <c r="D638" s="847"/>
      <c r="E638" s="847"/>
      <c r="F638" s="847"/>
      <c r="G638" s="847"/>
      <c r="H638" s="847"/>
      <c r="I638" s="847"/>
      <c r="J638" s="847"/>
    </row>
    <row r="639" spans="1:10" ht="59.25" customHeight="1">
      <c r="A639" s="847"/>
      <c r="B639" s="847"/>
      <c r="C639" s="847"/>
      <c r="D639" s="847"/>
      <c r="E639" s="847"/>
      <c r="F639" s="847"/>
      <c r="G639" s="847"/>
      <c r="H639" s="847"/>
      <c r="I639" s="847"/>
      <c r="J639" s="847"/>
    </row>
    <row r="640" spans="1:10" ht="59.25" customHeight="1">
      <c r="A640" s="847"/>
      <c r="B640" s="847"/>
      <c r="C640" s="847"/>
      <c r="D640" s="847"/>
      <c r="E640" s="847"/>
      <c r="F640" s="847"/>
      <c r="G640" s="847"/>
      <c r="H640" s="847"/>
      <c r="I640" s="847"/>
      <c r="J640" s="847"/>
    </row>
    <row r="641" spans="1:10" ht="59.25" customHeight="1">
      <c r="A641" s="847"/>
      <c r="B641" s="847"/>
      <c r="C641" s="847"/>
      <c r="D641" s="847"/>
      <c r="E641" s="847"/>
      <c r="F641" s="847"/>
      <c r="G641" s="847"/>
      <c r="H641" s="847"/>
      <c r="I641" s="847"/>
      <c r="J641" s="847"/>
    </row>
    <row r="642" spans="1:10" ht="59.25" customHeight="1">
      <c r="A642" s="847"/>
      <c r="B642" s="847"/>
      <c r="C642" s="847"/>
      <c r="D642" s="847"/>
      <c r="E642" s="847"/>
      <c r="F642" s="847"/>
      <c r="G642" s="847"/>
      <c r="H642" s="847"/>
      <c r="I642" s="847"/>
      <c r="J642" s="847"/>
    </row>
    <row r="643" spans="1:10" ht="59.25" customHeight="1">
      <c r="A643" s="847"/>
      <c r="B643" s="847"/>
      <c r="C643" s="847"/>
      <c r="D643" s="847"/>
      <c r="E643" s="847"/>
      <c r="F643" s="847"/>
      <c r="G643" s="847"/>
      <c r="H643" s="847"/>
      <c r="I643" s="847"/>
      <c r="J643" s="847"/>
    </row>
    <row r="644" spans="1:10" ht="59.25" customHeight="1">
      <c r="A644" s="847"/>
      <c r="B644" s="847"/>
      <c r="C644" s="847"/>
      <c r="D644" s="847"/>
      <c r="E644" s="847"/>
      <c r="F644" s="847"/>
      <c r="G644" s="847"/>
      <c r="H644" s="847"/>
      <c r="I644" s="847"/>
      <c r="J644" s="847"/>
    </row>
    <row r="645" spans="1:10" ht="59.25" customHeight="1">
      <c r="A645" s="847"/>
      <c r="B645" s="847"/>
      <c r="C645" s="847"/>
      <c r="D645" s="847"/>
      <c r="E645" s="847"/>
      <c r="F645" s="847"/>
      <c r="G645" s="847"/>
      <c r="H645" s="847"/>
      <c r="I645" s="847"/>
      <c r="J645" s="847"/>
    </row>
    <row r="646" spans="1:10" ht="59.25" customHeight="1">
      <c r="A646" s="847"/>
      <c r="B646" s="847"/>
      <c r="C646" s="847"/>
      <c r="D646" s="847"/>
      <c r="E646" s="847"/>
      <c r="F646" s="847"/>
      <c r="G646" s="847"/>
      <c r="H646" s="847"/>
      <c r="I646" s="847"/>
      <c r="J646" s="847"/>
    </row>
    <row r="647" spans="1:10" ht="59.25" customHeight="1">
      <c r="A647" s="847"/>
      <c r="B647" s="847"/>
      <c r="C647" s="847"/>
      <c r="D647" s="847"/>
      <c r="E647" s="847"/>
      <c r="F647" s="847"/>
      <c r="G647" s="847"/>
      <c r="H647" s="847"/>
      <c r="I647" s="847"/>
      <c r="J647" s="847"/>
    </row>
    <row r="648" spans="1:10" ht="59.25" customHeight="1">
      <c r="A648" s="847"/>
      <c r="B648" s="847"/>
      <c r="C648" s="847"/>
      <c r="D648" s="847"/>
      <c r="E648" s="847"/>
      <c r="F648" s="847"/>
      <c r="G648" s="847"/>
      <c r="H648" s="847"/>
      <c r="I648" s="847"/>
      <c r="J648" s="847"/>
    </row>
    <row r="649" spans="1:10" ht="59.25" customHeight="1">
      <c r="A649" s="847"/>
      <c r="B649" s="847"/>
      <c r="C649" s="847"/>
      <c r="D649" s="847"/>
      <c r="E649" s="847"/>
      <c r="F649" s="847"/>
      <c r="G649" s="847"/>
      <c r="H649" s="847"/>
      <c r="I649" s="847"/>
      <c r="J649" s="847"/>
    </row>
    <row r="650" spans="1:10" ht="59.25" customHeight="1">
      <c r="A650" s="847"/>
      <c r="B650" s="847"/>
      <c r="C650" s="847"/>
      <c r="D650" s="847"/>
      <c r="E650" s="847"/>
      <c r="F650" s="847"/>
      <c r="G650" s="847"/>
      <c r="H650" s="847"/>
      <c r="I650" s="847"/>
      <c r="J650" s="847"/>
    </row>
    <row r="651" spans="1:10" ht="59.25" customHeight="1">
      <c r="A651" s="847"/>
      <c r="B651" s="847"/>
      <c r="C651" s="847"/>
      <c r="D651" s="847"/>
      <c r="E651" s="847"/>
      <c r="F651" s="847"/>
      <c r="G651" s="847"/>
      <c r="H651" s="847"/>
      <c r="I651" s="847"/>
      <c r="J651" s="847"/>
    </row>
    <row r="652" spans="1:10" ht="59.25" customHeight="1">
      <c r="A652" s="847"/>
      <c r="B652" s="847"/>
      <c r="C652" s="847"/>
      <c r="D652" s="847"/>
      <c r="E652" s="847"/>
      <c r="F652" s="847"/>
      <c r="G652" s="847"/>
      <c r="H652" s="847"/>
      <c r="I652" s="847"/>
      <c r="J652" s="847"/>
    </row>
    <row r="653" spans="1:10" ht="59.25" customHeight="1">
      <c r="A653" s="847"/>
      <c r="B653" s="847"/>
      <c r="C653" s="847"/>
      <c r="D653" s="847"/>
      <c r="E653" s="847"/>
      <c r="F653" s="847"/>
      <c r="G653" s="847"/>
      <c r="H653" s="847"/>
      <c r="I653" s="847"/>
      <c r="J653" s="847"/>
    </row>
    <row r="654" spans="1:10" ht="59.25" customHeight="1">
      <c r="A654" s="847"/>
      <c r="B654" s="847"/>
      <c r="C654" s="847"/>
      <c r="D654" s="847"/>
      <c r="E654" s="847"/>
      <c r="F654" s="847"/>
      <c r="G654" s="847"/>
      <c r="H654" s="847"/>
      <c r="I654" s="847"/>
      <c r="J654" s="847"/>
    </row>
    <row r="655" spans="1:10" ht="59.25" customHeight="1">
      <c r="A655" s="847"/>
      <c r="B655" s="847"/>
      <c r="C655" s="847"/>
      <c r="D655" s="847"/>
      <c r="E655" s="847"/>
      <c r="F655" s="847"/>
      <c r="G655" s="847"/>
      <c r="H655" s="847"/>
      <c r="I655" s="847"/>
      <c r="J655" s="847"/>
    </row>
    <row r="656" spans="1:10" ht="59.25" customHeight="1">
      <c r="A656" s="847"/>
      <c r="B656" s="847"/>
      <c r="C656" s="847"/>
      <c r="D656" s="847"/>
      <c r="E656" s="847"/>
      <c r="F656" s="847"/>
      <c r="G656" s="847"/>
      <c r="H656" s="847"/>
      <c r="I656" s="847"/>
      <c r="J656" s="847"/>
    </row>
    <row r="657" spans="1:10" ht="59.25" customHeight="1">
      <c r="A657" s="847"/>
      <c r="B657" s="847"/>
      <c r="C657" s="847"/>
      <c r="D657" s="847"/>
      <c r="E657" s="847"/>
      <c r="F657" s="847"/>
      <c r="G657" s="847"/>
      <c r="H657" s="847"/>
      <c r="I657" s="847"/>
      <c r="J657" s="847"/>
    </row>
    <row r="658" spans="1:10" ht="59.25" customHeight="1">
      <c r="A658" s="847"/>
      <c r="B658" s="847"/>
      <c r="C658" s="847"/>
      <c r="D658" s="847"/>
      <c r="E658" s="847"/>
      <c r="F658" s="847"/>
      <c r="G658" s="847"/>
      <c r="H658" s="847"/>
      <c r="I658" s="847"/>
      <c r="J658" s="847"/>
    </row>
    <row r="659" spans="1:10" ht="59.25" customHeight="1">
      <c r="A659" s="847"/>
      <c r="B659" s="847"/>
      <c r="C659" s="847"/>
      <c r="D659" s="847"/>
      <c r="E659" s="847"/>
      <c r="F659" s="847"/>
      <c r="G659" s="847"/>
      <c r="H659" s="847"/>
      <c r="I659" s="847"/>
      <c r="J659" s="847"/>
    </row>
    <row r="660" spans="1:10" ht="59.25" customHeight="1">
      <c r="A660" s="847"/>
      <c r="B660" s="847"/>
      <c r="C660" s="847"/>
      <c r="D660" s="847"/>
      <c r="E660" s="847"/>
      <c r="F660" s="847"/>
      <c r="G660" s="847"/>
      <c r="H660" s="847"/>
      <c r="I660" s="847"/>
      <c r="J660" s="847"/>
    </row>
    <row r="661" spans="1:10" ht="59.25" customHeight="1">
      <c r="A661" s="847"/>
      <c r="B661" s="847"/>
      <c r="C661" s="847"/>
      <c r="D661" s="847"/>
      <c r="E661" s="847"/>
      <c r="F661" s="847"/>
      <c r="G661" s="847"/>
      <c r="H661" s="847"/>
      <c r="I661" s="847"/>
      <c r="J661" s="847"/>
    </row>
    <row r="662" spans="1:10" ht="59.25" customHeight="1">
      <c r="A662" s="847"/>
      <c r="B662" s="847"/>
      <c r="C662" s="847"/>
      <c r="D662" s="847"/>
      <c r="E662" s="847"/>
      <c r="F662" s="847"/>
      <c r="G662" s="847"/>
      <c r="H662" s="847"/>
      <c r="I662" s="847"/>
      <c r="J662" s="847"/>
    </row>
    <row r="663" spans="1:10" ht="59.25" customHeight="1">
      <c r="A663" s="847"/>
      <c r="B663" s="847"/>
      <c r="C663" s="847"/>
      <c r="D663" s="847"/>
      <c r="E663" s="847"/>
      <c r="F663" s="847"/>
      <c r="G663" s="847"/>
      <c r="H663" s="847"/>
      <c r="I663" s="847"/>
      <c r="J663" s="847"/>
    </row>
    <row r="664" spans="1:10" ht="59.25" customHeight="1">
      <c r="A664" s="847"/>
      <c r="B664" s="847"/>
      <c r="C664" s="847"/>
      <c r="D664" s="847"/>
      <c r="E664" s="847"/>
      <c r="F664" s="847"/>
      <c r="G664" s="847"/>
      <c r="H664" s="847"/>
      <c r="I664" s="847"/>
      <c r="J664" s="847"/>
    </row>
    <row r="665" spans="1:10" ht="59.25" customHeight="1">
      <c r="A665" s="847"/>
      <c r="B665" s="847"/>
      <c r="C665" s="847"/>
      <c r="D665" s="847"/>
      <c r="E665" s="847"/>
      <c r="F665" s="847"/>
      <c r="G665" s="847"/>
      <c r="H665" s="847"/>
      <c r="I665" s="847"/>
      <c r="J665" s="847"/>
    </row>
    <row r="666" spans="1:10" ht="59.25" customHeight="1">
      <c r="A666" s="847"/>
      <c r="B666" s="847"/>
      <c r="C666" s="847"/>
      <c r="D666" s="847"/>
      <c r="E666" s="847"/>
      <c r="F666" s="847"/>
      <c r="G666" s="847"/>
      <c r="H666" s="847"/>
      <c r="I666" s="847"/>
      <c r="J666" s="847"/>
    </row>
    <row r="667" spans="1:10" ht="59.25" customHeight="1">
      <c r="A667" s="847"/>
      <c r="B667" s="847"/>
      <c r="C667" s="847"/>
      <c r="D667" s="847"/>
      <c r="E667" s="847"/>
      <c r="F667" s="847"/>
      <c r="G667" s="847"/>
      <c r="H667" s="847"/>
      <c r="I667" s="847"/>
      <c r="J667" s="847"/>
    </row>
    <row r="668" spans="1:10" ht="59.25" customHeight="1">
      <c r="A668" s="847"/>
      <c r="B668" s="847"/>
      <c r="C668" s="847"/>
      <c r="D668" s="847"/>
      <c r="E668" s="847"/>
      <c r="F668" s="847"/>
      <c r="G668" s="847"/>
      <c r="H668" s="847"/>
      <c r="I668" s="847"/>
      <c r="J668" s="847"/>
    </row>
    <row r="669" spans="1:10" ht="59.25" customHeight="1">
      <c r="A669" s="847"/>
      <c r="B669" s="847"/>
      <c r="C669" s="847"/>
      <c r="D669" s="847"/>
      <c r="E669" s="847"/>
      <c r="F669" s="847"/>
      <c r="G669" s="847"/>
      <c r="H669" s="847"/>
      <c r="I669" s="847"/>
      <c r="J669" s="847"/>
    </row>
    <row r="670" spans="1:10" ht="59.25" customHeight="1">
      <c r="A670" s="847"/>
      <c r="B670" s="847"/>
      <c r="C670" s="847"/>
      <c r="D670" s="847"/>
      <c r="E670" s="847"/>
      <c r="F670" s="847"/>
      <c r="G670" s="847"/>
      <c r="H670" s="847"/>
      <c r="I670" s="847"/>
      <c r="J670" s="847"/>
    </row>
    <row r="671" spans="1:10" ht="59.25" customHeight="1">
      <c r="A671" s="847"/>
      <c r="B671" s="847"/>
      <c r="C671" s="847"/>
      <c r="D671" s="847"/>
      <c r="E671" s="847"/>
      <c r="F671" s="847"/>
      <c r="G671" s="847"/>
      <c r="H671" s="847"/>
      <c r="I671" s="847"/>
      <c r="J671" s="847"/>
    </row>
    <row r="672" spans="1:10" ht="59.25" customHeight="1">
      <c r="A672" s="847"/>
      <c r="B672" s="847"/>
      <c r="C672" s="847"/>
      <c r="D672" s="847"/>
      <c r="E672" s="847"/>
      <c r="F672" s="847"/>
      <c r="G672" s="847"/>
      <c r="H672" s="847"/>
      <c r="I672" s="847"/>
      <c r="J672" s="847"/>
    </row>
    <row r="673" spans="1:10" ht="59.25" customHeight="1">
      <c r="A673" s="847"/>
      <c r="B673" s="847"/>
      <c r="C673" s="847"/>
      <c r="D673" s="847"/>
      <c r="E673" s="847"/>
      <c r="F673" s="847"/>
      <c r="G673" s="847"/>
      <c r="H673" s="847"/>
      <c r="I673" s="847"/>
      <c r="J673" s="847"/>
    </row>
    <row r="674" spans="1:10" ht="59.25" customHeight="1">
      <c r="A674" s="847"/>
      <c r="B674" s="847"/>
      <c r="C674" s="847"/>
      <c r="D674" s="847"/>
      <c r="E674" s="847"/>
      <c r="F674" s="847"/>
      <c r="G674" s="847"/>
      <c r="H674" s="847"/>
      <c r="I674" s="847"/>
      <c r="J674" s="847"/>
    </row>
    <row r="675" spans="1:10" ht="59.25" customHeight="1">
      <c r="A675" s="847"/>
      <c r="B675" s="847"/>
      <c r="C675" s="847"/>
      <c r="D675" s="847"/>
      <c r="E675" s="847"/>
      <c r="F675" s="847"/>
      <c r="G675" s="847"/>
      <c r="H675" s="847"/>
      <c r="I675" s="847"/>
      <c r="J675" s="847"/>
    </row>
    <row r="676" spans="1:10" ht="59.25" customHeight="1">
      <c r="A676" s="847"/>
      <c r="B676" s="847"/>
      <c r="C676" s="847"/>
      <c r="D676" s="847"/>
      <c r="E676" s="847"/>
      <c r="F676" s="847"/>
      <c r="G676" s="847"/>
      <c r="H676" s="847"/>
      <c r="I676" s="847"/>
      <c r="J676" s="847"/>
    </row>
    <row r="677" spans="1:10" ht="59.25" customHeight="1">
      <c r="A677" s="847"/>
      <c r="B677" s="847"/>
      <c r="C677" s="847"/>
      <c r="D677" s="847"/>
      <c r="E677" s="847"/>
      <c r="F677" s="847"/>
      <c r="G677" s="847"/>
      <c r="H677" s="847"/>
      <c r="I677" s="847"/>
      <c r="J677" s="847"/>
    </row>
    <row r="678" spans="1:10" ht="59.25" customHeight="1">
      <c r="A678" s="847"/>
      <c r="B678" s="847"/>
      <c r="C678" s="847"/>
      <c r="D678" s="847"/>
      <c r="E678" s="847"/>
      <c r="F678" s="847"/>
      <c r="G678" s="847"/>
      <c r="H678" s="847"/>
      <c r="I678" s="847"/>
      <c r="J678" s="847"/>
    </row>
    <row r="679" spans="1:10" ht="59.25" customHeight="1">
      <c r="A679" s="847"/>
      <c r="B679" s="847"/>
      <c r="C679" s="847"/>
      <c r="D679" s="847"/>
      <c r="E679" s="847"/>
      <c r="F679" s="847"/>
      <c r="G679" s="847"/>
      <c r="H679" s="847"/>
      <c r="I679" s="847"/>
      <c r="J679" s="847"/>
    </row>
    <row r="680" spans="1:10" ht="59.25" customHeight="1">
      <c r="A680" s="847"/>
      <c r="B680" s="847"/>
      <c r="C680" s="847"/>
      <c r="D680" s="847"/>
      <c r="E680" s="847"/>
      <c r="F680" s="847"/>
      <c r="G680" s="847"/>
      <c r="H680" s="847"/>
      <c r="I680" s="847"/>
      <c r="J680" s="847"/>
    </row>
    <row r="681" spans="1:10" ht="59.25" customHeight="1">
      <c r="A681" s="847"/>
      <c r="B681" s="847"/>
      <c r="C681" s="847"/>
      <c r="D681" s="847"/>
      <c r="E681" s="847"/>
      <c r="F681" s="847"/>
      <c r="G681" s="847"/>
      <c r="H681" s="847"/>
      <c r="I681" s="847"/>
      <c r="J681" s="847"/>
    </row>
    <row r="682" spans="1:10" ht="59.25" customHeight="1">
      <c r="A682" s="847"/>
      <c r="B682" s="847"/>
      <c r="C682" s="847"/>
      <c r="D682" s="847"/>
      <c r="E682" s="847"/>
      <c r="F682" s="847"/>
      <c r="G682" s="847"/>
      <c r="H682" s="847"/>
      <c r="I682" s="847"/>
      <c r="J682" s="847"/>
    </row>
    <row r="683" spans="1:10" ht="59.25" customHeight="1">
      <c r="A683" s="847"/>
      <c r="B683" s="847"/>
      <c r="C683" s="847"/>
      <c r="D683" s="847"/>
      <c r="E683" s="847"/>
      <c r="F683" s="847"/>
      <c r="G683" s="847"/>
      <c r="H683" s="847"/>
      <c r="I683" s="847"/>
      <c r="J683" s="847"/>
    </row>
    <row r="684" spans="1:10" ht="59.25" customHeight="1">
      <c r="A684" s="847"/>
      <c r="B684" s="847"/>
      <c r="C684" s="847"/>
      <c r="D684" s="847"/>
      <c r="E684" s="847"/>
      <c r="F684" s="847"/>
      <c r="G684" s="847"/>
      <c r="H684" s="847"/>
      <c r="I684" s="847"/>
      <c r="J684" s="847"/>
    </row>
    <row r="685" spans="1:10" ht="59.25" customHeight="1">
      <c r="A685" s="847"/>
      <c r="B685" s="847"/>
      <c r="C685" s="847"/>
      <c r="D685" s="847"/>
      <c r="E685" s="847"/>
      <c r="F685" s="847"/>
      <c r="G685" s="847"/>
      <c r="H685" s="847"/>
      <c r="I685" s="847"/>
      <c r="J685" s="847"/>
    </row>
    <row r="686" spans="1:10" ht="59.25" customHeight="1">
      <c r="A686" s="847"/>
      <c r="B686" s="847"/>
      <c r="C686" s="847"/>
      <c r="D686" s="847"/>
      <c r="E686" s="847"/>
      <c r="F686" s="847"/>
      <c r="G686" s="847"/>
      <c r="H686" s="847"/>
      <c r="I686" s="847"/>
      <c r="J686" s="847"/>
    </row>
    <row r="687" spans="1:10" ht="59.25" customHeight="1">
      <c r="A687" s="847"/>
      <c r="B687" s="847"/>
      <c r="C687" s="847"/>
      <c r="D687" s="847"/>
      <c r="E687" s="847"/>
      <c r="F687" s="847"/>
      <c r="G687" s="847"/>
      <c r="H687" s="847"/>
      <c r="I687" s="847"/>
      <c r="J687" s="847"/>
    </row>
    <row r="688" spans="1:10" ht="59.25" customHeight="1">
      <c r="A688" s="847"/>
      <c r="B688" s="847"/>
      <c r="C688" s="847"/>
      <c r="D688" s="847"/>
      <c r="E688" s="847"/>
      <c r="F688" s="847"/>
      <c r="G688" s="847"/>
      <c r="H688" s="847"/>
      <c r="I688" s="847"/>
      <c r="J688" s="847"/>
    </row>
    <row r="689" spans="1:10" ht="59.25" customHeight="1">
      <c r="A689" s="847"/>
      <c r="B689" s="847"/>
      <c r="C689" s="847"/>
      <c r="D689" s="847"/>
      <c r="E689" s="847"/>
      <c r="F689" s="847"/>
      <c r="G689" s="847"/>
      <c r="H689" s="847"/>
      <c r="I689" s="847"/>
      <c r="J689" s="847"/>
    </row>
    <row r="690" spans="1:10" ht="59.25" customHeight="1">
      <c r="A690" s="847"/>
      <c r="B690" s="847"/>
      <c r="C690" s="847"/>
      <c r="D690" s="847"/>
      <c r="E690" s="847"/>
      <c r="F690" s="847"/>
      <c r="G690" s="847"/>
      <c r="H690" s="847"/>
      <c r="I690" s="847"/>
      <c r="J690" s="847"/>
    </row>
    <row r="691" spans="1:10" ht="59.25" customHeight="1">
      <c r="A691" s="847"/>
      <c r="B691" s="847"/>
      <c r="C691" s="847"/>
      <c r="D691" s="847"/>
      <c r="E691" s="847"/>
      <c r="F691" s="847"/>
      <c r="G691" s="847"/>
      <c r="H691" s="847"/>
      <c r="I691" s="847"/>
      <c r="J691" s="847"/>
    </row>
    <row r="692" spans="1:10" ht="59.25" customHeight="1">
      <c r="A692" s="847"/>
      <c r="B692" s="847"/>
      <c r="C692" s="847"/>
      <c r="D692" s="847"/>
      <c r="E692" s="847"/>
      <c r="F692" s="847"/>
      <c r="G692" s="847"/>
      <c r="H692" s="847"/>
      <c r="I692" s="847"/>
      <c r="J692" s="847"/>
    </row>
    <row r="693" spans="1:10" ht="59.25" customHeight="1">
      <c r="A693" s="847"/>
      <c r="B693" s="847"/>
      <c r="C693" s="847"/>
      <c r="D693" s="847"/>
      <c r="E693" s="847"/>
      <c r="F693" s="847"/>
      <c r="G693" s="847"/>
      <c r="H693" s="847"/>
      <c r="I693" s="847"/>
      <c r="J693" s="847"/>
    </row>
    <row r="694" spans="1:10" ht="59.25" customHeight="1">
      <c r="A694" s="847"/>
      <c r="B694" s="847"/>
      <c r="C694" s="847"/>
      <c r="D694" s="847"/>
      <c r="E694" s="847"/>
      <c r="F694" s="847"/>
      <c r="G694" s="847"/>
      <c r="H694" s="847"/>
      <c r="I694" s="847"/>
      <c r="J694" s="847"/>
    </row>
    <row r="695" spans="1:10" ht="59.25" customHeight="1">
      <c r="A695" s="847"/>
      <c r="B695" s="847"/>
      <c r="C695" s="847"/>
      <c r="D695" s="847"/>
      <c r="E695" s="847"/>
      <c r="F695" s="847"/>
      <c r="G695" s="847"/>
      <c r="H695" s="847"/>
      <c r="I695" s="847"/>
      <c r="J695" s="847"/>
    </row>
    <row r="696" spans="1:10" ht="59.25" customHeight="1">
      <c r="A696" s="847"/>
      <c r="B696" s="847"/>
      <c r="C696" s="847"/>
      <c r="D696" s="847"/>
      <c r="E696" s="847"/>
      <c r="F696" s="847"/>
      <c r="G696" s="847"/>
      <c r="H696" s="847"/>
      <c r="I696" s="847"/>
      <c r="J696" s="847"/>
    </row>
    <row r="697" spans="1:10" ht="59.25" customHeight="1">
      <c r="A697" s="847"/>
      <c r="B697" s="847"/>
      <c r="C697" s="847"/>
      <c r="D697" s="847"/>
      <c r="E697" s="847"/>
      <c r="F697" s="847"/>
      <c r="G697" s="847"/>
      <c r="H697" s="847"/>
      <c r="I697" s="847"/>
      <c r="J697" s="847"/>
    </row>
    <row r="698" spans="1:10" ht="59.25" customHeight="1">
      <c r="A698" s="847"/>
      <c r="B698" s="847"/>
      <c r="C698" s="847"/>
      <c r="D698" s="847"/>
      <c r="E698" s="847"/>
      <c r="F698" s="847"/>
      <c r="G698" s="847"/>
      <c r="H698" s="847"/>
      <c r="I698" s="847"/>
      <c r="J698" s="847"/>
    </row>
    <row r="699" spans="1:10" ht="59.25" customHeight="1">
      <c r="A699" s="847"/>
      <c r="B699" s="847"/>
      <c r="C699" s="847"/>
      <c r="D699" s="847"/>
      <c r="E699" s="847"/>
      <c r="F699" s="847"/>
      <c r="G699" s="847"/>
      <c r="H699" s="847"/>
      <c r="I699" s="847"/>
      <c r="J699" s="847"/>
    </row>
    <row r="700" spans="1:10" ht="59.25" customHeight="1">
      <c r="A700" s="847"/>
      <c r="B700" s="847"/>
      <c r="C700" s="847"/>
      <c r="D700" s="847"/>
      <c r="E700" s="847"/>
      <c r="F700" s="847"/>
      <c r="G700" s="847"/>
      <c r="H700" s="847"/>
      <c r="I700" s="847"/>
      <c r="J700" s="847"/>
    </row>
    <row r="701" spans="1:10" ht="59.25" customHeight="1">
      <c r="A701" s="847"/>
      <c r="B701" s="847"/>
      <c r="C701" s="847"/>
      <c r="D701" s="847"/>
      <c r="E701" s="847"/>
      <c r="F701" s="847"/>
      <c r="G701" s="847"/>
      <c r="H701" s="847"/>
      <c r="I701" s="847"/>
      <c r="J701" s="847"/>
    </row>
    <row r="702" spans="1:10" ht="59.25" customHeight="1">
      <c r="A702" s="847"/>
      <c r="B702" s="847"/>
      <c r="C702" s="847"/>
      <c r="D702" s="847"/>
      <c r="E702" s="847"/>
      <c r="F702" s="847"/>
      <c r="G702" s="847"/>
      <c r="H702" s="847"/>
      <c r="I702" s="847"/>
      <c r="J702" s="847"/>
    </row>
    <row r="703" spans="1:10" ht="59.25" customHeight="1">
      <c r="A703" s="847"/>
      <c r="B703" s="847"/>
      <c r="C703" s="847"/>
      <c r="D703" s="847"/>
      <c r="E703" s="847"/>
      <c r="F703" s="847"/>
      <c r="G703" s="847"/>
      <c r="H703" s="847"/>
      <c r="I703" s="847"/>
      <c r="J703" s="847"/>
    </row>
    <row r="704" spans="1:10" ht="59.25" customHeight="1">
      <c r="A704" s="847"/>
      <c r="B704" s="847"/>
      <c r="C704" s="847"/>
      <c r="D704" s="847"/>
      <c r="E704" s="847"/>
      <c r="F704" s="847"/>
      <c r="G704" s="847"/>
      <c r="H704" s="847"/>
      <c r="I704" s="847"/>
      <c r="J704" s="847"/>
    </row>
    <row r="705" spans="1:10" ht="59.25" customHeight="1">
      <c r="A705" s="847"/>
      <c r="B705" s="847"/>
      <c r="C705" s="847"/>
      <c r="D705" s="847"/>
      <c r="E705" s="847"/>
      <c r="F705" s="847"/>
      <c r="G705" s="847"/>
      <c r="H705" s="847"/>
      <c r="I705" s="847"/>
      <c r="J705" s="847"/>
    </row>
    <row r="706" spans="1:10" ht="59.25" customHeight="1">
      <c r="A706" s="847"/>
      <c r="B706" s="847"/>
      <c r="C706" s="847"/>
      <c r="D706" s="847"/>
      <c r="E706" s="847"/>
      <c r="F706" s="847"/>
      <c r="G706" s="847"/>
      <c r="H706" s="847"/>
      <c r="I706" s="847"/>
      <c r="J706" s="847"/>
    </row>
    <row r="707" spans="1:10" ht="59.25" customHeight="1">
      <c r="A707" s="847"/>
      <c r="B707" s="847"/>
      <c r="C707" s="847"/>
      <c r="D707" s="847"/>
      <c r="E707" s="847"/>
      <c r="F707" s="847"/>
      <c r="G707" s="847"/>
      <c r="H707" s="847"/>
      <c r="I707" s="847"/>
      <c r="J707" s="847"/>
    </row>
    <row r="708" spans="1:10" ht="59.25" customHeight="1">
      <c r="A708" s="847"/>
      <c r="B708" s="847"/>
      <c r="C708" s="847"/>
      <c r="D708" s="847"/>
      <c r="E708" s="847"/>
      <c r="F708" s="847"/>
      <c r="G708" s="847"/>
      <c r="H708" s="847"/>
      <c r="I708" s="847"/>
      <c r="J708" s="847"/>
    </row>
    <row r="709" spans="1:10" ht="59.25" customHeight="1">
      <c r="A709" s="847"/>
      <c r="B709" s="847"/>
      <c r="C709" s="847"/>
      <c r="D709" s="847"/>
      <c r="E709" s="847"/>
      <c r="F709" s="847"/>
      <c r="G709" s="847"/>
      <c r="H709" s="847"/>
      <c r="I709" s="847"/>
      <c r="J709" s="847"/>
    </row>
    <row r="710" spans="1:10" ht="59.25" customHeight="1">
      <c r="A710" s="847"/>
      <c r="B710" s="847"/>
      <c r="C710" s="847"/>
      <c r="D710" s="847"/>
      <c r="E710" s="847"/>
      <c r="F710" s="847"/>
      <c r="G710" s="847"/>
      <c r="H710" s="847"/>
      <c r="I710" s="847"/>
      <c r="J710" s="847"/>
    </row>
    <row r="711" spans="1:10" ht="59.25" customHeight="1">
      <c r="A711" s="847"/>
      <c r="B711" s="847"/>
      <c r="C711" s="847"/>
      <c r="D711" s="847"/>
      <c r="E711" s="847"/>
      <c r="F711" s="847"/>
      <c r="G711" s="847"/>
      <c r="H711" s="847"/>
      <c r="I711" s="847"/>
      <c r="J711" s="847"/>
    </row>
    <row r="712" spans="1:10" ht="59.25" customHeight="1">
      <c r="A712" s="847"/>
      <c r="B712" s="847"/>
      <c r="C712" s="847"/>
      <c r="D712" s="847"/>
      <c r="E712" s="847"/>
      <c r="F712" s="847"/>
      <c r="G712" s="847"/>
      <c r="H712" s="847"/>
      <c r="I712" s="847"/>
      <c r="J712" s="847"/>
    </row>
    <row r="713" spans="1:10" ht="59.25" customHeight="1">
      <c r="A713" s="847"/>
      <c r="B713" s="847"/>
      <c r="C713" s="847"/>
      <c r="D713" s="847"/>
      <c r="E713" s="847"/>
      <c r="F713" s="847"/>
      <c r="G713" s="847"/>
      <c r="H713" s="847"/>
      <c r="I713" s="847"/>
      <c r="J713" s="847"/>
    </row>
    <row r="714" spans="1:10" ht="59.25" customHeight="1">
      <c r="A714" s="847"/>
      <c r="B714" s="847"/>
      <c r="C714" s="847"/>
      <c r="D714" s="847"/>
      <c r="E714" s="847"/>
      <c r="F714" s="847"/>
      <c r="G714" s="847"/>
      <c r="H714" s="847"/>
      <c r="I714" s="847"/>
      <c r="J714" s="847"/>
    </row>
    <row r="715" spans="1:10" ht="59.25" customHeight="1">
      <c r="A715" s="847"/>
      <c r="B715" s="847"/>
      <c r="C715" s="847"/>
      <c r="D715" s="847"/>
      <c r="E715" s="847"/>
      <c r="F715" s="847"/>
      <c r="G715" s="847"/>
      <c r="H715" s="847"/>
      <c r="I715" s="847"/>
      <c r="J715" s="847"/>
    </row>
    <row r="716" spans="1:10" ht="59.25" customHeight="1">
      <c r="A716" s="847"/>
      <c r="B716" s="847"/>
      <c r="C716" s="847"/>
      <c r="D716" s="847"/>
      <c r="E716" s="847"/>
      <c r="F716" s="847"/>
      <c r="G716" s="847"/>
      <c r="H716" s="847"/>
      <c r="I716" s="847"/>
      <c r="J716" s="847"/>
    </row>
    <row r="717" spans="1:10" ht="59.25" customHeight="1">
      <c r="A717" s="847"/>
      <c r="B717" s="847"/>
      <c r="C717" s="847"/>
      <c r="D717" s="847"/>
      <c r="E717" s="847"/>
      <c r="F717" s="847"/>
      <c r="G717" s="847"/>
      <c r="H717" s="847"/>
      <c r="I717" s="847"/>
      <c r="J717" s="847"/>
    </row>
    <row r="718" spans="1:10" ht="59.25" customHeight="1">
      <c r="A718" s="847"/>
      <c r="B718" s="847"/>
      <c r="C718" s="847"/>
      <c r="D718" s="847"/>
      <c r="E718" s="847"/>
      <c r="F718" s="847"/>
      <c r="G718" s="847"/>
      <c r="H718" s="847"/>
      <c r="I718" s="847"/>
      <c r="J718" s="847"/>
    </row>
    <row r="719" spans="1:10" ht="59.25" customHeight="1">
      <c r="A719" s="847"/>
      <c r="B719" s="847"/>
      <c r="C719" s="847"/>
      <c r="D719" s="847"/>
      <c r="E719" s="847"/>
      <c r="F719" s="847"/>
      <c r="G719" s="847"/>
      <c r="H719" s="847"/>
      <c r="I719" s="847"/>
      <c r="J719" s="847"/>
    </row>
    <row r="720" spans="1:10" ht="59.25" customHeight="1">
      <c r="A720" s="847"/>
      <c r="B720" s="847"/>
      <c r="C720" s="847"/>
      <c r="D720" s="847"/>
      <c r="E720" s="847"/>
      <c r="F720" s="847"/>
      <c r="G720" s="847"/>
      <c r="H720" s="847"/>
      <c r="I720" s="847"/>
      <c r="J720" s="847"/>
    </row>
    <row r="721" spans="1:10" ht="59.25" customHeight="1">
      <c r="A721" s="847"/>
      <c r="B721" s="847"/>
      <c r="C721" s="847"/>
      <c r="D721" s="847"/>
      <c r="E721" s="847"/>
      <c r="F721" s="847"/>
      <c r="G721" s="847"/>
      <c r="H721" s="847"/>
      <c r="I721" s="847"/>
      <c r="J721" s="847"/>
    </row>
    <row r="722" spans="1:10" ht="59.25" customHeight="1">
      <c r="A722" s="847"/>
      <c r="B722" s="847"/>
      <c r="C722" s="847"/>
      <c r="D722" s="847"/>
      <c r="E722" s="847"/>
      <c r="F722" s="847"/>
      <c r="G722" s="847"/>
      <c r="H722" s="847"/>
      <c r="I722" s="847"/>
      <c r="J722" s="847"/>
    </row>
    <row r="723" spans="1:10" ht="59.25" customHeight="1">
      <c r="A723" s="847"/>
      <c r="B723" s="847"/>
      <c r="C723" s="847"/>
      <c r="D723" s="847"/>
      <c r="E723" s="847"/>
      <c r="F723" s="847"/>
      <c r="G723" s="847"/>
      <c r="H723" s="847"/>
      <c r="I723" s="847"/>
      <c r="J723" s="847"/>
    </row>
    <row r="724" spans="1:10" ht="59.25" customHeight="1">
      <c r="A724" s="847"/>
      <c r="B724" s="847"/>
      <c r="C724" s="847"/>
      <c r="D724" s="847"/>
      <c r="E724" s="847"/>
      <c r="F724" s="847"/>
      <c r="G724" s="847"/>
      <c r="H724" s="847"/>
      <c r="I724" s="847"/>
      <c r="J724" s="847"/>
    </row>
    <row r="725" spans="1:10" ht="59.25" customHeight="1">
      <c r="A725" s="847"/>
      <c r="B725" s="847"/>
      <c r="C725" s="847"/>
      <c r="D725" s="847"/>
      <c r="E725" s="847"/>
      <c r="F725" s="847"/>
      <c r="G725" s="847"/>
      <c r="H725" s="847"/>
      <c r="I725" s="847"/>
      <c r="J725" s="847"/>
    </row>
    <row r="726" spans="1:10" ht="59.25" customHeight="1">
      <c r="A726" s="847"/>
      <c r="B726" s="847"/>
      <c r="C726" s="847"/>
      <c r="D726" s="847"/>
      <c r="E726" s="847"/>
      <c r="F726" s="847"/>
      <c r="G726" s="847"/>
      <c r="H726" s="847"/>
      <c r="I726" s="847"/>
      <c r="J726" s="847"/>
    </row>
    <row r="727" spans="1:10" ht="59.25" customHeight="1">
      <c r="A727" s="847"/>
      <c r="B727" s="847"/>
      <c r="C727" s="847"/>
      <c r="D727" s="847"/>
      <c r="E727" s="847"/>
      <c r="F727" s="847"/>
      <c r="G727" s="847"/>
      <c r="H727" s="847"/>
      <c r="I727" s="847"/>
      <c r="J727" s="847"/>
    </row>
    <row r="728" spans="1:10" ht="59.25" customHeight="1">
      <c r="A728" s="847"/>
      <c r="B728" s="847"/>
      <c r="C728" s="847"/>
      <c r="D728" s="847"/>
      <c r="E728" s="847"/>
      <c r="F728" s="847"/>
      <c r="G728" s="847"/>
      <c r="H728" s="847"/>
      <c r="I728" s="847"/>
      <c r="J728" s="847"/>
    </row>
    <row r="729" spans="1:10" ht="59.25" customHeight="1">
      <c r="A729" s="847"/>
      <c r="B729" s="847"/>
      <c r="C729" s="847"/>
      <c r="D729" s="847"/>
      <c r="E729" s="847"/>
      <c r="F729" s="847"/>
      <c r="G729" s="847"/>
      <c r="H729" s="847"/>
      <c r="I729" s="847"/>
      <c r="J729" s="847"/>
    </row>
    <row r="730" spans="1:10" ht="59.25" customHeight="1">
      <c r="A730" s="847"/>
      <c r="B730" s="847"/>
      <c r="C730" s="847"/>
      <c r="D730" s="847"/>
      <c r="E730" s="847"/>
      <c r="F730" s="847"/>
      <c r="G730" s="847"/>
      <c r="H730" s="847"/>
      <c r="I730" s="847"/>
      <c r="J730" s="847"/>
    </row>
    <row r="731" spans="1:10" ht="59.25" customHeight="1">
      <c r="A731" s="847"/>
      <c r="B731" s="847"/>
      <c r="C731" s="847"/>
      <c r="D731" s="847"/>
      <c r="E731" s="847"/>
      <c r="F731" s="847"/>
      <c r="G731" s="847"/>
      <c r="H731" s="847"/>
      <c r="I731" s="847"/>
      <c r="J731" s="847"/>
    </row>
    <row r="732" spans="1:10" ht="59.25" customHeight="1">
      <c r="A732" s="847"/>
      <c r="B732" s="847"/>
      <c r="C732" s="847"/>
      <c r="D732" s="847"/>
      <c r="E732" s="847"/>
      <c r="F732" s="847"/>
      <c r="G732" s="847"/>
      <c r="H732" s="847"/>
      <c r="I732" s="847"/>
      <c r="J732" s="847"/>
    </row>
    <row r="733" spans="1:10" ht="59.25" customHeight="1">
      <c r="A733" s="847"/>
      <c r="B733" s="847"/>
      <c r="C733" s="847"/>
      <c r="D733" s="847"/>
      <c r="E733" s="847"/>
      <c r="F733" s="847"/>
      <c r="G733" s="847"/>
      <c r="H733" s="847"/>
      <c r="I733" s="847"/>
      <c r="J733" s="847"/>
    </row>
    <row r="734" spans="1:10" ht="59.25" customHeight="1">
      <c r="A734" s="847"/>
      <c r="B734" s="847"/>
      <c r="C734" s="847"/>
      <c r="D734" s="847"/>
      <c r="E734" s="847"/>
      <c r="F734" s="847"/>
      <c r="G734" s="847"/>
      <c r="H734" s="847"/>
      <c r="I734" s="847"/>
      <c r="J734" s="847"/>
    </row>
    <row r="735" spans="1:10" ht="59.25" customHeight="1">
      <c r="A735" s="847"/>
      <c r="B735" s="847"/>
      <c r="C735" s="847"/>
      <c r="D735" s="847"/>
      <c r="E735" s="847"/>
      <c r="F735" s="847"/>
      <c r="G735" s="847"/>
      <c r="H735" s="847"/>
      <c r="I735" s="847"/>
      <c r="J735" s="847"/>
    </row>
    <row r="736" spans="1:10" ht="59.25" customHeight="1">
      <c r="A736" s="847"/>
      <c r="B736" s="847"/>
      <c r="C736" s="847"/>
      <c r="D736" s="847"/>
      <c r="E736" s="847"/>
      <c r="F736" s="847"/>
      <c r="G736" s="847"/>
      <c r="H736" s="847"/>
      <c r="I736" s="847"/>
      <c r="J736" s="847"/>
    </row>
    <row r="737" spans="1:10" ht="59.25" customHeight="1">
      <c r="A737" s="847"/>
      <c r="B737" s="847"/>
      <c r="C737" s="847"/>
      <c r="D737" s="847"/>
      <c r="E737" s="847"/>
      <c r="F737" s="847"/>
      <c r="G737" s="847"/>
      <c r="H737" s="847"/>
      <c r="I737" s="847"/>
      <c r="J737" s="847"/>
    </row>
    <row r="738" spans="1:10" ht="59.25" customHeight="1">
      <c r="A738" s="847"/>
      <c r="B738" s="847"/>
      <c r="C738" s="847"/>
      <c r="D738" s="847"/>
      <c r="E738" s="847"/>
      <c r="F738" s="847"/>
      <c r="G738" s="847"/>
      <c r="H738" s="847"/>
      <c r="I738" s="847"/>
      <c r="J738" s="847"/>
    </row>
    <row r="739" spans="1:10" ht="59.25" customHeight="1">
      <c r="A739" s="847"/>
      <c r="B739" s="847"/>
      <c r="C739" s="847"/>
      <c r="D739" s="847"/>
      <c r="E739" s="847"/>
      <c r="F739" s="847"/>
      <c r="G739" s="847"/>
      <c r="H739" s="847"/>
      <c r="I739" s="847"/>
      <c r="J739" s="847"/>
    </row>
    <row r="740" spans="1:10" ht="59.25" customHeight="1">
      <c r="A740" s="847"/>
      <c r="B740" s="847"/>
      <c r="C740" s="847"/>
      <c r="D740" s="847"/>
      <c r="E740" s="847"/>
      <c r="F740" s="847"/>
      <c r="G740" s="847"/>
      <c r="H740" s="847"/>
      <c r="I740" s="847"/>
      <c r="J740" s="847"/>
    </row>
    <row r="741" spans="1:10" ht="59.25" customHeight="1">
      <c r="A741" s="847"/>
      <c r="B741" s="847"/>
      <c r="C741" s="847"/>
      <c r="D741" s="847"/>
      <c r="E741" s="847"/>
      <c r="F741" s="847"/>
      <c r="G741" s="847"/>
      <c r="H741" s="847"/>
      <c r="I741" s="847"/>
      <c r="J741" s="847"/>
    </row>
    <row r="742" spans="1:10" ht="59.25" customHeight="1">
      <c r="A742" s="847"/>
      <c r="B742" s="847"/>
      <c r="C742" s="847"/>
      <c r="D742" s="847"/>
      <c r="E742" s="847"/>
      <c r="F742" s="847"/>
      <c r="G742" s="847"/>
      <c r="H742" s="847"/>
      <c r="I742" s="847"/>
      <c r="J742" s="847"/>
    </row>
    <row r="743" spans="1:10" ht="59.25" customHeight="1">
      <c r="A743" s="847"/>
      <c r="B743" s="847"/>
      <c r="C743" s="847"/>
      <c r="D743" s="847"/>
      <c r="E743" s="847"/>
      <c r="F743" s="847"/>
      <c r="G743" s="847"/>
      <c r="H743" s="847"/>
      <c r="I743" s="847"/>
      <c r="J743" s="847"/>
    </row>
    <row r="744" spans="1:10" ht="59.25" customHeight="1">
      <c r="A744" s="847"/>
      <c r="B744" s="847"/>
      <c r="C744" s="847"/>
      <c r="D744" s="847"/>
      <c r="E744" s="847"/>
      <c r="F744" s="847"/>
      <c r="G744" s="847"/>
      <c r="H744" s="847"/>
      <c r="I744" s="847"/>
      <c r="J744" s="847"/>
    </row>
    <row r="745" spans="1:10" ht="59.25" customHeight="1">
      <c r="A745" s="847"/>
      <c r="B745" s="847"/>
      <c r="C745" s="847"/>
      <c r="D745" s="847"/>
      <c r="E745" s="847"/>
      <c r="F745" s="847"/>
      <c r="G745" s="847"/>
      <c r="H745" s="847"/>
      <c r="I745" s="847"/>
      <c r="J745" s="847"/>
    </row>
    <row r="746" spans="1:10" ht="59.25" customHeight="1">
      <c r="A746" s="847"/>
      <c r="B746" s="847"/>
      <c r="C746" s="847"/>
      <c r="D746" s="847"/>
      <c r="E746" s="847"/>
      <c r="F746" s="847"/>
      <c r="G746" s="847"/>
      <c r="H746" s="847"/>
      <c r="I746" s="847"/>
      <c r="J746" s="847"/>
    </row>
    <row r="747" spans="1:10" ht="59.25" customHeight="1">
      <c r="A747" s="847"/>
      <c r="B747" s="847"/>
      <c r="C747" s="847"/>
      <c r="D747" s="847"/>
      <c r="E747" s="847"/>
      <c r="F747" s="847"/>
      <c r="G747" s="847"/>
      <c r="H747" s="847"/>
      <c r="I747" s="847"/>
      <c r="J747" s="847"/>
    </row>
    <row r="748" spans="1:10" ht="59.25" customHeight="1">
      <c r="A748" s="847"/>
      <c r="B748" s="847"/>
      <c r="C748" s="847"/>
      <c r="D748" s="847"/>
      <c r="E748" s="847"/>
      <c r="F748" s="847"/>
      <c r="G748" s="847"/>
      <c r="H748" s="847"/>
      <c r="I748" s="847"/>
      <c r="J748" s="847"/>
    </row>
    <row r="749" spans="1:10" ht="59.25" customHeight="1">
      <c r="A749" s="847"/>
      <c r="B749" s="847"/>
      <c r="C749" s="847"/>
      <c r="D749" s="847"/>
      <c r="E749" s="847"/>
      <c r="F749" s="847"/>
      <c r="G749" s="847"/>
      <c r="H749" s="847"/>
      <c r="I749" s="847"/>
      <c r="J749" s="847"/>
    </row>
    <row r="750" spans="1:10" ht="59.25" customHeight="1">
      <c r="A750" s="847"/>
      <c r="B750" s="847"/>
      <c r="C750" s="847"/>
      <c r="D750" s="847"/>
      <c r="E750" s="847"/>
      <c r="F750" s="847"/>
      <c r="G750" s="847"/>
      <c r="H750" s="847"/>
      <c r="I750" s="847"/>
      <c r="J750" s="847"/>
    </row>
    <row r="751" spans="1:10" ht="59.25" customHeight="1">
      <c r="A751" s="847"/>
      <c r="B751" s="847"/>
      <c r="C751" s="847"/>
      <c r="D751" s="847"/>
      <c r="E751" s="847"/>
      <c r="F751" s="847"/>
      <c r="G751" s="847"/>
      <c r="H751" s="847"/>
      <c r="I751" s="847"/>
      <c r="J751" s="847"/>
    </row>
    <row r="752" spans="1:10" ht="59.25" customHeight="1">
      <c r="A752" s="847"/>
      <c r="B752" s="847"/>
      <c r="C752" s="847"/>
      <c r="D752" s="847"/>
      <c r="E752" s="847"/>
      <c r="F752" s="847"/>
      <c r="G752" s="847"/>
      <c r="H752" s="847"/>
      <c r="I752" s="847"/>
      <c r="J752" s="847"/>
    </row>
    <row r="753" spans="1:10" ht="59.25" customHeight="1">
      <c r="A753" s="847"/>
      <c r="B753" s="847"/>
      <c r="C753" s="847"/>
      <c r="D753" s="847"/>
      <c r="E753" s="847"/>
      <c r="F753" s="847"/>
      <c r="G753" s="847"/>
      <c r="H753" s="847"/>
      <c r="I753" s="847"/>
      <c r="J753" s="847"/>
    </row>
    <row r="754" spans="1:10" ht="59.25" customHeight="1">
      <c r="A754" s="847"/>
      <c r="B754" s="847"/>
      <c r="C754" s="847"/>
      <c r="D754" s="847"/>
      <c r="E754" s="847"/>
      <c r="F754" s="847"/>
      <c r="G754" s="847"/>
      <c r="H754" s="847"/>
      <c r="I754" s="847"/>
      <c r="J754" s="847"/>
    </row>
    <row r="755" spans="1:10" ht="59.25" customHeight="1">
      <c r="A755" s="847"/>
      <c r="B755" s="847"/>
      <c r="C755" s="847"/>
      <c r="D755" s="847"/>
      <c r="E755" s="847"/>
      <c r="F755" s="847"/>
      <c r="G755" s="847"/>
      <c r="H755" s="847"/>
      <c r="I755" s="847"/>
      <c r="J755" s="847"/>
    </row>
    <row r="756" spans="1:10" ht="59.25" customHeight="1">
      <c r="A756" s="847"/>
      <c r="B756" s="847"/>
      <c r="C756" s="847"/>
      <c r="D756" s="847"/>
      <c r="E756" s="847"/>
      <c r="F756" s="847"/>
      <c r="G756" s="847"/>
      <c r="H756" s="847"/>
      <c r="I756" s="847"/>
      <c r="J756" s="847"/>
    </row>
    <row r="757" spans="1:10" ht="59.25" customHeight="1">
      <c r="A757" s="847"/>
      <c r="B757" s="847"/>
      <c r="C757" s="847"/>
      <c r="D757" s="847"/>
      <c r="E757" s="847"/>
      <c r="F757" s="847"/>
      <c r="G757" s="847"/>
      <c r="H757" s="847"/>
      <c r="I757" s="847"/>
      <c r="J757" s="847"/>
    </row>
    <row r="758" spans="1:10" ht="59.25" customHeight="1">
      <c r="A758" s="847"/>
      <c r="B758" s="847"/>
      <c r="C758" s="847"/>
      <c r="D758" s="847"/>
      <c r="E758" s="847"/>
      <c r="F758" s="847"/>
      <c r="G758" s="847"/>
      <c r="H758" s="847"/>
      <c r="I758" s="847"/>
      <c r="J758" s="847"/>
    </row>
    <row r="759" spans="1:10" ht="59.25" customHeight="1">
      <c r="A759" s="847"/>
      <c r="B759" s="847"/>
      <c r="C759" s="847"/>
      <c r="D759" s="847"/>
      <c r="E759" s="847"/>
      <c r="F759" s="847"/>
      <c r="G759" s="847"/>
      <c r="H759" s="847"/>
      <c r="I759" s="847"/>
      <c r="J759" s="847"/>
    </row>
    <row r="760" spans="1:10" ht="59.25" customHeight="1">
      <c r="A760" s="847"/>
      <c r="B760" s="847"/>
      <c r="C760" s="847"/>
      <c r="D760" s="847"/>
      <c r="E760" s="847"/>
      <c r="F760" s="847"/>
      <c r="G760" s="847"/>
      <c r="H760" s="847"/>
      <c r="I760" s="847"/>
      <c r="J760" s="847"/>
    </row>
    <row r="761" spans="1:10" ht="59.25" customHeight="1">
      <c r="A761" s="847"/>
      <c r="B761" s="847"/>
      <c r="C761" s="847"/>
      <c r="D761" s="847"/>
      <c r="E761" s="847"/>
      <c r="F761" s="847"/>
      <c r="G761" s="847"/>
      <c r="H761" s="847"/>
      <c r="I761" s="847"/>
      <c r="J761" s="847"/>
    </row>
    <row r="762" spans="1:10" ht="59.25" customHeight="1">
      <c r="A762" s="847"/>
      <c r="B762" s="847"/>
      <c r="C762" s="847"/>
      <c r="D762" s="847"/>
      <c r="E762" s="847"/>
      <c r="F762" s="847"/>
      <c r="G762" s="847"/>
      <c r="H762" s="847"/>
      <c r="I762" s="847"/>
      <c r="J762" s="847"/>
    </row>
    <row r="763" spans="1:10" ht="59.25" customHeight="1">
      <c r="A763" s="847"/>
      <c r="B763" s="847"/>
      <c r="C763" s="847"/>
      <c r="D763" s="847"/>
      <c r="E763" s="847"/>
      <c r="F763" s="847"/>
      <c r="G763" s="847"/>
      <c r="H763" s="847"/>
      <c r="I763" s="847"/>
      <c r="J763" s="847"/>
    </row>
    <row r="764" spans="1:10" ht="59.25" customHeight="1">
      <c r="A764" s="847"/>
      <c r="B764" s="847"/>
      <c r="C764" s="847"/>
      <c r="D764" s="847"/>
      <c r="E764" s="847"/>
      <c r="F764" s="847"/>
      <c r="G764" s="847"/>
      <c r="H764" s="847"/>
      <c r="I764" s="847"/>
      <c r="J764" s="847"/>
    </row>
    <row r="765" spans="1:10" ht="59.25" customHeight="1">
      <c r="A765" s="847"/>
      <c r="B765" s="847"/>
      <c r="C765" s="847"/>
      <c r="D765" s="847"/>
      <c r="E765" s="847"/>
      <c r="F765" s="847"/>
      <c r="G765" s="847"/>
      <c r="H765" s="847"/>
      <c r="I765" s="847"/>
      <c r="J765" s="847"/>
    </row>
    <row r="766" spans="1:10" ht="59.25" customHeight="1">
      <c r="A766" s="847"/>
      <c r="B766" s="847"/>
      <c r="C766" s="847"/>
      <c r="D766" s="847"/>
      <c r="E766" s="847"/>
      <c r="F766" s="847"/>
      <c r="G766" s="847"/>
      <c r="H766" s="847"/>
      <c r="I766" s="847"/>
      <c r="J766" s="847"/>
    </row>
    <row r="767" spans="1:10" ht="59.25" customHeight="1">
      <c r="A767" s="847"/>
      <c r="B767" s="847"/>
      <c r="C767" s="847"/>
      <c r="D767" s="847"/>
      <c r="E767" s="847"/>
      <c r="F767" s="847"/>
      <c r="G767" s="847"/>
      <c r="H767" s="847"/>
      <c r="I767" s="847"/>
      <c r="J767" s="847"/>
    </row>
    <row r="768" spans="1:10" ht="59.25" customHeight="1">
      <c r="A768" s="847"/>
      <c r="B768" s="847"/>
      <c r="C768" s="847"/>
      <c r="D768" s="847"/>
      <c r="E768" s="847"/>
      <c r="F768" s="847"/>
      <c r="G768" s="847"/>
      <c r="H768" s="847"/>
      <c r="I768" s="847"/>
      <c r="J768" s="847"/>
    </row>
    <row r="769" spans="1:10" ht="59.25" customHeight="1">
      <c r="A769" s="847"/>
      <c r="B769" s="847"/>
      <c r="C769" s="847"/>
      <c r="D769" s="847"/>
      <c r="E769" s="847"/>
      <c r="F769" s="847"/>
      <c r="G769" s="847"/>
      <c r="H769" s="847"/>
      <c r="I769" s="847"/>
      <c r="J769" s="847"/>
    </row>
    <row r="770" spans="1:10" ht="59.25" customHeight="1">
      <c r="A770" s="847"/>
      <c r="B770" s="847"/>
      <c r="C770" s="847"/>
      <c r="D770" s="847"/>
      <c r="E770" s="847"/>
      <c r="F770" s="847"/>
      <c r="G770" s="847"/>
      <c r="H770" s="847"/>
      <c r="I770" s="847"/>
      <c r="J770" s="847"/>
    </row>
    <row r="771" spans="1:10" ht="59.25" customHeight="1">
      <c r="A771" s="847"/>
      <c r="B771" s="847"/>
      <c r="C771" s="847"/>
      <c r="D771" s="847"/>
      <c r="E771" s="847"/>
      <c r="F771" s="847"/>
      <c r="G771" s="847"/>
      <c r="H771" s="847"/>
      <c r="I771" s="847"/>
      <c r="J771" s="847"/>
    </row>
    <row r="772" spans="1:10" ht="59.25" customHeight="1">
      <c r="A772" s="847"/>
      <c r="B772" s="847"/>
      <c r="C772" s="847"/>
      <c r="D772" s="847"/>
      <c r="E772" s="847"/>
      <c r="F772" s="847"/>
      <c r="G772" s="847"/>
      <c r="H772" s="847"/>
      <c r="I772" s="847"/>
      <c r="J772" s="847"/>
    </row>
    <row r="773" spans="1:10" ht="59.25" customHeight="1">
      <c r="A773" s="847"/>
      <c r="B773" s="847"/>
      <c r="C773" s="847"/>
      <c r="D773" s="847"/>
      <c r="E773" s="847"/>
      <c r="F773" s="847"/>
      <c r="G773" s="847"/>
      <c r="H773" s="847"/>
      <c r="I773" s="847"/>
      <c r="J773" s="847"/>
    </row>
    <row r="774" spans="1:10" ht="59.25" customHeight="1">
      <c r="A774" s="847"/>
      <c r="B774" s="847"/>
      <c r="C774" s="847"/>
      <c r="D774" s="847"/>
      <c r="E774" s="847"/>
      <c r="F774" s="847"/>
      <c r="G774" s="847"/>
      <c r="H774" s="847"/>
      <c r="I774" s="847"/>
      <c r="J774" s="847"/>
    </row>
    <row r="775" spans="1:10" ht="59.25" customHeight="1">
      <c r="A775" s="847"/>
      <c r="B775" s="847"/>
      <c r="C775" s="847"/>
      <c r="D775" s="847"/>
      <c r="E775" s="847"/>
      <c r="F775" s="847"/>
      <c r="G775" s="847"/>
      <c r="H775" s="847"/>
      <c r="I775" s="847"/>
      <c r="J775" s="847"/>
    </row>
    <row r="776" spans="1:10" ht="59.25" customHeight="1">
      <c r="A776" s="847"/>
      <c r="B776" s="847"/>
      <c r="C776" s="847"/>
      <c r="D776" s="847"/>
      <c r="E776" s="847"/>
      <c r="F776" s="847"/>
      <c r="G776" s="847"/>
      <c r="H776" s="847"/>
      <c r="I776" s="847"/>
      <c r="J776" s="847"/>
    </row>
    <row r="777" spans="1:10" ht="59.25" customHeight="1">
      <c r="A777" s="847"/>
      <c r="B777" s="847"/>
      <c r="C777" s="847"/>
      <c r="D777" s="847"/>
      <c r="E777" s="847"/>
      <c r="F777" s="847"/>
      <c r="G777" s="847"/>
      <c r="H777" s="847"/>
      <c r="I777" s="847"/>
      <c r="J777" s="847"/>
    </row>
    <row r="778" spans="1:10" ht="59.25" customHeight="1">
      <c r="A778" s="847"/>
      <c r="B778" s="847"/>
      <c r="C778" s="847"/>
      <c r="D778" s="847"/>
      <c r="E778" s="847"/>
      <c r="F778" s="847"/>
      <c r="G778" s="847"/>
      <c r="H778" s="847"/>
      <c r="I778" s="847"/>
      <c r="J778" s="847"/>
    </row>
    <row r="779" spans="1:10" ht="59.25" customHeight="1">
      <c r="A779" s="847"/>
      <c r="B779" s="847"/>
      <c r="C779" s="847"/>
      <c r="D779" s="847"/>
      <c r="E779" s="847"/>
      <c r="F779" s="847"/>
      <c r="G779" s="847"/>
      <c r="H779" s="847"/>
      <c r="I779" s="847"/>
      <c r="J779" s="847"/>
    </row>
    <row r="780" spans="1:10" ht="59.25" customHeight="1">
      <c r="A780" s="847"/>
      <c r="B780" s="847"/>
      <c r="C780" s="847"/>
      <c r="D780" s="847"/>
      <c r="E780" s="847"/>
      <c r="F780" s="847"/>
      <c r="G780" s="847"/>
      <c r="H780" s="847"/>
      <c r="I780" s="847"/>
      <c r="J780" s="847"/>
    </row>
    <row r="781" spans="1:10" ht="59.25" customHeight="1">
      <c r="A781" s="847"/>
      <c r="B781" s="847"/>
      <c r="C781" s="847"/>
      <c r="D781" s="847"/>
      <c r="E781" s="847"/>
      <c r="F781" s="847"/>
      <c r="G781" s="847"/>
      <c r="H781" s="847"/>
      <c r="I781" s="847"/>
      <c r="J781" s="847"/>
    </row>
    <row r="782" spans="1:10" ht="59.25" customHeight="1">
      <c r="A782" s="847"/>
      <c r="B782" s="847"/>
      <c r="C782" s="847"/>
      <c r="D782" s="847"/>
      <c r="E782" s="847"/>
      <c r="F782" s="847"/>
      <c r="G782" s="847"/>
      <c r="H782" s="847"/>
      <c r="I782" s="847"/>
      <c r="J782" s="847"/>
    </row>
    <row r="783" spans="1:10" ht="59.25" customHeight="1">
      <c r="A783" s="847"/>
      <c r="B783" s="847"/>
      <c r="C783" s="847"/>
      <c r="D783" s="847"/>
      <c r="E783" s="847"/>
      <c r="F783" s="847"/>
      <c r="G783" s="847"/>
      <c r="H783" s="847"/>
      <c r="I783" s="847"/>
      <c r="J783" s="847"/>
    </row>
    <row r="784" spans="1:10" ht="59.25" customHeight="1">
      <c r="A784" s="847"/>
      <c r="B784" s="847"/>
      <c r="C784" s="847"/>
      <c r="D784" s="847"/>
      <c r="E784" s="847"/>
      <c r="F784" s="847"/>
      <c r="G784" s="847"/>
      <c r="H784" s="847"/>
      <c r="I784" s="847"/>
      <c r="J784" s="847"/>
    </row>
    <row r="785" spans="1:10" ht="59.25" customHeight="1">
      <c r="A785" s="847"/>
      <c r="B785" s="847"/>
      <c r="C785" s="847"/>
      <c r="D785" s="847"/>
      <c r="E785" s="847"/>
      <c r="F785" s="847"/>
      <c r="G785" s="847"/>
      <c r="H785" s="847"/>
      <c r="I785" s="847"/>
      <c r="J785" s="847"/>
    </row>
    <row r="786" spans="1:10" ht="59.25" customHeight="1">
      <c r="A786" s="847"/>
      <c r="B786" s="847"/>
      <c r="C786" s="847"/>
      <c r="D786" s="847"/>
      <c r="E786" s="847"/>
      <c r="F786" s="847"/>
      <c r="G786" s="847"/>
      <c r="H786" s="847"/>
      <c r="I786" s="847"/>
      <c r="J786" s="847"/>
    </row>
    <row r="787" spans="1:10" ht="59.25" customHeight="1">
      <c r="A787" s="847"/>
      <c r="B787" s="847"/>
      <c r="C787" s="847"/>
      <c r="D787" s="847"/>
      <c r="E787" s="847"/>
      <c r="F787" s="847"/>
      <c r="G787" s="847"/>
      <c r="H787" s="847"/>
      <c r="I787" s="847"/>
      <c r="J787" s="847"/>
    </row>
    <row r="788" spans="1:10" ht="59.25" customHeight="1">
      <c r="A788" s="847"/>
      <c r="B788" s="847"/>
      <c r="C788" s="847"/>
      <c r="D788" s="847"/>
      <c r="E788" s="847"/>
      <c r="F788" s="847"/>
      <c r="G788" s="847"/>
      <c r="H788" s="847"/>
      <c r="I788" s="847"/>
      <c r="J788" s="847"/>
    </row>
    <row r="789" spans="1:10" ht="59.25" customHeight="1">
      <c r="A789" s="847"/>
      <c r="B789" s="847"/>
      <c r="C789" s="847"/>
      <c r="D789" s="847"/>
      <c r="E789" s="847"/>
      <c r="F789" s="847"/>
      <c r="G789" s="847"/>
      <c r="H789" s="847"/>
      <c r="I789" s="847"/>
      <c r="J789" s="847"/>
    </row>
    <row r="790" spans="1:10" ht="59.25" customHeight="1">
      <c r="A790" s="847"/>
      <c r="B790" s="847"/>
      <c r="C790" s="847"/>
      <c r="D790" s="847"/>
      <c r="E790" s="847"/>
      <c r="F790" s="847"/>
      <c r="G790" s="847"/>
      <c r="H790" s="847"/>
      <c r="I790" s="847"/>
      <c r="J790" s="847"/>
    </row>
    <row r="791" spans="1:10" ht="59.25" customHeight="1">
      <c r="A791" s="847"/>
      <c r="B791" s="847"/>
      <c r="C791" s="847"/>
      <c r="D791" s="847"/>
      <c r="E791" s="847"/>
      <c r="F791" s="847"/>
      <c r="G791" s="847"/>
      <c r="H791" s="847"/>
      <c r="I791" s="847"/>
      <c r="J791" s="847"/>
    </row>
    <row r="792" spans="1:10" ht="59.25" customHeight="1">
      <c r="A792" s="847"/>
      <c r="B792" s="847"/>
      <c r="C792" s="847"/>
      <c r="D792" s="847"/>
      <c r="E792" s="847"/>
      <c r="F792" s="847"/>
      <c r="G792" s="847"/>
      <c r="H792" s="847"/>
      <c r="I792" s="847"/>
      <c r="J792" s="847"/>
    </row>
    <row r="793" spans="1:10" ht="59.25" customHeight="1">
      <c r="A793" s="847"/>
      <c r="B793" s="847"/>
      <c r="C793" s="847"/>
      <c r="D793" s="847"/>
      <c r="E793" s="847"/>
      <c r="F793" s="847"/>
      <c r="G793" s="847"/>
      <c r="H793" s="847"/>
      <c r="I793" s="847"/>
      <c r="J793" s="847"/>
    </row>
    <row r="794" spans="1:10" ht="59.25" customHeight="1">
      <c r="A794" s="847"/>
      <c r="B794" s="847"/>
      <c r="C794" s="847"/>
      <c r="D794" s="847"/>
      <c r="E794" s="847"/>
      <c r="F794" s="847"/>
      <c r="G794" s="847"/>
      <c r="H794" s="847"/>
      <c r="I794" s="847"/>
      <c r="J794" s="847"/>
    </row>
    <row r="795" spans="1:10" ht="59.25" customHeight="1">
      <c r="A795" s="847"/>
      <c r="B795" s="847"/>
      <c r="C795" s="847"/>
      <c r="D795" s="847"/>
      <c r="E795" s="847"/>
      <c r="F795" s="847"/>
      <c r="G795" s="847"/>
      <c r="H795" s="847"/>
      <c r="I795" s="847"/>
      <c r="J795" s="847"/>
    </row>
    <row r="796" spans="1:10" ht="59.25" customHeight="1">
      <c r="A796" s="847"/>
      <c r="B796" s="847"/>
      <c r="C796" s="847"/>
      <c r="D796" s="847"/>
      <c r="E796" s="847"/>
      <c r="F796" s="847"/>
      <c r="G796" s="847"/>
      <c r="H796" s="847"/>
      <c r="I796" s="847"/>
      <c r="J796" s="847"/>
    </row>
    <row r="797" spans="1:10" ht="59.25" customHeight="1">
      <c r="A797" s="847"/>
      <c r="B797" s="847"/>
      <c r="C797" s="847"/>
      <c r="D797" s="847"/>
      <c r="E797" s="847"/>
      <c r="F797" s="847"/>
      <c r="G797" s="847"/>
      <c r="H797" s="847"/>
      <c r="I797" s="847"/>
      <c r="J797" s="847"/>
    </row>
    <row r="798" spans="1:10" ht="59.25" customHeight="1">
      <c r="A798" s="847"/>
      <c r="B798" s="847"/>
      <c r="C798" s="847"/>
      <c r="D798" s="847"/>
      <c r="E798" s="847"/>
      <c r="F798" s="847"/>
      <c r="G798" s="847"/>
      <c r="H798" s="847"/>
      <c r="I798" s="847"/>
      <c r="J798" s="847"/>
    </row>
    <row r="799" spans="1:10" ht="59.25" customHeight="1">
      <c r="A799" s="847"/>
      <c r="B799" s="847"/>
      <c r="C799" s="847"/>
      <c r="D799" s="847"/>
      <c r="E799" s="847"/>
      <c r="F799" s="847"/>
      <c r="G799" s="847"/>
      <c r="H799" s="847"/>
      <c r="I799" s="847"/>
      <c r="J799" s="847"/>
    </row>
    <row r="800" spans="1:10" ht="59.25" customHeight="1">
      <c r="A800" s="847"/>
      <c r="B800" s="847"/>
      <c r="C800" s="847"/>
      <c r="D800" s="847"/>
      <c r="E800" s="847"/>
      <c r="F800" s="847"/>
      <c r="G800" s="847"/>
      <c r="H800" s="847"/>
      <c r="I800" s="847"/>
      <c r="J800" s="847"/>
    </row>
    <row r="801" spans="1:10" ht="59.25" customHeight="1">
      <c r="A801" s="847"/>
      <c r="B801" s="847"/>
      <c r="C801" s="847"/>
      <c r="D801" s="847"/>
      <c r="E801" s="847"/>
      <c r="F801" s="847"/>
      <c r="G801" s="847"/>
      <c r="H801" s="847"/>
      <c r="I801" s="847"/>
      <c r="J801" s="847"/>
    </row>
    <row r="802" spans="1:10" ht="59.25" customHeight="1">
      <c r="A802" s="847"/>
      <c r="B802" s="847"/>
      <c r="C802" s="847"/>
      <c r="D802" s="847"/>
      <c r="E802" s="847"/>
      <c r="F802" s="847"/>
      <c r="G802" s="847"/>
      <c r="H802" s="847"/>
      <c r="I802" s="847"/>
      <c r="J802" s="847"/>
    </row>
    <row r="803" spans="1:10" ht="59.25" customHeight="1">
      <c r="A803" s="847"/>
      <c r="B803" s="847"/>
      <c r="C803" s="847"/>
      <c r="D803" s="847"/>
      <c r="E803" s="847"/>
      <c r="F803" s="847"/>
      <c r="G803" s="847"/>
      <c r="H803" s="847"/>
      <c r="I803" s="847"/>
      <c r="J803" s="847"/>
    </row>
    <row r="804" spans="1:10" ht="59.25" customHeight="1">
      <c r="A804" s="847"/>
      <c r="B804" s="847"/>
      <c r="C804" s="847"/>
      <c r="D804" s="847"/>
      <c r="E804" s="847"/>
      <c r="F804" s="847"/>
      <c r="G804" s="847"/>
      <c r="H804" s="847"/>
      <c r="I804" s="847"/>
      <c r="J804" s="847"/>
    </row>
    <row r="805" spans="1:10" ht="59.25" customHeight="1">
      <c r="A805" s="847"/>
      <c r="B805" s="847"/>
      <c r="C805" s="847"/>
      <c r="D805" s="847"/>
      <c r="E805" s="847"/>
      <c r="F805" s="847"/>
      <c r="G805" s="847"/>
      <c r="H805" s="847"/>
      <c r="I805" s="847"/>
      <c r="J805" s="847"/>
    </row>
    <row r="806" spans="1:10" ht="59.25" customHeight="1">
      <c r="A806" s="847"/>
      <c r="B806" s="847"/>
      <c r="C806" s="847"/>
      <c r="D806" s="847"/>
      <c r="E806" s="847"/>
      <c r="F806" s="847"/>
      <c r="G806" s="847"/>
      <c r="H806" s="847"/>
      <c r="I806" s="847"/>
      <c r="J806" s="847"/>
    </row>
    <row r="807" spans="1:10" ht="59.25" customHeight="1">
      <c r="A807" s="847"/>
      <c r="B807" s="847"/>
      <c r="C807" s="847"/>
      <c r="D807" s="847"/>
      <c r="E807" s="847"/>
      <c r="F807" s="847"/>
      <c r="G807" s="847"/>
      <c r="H807" s="847"/>
      <c r="I807" s="847"/>
      <c r="J807" s="847"/>
    </row>
    <row r="808" spans="1:10" ht="59.25" customHeight="1">
      <c r="A808" s="847"/>
      <c r="B808" s="847"/>
      <c r="C808" s="847"/>
      <c r="D808" s="847"/>
      <c r="E808" s="847"/>
      <c r="F808" s="847"/>
      <c r="G808" s="847"/>
      <c r="H808" s="847"/>
      <c r="I808" s="847"/>
      <c r="J808" s="847"/>
    </row>
    <row r="809" spans="1:10" ht="59.25" customHeight="1">
      <c r="A809" s="847"/>
      <c r="B809" s="847"/>
      <c r="C809" s="847"/>
      <c r="D809" s="847"/>
      <c r="E809" s="847"/>
      <c r="F809" s="847"/>
      <c r="G809" s="847"/>
      <c r="H809" s="847"/>
      <c r="I809" s="847"/>
      <c r="J809" s="847"/>
    </row>
    <row r="810" spans="1:10" ht="59.25" customHeight="1">
      <c r="A810" s="847"/>
      <c r="B810" s="847"/>
      <c r="C810" s="847"/>
      <c r="D810" s="847"/>
      <c r="E810" s="847"/>
      <c r="F810" s="847"/>
      <c r="G810" s="847"/>
      <c r="H810" s="847"/>
      <c r="I810" s="847"/>
      <c r="J810" s="847"/>
    </row>
    <row r="811" spans="1:10" ht="59.25" customHeight="1">
      <c r="A811" s="847"/>
      <c r="B811" s="847"/>
      <c r="C811" s="847"/>
      <c r="D811" s="847"/>
      <c r="E811" s="847"/>
      <c r="F811" s="847"/>
      <c r="G811" s="847"/>
      <c r="H811" s="847"/>
      <c r="I811" s="847"/>
      <c r="J811" s="847"/>
    </row>
    <row r="812" spans="1:10" ht="59.25" customHeight="1">
      <c r="A812" s="847"/>
      <c r="B812" s="847"/>
      <c r="C812" s="847"/>
      <c r="D812" s="847"/>
      <c r="E812" s="847"/>
      <c r="F812" s="847"/>
      <c r="G812" s="847"/>
      <c r="H812" s="847"/>
      <c r="I812" s="847"/>
      <c r="J812" s="847"/>
    </row>
    <row r="813" spans="1:10" ht="59.25" customHeight="1">
      <c r="A813" s="847"/>
      <c r="B813" s="847"/>
      <c r="C813" s="847"/>
      <c r="D813" s="847"/>
      <c r="E813" s="847"/>
      <c r="F813" s="847"/>
      <c r="G813" s="847"/>
      <c r="H813" s="847"/>
      <c r="I813" s="847"/>
      <c r="J813" s="847"/>
    </row>
    <row r="814" spans="1:10" ht="59.25" customHeight="1">
      <c r="A814" s="847"/>
      <c r="B814" s="847"/>
      <c r="C814" s="847"/>
      <c r="D814" s="847"/>
      <c r="E814" s="847"/>
      <c r="F814" s="847"/>
      <c r="G814" s="847"/>
      <c r="H814" s="847"/>
      <c r="I814" s="847"/>
      <c r="J814" s="847"/>
    </row>
    <row r="815" spans="1:10" ht="59.25" customHeight="1">
      <c r="A815" s="847"/>
      <c r="B815" s="847"/>
      <c r="C815" s="847"/>
      <c r="D815" s="847"/>
      <c r="E815" s="847"/>
      <c r="F815" s="847"/>
      <c r="G815" s="847"/>
      <c r="H815" s="847"/>
      <c r="I815" s="847"/>
      <c r="J815" s="847"/>
    </row>
    <row r="816" spans="1:10" ht="59.25" customHeight="1">
      <c r="A816" s="847"/>
      <c r="B816" s="847"/>
      <c r="C816" s="847"/>
      <c r="D816" s="847"/>
      <c r="E816" s="847"/>
      <c r="F816" s="847"/>
      <c r="G816" s="847"/>
      <c r="H816" s="847"/>
      <c r="I816" s="847"/>
      <c r="J816" s="847"/>
    </row>
    <row r="817" spans="1:10" ht="59.25" customHeight="1">
      <c r="A817" s="847"/>
      <c r="B817" s="847"/>
      <c r="C817" s="847"/>
      <c r="D817" s="847"/>
      <c r="E817" s="847"/>
      <c r="F817" s="847"/>
      <c r="G817" s="847"/>
      <c r="H817" s="847"/>
      <c r="I817" s="847"/>
      <c r="J817" s="847"/>
    </row>
    <row r="818" spans="1:10" ht="59.25" customHeight="1">
      <c r="A818" s="847"/>
      <c r="B818" s="847"/>
      <c r="C818" s="847"/>
      <c r="D818" s="847"/>
      <c r="E818" s="847"/>
      <c r="F818" s="847"/>
      <c r="G818" s="847"/>
      <c r="H818" s="847"/>
      <c r="I818" s="847"/>
      <c r="J818" s="847"/>
    </row>
    <row r="819" spans="1:10" ht="59.25" customHeight="1">
      <c r="A819" s="847"/>
      <c r="B819" s="847"/>
      <c r="C819" s="847"/>
      <c r="D819" s="847"/>
      <c r="E819" s="847"/>
      <c r="F819" s="847"/>
      <c r="G819" s="847"/>
      <c r="H819" s="847"/>
      <c r="I819" s="847"/>
      <c r="J819" s="847"/>
    </row>
    <row r="820" spans="1:10" ht="59.25" customHeight="1">
      <c r="A820" s="847"/>
      <c r="B820" s="847"/>
      <c r="C820" s="847"/>
      <c r="D820" s="847"/>
      <c r="E820" s="847"/>
      <c r="F820" s="847"/>
      <c r="G820" s="847"/>
      <c r="H820" s="847"/>
      <c r="I820" s="847"/>
      <c r="J820" s="847"/>
    </row>
    <row r="821" spans="1:10" ht="59.25" customHeight="1">
      <c r="A821" s="847"/>
      <c r="B821" s="847"/>
      <c r="C821" s="847"/>
      <c r="D821" s="847"/>
      <c r="E821" s="847"/>
      <c r="F821" s="847"/>
      <c r="G821" s="847"/>
      <c r="H821" s="847"/>
      <c r="I821" s="847"/>
      <c r="J821" s="847"/>
    </row>
    <row r="822" spans="1:10" ht="59.25" customHeight="1">
      <c r="A822" s="847"/>
      <c r="B822" s="847"/>
      <c r="C822" s="847"/>
      <c r="D822" s="847"/>
      <c r="E822" s="847"/>
      <c r="F822" s="847"/>
      <c r="G822" s="847"/>
      <c r="H822" s="847"/>
      <c r="I822" s="847"/>
      <c r="J822" s="847"/>
    </row>
    <row r="823" spans="1:10" ht="59.25" customHeight="1">
      <c r="A823" s="847"/>
      <c r="B823" s="847"/>
      <c r="C823" s="847"/>
      <c r="D823" s="847"/>
      <c r="E823" s="847"/>
      <c r="F823" s="847"/>
      <c r="G823" s="847"/>
      <c r="H823" s="847"/>
      <c r="I823" s="847"/>
      <c r="J823" s="847"/>
    </row>
    <row r="824" spans="1:10" ht="59.25" customHeight="1">
      <c r="A824" s="847"/>
      <c r="B824" s="847"/>
      <c r="C824" s="847"/>
      <c r="D824" s="847"/>
      <c r="E824" s="847"/>
      <c r="F824" s="847"/>
      <c r="G824" s="847"/>
      <c r="H824" s="847"/>
      <c r="I824" s="847"/>
      <c r="J824" s="847"/>
    </row>
    <row r="825" spans="1:10" ht="59.25" customHeight="1">
      <c r="A825" s="847"/>
      <c r="B825" s="847"/>
      <c r="C825" s="847"/>
      <c r="D825" s="847"/>
      <c r="E825" s="847"/>
      <c r="F825" s="847"/>
      <c r="G825" s="847"/>
      <c r="H825" s="847"/>
      <c r="I825" s="847"/>
      <c r="J825" s="847"/>
    </row>
    <row r="826" spans="1:10" ht="59.25" customHeight="1">
      <c r="A826" s="847"/>
      <c r="B826" s="847"/>
      <c r="C826" s="847"/>
      <c r="D826" s="847"/>
      <c r="E826" s="847"/>
      <c r="F826" s="847"/>
      <c r="G826" s="847"/>
      <c r="H826" s="847"/>
      <c r="I826" s="847"/>
      <c r="J826" s="847"/>
    </row>
    <row r="827" spans="1:10" ht="59.25" customHeight="1">
      <c r="A827" s="847"/>
      <c r="B827" s="847"/>
      <c r="C827" s="847"/>
      <c r="D827" s="847"/>
      <c r="E827" s="847"/>
      <c r="F827" s="847"/>
      <c r="G827" s="847"/>
      <c r="H827" s="847"/>
      <c r="I827" s="847"/>
      <c r="J827" s="847"/>
    </row>
    <row r="828" spans="1:10" ht="59.25" customHeight="1">
      <c r="A828" s="847"/>
      <c r="B828" s="847"/>
      <c r="C828" s="847"/>
      <c r="D828" s="847"/>
      <c r="E828" s="847"/>
      <c r="F828" s="847"/>
      <c r="G828" s="847"/>
      <c r="H828" s="847"/>
      <c r="I828" s="847"/>
      <c r="J828" s="847"/>
    </row>
    <row r="829" spans="1:10" ht="59.25" customHeight="1">
      <c r="A829" s="847"/>
      <c r="B829" s="847"/>
      <c r="C829" s="847"/>
      <c r="D829" s="847"/>
      <c r="E829" s="847"/>
      <c r="F829" s="847"/>
      <c r="G829" s="847"/>
      <c r="H829" s="847"/>
      <c r="I829" s="847"/>
      <c r="J829" s="847"/>
    </row>
    <row r="830" spans="1:10" ht="59.25" customHeight="1">
      <c r="A830" s="847"/>
      <c r="B830" s="847"/>
      <c r="C830" s="847"/>
      <c r="D830" s="847"/>
      <c r="E830" s="847"/>
      <c r="F830" s="847"/>
      <c r="G830" s="847"/>
      <c r="H830" s="847"/>
      <c r="I830" s="847"/>
      <c r="J830" s="847"/>
    </row>
    <row r="831" spans="1:10" ht="59.25" customHeight="1">
      <c r="A831" s="847"/>
      <c r="B831" s="847"/>
      <c r="C831" s="847"/>
      <c r="D831" s="847"/>
      <c r="E831" s="847"/>
      <c r="F831" s="847"/>
      <c r="G831" s="847"/>
      <c r="H831" s="847"/>
      <c r="I831" s="847"/>
      <c r="J831" s="847"/>
    </row>
    <row r="832" spans="1:10" ht="59.25" customHeight="1">
      <c r="A832" s="847"/>
      <c r="B832" s="847"/>
      <c r="C832" s="847"/>
      <c r="D832" s="847"/>
      <c r="E832" s="847"/>
      <c r="F832" s="847"/>
      <c r="G832" s="847"/>
      <c r="H832" s="847"/>
      <c r="I832" s="847"/>
      <c r="J832" s="847"/>
    </row>
    <row r="833" spans="1:10" ht="59.25" customHeight="1">
      <c r="A833" s="847"/>
      <c r="B833" s="847"/>
      <c r="C833" s="847"/>
      <c r="D833" s="847"/>
      <c r="E833" s="847"/>
      <c r="F833" s="847"/>
      <c r="G833" s="847"/>
      <c r="H833" s="847"/>
      <c r="I833" s="847"/>
      <c r="J833" s="847"/>
    </row>
    <row r="834" spans="1:10" ht="59.25" customHeight="1">
      <c r="A834" s="847"/>
      <c r="B834" s="847"/>
      <c r="C834" s="847"/>
      <c r="D834" s="847"/>
      <c r="E834" s="847"/>
      <c r="F834" s="847"/>
      <c r="G834" s="847"/>
      <c r="H834" s="847"/>
      <c r="I834" s="847"/>
      <c r="J834" s="847"/>
    </row>
    <row r="835" spans="1:10" ht="59.25" customHeight="1">
      <c r="A835" s="847"/>
      <c r="B835" s="847"/>
      <c r="C835" s="847"/>
      <c r="D835" s="847"/>
      <c r="E835" s="847"/>
      <c r="F835" s="847"/>
      <c r="G835" s="847"/>
      <c r="H835" s="847"/>
      <c r="I835" s="847"/>
      <c r="J835" s="847"/>
    </row>
    <row r="836" spans="1:10" ht="59.25" customHeight="1">
      <c r="A836" s="847"/>
      <c r="B836" s="847"/>
      <c r="C836" s="847"/>
      <c r="D836" s="847"/>
      <c r="E836" s="847"/>
      <c r="F836" s="847"/>
      <c r="G836" s="847"/>
      <c r="H836" s="847"/>
      <c r="I836" s="847"/>
      <c r="J836" s="847"/>
    </row>
    <row r="837" spans="1:10" ht="59.25" customHeight="1">
      <c r="A837" s="847"/>
      <c r="B837" s="847"/>
      <c r="C837" s="847"/>
      <c r="D837" s="847"/>
      <c r="E837" s="847"/>
      <c r="F837" s="847"/>
      <c r="G837" s="847"/>
      <c r="H837" s="847"/>
      <c r="I837" s="847"/>
      <c r="J837" s="847"/>
    </row>
    <row r="838" spans="1:10" ht="59.25" customHeight="1">
      <c r="A838" s="847"/>
      <c r="B838" s="847"/>
      <c r="C838" s="847"/>
      <c r="D838" s="847"/>
      <c r="E838" s="847"/>
      <c r="F838" s="847"/>
      <c r="G838" s="847"/>
      <c r="H838" s="847"/>
      <c r="I838" s="847"/>
      <c r="J838" s="847"/>
    </row>
    <row r="839" spans="1:10" ht="59.25" customHeight="1">
      <c r="A839" s="847"/>
      <c r="B839" s="847"/>
      <c r="C839" s="847"/>
      <c r="D839" s="847"/>
      <c r="E839" s="847"/>
      <c r="F839" s="847"/>
      <c r="G839" s="847"/>
      <c r="H839" s="847"/>
      <c r="I839" s="847"/>
      <c r="J839" s="847"/>
    </row>
    <row r="840" spans="1:10" ht="59.25" customHeight="1">
      <c r="A840" s="847"/>
      <c r="B840" s="847"/>
      <c r="C840" s="847"/>
      <c r="D840" s="847"/>
      <c r="E840" s="847"/>
      <c r="F840" s="847"/>
      <c r="G840" s="847"/>
      <c r="H840" s="847"/>
      <c r="I840" s="847"/>
      <c r="J840" s="847"/>
    </row>
    <row r="841" spans="1:10" ht="59.25" customHeight="1">
      <c r="A841" s="847"/>
      <c r="B841" s="847"/>
      <c r="C841" s="847"/>
      <c r="D841" s="847"/>
      <c r="E841" s="847"/>
      <c r="F841" s="847"/>
      <c r="G841" s="847"/>
      <c r="H841" s="847"/>
      <c r="I841" s="847"/>
      <c r="J841" s="847"/>
    </row>
    <row r="842" spans="1:10" ht="59.25" customHeight="1">
      <c r="A842" s="847"/>
      <c r="B842" s="847"/>
      <c r="C842" s="847"/>
      <c r="D842" s="847"/>
      <c r="E842" s="847"/>
      <c r="F842" s="847"/>
      <c r="G842" s="847"/>
      <c r="H842" s="847"/>
      <c r="I842" s="847"/>
      <c r="J842" s="847"/>
    </row>
    <row r="843" spans="1:10" ht="59.25" customHeight="1">
      <c r="A843" s="847"/>
      <c r="B843" s="847"/>
      <c r="C843" s="847"/>
      <c r="D843" s="847"/>
      <c r="E843" s="847"/>
      <c r="F843" s="847"/>
      <c r="G843" s="847"/>
      <c r="H843" s="847"/>
      <c r="I843" s="847"/>
      <c r="J843" s="847"/>
    </row>
    <row r="844" spans="1:10" ht="59.25" customHeight="1">
      <c r="A844" s="847"/>
      <c r="B844" s="847"/>
      <c r="C844" s="847"/>
      <c r="D844" s="847"/>
      <c r="E844" s="847"/>
      <c r="F844" s="847"/>
      <c r="G844" s="847"/>
      <c r="H844" s="847"/>
      <c r="I844" s="847"/>
      <c r="J844" s="847"/>
    </row>
    <row r="845" spans="1:10" ht="59.25" customHeight="1">
      <c r="A845" s="847"/>
      <c r="B845" s="847"/>
      <c r="C845" s="847"/>
      <c r="D845" s="847"/>
      <c r="E845" s="847"/>
      <c r="F845" s="847"/>
      <c r="G845" s="847"/>
      <c r="H845" s="847"/>
      <c r="I845" s="847"/>
      <c r="J845" s="847"/>
    </row>
    <row r="846" spans="1:10" ht="59.25" customHeight="1">
      <c r="A846" s="847"/>
      <c r="B846" s="847"/>
      <c r="C846" s="847"/>
      <c r="D846" s="847"/>
      <c r="E846" s="847"/>
      <c r="F846" s="847"/>
      <c r="G846" s="847"/>
      <c r="H846" s="847"/>
      <c r="I846" s="847"/>
      <c r="J846" s="847"/>
    </row>
    <row r="847" spans="1:10" ht="59.25" customHeight="1">
      <c r="A847" s="847"/>
      <c r="B847" s="847"/>
      <c r="C847" s="847"/>
      <c r="D847" s="847"/>
      <c r="E847" s="847"/>
      <c r="F847" s="847"/>
      <c r="G847" s="847"/>
      <c r="H847" s="847"/>
      <c r="I847" s="847"/>
      <c r="J847" s="847"/>
    </row>
    <row r="848" spans="1:10" ht="59.25" customHeight="1">
      <c r="A848" s="847"/>
      <c r="B848" s="847"/>
      <c r="C848" s="847"/>
      <c r="D848" s="847"/>
      <c r="E848" s="847"/>
      <c r="F848" s="847"/>
      <c r="G848" s="847"/>
      <c r="H848" s="847"/>
      <c r="I848" s="847"/>
      <c r="J848" s="847"/>
    </row>
    <row r="849" spans="1:10" ht="59.25" customHeight="1">
      <c r="A849" s="847"/>
      <c r="B849" s="847"/>
      <c r="C849" s="847"/>
      <c r="D849" s="847"/>
      <c r="E849" s="847"/>
      <c r="F849" s="847"/>
      <c r="G849" s="847"/>
      <c r="H849" s="847"/>
      <c r="I849" s="847"/>
      <c r="J849" s="847"/>
    </row>
    <row r="850" spans="1:10" ht="59.25" customHeight="1">
      <c r="A850" s="847"/>
      <c r="B850" s="847"/>
      <c r="C850" s="847"/>
      <c r="D850" s="847"/>
      <c r="E850" s="847"/>
      <c r="F850" s="847"/>
      <c r="G850" s="847"/>
      <c r="H850" s="847"/>
      <c r="I850" s="847"/>
      <c r="J850" s="847"/>
    </row>
    <row r="851" spans="1:10" ht="59.25" customHeight="1">
      <c r="A851" s="847"/>
      <c r="B851" s="847"/>
      <c r="C851" s="847"/>
      <c r="D851" s="847"/>
      <c r="E851" s="847"/>
      <c r="F851" s="847"/>
      <c r="G851" s="847"/>
      <c r="H851" s="847"/>
      <c r="I851" s="847"/>
      <c r="J851" s="847"/>
    </row>
    <row r="852" spans="1:10" ht="59.25" customHeight="1">
      <c r="A852" s="847"/>
      <c r="B852" s="847"/>
      <c r="C852" s="847"/>
      <c r="D852" s="847"/>
      <c r="E852" s="847"/>
      <c r="F852" s="847"/>
      <c r="G852" s="847"/>
      <c r="H852" s="847"/>
      <c r="I852" s="847"/>
      <c r="J852" s="847"/>
    </row>
    <row r="853" spans="1:10" ht="59.25" customHeight="1">
      <c r="A853" s="847"/>
      <c r="B853" s="847"/>
      <c r="C853" s="847"/>
      <c r="D853" s="847"/>
      <c r="E853" s="847"/>
      <c r="F853" s="847"/>
      <c r="G853" s="847"/>
      <c r="H853" s="847"/>
      <c r="I853" s="847"/>
      <c r="J853" s="847"/>
    </row>
    <row r="854" spans="1:10" ht="59.25" customHeight="1">
      <c r="A854" s="847"/>
      <c r="B854" s="847"/>
      <c r="C854" s="847"/>
      <c r="D854" s="847"/>
      <c r="E854" s="847"/>
      <c r="F854" s="847"/>
      <c r="G854" s="847"/>
      <c r="H854" s="847"/>
      <c r="I854" s="847"/>
      <c r="J854" s="847"/>
    </row>
    <row r="855" spans="1:10" ht="59.25" customHeight="1">
      <c r="A855" s="847"/>
      <c r="B855" s="847"/>
      <c r="C855" s="847"/>
      <c r="D855" s="847"/>
      <c r="E855" s="847"/>
      <c r="F855" s="847"/>
      <c r="G855" s="847"/>
      <c r="H855" s="847"/>
      <c r="I855" s="847"/>
      <c r="J855" s="847"/>
    </row>
    <row r="856" spans="1:10" ht="59.25" customHeight="1">
      <c r="A856" s="847"/>
      <c r="B856" s="847"/>
      <c r="C856" s="847"/>
      <c r="D856" s="847"/>
      <c r="E856" s="847"/>
      <c r="F856" s="847"/>
      <c r="G856" s="847"/>
      <c r="H856" s="847"/>
      <c r="I856" s="847"/>
      <c r="J856" s="847"/>
    </row>
    <row r="857" spans="1:10" ht="59.25" customHeight="1">
      <c r="A857" s="847"/>
      <c r="B857" s="847"/>
      <c r="C857" s="847"/>
      <c r="D857" s="847"/>
      <c r="E857" s="847"/>
      <c r="F857" s="847"/>
      <c r="G857" s="847"/>
      <c r="H857" s="847"/>
      <c r="I857" s="847"/>
      <c r="J857" s="847"/>
    </row>
    <row r="858" spans="1:10" ht="59.25" customHeight="1">
      <c r="A858" s="847"/>
      <c r="B858" s="847"/>
      <c r="C858" s="847"/>
      <c r="D858" s="847"/>
      <c r="E858" s="847"/>
      <c r="F858" s="847"/>
      <c r="G858" s="847"/>
      <c r="H858" s="847"/>
      <c r="I858" s="847"/>
      <c r="J858" s="847"/>
    </row>
    <row r="859" spans="1:10" ht="59.25" customHeight="1">
      <c r="A859" s="847"/>
      <c r="B859" s="847"/>
      <c r="C859" s="847"/>
      <c r="D859" s="847"/>
      <c r="E859" s="847"/>
      <c r="F859" s="847"/>
      <c r="G859" s="847"/>
      <c r="H859" s="847"/>
      <c r="I859" s="847"/>
      <c r="J859" s="847"/>
    </row>
    <row r="860" spans="1:10" ht="59.25" customHeight="1">
      <c r="A860" s="847"/>
      <c r="B860" s="847"/>
      <c r="C860" s="847"/>
      <c r="D860" s="847"/>
      <c r="E860" s="847"/>
      <c r="F860" s="847"/>
      <c r="G860" s="847"/>
      <c r="H860" s="847"/>
      <c r="I860" s="847"/>
      <c r="J860" s="847"/>
    </row>
    <row r="861" spans="1:10" ht="59.25" customHeight="1">
      <c r="A861" s="847"/>
      <c r="B861" s="847"/>
      <c r="C861" s="847"/>
      <c r="D861" s="847"/>
      <c r="E861" s="847"/>
      <c r="F861" s="847"/>
      <c r="G861" s="847"/>
      <c r="H861" s="847"/>
      <c r="I861" s="847"/>
      <c r="J861" s="847"/>
    </row>
    <row r="862" spans="1:10" ht="59.25" customHeight="1">
      <c r="A862" s="847"/>
      <c r="B862" s="847"/>
      <c r="C862" s="847"/>
      <c r="D862" s="847"/>
      <c r="E862" s="847"/>
      <c r="F862" s="847"/>
      <c r="G862" s="847"/>
      <c r="H862" s="847"/>
      <c r="I862" s="847"/>
      <c r="J862" s="847"/>
    </row>
    <row r="863" spans="1:10" ht="59.25" customHeight="1">
      <c r="A863" s="847"/>
      <c r="B863" s="847"/>
      <c r="C863" s="847"/>
      <c r="D863" s="847"/>
      <c r="E863" s="847"/>
      <c r="F863" s="847"/>
      <c r="G863" s="847"/>
      <c r="H863" s="847"/>
      <c r="I863" s="847"/>
      <c r="J863" s="847"/>
    </row>
    <row r="864" spans="1:10" ht="59.25" customHeight="1">
      <c r="A864" s="847"/>
      <c r="B864" s="847"/>
      <c r="C864" s="847"/>
      <c r="D864" s="847"/>
      <c r="E864" s="847"/>
      <c r="F864" s="847"/>
      <c r="G864" s="847"/>
      <c r="H864" s="847"/>
      <c r="I864" s="847"/>
      <c r="J864" s="847"/>
    </row>
    <row r="865" spans="1:10" ht="59.25" customHeight="1">
      <c r="A865" s="847"/>
      <c r="B865" s="847"/>
      <c r="C865" s="847"/>
      <c r="D865" s="847"/>
      <c r="E865" s="847"/>
      <c r="F865" s="847"/>
      <c r="G865" s="847"/>
      <c r="H865" s="847"/>
      <c r="I865" s="847"/>
      <c r="J865" s="847"/>
    </row>
    <row r="866" spans="1:10" ht="59.25" customHeight="1">
      <c r="A866" s="847"/>
      <c r="B866" s="847"/>
      <c r="C866" s="847"/>
      <c r="D866" s="847"/>
      <c r="E866" s="847"/>
      <c r="F866" s="847"/>
      <c r="G866" s="847"/>
      <c r="H866" s="847"/>
      <c r="I866" s="847"/>
      <c r="J866" s="847"/>
    </row>
    <row r="867" spans="1:10" ht="59.25" customHeight="1">
      <c r="A867" s="847"/>
      <c r="B867" s="847"/>
      <c r="C867" s="847"/>
      <c r="D867" s="847"/>
      <c r="E867" s="847"/>
      <c r="F867" s="847"/>
      <c r="G867" s="847"/>
      <c r="H867" s="847"/>
      <c r="I867" s="847"/>
      <c r="J867" s="847"/>
    </row>
    <row r="868" spans="1:10" ht="59.25" customHeight="1">
      <c r="A868" s="847"/>
      <c r="B868" s="847"/>
      <c r="C868" s="847"/>
      <c r="D868" s="847"/>
      <c r="E868" s="847"/>
      <c r="F868" s="847"/>
      <c r="G868" s="847"/>
      <c r="H868" s="847"/>
      <c r="I868" s="847"/>
      <c r="J868" s="847"/>
    </row>
    <row r="869" spans="1:10" ht="59.25" customHeight="1">
      <c r="A869" s="847"/>
      <c r="B869" s="847"/>
      <c r="C869" s="847"/>
      <c r="D869" s="847"/>
      <c r="E869" s="847"/>
      <c r="F869" s="847"/>
      <c r="G869" s="847"/>
      <c r="H869" s="847"/>
      <c r="I869" s="847"/>
      <c r="J869" s="847"/>
    </row>
    <row r="870" spans="1:10" ht="59.25" customHeight="1">
      <c r="A870" s="847"/>
      <c r="B870" s="847"/>
      <c r="C870" s="847"/>
      <c r="D870" s="847"/>
      <c r="E870" s="847"/>
      <c r="F870" s="847"/>
      <c r="G870" s="847"/>
      <c r="H870" s="847"/>
      <c r="I870" s="847"/>
      <c r="J870" s="847"/>
    </row>
    <row r="871" spans="1:10" ht="59.25" customHeight="1">
      <c r="A871" s="847"/>
      <c r="B871" s="847"/>
      <c r="C871" s="847"/>
      <c r="D871" s="847"/>
      <c r="E871" s="847"/>
      <c r="F871" s="847"/>
      <c r="G871" s="847"/>
      <c r="H871" s="847"/>
      <c r="I871" s="847"/>
      <c r="J871" s="847"/>
    </row>
    <row r="872" spans="1:10" ht="59.25" customHeight="1">
      <c r="A872" s="847"/>
      <c r="B872" s="847"/>
      <c r="C872" s="847"/>
      <c r="D872" s="847"/>
      <c r="E872" s="847"/>
      <c r="F872" s="847"/>
      <c r="G872" s="847"/>
      <c r="H872" s="847"/>
      <c r="I872" s="847"/>
      <c r="J872" s="847"/>
    </row>
    <row r="873" spans="1:10" ht="59.25" customHeight="1">
      <c r="A873" s="847"/>
      <c r="B873" s="847"/>
      <c r="C873" s="847"/>
      <c r="D873" s="847"/>
      <c r="E873" s="847"/>
      <c r="F873" s="847"/>
      <c r="G873" s="847"/>
      <c r="H873" s="847"/>
      <c r="I873" s="847"/>
      <c r="J873" s="847"/>
    </row>
    <row r="874" spans="1:10" ht="59.25" customHeight="1">
      <c r="A874" s="847"/>
      <c r="B874" s="847"/>
      <c r="C874" s="847"/>
      <c r="D874" s="847"/>
      <c r="E874" s="847"/>
      <c r="F874" s="847"/>
      <c r="G874" s="847"/>
      <c r="H874" s="847"/>
      <c r="I874" s="847"/>
      <c r="J874" s="847"/>
    </row>
    <row r="875" spans="1:10" ht="59.25" customHeight="1">
      <c r="A875" s="847"/>
      <c r="B875" s="847"/>
      <c r="C875" s="847"/>
      <c r="D875" s="847"/>
      <c r="E875" s="847"/>
      <c r="F875" s="847"/>
      <c r="G875" s="847"/>
      <c r="H875" s="847"/>
      <c r="I875" s="847"/>
      <c r="J875" s="847"/>
    </row>
    <row r="876" spans="1:10" ht="59.25" customHeight="1">
      <c r="A876" s="847"/>
      <c r="B876" s="847"/>
      <c r="C876" s="847"/>
      <c r="D876" s="847"/>
      <c r="E876" s="847"/>
      <c r="F876" s="847"/>
      <c r="G876" s="847"/>
      <c r="H876" s="847"/>
      <c r="I876" s="847"/>
      <c r="J876" s="847"/>
    </row>
    <row r="877" spans="1:10" ht="59.25" customHeight="1">
      <c r="A877" s="847"/>
      <c r="B877" s="847"/>
      <c r="C877" s="847"/>
      <c r="D877" s="847"/>
      <c r="E877" s="847"/>
      <c r="F877" s="847"/>
      <c r="G877" s="847"/>
      <c r="H877" s="847"/>
      <c r="I877" s="847"/>
      <c r="J877" s="847"/>
    </row>
    <row r="878" spans="1:10" ht="59.25" customHeight="1">
      <c r="A878" s="847"/>
      <c r="B878" s="847"/>
      <c r="C878" s="847"/>
      <c r="D878" s="847"/>
      <c r="E878" s="847"/>
      <c r="F878" s="847"/>
      <c r="G878" s="847"/>
      <c r="H878" s="847"/>
      <c r="I878" s="847"/>
      <c r="J878" s="847"/>
    </row>
    <row r="879" spans="1:10" ht="59.25" customHeight="1">
      <c r="A879" s="847"/>
      <c r="B879" s="847"/>
      <c r="C879" s="847"/>
      <c r="D879" s="847"/>
      <c r="E879" s="847"/>
      <c r="F879" s="847"/>
      <c r="G879" s="847"/>
      <c r="H879" s="847"/>
      <c r="I879" s="847"/>
      <c r="J879" s="847"/>
    </row>
    <row r="880" spans="1:10" ht="59.25" customHeight="1">
      <c r="A880" s="847"/>
      <c r="B880" s="847"/>
      <c r="C880" s="847"/>
      <c r="D880" s="847"/>
      <c r="E880" s="847"/>
      <c r="F880" s="847"/>
      <c r="G880" s="847"/>
      <c r="H880" s="847"/>
      <c r="I880" s="847"/>
      <c r="J880" s="847"/>
    </row>
    <row r="881" spans="1:10" ht="59.25" customHeight="1">
      <c r="A881" s="847"/>
      <c r="B881" s="847"/>
      <c r="C881" s="847"/>
      <c r="D881" s="847"/>
      <c r="E881" s="847"/>
      <c r="F881" s="847"/>
      <c r="G881" s="847"/>
      <c r="H881" s="847"/>
      <c r="I881" s="847"/>
      <c r="J881" s="847"/>
    </row>
    <row r="882" spans="1:10" ht="59.25" customHeight="1">
      <c r="A882" s="847"/>
      <c r="B882" s="847"/>
      <c r="C882" s="847"/>
      <c r="D882" s="847"/>
      <c r="E882" s="847"/>
      <c r="F882" s="847"/>
      <c r="G882" s="847"/>
      <c r="H882" s="847"/>
      <c r="I882" s="847"/>
      <c r="J882" s="847"/>
    </row>
    <row r="883" spans="1:10" ht="59.25" customHeight="1">
      <c r="A883" s="847"/>
      <c r="B883" s="847"/>
      <c r="C883" s="847"/>
      <c r="D883" s="847"/>
      <c r="E883" s="847"/>
      <c r="F883" s="847"/>
      <c r="G883" s="847"/>
      <c r="H883" s="847"/>
      <c r="I883" s="847"/>
      <c r="J883" s="847"/>
    </row>
    <row r="884" spans="1:10" ht="59.25" customHeight="1">
      <c r="A884" s="847"/>
      <c r="B884" s="847"/>
      <c r="C884" s="847"/>
      <c r="D884" s="847"/>
      <c r="E884" s="847"/>
      <c r="F884" s="847"/>
      <c r="G884" s="847"/>
      <c r="H884" s="847"/>
      <c r="I884" s="847"/>
      <c r="J884" s="847"/>
    </row>
    <row r="885" spans="1:10" ht="59.25" customHeight="1">
      <c r="A885" s="847"/>
      <c r="B885" s="847"/>
      <c r="C885" s="847"/>
      <c r="D885" s="847"/>
      <c r="E885" s="847"/>
      <c r="F885" s="847"/>
      <c r="G885" s="847"/>
      <c r="H885" s="847"/>
      <c r="I885" s="847"/>
      <c r="J885" s="847"/>
    </row>
    <row r="886" spans="1:10" ht="59.25" customHeight="1">
      <c r="A886" s="847"/>
      <c r="B886" s="847"/>
      <c r="C886" s="847"/>
      <c r="D886" s="847"/>
      <c r="E886" s="847"/>
      <c r="F886" s="847"/>
      <c r="G886" s="847"/>
      <c r="H886" s="847"/>
      <c r="I886" s="847"/>
      <c r="J886" s="847"/>
    </row>
    <row r="887" spans="1:10" ht="59.25" customHeight="1">
      <c r="A887" s="847"/>
      <c r="B887" s="847"/>
      <c r="C887" s="847"/>
      <c r="D887" s="847"/>
      <c r="E887" s="847"/>
      <c r="F887" s="847"/>
      <c r="G887" s="847"/>
      <c r="H887" s="847"/>
      <c r="I887" s="847"/>
      <c r="J887" s="847"/>
    </row>
    <row r="888" spans="1:10" ht="59.25" customHeight="1">
      <c r="A888" s="847"/>
      <c r="B888" s="847"/>
      <c r="C888" s="847"/>
      <c r="D888" s="847"/>
      <c r="E888" s="847"/>
      <c r="F888" s="847"/>
      <c r="G888" s="847"/>
      <c r="H888" s="847"/>
      <c r="I888" s="847"/>
      <c r="J888" s="847"/>
    </row>
    <row r="889" spans="1:10" ht="59.25" customHeight="1">
      <c r="A889" s="847"/>
      <c r="B889" s="847"/>
      <c r="C889" s="847"/>
      <c r="D889" s="847"/>
      <c r="E889" s="847"/>
      <c r="F889" s="847"/>
      <c r="G889" s="847"/>
      <c r="H889" s="847"/>
      <c r="I889" s="847"/>
      <c r="J889" s="847"/>
    </row>
    <row r="890" spans="1:10" ht="59.25" customHeight="1">
      <c r="A890" s="847"/>
      <c r="B890" s="847"/>
      <c r="C890" s="847"/>
      <c r="D890" s="847"/>
      <c r="E890" s="847"/>
      <c r="F890" s="847"/>
      <c r="G890" s="847"/>
      <c r="H890" s="847"/>
      <c r="I890" s="847"/>
      <c r="J890" s="847"/>
    </row>
    <row r="891" spans="1:10" ht="59.25" customHeight="1">
      <c r="A891" s="847"/>
      <c r="B891" s="847"/>
      <c r="C891" s="847"/>
      <c r="D891" s="847"/>
      <c r="E891" s="847"/>
      <c r="F891" s="847"/>
      <c r="G891" s="847"/>
      <c r="H891" s="847"/>
      <c r="I891" s="847"/>
      <c r="J891" s="847"/>
    </row>
    <row r="892" spans="1:10" ht="59.25" customHeight="1">
      <c r="A892" s="847"/>
      <c r="B892" s="847"/>
      <c r="C892" s="847"/>
      <c r="D892" s="847"/>
      <c r="E892" s="847"/>
      <c r="F892" s="847"/>
      <c r="G892" s="847"/>
      <c r="H892" s="847"/>
      <c r="I892" s="847"/>
      <c r="J892" s="847"/>
    </row>
    <row r="893" spans="1:10" ht="59.25" customHeight="1">
      <c r="A893" s="847"/>
      <c r="B893" s="847"/>
      <c r="C893" s="847"/>
      <c r="D893" s="847"/>
      <c r="E893" s="847"/>
      <c r="F893" s="847"/>
      <c r="G893" s="847"/>
      <c r="H893" s="847"/>
      <c r="I893" s="847"/>
      <c r="J893" s="847"/>
    </row>
    <row r="894" spans="1:10" ht="59.25" customHeight="1">
      <c r="A894" s="847"/>
      <c r="B894" s="847"/>
      <c r="C894" s="847"/>
      <c r="D894" s="847"/>
      <c r="E894" s="847"/>
      <c r="F894" s="847"/>
      <c r="G894" s="847"/>
      <c r="H894" s="847"/>
      <c r="I894" s="847"/>
      <c r="J894" s="847"/>
    </row>
    <row r="895" spans="1:10" ht="59.25" customHeight="1">
      <c r="A895" s="847"/>
      <c r="B895" s="847"/>
      <c r="C895" s="847"/>
      <c r="D895" s="847"/>
      <c r="E895" s="847"/>
      <c r="F895" s="847"/>
      <c r="G895" s="847"/>
      <c r="H895" s="847"/>
      <c r="I895" s="847"/>
      <c r="J895" s="847"/>
    </row>
    <row r="896" spans="1:10" ht="59.25" customHeight="1">
      <c r="A896" s="847"/>
      <c r="B896" s="847"/>
      <c r="C896" s="847"/>
      <c r="D896" s="847"/>
      <c r="E896" s="847"/>
      <c r="F896" s="847"/>
      <c r="G896" s="847"/>
      <c r="H896" s="847"/>
      <c r="I896" s="847"/>
      <c r="J896" s="847"/>
    </row>
    <row r="897" spans="1:10" ht="59.25" customHeight="1">
      <c r="A897" s="847"/>
      <c r="B897" s="847"/>
      <c r="C897" s="847"/>
      <c r="D897" s="847"/>
      <c r="E897" s="847"/>
      <c r="F897" s="847"/>
      <c r="G897" s="847"/>
      <c r="H897" s="847"/>
      <c r="I897" s="847"/>
      <c r="J897" s="847"/>
    </row>
    <row r="898" spans="1:10" ht="59.25" customHeight="1">
      <c r="A898" s="847"/>
      <c r="B898" s="847"/>
      <c r="C898" s="847"/>
      <c r="D898" s="847"/>
      <c r="E898" s="847"/>
      <c r="F898" s="847"/>
      <c r="G898" s="847"/>
      <c r="H898" s="847"/>
      <c r="I898" s="847"/>
      <c r="J898" s="847"/>
    </row>
    <row r="899" spans="1:10" ht="59.25" customHeight="1">
      <c r="A899" s="847"/>
      <c r="B899" s="847"/>
      <c r="C899" s="847"/>
      <c r="D899" s="847"/>
      <c r="E899" s="847"/>
      <c r="F899" s="847"/>
      <c r="G899" s="847"/>
      <c r="H899" s="847"/>
      <c r="I899" s="847"/>
      <c r="J899" s="847"/>
    </row>
    <row r="900" spans="1:10" ht="59.25" customHeight="1">
      <c r="A900" s="847"/>
      <c r="B900" s="847"/>
      <c r="C900" s="847"/>
      <c r="D900" s="847"/>
      <c r="E900" s="847"/>
      <c r="F900" s="847"/>
      <c r="G900" s="847"/>
      <c r="H900" s="847"/>
      <c r="I900" s="847"/>
      <c r="J900" s="847"/>
    </row>
    <row r="901" spans="1:10" ht="59.25" customHeight="1">
      <c r="A901" s="847"/>
      <c r="B901" s="847"/>
      <c r="C901" s="847"/>
      <c r="D901" s="847"/>
      <c r="E901" s="847"/>
      <c r="F901" s="847"/>
      <c r="G901" s="847"/>
      <c r="H901" s="847"/>
      <c r="I901" s="847"/>
      <c r="J901" s="847"/>
    </row>
    <row r="902" spans="1:10" ht="59.25" customHeight="1">
      <c r="A902" s="847"/>
      <c r="B902" s="847"/>
      <c r="C902" s="847"/>
      <c r="D902" s="847"/>
      <c r="E902" s="847"/>
      <c r="F902" s="847"/>
      <c r="G902" s="847"/>
      <c r="H902" s="847"/>
      <c r="I902" s="847"/>
      <c r="J902" s="847"/>
    </row>
    <row r="903" spans="1:10" ht="59.25" customHeight="1">
      <c r="A903" s="847"/>
      <c r="B903" s="847"/>
      <c r="C903" s="847"/>
      <c r="D903" s="847"/>
      <c r="E903" s="847"/>
      <c r="F903" s="847"/>
      <c r="G903" s="847"/>
      <c r="H903" s="847"/>
      <c r="I903" s="847"/>
      <c r="J903" s="847"/>
    </row>
    <row r="904" spans="1:10" ht="59.25" customHeight="1">
      <c r="A904" s="847"/>
      <c r="B904" s="847"/>
      <c r="C904" s="847"/>
      <c r="D904" s="847"/>
      <c r="E904" s="847"/>
      <c r="F904" s="847"/>
      <c r="G904" s="847"/>
      <c r="H904" s="847"/>
      <c r="I904" s="847"/>
      <c r="J904" s="847"/>
    </row>
    <row r="905" spans="1:10" ht="59.25" customHeight="1">
      <c r="A905" s="847"/>
      <c r="B905" s="847"/>
      <c r="C905" s="847"/>
      <c r="D905" s="847"/>
      <c r="E905" s="847"/>
      <c r="F905" s="847"/>
      <c r="G905" s="847"/>
      <c r="H905" s="847"/>
      <c r="I905" s="847"/>
      <c r="J905" s="847"/>
    </row>
    <row r="906" spans="1:10" ht="59.25" customHeight="1">
      <c r="A906" s="847"/>
      <c r="B906" s="847"/>
      <c r="C906" s="847"/>
      <c r="D906" s="847"/>
      <c r="E906" s="847"/>
      <c r="F906" s="847"/>
      <c r="G906" s="847"/>
      <c r="H906" s="847"/>
      <c r="I906" s="847"/>
      <c r="J906" s="847"/>
    </row>
    <row r="907" spans="1:10" ht="59.25" customHeight="1">
      <c r="A907" s="847"/>
      <c r="B907" s="847"/>
      <c r="C907" s="847"/>
      <c r="D907" s="847"/>
      <c r="E907" s="847"/>
      <c r="F907" s="847"/>
      <c r="G907" s="847"/>
      <c r="H907" s="847"/>
      <c r="I907" s="847"/>
      <c r="J907" s="847"/>
    </row>
    <row r="908" spans="1:10" ht="59.25" customHeight="1">
      <c r="A908" s="847"/>
      <c r="B908" s="847"/>
      <c r="C908" s="847"/>
      <c r="D908" s="847"/>
      <c r="E908" s="847"/>
      <c r="F908" s="847"/>
      <c r="G908" s="847"/>
      <c r="H908" s="847"/>
      <c r="I908" s="847"/>
      <c r="J908" s="847"/>
    </row>
    <row r="909" spans="1:10" ht="59.25" customHeight="1">
      <c r="A909" s="847"/>
      <c r="B909" s="847"/>
      <c r="C909" s="847"/>
      <c r="D909" s="847"/>
      <c r="E909" s="847"/>
      <c r="F909" s="847"/>
      <c r="G909" s="847"/>
      <c r="H909" s="847"/>
      <c r="I909" s="847"/>
      <c r="J909" s="847"/>
    </row>
    <row r="910" spans="1:10" ht="59.25" customHeight="1">
      <c r="A910" s="847"/>
      <c r="B910" s="847"/>
      <c r="C910" s="847"/>
      <c r="D910" s="847"/>
      <c r="E910" s="847"/>
      <c r="F910" s="847"/>
      <c r="G910" s="847"/>
      <c r="H910" s="847"/>
      <c r="I910" s="847"/>
      <c r="J910" s="847"/>
    </row>
    <row r="911" spans="1:10" ht="59.25" customHeight="1">
      <c r="A911" s="847"/>
      <c r="B911" s="847"/>
      <c r="C911" s="847"/>
      <c r="D911" s="847"/>
      <c r="E911" s="847"/>
      <c r="F911" s="847"/>
      <c r="G911" s="847"/>
      <c r="H911" s="847"/>
      <c r="I911" s="847"/>
      <c r="J911" s="847"/>
    </row>
    <row r="912" spans="1:10" ht="59.25" customHeight="1">
      <c r="A912" s="847"/>
      <c r="B912" s="847"/>
      <c r="C912" s="847"/>
      <c r="D912" s="847"/>
      <c r="E912" s="847"/>
      <c r="F912" s="847"/>
      <c r="G912" s="847"/>
      <c r="H912" s="847"/>
      <c r="I912" s="847"/>
      <c r="J912" s="847"/>
    </row>
    <row r="913" spans="1:10" ht="59.25" customHeight="1">
      <c r="A913" s="847"/>
      <c r="B913" s="847"/>
      <c r="C913" s="847"/>
      <c r="D913" s="847"/>
      <c r="E913" s="847"/>
      <c r="F913" s="847"/>
      <c r="G913" s="847"/>
      <c r="H913" s="847"/>
      <c r="I913" s="847"/>
      <c r="J913" s="847"/>
    </row>
    <row r="914" spans="1:10" ht="59.25" customHeight="1">
      <c r="A914" s="847"/>
      <c r="B914" s="847"/>
      <c r="C914" s="847"/>
      <c r="D914" s="847"/>
      <c r="E914" s="847"/>
      <c r="F914" s="847"/>
      <c r="G914" s="847"/>
      <c r="H914" s="847"/>
      <c r="I914" s="847"/>
      <c r="J914" s="847"/>
    </row>
    <row r="915" spans="1:10" ht="59.25" customHeight="1">
      <c r="A915" s="847"/>
      <c r="B915" s="847"/>
      <c r="C915" s="847"/>
      <c r="D915" s="847"/>
      <c r="E915" s="847"/>
      <c r="F915" s="847"/>
      <c r="G915" s="847"/>
      <c r="H915" s="847"/>
      <c r="I915" s="847"/>
      <c r="J915" s="847"/>
    </row>
    <row r="916" spans="1:10" ht="59.25" customHeight="1">
      <c r="A916" s="847"/>
      <c r="B916" s="847"/>
      <c r="C916" s="847"/>
      <c r="D916" s="847"/>
      <c r="E916" s="847"/>
      <c r="F916" s="847"/>
      <c r="G916" s="847"/>
      <c r="H916" s="847"/>
      <c r="I916" s="847"/>
      <c r="J916" s="847"/>
    </row>
    <row r="917" spans="1:10" ht="59.25" customHeight="1">
      <c r="A917" s="847"/>
      <c r="B917" s="847"/>
      <c r="C917" s="847"/>
      <c r="D917" s="847"/>
      <c r="E917" s="847"/>
      <c r="F917" s="847"/>
      <c r="G917" s="847"/>
      <c r="H917" s="847"/>
      <c r="I917" s="847"/>
      <c r="J917" s="847"/>
    </row>
    <row r="918" spans="1:10" ht="59.25" customHeight="1">
      <c r="A918" s="847"/>
      <c r="B918" s="847"/>
      <c r="C918" s="847"/>
      <c r="D918" s="847"/>
      <c r="E918" s="847"/>
      <c r="F918" s="847"/>
      <c r="G918" s="847"/>
      <c r="H918" s="847"/>
      <c r="I918" s="847"/>
      <c r="J918" s="847"/>
    </row>
    <row r="919" spans="1:10" ht="59.25" customHeight="1">
      <c r="A919" s="847"/>
      <c r="B919" s="847"/>
      <c r="C919" s="847"/>
      <c r="D919" s="847"/>
      <c r="E919" s="847"/>
      <c r="F919" s="847"/>
      <c r="G919" s="847"/>
      <c r="H919" s="847"/>
      <c r="I919" s="847"/>
      <c r="J919" s="847"/>
    </row>
    <row r="920" spans="1:10" ht="59.25" customHeight="1">
      <c r="A920" s="847"/>
      <c r="B920" s="847"/>
      <c r="C920" s="847"/>
      <c r="D920" s="847"/>
      <c r="E920" s="847"/>
      <c r="F920" s="847"/>
      <c r="G920" s="847"/>
      <c r="H920" s="847"/>
      <c r="I920" s="847"/>
      <c r="J920" s="847"/>
    </row>
    <row r="921" spans="1:10" ht="59.25" customHeight="1">
      <c r="A921" s="847"/>
      <c r="B921" s="847"/>
      <c r="C921" s="847"/>
      <c r="D921" s="847"/>
      <c r="E921" s="847"/>
      <c r="F921" s="847"/>
      <c r="G921" s="847"/>
      <c r="H921" s="847"/>
      <c r="I921" s="847"/>
      <c r="J921" s="847"/>
    </row>
    <row r="922" spans="1:10" ht="59.25" customHeight="1">
      <c r="A922" s="847"/>
      <c r="B922" s="847"/>
      <c r="C922" s="847"/>
      <c r="D922" s="847"/>
      <c r="E922" s="847"/>
      <c r="F922" s="847"/>
      <c r="G922" s="847"/>
      <c r="H922" s="847"/>
      <c r="I922" s="847"/>
      <c r="J922" s="847"/>
    </row>
    <row r="923" spans="1:10" ht="59.25" customHeight="1">
      <c r="A923" s="847"/>
      <c r="B923" s="847"/>
      <c r="C923" s="847"/>
      <c r="D923" s="847"/>
      <c r="E923" s="847"/>
      <c r="F923" s="847"/>
      <c r="G923" s="847"/>
      <c r="H923" s="847"/>
      <c r="I923" s="847"/>
      <c r="J923" s="847"/>
    </row>
    <row r="924" spans="1:10" ht="59.25" customHeight="1">
      <c r="A924" s="847"/>
      <c r="B924" s="847"/>
      <c r="C924" s="847"/>
      <c r="D924" s="847"/>
      <c r="E924" s="847"/>
      <c r="F924" s="847"/>
      <c r="G924" s="847"/>
      <c r="H924" s="847"/>
      <c r="I924" s="847"/>
      <c r="J924" s="847"/>
    </row>
    <row r="925" spans="1:10" ht="59.25" customHeight="1">
      <c r="A925" s="847"/>
      <c r="B925" s="847"/>
      <c r="C925" s="847"/>
      <c r="D925" s="847"/>
      <c r="E925" s="847"/>
      <c r="F925" s="847"/>
      <c r="G925" s="847"/>
      <c r="H925" s="847"/>
      <c r="I925" s="847"/>
      <c r="J925" s="847"/>
    </row>
    <row r="926" spans="1:10" ht="59.25" customHeight="1">
      <c r="A926" s="847"/>
      <c r="B926" s="847"/>
      <c r="C926" s="847"/>
      <c r="D926" s="847"/>
      <c r="E926" s="847"/>
      <c r="F926" s="847"/>
      <c r="G926" s="847"/>
      <c r="H926" s="847"/>
      <c r="I926" s="847"/>
      <c r="J926" s="847"/>
    </row>
    <row r="927" spans="1:10" ht="59.25" customHeight="1">
      <c r="A927" s="847"/>
      <c r="B927" s="847"/>
      <c r="C927" s="847"/>
      <c r="D927" s="847"/>
      <c r="E927" s="847"/>
      <c r="F927" s="847"/>
      <c r="G927" s="847"/>
      <c r="H927" s="847"/>
      <c r="I927" s="847"/>
      <c r="J927" s="847"/>
    </row>
    <row r="928" spans="1:10" ht="59.25" customHeight="1">
      <c r="A928" s="847"/>
      <c r="B928" s="847"/>
      <c r="C928" s="847"/>
      <c r="D928" s="847"/>
      <c r="E928" s="847"/>
      <c r="F928" s="847"/>
      <c r="G928" s="847"/>
      <c r="H928" s="847"/>
      <c r="I928" s="847"/>
      <c r="J928" s="847"/>
    </row>
    <row r="929" spans="1:10" ht="59.25" customHeight="1">
      <c r="A929" s="847"/>
      <c r="B929" s="847"/>
      <c r="C929" s="847"/>
      <c r="D929" s="847"/>
      <c r="E929" s="847"/>
      <c r="F929" s="847"/>
      <c r="G929" s="847"/>
      <c r="H929" s="847"/>
      <c r="I929" s="847"/>
      <c r="J929" s="847"/>
    </row>
    <row r="930" spans="1:10" ht="59.25" customHeight="1">
      <c r="A930" s="847"/>
      <c r="B930" s="847"/>
      <c r="C930" s="847"/>
      <c r="D930" s="847"/>
      <c r="E930" s="847"/>
      <c r="F930" s="847"/>
      <c r="G930" s="847"/>
      <c r="H930" s="847"/>
      <c r="I930" s="847"/>
      <c r="J930" s="847"/>
    </row>
    <row r="931" spans="1:10" ht="59.25" customHeight="1">
      <c r="A931" s="847"/>
      <c r="B931" s="847"/>
      <c r="C931" s="847"/>
      <c r="D931" s="847"/>
      <c r="E931" s="847"/>
      <c r="F931" s="847"/>
      <c r="G931" s="847"/>
      <c r="H931" s="847"/>
      <c r="I931" s="847"/>
      <c r="J931" s="847"/>
    </row>
    <row r="932" spans="1:10" ht="59.25" customHeight="1">
      <c r="A932" s="847"/>
      <c r="B932" s="847"/>
      <c r="C932" s="847"/>
      <c r="D932" s="847"/>
      <c r="E932" s="847"/>
      <c r="F932" s="847"/>
      <c r="G932" s="847"/>
      <c r="H932" s="847"/>
      <c r="I932" s="847"/>
      <c r="J932" s="847"/>
    </row>
    <row r="933" spans="1:10" ht="59.25" customHeight="1">
      <c r="A933" s="847"/>
      <c r="B933" s="847"/>
      <c r="C933" s="847"/>
      <c r="D933" s="847"/>
      <c r="E933" s="847"/>
      <c r="F933" s="847"/>
      <c r="G933" s="847"/>
      <c r="H933" s="847"/>
      <c r="I933" s="847"/>
      <c r="J933" s="847"/>
    </row>
    <row r="934" spans="1:10" ht="59.25" customHeight="1">
      <c r="A934" s="847"/>
      <c r="B934" s="847"/>
      <c r="C934" s="847"/>
      <c r="D934" s="847"/>
      <c r="E934" s="847"/>
      <c r="F934" s="847"/>
      <c r="G934" s="847"/>
      <c r="H934" s="847"/>
      <c r="I934" s="847"/>
      <c r="J934" s="847"/>
    </row>
    <row r="935" spans="1:10" ht="59.25" customHeight="1">
      <c r="A935" s="847"/>
      <c r="B935" s="847"/>
      <c r="C935" s="847"/>
      <c r="D935" s="847"/>
      <c r="E935" s="847"/>
      <c r="F935" s="847"/>
      <c r="G935" s="847"/>
      <c r="H935" s="847"/>
      <c r="I935" s="847"/>
      <c r="J935" s="847"/>
    </row>
    <row r="936" spans="1:10" ht="59.25" customHeight="1">
      <c r="A936" s="847"/>
      <c r="B936" s="847"/>
      <c r="C936" s="847"/>
      <c r="D936" s="847"/>
      <c r="E936" s="847"/>
      <c r="F936" s="847"/>
      <c r="G936" s="847"/>
      <c r="H936" s="847"/>
      <c r="I936" s="847"/>
      <c r="J936" s="847"/>
    </row>
    <row r="937" spans="1:10" ht="59.25" customHeight="1">
      <c r="A937" s="847"/>
      <c r="B937" s="847"/>
      <c r="C937" s="847"/>
      <c r="D937" s="847"/>
      <c r="E937" s="847"/>
      <c r="F937" s="847"/>
      <c r="G937" s="847"/>
      <c r="H937" s="847"/>
      <c r="I937" s="847"/>
      <c r="J937" s="847"/>
    </row>
    <row r="938" spans="1:10" ht="59.25" customHeight="1">
      <c r="A938" s="847"/>
      <c r="B938" s="847"/>
      <c r="C938" s="847"/>
      <c r="D938" s="847"/>
      <c r="E938" s="847"/>
      <c r="F938" s="847"/>
      <c r="G938" s="847"/>
      <c r="H938" s="847"/>
      <c r="I938" s="847"/>
      <c r="J938" s="847"/>
    </row>
    <row r="939" spans="1:10" ht="59.25" customHeight="1">
      <c r="A939" s="847"/>
      <c r="B939" s="847"/>
      <c r="C939" s="847"/>
      <c r="D939" s="847"/>
      <c r="E939" s="847"/>
      <c r="F939" s="847"/>
      <c r="G939" s="847"/>
      <c r="H939" s="847"/>
      <c r="I939" s="847"/>
      <c r="J939" s="847"/>
    </row>
    <row r="940" spans="1:10" ht="59.25" customHeight="1">
      <c r="A940" s="847"/>
      <c r="B940" s="847"/>
      <c r="C940" s="847"/>
      <c r="D940" s="847"/>
      <c r="E940" s="847"/>
      <c r="F940" s="847"/>
      <c r="G940" s="847"/>
      <c r="H940" s="847"/>
      <c r="I940" s="847"/>
      <c r="J940" s="847"/>
    </row>
    <row r="941" spans="1:10" ht="59.25" customHeight="1">
      <c r="A941" s="847"/>
      <c r="B941" s="847"/>
      <c r="C941" s="847"/>
      <c r="D941" s="847"/>
      <c r="E941" s="847"/>
      <c r="F941" s="847"/>
      <c r="G941" s="847"/>
      <c r="H941" s="847"/>
      <c r="I941" s="847"/>
      <c r="J941" s="847"/>
    </row>
    <row r="942" spans="1:10" ht="59.25" customHeight="1">
      <c r="A942" s="847"/>
      <c r="B942" s="847"/>
      <c r="C942" s="847"/>
      <c r="D942" s="847"/>
      <c r="E942" s="847"/>
      <c r="F942" s="847"/>
      <c r="G942" s="847"/>
      <c r="H942" s="847"/>
      <c r="I942" s="847"/>
      <c r="J942" s="847"/>
    </row>
    <row r="943" spans="1:10" ht="59.25" customHeight="1">
      <c r="A943" s="847"/>
      <c r="B943" s="847"/>
      <c r="C943" s="847"/>
      <c r="D943" s="847"/>
      <c r="E943" s="847"/>
      <c r="F943" s="847"/>
      <c r="G943" s="847"/>
      <c r="H943" s="847"/>
      <c r="I943" s="847"/>
      <c r="J943" s="847"/>
    </row>
    <row r="944" spans="1:10" ht="59.25" customHeight="1">
      <c r="A944" s="847"/>
      <c r="B944" s="847"/>
      <c r="C944" s="847"/>
      <c r="D944" s="847"/>
      <c r="E944" s="847"/>
      <c r="F944" s="847"/>
      <c r="G944" s="847"/>
      <c r="H944" s="847"/>
      <c r="I944" s="847"/>
      <c r="J944" s="847"/>
    </row>
    <row r="945" spans="1:10" ht="59.25" customHeight="1">
      <c r="A945" s="847"/>
      <c r="B945" s="847"/>
      <c r="C945" s="847"/>
      <c r="D945" s="847"/>
      <c r="E945" s="847"/>
      <c r="F945" s="847"/>
      <c r="G945" s="847"/>
      <c r="H945" s="847"/>
      <c r="I945" s="847"/>
      <c r="J945" s="847"/>
    </row>
    <row r="946" spans="1:10" ht="59.25" customHeight="1">
      <c r="A946" s="847"/>
      <c r="B946" s="847"/>
      <c r="C946" s="847"/>
      <c r="D946" s="847"/>
      <c r="E946" s="847"/>
      <c r="F946" s="847"/>
      <c r="G946" s="847"/>
      <c r="H946" s="847"/>
      <c r="I946" s="847"/>
      <c r="J946" s="847"/>
    </row>
    <row r="947" spans="1:10" ht="59.25" customHeight="1">
      <c r="A947" s="847"/>
      <c r="B947" s="847"/>
      <c r="C947" s="847"/>
      <c r="D947" s="847"/>
      <c r="E947" s="847"/>
      <c r="F947" s="847"/>
      <c r="G947" s="847"/>
      <c r="H947" s="847"/>
      <c r="I947" s="847"/>
      <c r="J947" s="847"/>
    </row>
    <row r="948" spans="1:10" ht="59.25" customHeight="1">
      <c r="A948" s="847"/>
      <c r="B948" s="847"/>
      <c r="C948" s="847"/>
      <c r="D948" s="847"/>
      <c r="E948" s="847"/>
      <c r="F948" s="847"/>
      <c r="G948" s="847"/>
      <c r="H948" s="847"/>
      <c r="I948" s="847"/>
      <c r="J948" s="847"/>
    </row>
    <row r="949" spans="1:10" ht="59.25" customHeight="1">
      <c r="A949" s="847"/>
      <c r="B949" s="847"/>
      <c r="C949" s="847"/>
      <c r="D949" s="847"/>
      <c r="E949" s="847"/>
      <c r="F949" s="847"/>
      <c r="G949" s="847"/>
      <c r="H949" s="847"/>
      <c r="I949" s="847"/>
      <c r="J949" s="847"/>
    </row>
    <row r="950" spans="1:10" ht="59.25" customHeight="1">
      <c r="A950" s="847"/>
      <c r="B950" s="847"/>
      <c r="C950" s="847"/>
      <c r="D950" s="847"/>
      <c r="E950" s="847"/>
      <c r="F950" s="847"/>
      <c r="G950" s="847"/>
      <c r="H950" s="847"/>
      <c r="I950" s="847"/>
      <c r="J950" s="847"/>
    </row>
    <row r="951" spans="1:10" ht="59.25" customHeight="1">
      <c r="A951" s="847"/>
      <c r="B951" s="847"/>
      <c r="C951" s="847"/>
      <c r="D951" s="847"/>
      <c r="E951" s="847"/>
      <c r="F951" s="847"/>
      <c r="G951" s="847"/>
      <c r="H951" s="847"/>
      <c r="I951" s="847"/>
      <c r="J951" s="847"/>
    </row>
    <row r="952" spans="1:10" ht="59.25" customHeight="1">
      <c r="A952" s="847"/>
      <c r="B952" s="847"/>
      <c r="C952" s="847"/>
      <c r="D952" s="847"/>
      <c r="E952" s="847"/>
      <c r="F952" s="847"/>
      <c r="G952" s="847"/>
      <c r="H952" s="847"/>
      <c r="I952" s="847"/>
      <c r="J952" s="847"/>
    </row>
    <row r="953" spans="1:10" ht="59.25" customHeight="1">
      <c r="A953" s="847"/>
      <c r="B953" s="847"/>
      <c r="C953" s="847"/>
      <c r="D953" s="847"/>
      <c r="E953" s="847"/>
      <c r="F953" s="847"/>
      <c r="G953" s="847"/>
      <c r="H953" s="847"/>
      <c r="I953" s="847"/>
      <c r="J953" s="847"/>
    </row>
    <row r="954" spans="1:10" ht="59.25" customHeight="1">
      <c r="A954" s="847"/>
      <c r="B954" s="847"/>
      <c r="C954" s="847"/>
      <c r="D954" s="847"/>
      <c r="E954" s="847"/>
      <c r="F954" s="847"/>
      <c r="G954" s="847"/>
      <c r="H954" s="847"/>
      <c r="I954" s="847"/>
      <c r="J954" s="847"/>
    </row>
    <row r="955" spans="1:10" ht="59.25" customHeight="1">
      <c r="A955" s="847"/>
      <c r="B955" s="847"/>
      <c r="C955" s="847"/>
      <c r="D955" s="847"/>
      <c r="E955" s="847"/>
      <c r="F955" s="847"/>
      <c r="G955" s="847"/>
      <c r="H955" s="847"/>
      <c r="I955" s="847"/>
      <c r="J955" s="847"/>
    </row>
    <row r="956" spans="1:10" ht="59.25" customHeight="1">
      <c r="A956" s="847"/>
      <c r="B956" s="847"/>
      <c r="C956" s="847"/>
      <c r="D956" s="847"/>
      <c r="E956" s="847"/>
      <c r="F956" s="847"/>
      <c r="G956" s="847"/>
      <c r="H956" s="847"/>
      <c r="I956" s="847"/>
      <c r="J956" s="847"/>
    </row>
    <row r="957" spans="1:10" ht="59.25" customHeight="1">
      <c r="A957" s="847"/>
      <c r="B957" s="847"/>
      <c r="C957" s="847"/>
      <c r="D957" s="847"/>
      <c r="E957" s="847"/>
      <c r="F957" s="847"/>
      <c r="G957" s="847"/>
      <c r="H957" s="847"/>
      <c r="I957" s="847"/>
      <c r="J957" s="847"/>
    </row>
    <row r="958" spans="1:10" ht="59.25" customHeight="1">
      <c r="A958" s="847"/>
      <c r="B958" s="847"/>
      <c r="C958" s="847"/>
      <c r="D958" s="847"/>
      <c r="E958" s="847"/>
      <c r="F958" s="847"/>
      <c r="G958" s="847"/>
      <c r="H958" s="847"/>
      <c r="I958" s="847"/>
      <c r="J958" s="847"/>
    </row>
    <row r="959" spans="1:10" ht="59.25" customHeight="1">
      <c r="A959" s="847"/>
      <c r="B959" s="847"/>
      <c r="C959" s="847"/>
      <c r="D959" s="847"/>
      <c r="E959" s="847"/>
      <c r="F959" s="847"/>
      <c r="G959" s="847"/>
      <c r="H959" s="847"/>
      <c r="I959" s="847"/>
      <c r="J959" s="847"/>
    </row>
    <row r="960" spans="1:10" ht="59.25" customHeight="1">
      <c r="A960" s="847"/>
      <c r="B960" s="847"/>
      <c r="C960" s="847"/>
      <c r="D960" s="847"/>
      <c r="E960" s="847"/>
      <c r="F960" s="847"/>
      <c r="G960" s="847"/>
      <c r="H960" s="847"/>
      <c r="I960" s="847"/>
      <c r="J960" s="847"/>
    </row>
    <row r="961" spans="1:10" ht="59.25" customHeight="1">
      <c r="A961" s="847"/>
      <c r="B961" s="847"/>
      <c r="C961" s="847"/>
      <c r="D961" s="847"/>
      <c r="E961" s="847"/>
      <c r="F961" s="847"/>
      <c r="G961" s="847"/>
      <c r="H961" s="847"/>
      <c r="I961" s="847"/>
      <c r="J961" s="847"/>
    </row>
    <row r="962" spans="1:10" ht="59.25" customHeight="1">
      <c r="A962" s="847"/>
      <c r="B962" s="847"/>
      <c r="C962" s="847"/>
      <c r="D962" s="847"/>
      <c r="E962" s="847"/>
      <c r="F962" s="847"/>
      <c r="G962" s="847"/>
      <c r="H962" s="847"/>
      <c r="I962" s="847"/>
      <c r="J962" s="847"/>
    </row>
    <row r="963" spans="1:10" ht="59.25" customHeight="1">
      <c r="A963" s="847"/>
      <c r="B963" s="847"/>
      <c r="C963" s="847"/>
      <c r="D963" s="847"/>
      <c r="E963" s="847"/>
      <c r="F963" s="847"/>
      <c r="G963" s="847"/>
      <c r="H963" s="847"/>
      <c r="I963" s="847"/>
      <c r="J963" s="847"/>
    </row>
    <row r="964" spans="1:10" ht="59.25" customHeight="1">
      <c r="A964" s="847"/>
      <c r="B964" s="847"/>
      <c r="C964" s="847"/>
      <c r="D964" s="847"/>
      <c r="E964" s="847"/>
      <c r="F964" s="847"/>
      <c r="G964" s="847"/>
      <c r="H964" s="847"/>
      <c r="I964" s="847"/>
      <c r="J964" s="847"/>
    </row>
    <row r="965" spans="1:10" ht="59.25" customHeight="1">
      <c r="A965" s="847"/>
      <c r="B965" s="847"/>
      <c r="C965" s="847"/>
      <c r="D965" s="847"/>
      <c r="E965" s="847"/>
      <c r="F965" s="847"/>
      <c r="G965" s="847"/>
      <c r="H965" s="847"/>
      <c r="I965" s="847"/>
      <c r="J965" s="847"/>
    </row>
    <row r="966" spans="1:10" ht="59.25" customHeight="1">
      <c r="A966" s="847"/>
      <c r="B966" s="847"/>
      <c r="C966" s="847"/>
      <c r="D966" s="847"/>
      <c r="E966" s="847"/>
      <c r="F966" s="847"/>
      <c r="G966" s="847"/>
      <c r="H966" s="847"/>
      <c r="I966" s="847"/>
      <c r="J966" s="847"/>
    </row>
    <row r="967" spans="1:10" ht="59.25" customHeight="1">
      <c r="A967" s="847"/>
      <c r="B967" s="847"/>
      <c r="C967" s="847"/>
      <c r="D967" s="847"/>
      <c r="E967" s="847"/>
      <c r="F967" s="847"/>
      <c r="G967" s="847"/>
      <c r="H967" s="847"/>
      <c r="I967" s="847"/>
      <c r="J967" s="847"/>
    </row>
    <row r="968" spans="1:10" ht="59.25" customHeight="1">
      <c r="A968" s="847"/>
      <c r="B968" s="847"/>
      <c r="C968" s="847"/>
      <c r="D968" s="847"/>
      <c r="E968" s="847"/>
      <c r="F968" s="847"/>
      <c r="G968" s="847"/>
      <c r="H968" s="847"/>
      <c r="I968" s="847"/>
      <c r="J968" s="847"/>
    </row>
    <row r="969" spans="1:10" ht="59.25" customHeight="1">
      <c r="A969" s="847"/>
      <c r="B969" s="847"/>
      <c r="C969" s="847"/>
      <c r="D969" s="847"/>
      <c r="E969" s="847"/>
      <c r="F969" s="847"/>
      <c r="G969" s="847"/>
      <c r="H969" s="847"/>
      <c r="I969" s="847"/>
      <c r="J969" s="847"/>
    </row>
    <row r="970" spans="1:10" ht="59.25" customHeight="1">
      <c r="A970" s="847"/>
      <c r="B970" s="847"/>
      <c r="C970" s="847"/>
      <c r="D970" s="847"/>
      <c r="E970" s="847"/>
      <c r="F970" s="847"/>
      <c r="G970" s="847"/>
      <c r="H970" s="847"/>
      <c r="I970" s="847"/>
      <c r="J970" s="847"/>
    </row>
    <row r="971" spans="1:10" ht="59.25" customHeight="1">
      <c r="A971" s="847"/>
      <c r="B971" s="847"/>
      <c r="C971" s="847"/>
      <c r="D971" s="847"/>
      <c r="E971" s="847"/>
      <c r="F971" s="847"/>
      <c r="G971" s="847"/>
      <c r="H971" s="847"/>
      <c r="I971" s="847"/>
      <c r="J971" s="847"/>
    </row>
    <row r="972" spans="1:10" ht="59.25" customHeight="1">
      <c r="A972" s="847"/>
      <c r="B972" s="847"/>
      <c r="C972" s="847"/>
      <c r="D972" s="847"/>
      <c r="E972" s="847"/>
      <c r="F972" s="847"/>
      <c r="G972" s="847"/>
      <c r="H972" s="847"/>
      <c r="I972" s="847"/>
      <c r="J972" s="847"/>
    </row>
    <row r="973" spans="1:10" ht="59.25" customHeight="1">
      <c r="A973" s="847"/>
      <c r="B973" s="847"/>
      <c r="C973" s="847"/>
      <c r="D973" s="847"/>
      <c r="E973" s="847"/>
      <c r="F973" s="847"/>
      <c r="G973" s="847"/>
      <c r="H973" s="847"/>
      <c r="I973" s="847"/>
      <c r="J973" s="847"/>
    </row>
    <row r="974" spans="1:10" ht="59.25" customHeight="1">
      <c r="A974" s="847"/>
      <c r="B974" s="847"/>
      <c r="C974" s="847"/>
      <c r="D974" s="847"/>
      <c r="E974" s="847"/>
      <c r="F974" s="847"/>
      <c r="G974" s="847"/>
      <c r="H974" s="847"/>
      <c r="I974" s="847"/>
      <c r="J974" s="847"/>
    </row>
    <row r="975" spans="1:10" ht="59.25" customHeight="1">
      <c r="A975" s="847"/>
      <c r="B975" s="847"/>
      <c r="C975" s="847"/>
      <c r="D975" s="847"/>
      <c r="E975" s="847"/>
      <c r="F975" s="847"/>
      <c r="G975" s="847"/>
      <c r="H975" s="847"/>
      <c r="I975" s="847"/>
      <c r="J975" s="847"/>
    </row>
    <row r="976" spans="1:10" ht="59.25" customHeight="1">
      <c r="A976" s="847"/>
      <c r="B976" s="847"/>
      <c r="C976" s="847"/>
      <c r="D976" s="847"/>
      <c r="E976" s="847"/>
      <c r="F976" s="847"/>
      <c r="G976" s="847"/>
      <c r="H976" s="847"/>
      <c r="I976" s="847"/>
      <c r="J976" s="847"/>
    </row>
    <row r="977" spans="1:10" ht="59.25" customHeight="1">
      <c r="A977" s="847"/>
      <c r="B977" s="847"/>
      <c r="C977" s="847"/>
      <c r="D977" s="847"/>
      <c r="E977" s="847"/>
      <c r="F977" s="847"/>
      <c r="G977" s="847"/>
      <c r="H977" s="847"/>
      <c r="I977" s="847"/>
      <c r="J977" s="847"/>
    </row>
    <row r="978" spans="1:10" ht="59.25" customHeight="1">
      <c r="A978" s="847"/>
      <c r="B978" s="847"/>
      <c r="C978" s="847"/>
      <c r="D978" s="847"/>
      <c r="E978" s="847"/>
      <c r="F978" s="847"/>
      <c r="G978" s="847"/>
      <c r="H978" s="847"/>
      <c r="I978" s="847"/>
      <c r="J978" s="847"/>
    </row>
    <row r="979" spans="1:10" ht="59.25" customHeight="1">
      <c r="A979" s="847"/>
      <c r="B979" s="847"/>
      <c r="C979" s="847"/>
      <c r="D979" s="847"/>
      <c r="E979" s="847"/>
      <c r="F979" s="847"/>
      <c r="G979" s="847"/>
      <c r="H979" s="847"/>
      <c r="I979" s="847"/>
      <c r="J979" s="847"/>
    </row>
    <row r="980" spans="1:10" ht="59.25" customHeight="1">
      <c r="A980" s="847"/>
      <c r="B980" s="847"/>
      <c r="C980" s="847"/>
      <c r="D980" s="847"/>
      <c r="E980" s="847"/>
      <c r="F980" s="847"/>
      <c r="G980" s="847"/>
      <c r="H980" s="847"/>
      <c r="I980" s="847"/>
      <c r="J980" s="847"/>
    </row>
    <row r="981" spans="1:10" ht="59.25" customHeight="1">
      <c r="A981" s="847"/>
      <c r="B981" s="847"/>
      <c r="C981" s="847"/>
      <c r="D981" s="847"/>
      <c r="E981" s="847"/>
      <c r="F981" s="847"/>
      <c r="G981" s="847"/>
      <c r="H981" s="847"/>
      <c r="I981" s="847"/>
      <c r="J981" s="847"/>
    </row>
    <row r="982" spans="1:10" ht="59.25" customHeight="1">
      <c r="A982" s="847"/>
      <c r="B982" s="847"/>
      <c r="C982" s="847"/>
      <c r="D982" s="847"/>
      <c r="E982" s="847"/>
      <c r="F982" s="847"/>
      <c r="G982" s="847"/>
      <c r="H982" s="847"/>
      <c r="I982" s="847"/>
      <c r="J982" s="847"/>
    </row>
    <row r="983" spans="1:10" ht="59.25" customHeight="1">
      <c r="A983" s="847"/>
      <c r="B983" s="847"/>
      <c r="C983" s="847"/>
      <c r="D983" s="847"/>
      <c r="E983" s="847"/>
      <c r="F983" s="847"/>
      <c r="G983" s="847"/>
      <c r="H983" s="847"/>
      <c r="I983" s="847"/>
      <c r="J983" s="847"/>
    </row>
    <row r="984" spans="1:10" ht="59.25" customHeight="1">
      <c r="A984" s="847"/>
      <c r="B984" s="847"/>
      <c r="C984" s="847"/>
      <c r="D984" s="847"/>
      <c r="E984" s="847"/>
      <c r="F984" s="847"/>
      <c r="G984" s="847"/>
      <c r="H984" s="847"/>
      <c r="I984" s="847"/>
      <c r="J984" s="847"/>
    </row>
    <row r="985" spans="1:10" ht="59.25" customHeight="1">
      <c r="A985" s="847"/>
      <c r="B985" s="847"/>
      <c r="C985" s="847"/>
      <c r="D985" s="847"/>
      <c r="E985" s="847"/>
      <c r="F985" s="847"/>
      <c r="G985" s="847"/>
      <c r="H985" s="847"/>
      <c r="I985" s="847"/>
      <c r="J985" s="847"/>
    </row>
    <row r="986" spans="1:10" ht="59.25" customHeight="1">
      <c r="A986" s="847"/>
      <c r="B986" s="847"/>
      <c r="C986" s="847"/>
      <c r="D986" s="847"/>
      <c r="E986" s="847"/>
      <c r="F986" s="847"/>
      <c r="G986" s="847"/>
      <c r="H986" s="847"/>
      <c r="I986" s="847"/>
      <c r="J986" s="847"/>
    </row>
    <row r="987" spans="1:10" ht="59.25" customHeight="1">
      <c r="A987" s="847"/>
      <c r="B987" s="847"/>
      <c r="C987" s="847"/>
      <c r="D987" s="847"/>
      <c r="E987" s="847"/>
      <c r="F987" s="847"/>
      <c r="G987" s="847"/>
      <c r="H987" s="847"/>
      <c r="I987" s="847"/>
      <c r="J987" s="847"/>
    </row>
    <row r="988" spans="1:10" ht="59.25" customHeight="1">
      <c r="A988" s="847"/>
      <c r="B988" s="847"/>
      <c r="C988" s="847"/>
      <c r="D988" s="847"/>
      <c r="E988" s="847"/>
      <c r="F988" s="847"/>
      <c r="G988" s="847"/>
      <c r="H988" s="847"/>
      <c r="I988" s="847"/>
      <c r="J988" s="847"/>
    </row>
    <row r="989" spans="1:10" ht="59.25" customHeight="1">
      <c r="A989" s="847"/>
      <c r="B989" s="847"/>
      <c r="C989" s="847"/>
      <c r="D989" s="847"/>
      <c r="E989" s="847"/>
      <c r="F989" s="847"/>
      <c r="G989" s="847"/>
      <c r="H989" s="847"/>
      <c r="I989" s="847"/>
      <c r="J989" s="847"/>
    </row>
    <row r="990" spans="1:10" ht="59.25" customHeight="1">
      <c r="A990" s="847"/>
      <c r="B990" s="847"/>
      <c r="C990" s="847"/>
      <c r="D990" s="847"/>
      <c r="E990" s="847"/>
      <c r="F990" s="847"/>
      <c r="G990" s="847"/>
      <c r="H990" s="847"/>
      <c r="I990" s="847"/>
      <c r="J990" s="847"/>
    </row>
    <row r="991" spans="1:10" ht="59.25" customHeight="1">
      <c r="A991" s="847"/>
      <c r="B991" s="847"/>
      <c r="C991" s="847"/>
      <c r="D991" s="847"/>
      <c r="E991" s="847"/>
      <c r="F991" s="847"/>
      <c r="G991" s="847"/>
      <c r="H991" s="847"/>
      <c r="I991" s="847"/>
      <c r="J991" s="847"/>
    </row>
    <row r="992" spans="1:10" ht="59.25" customHeight="1">
      <c r="A992" s="847"/>
      <c r="B992" s="847"/>
      <c r="C992" s="847"/>
      <c r="D992" s="847"/>
      <c r="E992" s="847"/>
      <c r="F992" s="847"/>
      <c r="G992" s="847"/>
      <c r="H992" s="847"/>
      <c r="I992" s="847"/>
      <c r="J992" s="847"/>
    </row>
    <row r="993" spans="1:10" ht="59.25" customHeight="1">
      <c r="A993" s="847"/>
      <c r="B993" s="847"/>
      <c r="C993" s="847"/>
      <c r="D993" s="847"/>
      <c r="E993" s="847"/>
      <c r="F993" s="847"/>
      <c r="G993" s="847"/>
      <c r="H993" s="847"/>
      <c r="I993" s="847"/>
      <c r="J993" s="847"/>
    </row>
    <row r="994" spans="1:10" ht="59.25" customHeight="1">
      <c r="A994" s="847"/>
      <c r="B994" s="847"/>
      <c r="C994" s="847"/>
      <c r="D994" s="847"/>
      <c r="E994" s="847"/>
      <c r="F994" s="847"/>
      <c r="G994" s="847"/>
      <c r="H994" s="847"/>
      <c r="I994" s="847"/>
      <c r="J994" s="847"/>
    </row>
    <row r="995" spans="1:10" ht="59.25" customHeight="1">
      <c r="A995" s="847"/>
      <c r="B995" s="847"/>
      <c r="C995" s="847"/>
      <c r="D995" s="847"/>
      <c r="E995" s="847"/>
      <c r="F995" s="847"/>
      <c r="G995" s="847"/>
      <c r="H995" s="847"/>
      <c r="I995" s="847"/>
      <c r="J995" s="847"/>
    </row>
    <row r="996" spans="1:10" ht="59.25" customHeight="1">
      <c r="A996" s="847"/>
      <c r="B996" s="847"/>
      <c r="C996" s="847"/>
      <c r="D996" s="847"/>
      <c r="E996" s="847"/>
      <c r="F996" s="847"/>
      <c r="G996" s="847"/>
      <c r="H996" s="847"/>
      <c r="I996" s="847"/>
      <c r="J996" s="847"/>
    </row>
    <row r="997" spans="1:10" ht="59.25" customHeight="1">
      <c r="A997" s="847"/>
      <c r="B997" s="847"/>
      <c r="C997" s="847"/>
      <c r="D997" s="847"/>
      <c r="E997" s="847"/>
      <c r="F997" s="847"/>
      <c r="G997" s="847"/>
      <c r="H997" s="847"/>
      <c r="I997" s="847"/>
      <c r="J997" s="847"/>
    </row>
    <row r="998" spans="1:10" ht="59.25" customHeight="1">
      <c r="A998" s="847"/>
      <c r="B998" s="847"/>
      <c r="C998" s="847"/>
      <c r="D998" s="847"/>
      <c r="E998" s="847"/>
      <c r="F998" s="847"/>
      <c r="G998" s="847"/>
      <c r="H998" s="847"/>
      <c r="I998" s="847"/>
      <c r="J998" s="847"/>
    </row>
    <row r="999" spans="1:10" ht="59.25" customHeight="1">
      <c r="A999" s="847"/>
      <c r="B999" s="847"/>
      <c r="C999" s="847"/>
      <c r="D999" s="847"/>
      <c r="E999" s="847"/>
      <c r="F999" s="847"/>
      <c r="G999" s="847"/>
      <c r="H999" s="847"/>
      <c r="I999" s="847"/>
      <c r="J999" s="847"/>
    </row>
    <row r="1000" spans="1:10" ht="59.25" customHeight="1">
      <c r="A1000" s="847"/>
      <c r="B1000" s="847"/>
      <c r="C1000" s="847"/>
      <c r="D1000" s="847"/>
      <c r="E1000" s="847"/>
      <c r="F1000" s="847"/>
      <c r="G1000" s="847"/>
      <c r="H1000" s="847"/>
      <c r="I1000" s="847"/>
      <c r="J1000" s="847"/>
    </row>
    <row r="1001" spans="1:10" ht="59.25" customHeight="1">
      <c r="A1001" s="847"/>
      <c r="B1001" s="847"/>
      <c r="C1001" s="847"/>
      <c r="D1001" s="847"/>
      <c r="E1001" s="847"/>
      <c r="F1001" s="847"/>
      <c r="G1001" s="847"/>
      <c r="H1001" s="847"/>
      <c r="I1001" s="847"/>
      <c r="J1001" s="847"/>
    </row>
    <row r="1002" spans="1:10" ht="59.25" customHeight="1">
      <c r="A1002" s="847"/>
      <c r="B1002" s="847"/>
      <c r="C1002" s="847"/>
      <c r="D1002" s="847"/>
      <c r="E1002" s="847"/>
      <c r="F1002" s="847"/>
      <c r="G1002" s="847"/>
      <c r="H1002" s="847"/>
      <c r="I1002" s="847"/>
      <c r="J1002" s="847"/>
    </row>
    <row r="1003" spans="1:10" ht="59.25" customHeight="1">
      <c r="A1003" s="847"/>
      <c r="B1003" s="847"/>
      <c r="C1003" s="847"/>
      <c r="D1003" s="847"/>
      <c r="E1003" s="847"/>
      <c r="F1003" s="847"/>
      <c r="G1003" s="847"/>
      <c r="H1003" s="847"/>
      <c r="I1003" s="847"/>
      <c r="J1003" s="847"/>
    </row>
    <row r="1004" spans="1:10" ht="59.25" customHeight="1">
      <c r="A1004" s="847"/>
      <c r="B1004" s="847"/>
      <c r="C1004" s="847"/>
      <c r="D1004" s="847"/>
      <c r="E1004" s="847"/>
      <c r="F1004" s="847"/>
      <c r="G1004" s="847"/>
      <c r="H1004" s="847"/>
      <c r="I1004" s="847"/>
      <c r="J1004" s="847"/>
    </row>
    <row r="1005" spans="1:10" ht="59.25" customHeight="1">
      <c r="A1005" s="847"/>
      <c r="B1005" s="847"/>
      <c r="C1005" s="847"/>
      <c r="D1005" s="847"/>
      <c r="E1005" s="847"/>
      <c r="F1005" s="847"/>
      <c r="G1005" s="847"/>
      <c r="H1005" s="847"/>
      <c r="I1005" s="847"/>
      <c r="J1005" s="847"/>
    </row>
  </sheetData>
  <mergeCells count="6">
    <mergeCell ref="A1:I1"/>
    <mergeCell ref="A2:I2"/>
    <mergeCell ref="A3:D3"/>
    <mergeCell ref="F3:I3"/>
    <mergeCell ref="B4:D4"/>
    <mergeCell ref="E4:G4"/>
  </mergeCells>
  <printOptions horizontalCentered="1" verticalCentered="1"/>
  <pageMargins left="0.59055118110236227" right="0.59055118110236227" top="0.78740157480314965" bottom="0.78740157480314965" header="0" footer="0"/>
  <pageSetup paperSize="9" scale="77" orientation="landscape"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R35"/>
  <sheetViews>
    <sheetView showGridLines="0" rightToLeft="1" zoomScale="60" zoomScaleNormal="60" zoomScaleSheetLayoutView="50" workbookViewId="0">
      <selection activeCell="G13" sqref="G13"/>
    </sheetView>
  </sheetViews>
  <sheetFormatPr defaultColWidth="9.28515625" defaultRowHeight="15.75"/>
  <cols>
    <col min="1" max="1" width="21.7109375" style="862" customWidth="1"/>
    <col min="2" max="3" width="15.7109375" style="862" customWidth="1"/>
    <col min="4" max="4" width="15.7109375" style="879" customWidth="1"/>
    <col min="5" max="9" width="15.7109375" style="862" customWidth="1"/>
    <col min="10" max="10" width="15.7109375" style="763" customWidth="1"/>
    <col min="11" max="12" width="15.7109375" style="862" customWidth="1"/>
    <col min="13" max="13" width="15.7109375" style="772" customWidth="1"/>
    <col min="14" max="17" width="15.7109375" style="878" customWidth="1"/>
    <col min="18" max="18" width="21.7109375" style="880" customWidth="1"/>
    <col min="19" max="192" width="9.28515625" style="862"/>
    <col min="193" max="193" width="10.140625" style="862" customWidth="1"/>
    <col min="194" max="194" width="9" style="862" customWidth="1"/>
    <col min="195" max="195" width="9.140625" style="862" customWidth="1"/>
    <col min="196" max="196" width="5.85546875" style="862" customWidth="1"/>
    <col min="197" max="199" width="7.28515625" style="862" customWidth="1"/>
    <col min="200" max="210" width="6.28515625" style="862" customWidth="1"/>
    <col min="211" max="211" width="0.140625" style="862" customWidth="1"/>
    <col min="212" max="448" width="9.28515625" style="862"/>
    <col min="449" max="449" width="10.140625" style="862" customWidth="1"/>
    <col min="450" max="450" width="9" style="862" customWidth="1"/>
    <col min="451" max="451" width="9.140625" style="862" customWidth="1"/>
    <col min="452" max="452" width="5.85546875" style="862" customWidth="1"/>
    <col min="453" max="455" width="7.28515625" style="862" customWidth="1"/>
    <col min="456" max="466" width="6.28515625" style="862" customWidth="1"/>
    <col min="467" max="467" width="0.140625" style="862" customWidth="1"/>
    <col min="468" max="704" width="9.28515625" style="862"/>
    <col min="705" max="705" width="10.140625" style="862" customWidth="1"/>
    <col min="706" max="706" width="9" style="862" customWidth="1"/>
    <col min="707" max="707" width="9.140625" style="862" customWidth="1"/>
    <col min="708" max="708" width="5.85546875" style="862" customWidth="1"/>
    <col min="709" max="711" width="7.28515625" style="862" customWidth="1"/>
    <col min="712" max="722" width="6.28515625" style="862" customWidth="1"/>
    <col min="723" max="723" width="0.140625" style="862" customWidth="1"/>
    <col min="724" max="960" width="9.28515625" style="862"/>
    <col min="961" max="961" width="10.140625" style="862" customWidth="1"/>
    <col min="962" max="962" width="9" style="862" customWidth="1"/>
    <col min="963" max="963" width="9.140625" style="862" customWidth="1"/>
    <col min="964" max="964" width="5.85546875" style="862" customWidth="1"/>
    <col min="965" max="967" width="7.28515625" style="862" customWidth="1"/>
    <col min="968" max="978" width="6.28515625" style="862" customWidth="1"/>
    <col min="979" max="979" width="0.140625" style="862" customWidth="1"/>
    <col min="980" max="1216" width="9.28515625" style="862"/>
    <col min="1217" max="1217" width="10.140625" style="862" customWidth="1"/>
    <col min="1218" max="1218" width="9" style="862" customWidth="1"/>
    <col min="1219" max="1219" width="9.140625" style="862" customWidth="1"/>
    <col min="1220" max="1220" width="5.85546875" style="862" customWidth="1"/>
    <col min="1221" max="1223" width="7.28515625" style="862" customWidth="1"/>
    <col min="1224" max="1234" width="6.28515625" style="862" customWidth="1"/>
    <col min="1235" max="1235" width="0.140625" style="862" customWidth="1"/>
    <col min="1236" max="1472" width="9.28515625" style="862"/>
    <col min="1473" max="1473" width="10.140625" style="862" customWidth="1"/>
    <col min="1474" max="1474" width="9" style="862" customWidth="1"/>
    <col min="1475" max="1475" width="9.140625" style="862" customWidth="1"/>
    <col min="1476" max="1476" width="5.85546875" style="862" customWidth="1"/>
    <col min="1477" max="1479" width="7.28515625" style="862" customWidth="1"/>
    <col min="1480" max="1490" width="6.28515625" style="862" customWidth="1"/>
    <col min="1491" max="1491" width="0.140625" style="862" customWidth="1"/>
    <col min="1492" max="1728" width="9.28515625" style="862"/>
    <col min="1729" max="1729" width="10.140625" style="862" customWidth="1"/>
    <col min="1730" max="1730" width="9" style="862" customWidth="1"/>
    <col min="1731" max="1731" width="9.140625" style="862" customWidth="1"/>
    <col min="1732" max="1732" width="5.85546875" style="862" customWidth="1"/>
    <col min="1733" max="1735" width="7.28515625" style="862" customWidth="1"/>
    <col min="1736" max="1746" width="6.28515625" style="862" customWidth="1"/>
    <col min="1747" max="1747" width="0.140625" style="862" customWidth="1"/>
    <col min="1748" max="1984" width="9.28515625" style="862"/>
    <col min="1985" max="1985" width="10.140625" style="862" customWidth="1"/>
    <col min="1986" max="1986" width="9" style="862" customWidth="1"/>
    <col min="1987" max="1987" width="9.140625" style="862" customWidth="1"/>
    <col min="1988" max="1988" width="5.85546875" style="862" customWidth="1"/>
    <col min="1989" max="1991" width="7.28515625" style="862" customWidth="1"/>
    <col min="1992" max="2002" width="6.28515625" style="862" customWidth="1"/>
    <col min="2003" max="2003" width="0.140625" style="862" customWidth="1"/>
    <col min="2004" max="2240" width="9.28515625" style="862"/>
    <col min="2241" max="2241" width="10.140625" style="862" customWidth="1"/>
    <col min="2242" max="2242" width="9" style="862" customWidth="1"/>
    <col min="2243" max="2243" width="9.140625" style="862" customWidth="1"/>
    <col min="2244" max="2244" width="5.85546875" style="862" customWidth="1"/>
    <col min="2245" max="2247" width="7.28515625" style="862" customWidth="1"/>
    <col min="2248" max="2258" width="6.28515625" style="862" customWidth="1"/>
    <col min="2259" max="2259" width="0.140625" style="862" customWidth="1"/>
    <col min="2260" max="2496" width="9.28515625" style="862"/>
    <col min="2497" max="2497" width="10.140625" style="862" customWidth="1"/>
    <col min="2498" max="2498" width="9" style="862" customWidth="1"/>
    <col min="2499" max="2499" width="9.140625" style="862" customWidth="1"/>
    <col min="2500" max="2500" width="5.85546875" style="862" customWidth="1"/>
    <col min="2501" max="2503" width="7.28515625" style="862" customWidth="1"/>
    <col min="2504" max="2514" width="6.28515625" style="862" customWidth="1"/>
    <col min="2515" max="2515" width="0.140625" style="862" customWidth="1"/>
    <col min="2516" max="2752" width="9.28515625" style="862"/>
    <col min="2753" max="2753" width="10.140625" style="862" customWidth="1"/>
    <col min="2754" max="2754" width="9" style="862" customWidth="1"/>
    <col min="2755" max="2755" width="9.140625" style="862" customWidth="1"/>
    <col min="2756" max="2756" width="5.85546875" style="862" customWidth="1"/>
    <col min="2757" max="2759" width="7.28515625" style="862" customWidth="1"/>
    <col min="2760" max="2770" width="6.28515625" style="862" customWidth="1"/>
    <col min="2771" max="2771" width="0.140625" style="862" customWidth="1"/>
    <col min="2772" max="3008" width="9.28515625" style="862"/>
    <col min="3009" max="3009" width="10.140625" style="862" customWidth="1"/>
    <col min="3010" max="3010" width="9" style="862" customWidth="1"/>
    <col min="3011" max="3011" width="9.140625" style="862" customWidth="1"/>
    <col min="3012" max="3012" width="5.85546875" style="862" customWidth="1"/>
    <col min="3013" max="3015" width="7.28515625" style="862" customWidth="1"/>
    <col min="3016" max="3026" width="6.28515625" style="862" customWidth="1"/>
    <col min="3027" max="3027" width="0.140625" style="862" customWidth="1"/>
    <col min="3028" max="3264" width="9.28515625" style="862"/>
    <col min="3265" max="3265" width="10.140625" style="862" customWidth="1"/>
    <col min="3266" max="3266" width="9" style="862" customWidth="1"/>
    <col min="3267" max="3267" width="9.140625" style="862" customWidth="1"/>
    <col min="3268" max="3268" width="5.85546875" style="862" customWidth="1"/>
    <col min="3269" max="3271" width="7.28515625" style="862" customWidth="1"/>
    <col min="3272" max="3282" width="6.28515625" style="862" customWidth="1"/>
    <col min="3283" max="3283" width="0.140625" style="862" customWidth="1"/>
    <col min="3284" max="3520" width="9.28515625" style="862"/>
    <col min="3521" max="3521" width="10.140625" style="862" customWidth="1"/>
    <col min="3522" max="3522" width="9" style="862" customWidth="1"/>
    <col min="3523" max="3523" width="9.140625" style="862" customWidth="1"/>
    <col min="3524" max="3524" width="5.85546875" style="862" customWidth="1"/>
    <col min="3525" max="3527" width="7.28515625" style="862" customWidth="1"/>
    <col min="3528" max="3538" width="6.28515625" style="862" customWidth="1"/>
    <col min="3539" max="3539" width="0.140625" style="862" customWidth="1"/>
    <col min="3540" max="3776" width="9.28515625" style="862"/>
    <col min="3777" max="3777" width="10.140625" style="862" customWidth="1"/>
    <col min="3778" max="3778" width="9" style="862" customWidth="1"/>
    <col min="3779" max="3779" width="9.140625" style="862" customWidth="1"/>
    <col min="3780" max="3780" width="5.85546875" style="862" customWidth="1"/>
    <col min="3781" max="3783" width="7.28515625" style="862" customWidth="1"/>
    <col min="3784" max="3794" width="6.28515625" style="862" customWidth="1"/>
    <col min="3795" max="3795" width="0.140625" style="862" customWidth="1"/>
    <col min="3796" max="4032" width="9.28515625" style="862"/>
    <col min="4033" max="4033" width="10.140625" style="862" customWidth="1"/>
    <col min="4034" max="4034" width="9" style="862" customWidth="1"/>
    <col min="4035" max="4035" width="9.140625" style="862" customWidth="1"/>
    <col min="4036" max="4036" width="5.85546875" style="862" customWidth="1"/>
    <col min="4037" max="4039" width="7.28515625" style="862" customWidth="1"/>
    <col min="4040" max="4050" width="6.28515625" style="862" customWidth="1"/>
    <col min="4051" max="4051" width="0.140625" style="862" customWidth="1"/>
    <col min="4052" max="4288" width="9.28515625" style="862"/>
    <col min="4289" max="4289" width="10.140625" style="862" customWidth="1"/>
    <col min="4290" max="4290" width="9" style="862" customWidth="1"/>
    <col min="4291" max="4291" width="9.140625" style="862" customWidth="1"/>
    <col min="4292" max="4292" width="5.85546875" style="862" customWidth="1"/>
    <col min="4293" max="4295" width="7.28515625" style="862" customWidth="1"/>
    <col min="4296" max="4306" width="6.28515625" style="862" customWidth="1"/>
    <col min="4307" max="4307" width="0.140625" style="862" customWidth="1"/>
    <col min="4308" max="4544" width="9.28515625" style="862"/>
    <col min="4545" max="4545" width="10.140625" style="862" customWidth="1"/>
    <col min="4546" max="4546" width="9" style="862" customWidth="1"/>
    <col min="4547" max="4547" width="9.140625" style="862" customWidth="1"/>
    <col min="4548" max="4548" width="5.85546875" style="862" customWidth="1"/>
    <col min="4549" max="4551" width="7.28515625" style="862" customWidth="1"/>
    <col min="4552" max="4562" width="6.28515625" style="862" customWidth="1"/>
    <col min="4563" max="4563" width="0.140625" style="862" customWidth="1"/>
    <col min="4564" max="4800" width="9.28515625" style="862"/>
    <col min="4801" max="4801" width="10.140625" style="862" customWidth="1"/>
    <col min="4802" max="4802" width="9" style="862" customWidth="1"/>
    <col min="4803" max="4803" width="9.140625" style="862" customWidth="1"/>
    <col min="4804" max="4804" width="5.85546875" style="862" customWidth="1"/>
    <col min="4805" max="4807" width="7.28515625" style="862" customWidth="1"/>
    <col min="4808" max="4818" width="6.28515625" style="862" customWidth="1"/>
    <col min="4819" max="4819" width="0.140625" style="862" customWidth="1"/>
    <col min="4820" max="5056" width="9.28515625" style="862"/>
    <col min="5057" max="5057" width="10.140625" style="862" customWidth="1"/>
    <col min="5058" max="5058" width="9" style="862" customWidth="1"/>
    <col min="5059" max="5059" width="9.140625" style="862" customWidth="1"/>
    <col min="5060" max="5060" width="5.85546875" style="862" customWidth="1"/>
    <col min="5061" max="5063" width="7.28515625" style="862" customWidth="1"/>
    <col min="5064" max="5074" width="6.28515625" style="862" customWidth="1"/>
    <col min="5075" max="5075" width="0.140625" style="862" customWidth="1"/>
    <col min="5076" max="5312" width="9.28515625" style="862"/>
    <col min="5313" max="5313" width="10.140625" style="862" customWidth="1"/>
    <col min="5314" max="5314" width="9" style="862" customWidth="1"/>
    <col min="5315" max="5315" width="9.140625" style="862" customWidth="1"/>
    <col min="5316" max="5316" width="5.85546875" style="862" customWidth="1"/>
    <col min="5317" max="5319" width="7.28515625" style="862" customWidth="1"/>
    <col min="5320" max="5330" width="6.28515625" style="862" customWidth="1"/>
    <col min="5331" max="5331" width="0.140625" style="862" customWidth="1"/>
    <col min="5332" max="5568" width="9.28515625" style="862"/>
    <col min="5569" max="5569" width="10.140625" style="862" customWidth="1"/>
    <col min="5570" max="5570" width="9" style="862" customWidth="1"/>
    <col min="5571" max="5571" width="9.140625" style="862" customWidth="1"/>
    <col min="5572" max="5572" width="5.85546875" style="862" customWidth="1"/>
    <col min="5573" max="5575" width="7.28515625" style="862" customWidth="1"/>
    <col min="5576" max="5586" width="6.28515625" style="862" customWidth="1"/>
    <col min="5587" max="5587" width="0.140625" style="862" customWidth="1"/>
    <col min="5588" max="5824" width="9.28515625" style="862"/>
    <col min="5825" max="5825" width="10.140625" style="862" customWidth="1"/>
    <col min="5826" max="5826" width="9" style="862" customWidth="1"/>
    <col min="5827" max="5827" width="9.140625" style="862" customWidth="1"/>
    <col min="5828" max="5828" width="5.85546875" style="862" customWidth="1"/>
    <col min="5829" max="5831" width="7.28515625" style="862" customWidth="1"/>
    <col min="5832" max="5842" width="6.28515625" style="862" customWidth="1"/>
    <col min="5843" max="5843" width="0.140625" style="862" customWidth="1"/>
    <col min="5844" max="6080" width="9.28515625" style="862"/>
    <col min="6081" max="6081" width="10.140625" style="862" customWidth="1"/>
    <col min="6082" max="6082" width="9" style="862" customWidth="1"/>
    <col min="6083" max="6083" width="9.140625" style="862" customWidth="1"/>
    <col min="6084" max="6084" width="5.85546875" style="862" customWidth="1"/>
    <col min="6085" max="6087" width="7.28515625" style="862" customWidth="1"/>
    <col min="6088" max="6098" width="6.28515625" style="862" customWidth="1"/>
    <col min="6099" max="6099" width="0.140625" style="862" customWidth="1"/>
    <col min="6100" max="6336" width="9.28515625" style="862"/>
    <col min="6337" max="6337" width="10.140625" style="862" customWidth="1"/>
    <col min="6338" max="6338" width="9" style="862" customWidth="1"/>
    <col min="6339" max="6339" width="9.140625" style="862" customWidth="1"/>
    <col min="6340" max="6340" width="5.85546875" style="862" customWidth="1"/>
    <col min="6341" max="6343" width="7.28515625" style="862" customWidth="1"/>
    <col min="6344" max="6354" width="6.28515625" style="862" customWidth="1"/>
    <col min="6355" max="6355" width="0.140625" style="862" customWidth="1"/>
    <col min="6356" max="6592" width="9.28515625" style="862"/>
    <col min="6593" max="6593" width="10.140625" style="862" customWidth="1"/>
    <col min="6594" max="6594" width="9" style="862" customWidth="1"/>
    <col min="6595" max="6595" width="9.140625" style="862" customWidth="1"/>
    <col min="6596" max="6596" width="5.85546875" style="862" customWidth="1"/>
    <col min="6597" max="6599" width="7.28515625" style="862" customWidth="1"/>
    <col min="6600" max="6610" width="6.28515625" style="862" customWidth="1"/>
    <col min="6611" max="6611" width="0.140625" style="862" customWidth="1"/>
    <col min="6612" max="6848" width="9.28515625" style="862"/>
    <col min="6849" max="6849" width="10.140625" style="862" customWidth="1"/>
    <col min="6850" max="6850" width="9" style="862" customWidth="1"/>
    <col min="6851" max="6851" width="9.140625" style="862" customWidth="1"/>
    <col min="6852" max="6852" width="5.85546875" style="862" customWidth="1"/>
    <col min="6853" max="6855" width="7.28515625" style="862" customWidth="1"/>
    <col min="6856" max="6866" width="6.28515625" style="862" customWidth="1"/>
    <col min="6867" max="6867" width="0.140625" style="862" customWidth="1"/>
    <col min="6868" max="7104" width="9.28515625" style="862"/>
    <col min="7105" max="7105" width="10.140625" style="862" customWidth="1"/>
    <col min="7106" max="7106" width="9" style="862" customWidth="1"/>
    <col min="7107" max="7107" width="9.140625" style="862" customWidth="1"/>
    <col min="7108" max="7108" width="5.85546875" style="862" customWidth="1"/>
    <col min="7109" max="7111" width="7.28515625" style="862" customWidth="1"/>
    <col min="7112" max="7122" width="6.28515625" style="862" customWidth="1"/>
    <col min="7123" max="7123" width="0.140625" style="862" customWidth="1"/>
    <col min="7124" max="7360" width="9.28515625" style="862"/>
    <col min="7361" max="7361" width="10.140625" style="862" customWidth="1"/>
    <col min="7362" max="7362" width="9" style="862" customWidth="1"/>
    <col min="7363" max="7363" width="9.140625" style="862" customWidth="1"/>
    <col min="7364" max="7364" width="5.85546875" style="862" customWidth="1"/>
    <col min="7365" max="7367" width="7.28515625" style="862" customWidth="1"/>
    <col min="7368" max="7378" width="6.28515625" style="862" customWidth="1"/>
    <col min="7379" max="7379" width="0.140625" style="862" customWidth="1"/>
    <col min="7380" max="7616" width="9.28515625" style="862"/>
    <col min="7617" max="7617" width="10.140625" style="862" customWidth="1"/>
    <col min="7618" max="7618" width="9" style="862" customWidth="1"/>
    <col min="7619" max="7619" width="9.140625" style="862" customWidth="1"/>
    <col min="7620" max="7620" width="5.85546875" style="862" customWidth="1"/>
    <col min="7621" max="7623" width="7.28515625" style="862" customWidth="1"/>
    <col min="7624" max="7634" width="6.28515625" style="862" customWidth="1"/>
    <col min="7635" max="7635" width="0.140625" style="862" customWidth="1"/>
    <col min="7636" max="7872" width="9.28515625" style="862"/>
    <col min="7873" max="7873" width="10.140625" style="862" customWidth="1"/>
    <col min="7874" max="7874" width="9" style="862" customWidth="1"/>
    <col min="7875" max="7875" width="9.140625" style="862" customWidth="1"/>
    <col min="7876" max="7876" width="5.85546875" style="862" customWidth="1"/>
    <col min="7877" max="7879" width="7.28515625" style="862" customWidth="1"/>
    <col min="7880" max="7890" width="6.28515625" style="862" customWidth="1"/>
    <col min="7891" max="7891" width="0.140625" style="862" customWidth="1"/>
    <col min="7892" max="8128" width="9.28515625" style="862"/>
    <col min="8129" max="8129" width="10.140625" style="862" customWidth="1"/>
    <col min="8130" max="8130" width="9" style="862" customWidth="1"/>
    <col min="8131" max="8131" width="9.140625" style="862" customWidth="1"/>
    <col min="8132" max="8132" width="5.85546875" style="862" customWidth="1"/>
    <col min="8133" max="8135" width="7.28515625" style="862" customWidth="1"/>
    <col min="8136" max="8146" width="6.28515625" style="862" customWidth="1"/>
    <col min="8147" max="8147" width="0.140625" style="862" customWidth="1"/>
    <col min="8148" max="8384" width="9.28515625" style="862"/>
    <col min="8385" max="8385" width="10.140625" style="862" customWidth="1"/>
    <col min="8386" max="8386" width="9" style="862" customWidth="1"/>
    <col min="8387" max="8387" width="9.140625" style="862" customWidth="1"/>
    <col min="8388" max="8388" width="5.85546875" style="862" customWidth="1"/>
    <col min="8389" max="8391" width="7.28515625" style="862" customWidth="1"/>
    <col min="8392" max="8402" width="6.28515625" style="862" customWidth="1"/>
    <col min="8403" max="8403" width="0.140625" style="862" customWidth="1"/>
    <col min="8404" max="8640" width="9.28515625" style="862"/>
    <col min="8641" max="8641" width="10.140625" style="862" customWidth="1"/>
    <col min="8642" max="8642" width="9" style="862" customWidth="1"/>
    <col min="8643" max="8643" width="9.140625" style="862" customWidth="1"/>
    <col min="8644" max="8644" width="5.85546875" style="862" customWidth="1"/>
    <col min="8645" max="8647" width="7.28515625" style="862" customWidth="1"/>
    <col min="8648" max="8658" width="6.28515625" style="862" customWidth="1"/>
    <col min="8659" max="8659" width="0.140625" style="862" customWidth="1"/>
    <col min="8660" max="8896" width="9.28515625" style="862"/>
    <col min="8897" max="8897" width="10.140625" style="862" customWidth="1"/>
    <col min="8898" max="8898" width="9" style="862" customWidth="1"/>
    <col min="8899" max="8899" width="9.140625" style="862" customWidth="1"/>
    <col min="8900" max="8900" width="5.85546875" style="862" customWidth="1"/>
    <col min="8901" max="8903" width="7.28515625" style="862" customWidth="1"/>
    <col min="8904" max="8914" width="6.28515625" style="862" customWidth="1"/>
    <col min="8915" max="8915" width="0.140625" style="862" customWidth="1"/>
    <col min="8916" max="9152" width="9.28515625" style="862"/>
    <col min="9153" max="9153" width="10.140625" style="862" customWidth="1"/>
    <col min="9154" max="9154" width="9" style="862" customWidth="1"/>
    <col min="9155" max="9155" width="9.140625" style="862" customWidth="1"/>
    <col min="9156" max="9156" width="5.85546875" style="862" customWidth="1"/>
    <col min="9157" max="9159" width="7.28515625" style="862" customWidth="1"/>
    <col min="9160" max="9170" width="6.28515625" style="862" customWidth="1"/>
    <col min="9171" max="9171" width="0.140625" style="862" customWidth="1"/>
    <col min="9172" max="9408" width="9.28515625" style="862"/>
    <col min="9409" max="9409" width="10.140625" style="862" customWidth="1"/>
    <col min="9410" max="9410" width="9" style="862" customWidth="1"/>
    <col min="9411" max="9411" width="9.140625" style="862" customWidth="1"/>
    <col min="9412" max="9412" width="5.85546875" style="862" customWidth="1"/>
    <col min="9413" max="9415" width="7.28515625" style="862" customWidth="1"/>
    <col min="9416" max="9426" width="6.28515625" style="862" customWidth="1"/>
    <col min="9427" max="9427" width="0.140625" style="862" customWidth="1"/>
    <col min="9428" max="9664" width="9.28515625" style="862"/>
    <col min="9665" max="9665" width="10.140625" style="862" customWidth="1"/>
    <col min="9666" max="9666" width="9" style="862" customWidth="1"/>
    <col min="9667" max="9667" width="9.140625" style="862" customWidth="1"/>
    <col min="9668" max="9668" width="5.85546875" style="862" customWidth="1"/>
    <col min="9669" max="9671" width="7.28515625" style="862" customWidth="1"/>
    <col min="9672" max="9682" width="6.28515625" style="862" customWidth="1"/>
    <col min="9683" max="9683" width="0.140625" style="862" customWidth="1"/>
    <col min="9684" max="9920" width="9.28515625" style="862"/>
    <col min="9921" max="9921" width="10.140625" style="862" customWidth="1"/>
    <col min="9922" max="9922" width="9" style="862" customWidth="1"/>
    <col min="9923" max="9923" width="9.140625" style="862" customWidth="1"/>
    <col min="9924" max="9924" width="5.85546875" style="862" customWidth="1"/>
    <col min="9925" max="9927" width="7.28515625" style="862" customWidth="1"/>
    <col min="9928" max="9938" width="6.28515625" style="862" customWidth="1"/>
    <col min="9939" max="9939" width="0.140625" style="862" customWidth="1"/>
    <col min="9940" max="10176" width="9.28515625" style="862"/>
    <col min="10177" max="10177" width="10.140625" style="862" customWidth="1"/>
    <col min="10178" max="10178" width="9" style="862" customWidth="1"/>
    <col min="10179" max="10179" width="9.140625" style="862" customWidth="1"/>
    <col min="10180" max="10180" width="5.85546875" style="862" customWidth="1"/>
    <col min="10181" max="10183" width="7.28515625" style="862" customWidth="1"/>
    <col min="10184" max="10194" width="6.28515625" style="862" customWidth="1"/>
    <col min="10195" max="10195" width="0.140625" style="862" customWidth="1"/>
    <col min="10196" max="10432" width="9.28515625" style="862"/>
    <col min="10433" max="10433" width="10.140625" style="862" customWidth="1"/>
    <col min="10434" max="10434" width="9" style="862" customWidth="1"/>
    <col min="10435" max="10435" width="9.140625" style="862" customWidth="1"/>
    <col min="10436" max="10436" width="5.85546875" style="862" customWidth="1"/>
    <col min="10437" max="10439" width="7.28515625" style="862" customWidth="1"/>
    <col min="10440" max="10450" width="6.28515625" style="862" customWidth="1"/>
    <col min="10451" max="10451" width="0.140625" style="862" customWidth="1"/>
    <col min="10452" max="10688" width="9.28515625" style="862"/>
    <col min="10689" max="10689" width="10.140625" style="862" customWidth="1"/>
    <col min="10690" max="10690" width="9" style="862" customWidth="1"/>
    <col min="10691" max="10691" width="9.140625" style="862" customWidth="1"/>
    <col min="10692" max="10692" width="5.85546875" style="862" customWidth="1"/>
    <col min="10693" max="10695" width="7.28515625" style="862" customWidth="1"/>
    <col min="10696" max="10706" width="6.28515625" style="862" customWidth="1"/>
    <col min="10707" max="10707" width="0.140625" style="862" customWidth="1"/>
    <col min="10708" max="10944" width="9.28515625" style="862"/>
    <col min="10945" max="10945" width="10.140625" style="862" customWidth="1"/>
    <col min="10946" max="10946" width="9" style="862" customWidth="1"/>
    <col min="10947" max="10947" width="9.140625" style="862" customWidth="1"/>
    <col min="10948" max="10948" width="5.85546875" style="862" customWidth="1"/>
    <col min="10949" max="10951" width="7.28515625" style="862" customWidth="1"/>
    <col min="10952" max="10962" width="6.28515625" style="862" customWidth="1"/>
    <col min="10963" max="10963" width="0.140625" style="862" customWidth="1"/>
    <col min="10964" max="11200" width="9.28515625" style="862"/>
    <col min="11201" max="11201" width="10.140625" style="862" customWidth="1"/>
    <col min="11202" max="11202" width="9" style="862" customWidth="1"/>
    <col min="11203" max="11203" width="9.140625" style="862" customWidth="1"/>
    <col min="11204" max="11204" width="5.85546875" style="862" customWidth="1"/>
    <col min="11205" max="11207" width="7.28515625" style="862" customWidth="1"/>
    <col min="11208" max="11218" width="6.28515625" style="862" customWidth="1"/>
    <col min="11219" max="11219" width="0.140625" style="862" customWidth="1"/>
    <col min="11220" max="11456" width="9.28515625" style="862"/>
    <col min="11457" max="11457" width="10.140625" style="862" customWidth="1"/>
    <col min="11458" max="11458" width="9" style="862" customWidth="1"/>
    <col min="11459" max="11459" width="9.140625" style="862" customWidth="1"/>
    <col min="11460" max="11460" width="5.85546875" style="862" customWidth="1"/>
    <col min="11461" max="11463" width="7.28515625" style="862" customWidth="1"/>
    <col min="11464" max="11474" width="6.28515625" style="862" customWidth="1"/>
    <col min="11475" max="11475" width="0.140625" style="862" customWidth="1"/>
    <col min="11476" max="11712" width="9.28515625" style="862"/>
    <col min="11713" max="11713" width="10.140625" style="862" customWidth="1"/>
    <col min="11714" max="11714" width="9" style="862" customWidth="1"/>
    <col min="11715" max="11715" width="9.140625" style="862" customWidth="1"/>
    <col min="11716" max="11716" width="5.85546875" style="862" customWidth="1"/>
    <col min="11717" max="11719" width="7.28515625" style="862" customWidth="1"/>
    <col min="11720" max="11730" width="6.28515625" style="862" customWidth="1"/>
    <col min="11731" max="11731" width="0.140625" style="862" customWidth="1"/>
    <col min="11732" max="11968" width="9.28515625" style="862"/>
    <col min="11969" max="11969" width="10.140625" style="862" customWidth="1"/>
    <col min="11970" max="11970" width="9" style="862" customWidth="1"/>
    <col min="11971" max="11971" width="9.140625" style="862" customWidth="1"/>
    <col min="11972" max="11972" width="5.85546875" style="862" customWidth="1"/>
    <col min="11973" max="11975" width="7.28515625" style="862" customWidth="1"/>
    <col min="11976" max="11986" width="6.28515625" style="862" customWidth="1"/>
    <col min="11987" max="11987" width="0.140625" style="862" customWidth="1"/>
    <col min="11988" max="12224" width="9.28515625" style="862"/>
    <col min="12225" max="12225" width="10.140625" style="862" customWidth="1"/>
    <col min="12226" max="12226" width="9" style="862" customWidth="1"/>
    <col min="12227" max="12227" width="9.140625" style="862" customWidth="1"/>
    <col min="12228" max="12228" width="5.85546875" style="862" customWidth="1"/>
    <col min="12229" max="12231" width="7.28515625" style="862" customWidth="1"/>
    <col min="12232" max="12242" width="6.28515625" style="862" customWidth="1"/>
    <col min="12243" max="12243" width="0.140625" style="862" customWidth="1"/>
    <col min="12244" max="12480" width="9.28515625" style="862"/>
    <col min="12481" max="12481" width="10.140625" style="862" customWidth="1"/>
    <col min="12482" max="12482" width="9" style="862" customWidth="1"/>
    <col min="12483" max="12483" width="9.140625" style="862" customWidth="1"/>
    <col min="12484" max="12484" width="5.85546875" style="862" customWidth="1"/>
    <col min="12485" max="12487" width="7.28515625" style="862" customWidth="1"/>
    <col min="12488" max="12498" width="6.28515625" style="862" customWidth="1"/>
    <col min="12499" max="12499" width="0.140625" style="862" customWidth="1"/>
    <col min="12500" max="12736" width="9.28515625" style="862"/>
    <col min="12737" max="12737" width="10.140625" style="862" customWidth="1"/>
    <col min="12738" max="12738" width="9" style="862" customWidth="1"/>
    <col min="12739" max="12739" width="9.140625" style="862" customWidth="1"/>
    <col min="12740" max="12740" width="5.85546875" style="862" customWidth="1"/>
    <col min="12741" max="12743" width="7.28515625" style="862" customWidth="1"/>
    <col min="12744" max="12754" width="6.28515625" style="862" customWidth="1"/>
    <col min="12755" max="12755" width="0.140625" style="862" customWidth="1"/>
    <col min="12756" max="12992" width="9.28515625" style="862"/>
    <col min="12993" max="12993" width="10.140625" style="862" customWidth="1"/>
    <col min="12994" max="12994" width="9" style="862" customWidth="1"/>
    <col min="12995" max="12995" width="9.140625" style="862" customWidth="1"/>
    <col min="12996" max="12996" width="5.85546875" style="862" customWidth="1"/>
    <col min="12997" max="12999" width="7.28515625" style="862" customWidth="1"/>
    <col min="13000" max="13010" width="6.28515625" style="862" customWidth="1"/>
    <col min="13011" max="13011" width="0.140625" style="862" customWidth="1"/>
    <col min="13012" max="13248" width="9.28515625" style="862"/>
    <col min="13249" max="13249" width="10.140625" style="862" customWidth="1"/>
    <col min="13250" max="13250" width="9" style="862" customWidth="1"/>
    <col min="13251" max="13251" width="9.140625" style="862" customWidth="1"/>
    <col min="13252" max="13252" width="5.85546875" style="862" customWidth="1"/>
    <col min="13253" max="13255" width="7.28515625" style="862" customWidth="1"/>
    <col min="13256" max="13266" width="6.28515625" style="862" customWidth="1"/>
    <col min="13267" max="13267" width="0.140625" style="862" customWidth="1"/>
    <col min="13268" max="13504" width="9.28515625" style="862"/>
    <col min="13505" max="13505" width="10.140625" style="862" customWidth="1"/>
    <col min="13506" max="13506" width="9" style="862" customWidth="1"/>
    <col min="13507" max="13507" width="9.140625" style="862" customWidth="1"/>
    <col min="13508" max="13508" width="5.85546875" style="862" customWidth="1"/>
    <col min="13509" max="13511" width="7.28515625" style="862" customWidth="1"/>
    <col min="13512" max="13522" width="6.28515625" style="862" customWidth="1"/>
    <col min="13523" max="13523" width="0.140625" style="862" customWidth="1"/>
    <col min="13524" max="13760" width="9.28515625" style="862"/>
    <col min="13761" max="13761" width="10.140625" style="862" customWidth="1"/>
    <col min="13762" max="13762" width="9" style="862" customWidth="1"/>
    <col min="13763" max="13763" width="9.140625" style="862" customWidth="1"/>
    <col min="13764" max="13764" width="5.85546875" style="862" customWidth="1"/>
    <col min="13765" max="13767" width="7.28515625" style="862" customWidth="1"/>
    <col min="13768" max="13778" width="6.28515625" style="862" customWidth="1"/>
    <col min="13779" max="13779" width="0.140625" style="862" customWidth="1"/>
    <col min="13780" max="14016" width="9.28515625" style="862"/>
    <col min="14017" max="14017" width="10.140625" style="862" customWidth="1"/>
    <col min="14018" max="14018" width="9" style="862" customWidth="1"/>
    <col min="14019" max="14019" width="9.140625" style="862" customWidth="1"/>
    <col min="14020" max="14020" width="5.85546875" style="862" customWidth="1"/>
    <col min="14021" max="14023" width="7.28515625" style="862" customWidth="1"/>
    <col min="14024" max="14034" width="6.28515625" style="862" customWidth="1"/>
    <col min="14035" max="14035" width="0.140625" style="862" customWidth="1"/>
    <col min="14036" max="14272" width="9.28515625" style="862"/>
    <col min="14273" max="14273" width="10.140625" style="862" customWidth="1"/>
    <col min="14274" max="14274" width="9" style="862" customWidth="1"/>
    <col min="14275" max="14275" width="9.140625" style="862" customWidth="1"/>
    <col min="14276" max="14276" width="5.85546875" style="862" customWidth="1"/>
    <col min="14277" max="14279" width="7.28515625" style="862" customWidth="1"/>
    <col min="14280" max="14290" width="6.28515625" style="862" customWidth="1"/>
    <col min="14291" max="14291" width="0.140625" style="862" customWidth="1"/>
    <col min="14292" max="14528" width="9.28515625" style="862"/>
    <col min="14529" max="14529" width="10.140625" style="862" customWidth="1"/>
    <col min="14530" max="14530" width="9" style="862" customWidth="1"/>
    <col min="14531" max="14531" width="9.140625" style="862" customWidth="1"/>
    <col min="14532" max="14532" width="5.85546875" style="862" customWidth="1"/>
    <col min="14533" max="14535" width="7.28515625" style="862" customWidth="1"/>
    <col min="14536" max="14546" width="6.28515625" style="862" customWidth="1"/>
    <col min="14547" max="14547" width="0.140625" style="862" customWidth="1"/>
    <col min="14548" max="14784" width="9.28515625" style="862"/>
    <col min="14785" max="14785" width="10.140625" style="862" customWidth="1"/>
    <col min="14786" max="14786" width="9" style="862" customWidth="1"/>
    <col min="14787" max="14787" width="9.140625" style="862" customWidth="1"/>
    <col min="14788" max="14788" width="5.85546875" style="862" customWidth="1"/>
    <col min="14789" max="14791" width="7.28515625" style="862" customWidth="1"/>
    <col min="14792" max="14802" width="6.28515625" style="862" customWidth="1"/>
    <col min="14803" max="14803" width="0.140625" style="862" customWidth="1"/>
    <col min="14804" max="15040" width="9.28515625" style="862"/>
    <col min="15041" max="15041" width="10.140625" style="862" customWidth="1"/>
    <col min="15042" max="15042" width="9" style="862" customWidth="1"/>
    <col min="15043" max="15043" width="9.140625" style="862" customWidth="1"/>
    <col min="15044" max="15044" width="5.85546875" style="862" customWidth="1"/>
    <col min="15045" max="15047" width="7.28515625" style="862" customWidth="1"/>
    <col min="15048" max="15058" width="6.28515625" style="862" customWidth="1"/>
    <col min="15059" max="15059" width="0.140625" style="862" customWidth="1"/>
    <col min="15060" max="15296" width="9.28515625" style="862"/>
    <col min="15297" max="15297" width="10.140625" style="862" customWidth="1"/>
    <col min="15298" max="15298" width="9" style="862" customWidth="1"/>
    <col min="15299" max="15299" width="9.140625" style="862" customWidth="1"/>
    <col min="15300" max="15300" width="5.85546875" style="862" customWidth="1"/>
    <col min="15301" max="15303" width="7.28515625" style="862" customWidth="1"/>
    <col min="15304" max="15314" width="6.28515625" style="862" customWidth="1"/>
    <col min="15315" max="15315" width="0.140625" style="862" customWidth="1"/>
    <col min="15316" max="15552" width="9.28515625" style="862"/>
    <col min="15553" max="15553" width="10.140625" style="862" customWidth="1"/>
    <col min="15554" max="15554" width="9" style="862" customWidth="1"/>
    <col min="15555" max="15555" width="9.140625" style="862" customWidth="1"/>
    <col min="15556" max="15556" width="5.85546875" style="862" customWidth="1"/>
    <col min="15557" max="15559" width="7.28515625" style="862" customWidth="1"/>
    <col min="15560" max="15570" width="6.28515625" style="862" customWidth="1"/>
    <col min="15571" max="15571" width="0.140625" style="862" customWidth="1"/>
    <col min="15572" max="15808" width="9.28515625" style="862"/>
    <col min="15809" max="15809" width="10.140625" style="862" customWidth="1"/>
    <col min="15810" max="15810" width="9" style="862" customWidth="1"/>
    <col min="15811" max="15811" width="9.140625" style="862" customWidth="1"/>
    <col min="15812" max="15812" width="5.85546875" style="862" customWidth="1"/>
    <col min="15813" max="15815" width="7.28515625" style="862" customWidth="1"/>
    <col min="15816" max="15826" width="6.28515625" style="862" customWidth="1"/>
    <col min="15827" max="15827" width="0.140625" style="862" customWidth="1"/>
    <col min="15828" max="16064" width="9.28515625" style="862"/>
    <col min="16065" max="16065" width="10.140625" style="862" customWidth="1"/>
    <col min="16066" max="16066" width="9" style="862" customWidth="1"/>
    <col min="16067" max="16067" width="9.140625" style="862" customWidth="1"/>
    <col min="16068" max="16068" width="5.85546875" style="862" customWidth="1"/>
    <col min="16069" max="16071" width="7.28515625" style="862" customWidth="1"/>
    <col min="16072" max="16082" width="6.28515625" style="862" customWidth="1"/>
    <col min="16083" max="16083" width="0.140625" style="862" customWidth="1"/>
    <col min="16084" max="16384" width="9.28515625" style="862"/>
  </cols>
  <sheetData>
    <row r="1" spans="1:18" ht="59.25" customHeight="1">
      <c r="A1" s="1978" t="s">
        <v>1963</v>
      </c>
      <c r="B1" s="1979"/>
      <c r="C1" s="1979"/>
      <c r="D1" s="1979"/>
      <c r="E1" s="1979"/>
      <c r="F1" s="1979"/>
      <c r="G1" s="1979"/>
      <c r="H1" s="1979"/>
      <c r="I1" s="1979"/>
      <c r="J1" s="1979"/>
      <c r="K1" s="1979"/>
      <c r="L1" s="1979"/>
      <c r="M1" s="1979"/>
      <c r="N1" s="1979"/>
      <c r="O1" s="1979"/>
      <c r="P1" s="1979"/>
      <c r="Q1" s="1979"/>
      <c r="R1" s="1980"/>
    </row>
    <row r="2" spans="1:18" ht="40.5" customHeight="1">
      <c r="A2" s="1981" t="s">
        <v>1964</v>
      </c>
      <c r="B2" s="1982"/>
      <c r="C2" s="1982"/>
      <c r="D2" s="1982"/>
      <c r="E2" s="1982"/>
      <c r="F2" s="1982"/>
      <c r="G2" s="1982"/>
      <c r="H2" s="1982"/>
      <c r="I2" s="1982"/>
      <c r="J2" s="1982"/>
      <c r="K2" s="1982"/>
      <c r="L2" s="1982"/>
      <c r="M2" s="1982"/>
      <c r="N2" s="1982"/>
      <c r="O2" s="1982"/>
      <c r="P2" s="1982"/>
      <c r="Q2" s="1982"/>
      <c r="R2" s="1983"/>
    </row>
    <row r="3" spans="1:18" ht="36.75" customHeight="1">
      <c r="A3" s="1904" t="s">
        <v>2282</v>
      </c>
      <c r="B3" s="2155"/>
      <c r="C3" s="2155"/>
      <c r="D3" s="2155"/>
      <c r="E3" s="2155"/>
      <c r="F3" s="2155"/>
      <c r="G3" s="2155"/>
      <c r="H3" s="2155"/>
      <c r="I3" s="2155"/>
      <c r="J3" s="2182"/>
      <c r="K3" s="2377" t="s">
        <v>2283</v>
      </c>
      <c r="L3" s="1958"/>
      <c r="M3" s="1958"/>
      <c r="N3" s="1958"/>
      <c r="O3" s="1958"/>
      <c r="P3" s="1958"/>
      <c r="Q3" s="1958"/>
      <c r="R3" s="1905"/>
    </row>
    <row r="4" spans="1:18" ht="38.25" customHeight="1">
      <c r="A4" s="2367" t="s">
        <v>83</v>
      </c>
      <c r="B4" s="863" t="s">
        <v>2284</v>
      </c>
      <c r="C4" s="863" t="s">
        <v>2284</v>
      </c>
      <c r="D4" s="863" t="s">
        <v>2285</v>
      </c>
      <c r="E4" s="864" t="s">
        <v>2286</v>
      </c>
      <c r="F4" s="2334" t="s">
        <v>2287</v>
      </c>
      <c r="G4" s="2356"/>
      <c r="H4" s="2332" t="s">
        <v>2288</v>
      </c>
      <c r="I4" s="2333"/>
      <c r="J4" s="2378" t="s">
        <v>2289</v>
      </c>
      <c r="K4" s="2378"/>
      <c r="L4" s="2378"/>
      <c r="M4" s="2379"/>
      <c r="N4" s="2380" t="s">
        <v>2290</v>
      </c>
      <c r="O4" s="2380"/>
      <c r="P4" s="2381" t="s">
        <v>2291</v>
      </c>
      <c r="Q4" s="2382"/>
      <c r="R4" s="2383" t="s">
        <v>87</v>
      </c>
    </row>
    <row r="5" spans="1:18" ht="54.75" customHeight="1">
      <c r="A5" s="2335"/>
      <c r="B5" s="835" t="s">
        <v>2292</v>
      </c>
      <c r="C5" s="835" t="s">
        <v>2293</v>
      </c>
      <c r="D5" s="835" t="s">
        <v>2294</v>
      </c>
      <c r="E5" s="835" t="s">
        <v>2295</v>
      </c>
      <c r="F5" s="835" t="s">
        <v>2296</v>
      </c>
      <c r="G5" s="835" t="s">
        <v>2297</v>
      </c>
      <c r="H5" s="2384" t="s">
        <v>2298</v>
      </c>
      <c r="I5" s="2371"/>
      <c r="J5" s="2326"/>
      <c r="K5" s="2384" t="s">
        <v>2299</v>
      </c>
      <c r="L5" s="2371"/>
      <c r="M5" s="2326"/>
      <c r="N5" s="2385" t="s">
        <v>2300</v>
      </c>
      <c r="O5" s="2386"/>
      <c r="P5" s="865"/>
      <c r="Q5" s="823" t="s">
        <v>2301</v>
      </c>
      <c r="R5" s="2330"/>
    </row>
    <row r="6" spans="1:18" ht="45.75" customHeight="1">
      <c r="A6" s="2335"/>
      <c r="B6" s="835" t="s">
        <v>2302</v>
      </c>
      <c r="C6" s="835" t="s">
        <v>2303</v>
      </c>
      <c r="D6" s="835" t="s">
        <v>484</v>
      </c>
      <c r="E6" s="835"/>
      <c r="F6" s="835"/>
      <c r="G6" s="835"/>
      <c r="H6" s="736" t="s">
        <v>628</v>
      </c>
      <c r="I6" s="736" t="s">
        <v>2163</v>
      </c>
      <c r="J6" s="736" t="s">
        <v>128</v>
      </c>
      <c r="K6" s="736" t="s">
        <v>628</v>
      </c>
      <c r="L6" s="736" t="s">
        <v>2163</v>
      </c>
      <c r="M6" s="736" t="s">
        <v>128</v>
      </c>
      <c r="N6" s="2327" t="s">
        <v>2304</v>
      </c>
      <c r="O6" s="2327" t="s">
        <v>2152</v>
      </c>
      <c r="P6" s="2327" t="s">
        <v>2305</v>
      </c>
      <c r="Q6" s="2327" t="s">
        <v>2306</v>
      </c>
      <c r="R6" s="2335"/>
    </row>
    <row r="7" spans="1:18" ht="51" customHeight="1">
      <c r="A7" s="2336"/>
      <c r="B7" s="835" t="s">
        <v>2307</v>
      </c>
      <c r="C7" s="835" t="s">
        <v>2212</v>
      </c>
      <c r="D7" s="835" t="s">
        <v>2308</v>
      </c>
      <c r="E7" s="835" t="s">
        <v>2309</v>
      </c>
      <c r="F7" s="835" t="s">
        <v>2310</v>
      </c>
      <c r="G7" s="835" t="s">
        <v>2239</v>
      </c>
      <c r="H7" s="738" t="s">
        <v>2164</v>
      </c>
      <c r="I7" s="738" t="s">
        <v>2165</v>
      </c>
      <c r="J7" s="738" t="s">
        <v>2166</v>
      </c>
      <c r="K7" s="738" t="s">
        <v>2164</v>
      </c>
      <c r="L7" s="738" t="s">
        <v>2165</v>
      </c>
      <c r="M7" s="738" t="s">
        <v>2166</v>
      </c>
      <c r="N7" s="2337"/>
      <c r="O7" s="2337"/>
      <c r="P7" s="2337"/>
      <c r="Q7" s="2337"/>
      <c r="R7" s="2336"/>
    </row>
    <row r="8" spans="1:18" ht="54.95" customHeight="1">
      <c r="A8" s="732" t="s">
        <v>88</v>
      </c>
      <c r="B8" s="866">
        <v>2012</v>
      </c>
      <c r="C8" s="867">
        <v>2</v>
      </c>
      <c r="D8" s="868">
        <f>C8/B8*100</f>
        <v>9.940357852882703E-2</v>
      </c>
      <c r="E8" s="867">
        <v>0</v>
      </c>
      <c r="F8" s="867">
        <v>2</v>
      </c>
      <c r="G8" s="867">
        <v>0</v>
      </c>
      <c r="H8" s="867">
        <v>0</v>
      </c>
      <c r="I8" s="867">
        <v>0</v>
      </c>
      <c r="J8" s="396">
        <f>SUM(H8:I8)</f>
        <v>0</v>
      </c>
      <c r="K8" s="869">
        <v>2</v>
      </c>
      <c r="L8" s="869">
        <v>0</v>
      </c>
      <c r="M8" s="396">
        <f>SUM(K8:L8)</f>
        <v>2</v>
      </c>
      <c r="N8" s="867">
        <v>0</v>
      </c>
      <c r="O8" s="867">
        <v>0</v>
      </c>
      <c r="P8" s="867">
        <v>2</v>
      </c>
      <c r="Q8" s="867">
        <v>0</v>
      </c>
      <c r="R8" s="732" t="s">
        <v>89</v>
      </c>
    </row>
    <row r="9" spans="1:18" ht="54.95" customHeight="1">
      <c r="A9" s="732" t="s">
        <v>90</v>
      </c>
      <c r="B9" s="870">
        <v>474</v>
      </c>
      <c r="C9" s="871">
        <v>0</v>
      </c>
      <c r="D9" s="872">
        <f>C9/B9*100</f>
        <v>0</v>
      </c>
      <c r="E9" s="871">
        <v>0</v>
      </c>
      <c r="F9" s="871">
        <v>0</v>
      </c>
      <c r="G9" s="871">
        <v>0</v>
      </c>
      <c r="H9" s="873">
        <v>0</v>
      </c>
      <c r="I9" s="871">
        <v>0</v>
      </c>
      <c r="J9" s="396">
        <f t="shared" ref="J9:J22" si="0">SUM(H9:I9)</f>
        <v>0</v>
      </c>
      <c r="K9" s="874">
        <v>0</v>
      </c>
      <c r="L9" s="874">
        <v>0</v>
      </c>
      <c r="M9" s="396">
        <f t="shared" ref="M9:M22" si="1">SUM(K9:L9)</f>
        <v>0</v>
      </c>
      <c r="N9" s="871">
        <v>0</v>
      </c>
      <c r="O9" s="871">
        <v>0</v>
      </c>
      <c r="P9" s="871">
        <v>0</v>
      </c>
      <c r="Q9" s="871">
        <v>0</v>
      </c>
      <c r="R9" s="732" t="s">
        <v>91</v>
      </c>
    </row>
    <row r="10" spans="1:18" ht="54.95" customHeight="1">
      <c r="A10" s="732" t="s">
        <v>92</v>
      </c>
      <c r="B10" s="866">
        <v>5553</v>
      </c>
      <c r="C10" s="867">
        <v>3</v>
      </c>
      <c r="D10" s="868">
        <f t="shared" ref="D10:D23" si="2">C10/B10*100</f>
        <v>5.4024851431658562E-2</v>
      </c>
      <c r="E10" s="867">
        <v>0</v>
      </c>
      <c r="F10" s="867">
        <v>3</v>
      </c>
      <c r="G10" s="867">
        <v>0</v>
      </c>
      <c r="H10" s="867">
        <v>0</v>
      </c>
      <c r="I10" s="867">
        <v>0</v>
      </c>
      <c r="J10" s="396">
        <f t="shared" si="0"/>
        <v>0</v>
      </c>
      <c r="K10" s="869">
        <v>2</v>
      </c>
      <c r="L10" s="869">
        <v>1</v>
      </c>
      <c r="M10" s="396">
        <f t="shared" si="1"/>
        <v>3</v>
      </c>
      <c r="N10" s="867">
        <v>0</v>
      </c>
      <c r="O10" s="867">
        <v>0</v>
      </c>
      <c r="P10" s="867">
        <v>3</v>
      </c>
      <c r="Q10" s="867">
        <v>0</v>
      </c>
      <c r="R10" s="732" t="s">
        <v>93</v>
      </c>
    </row>
    <row r="11" spans="1:18" ht="54.95" customHeight="1">
      <c r="A11" s="732" t="s">
        <v>94</v>
      </c>
      <c r="B11" s="870">
        <v>26285</v>
      </c>
      <c r="C11" s="871">
        <v>5</v>
      </c>
      <c r="D11" s="872">
        <f t="shared" si="2"/>
        <v>1.9022256039566292E-2</v>
      </c>
      <c r="E11" s="871">
        <v>0</v>
      </c>
      <c r="F11" s="871">
        <v>5</v>
      </c>
      <c r="G11" s="871">
        <v>0</v>
      </c>
      <c r="H11" s="873">
        <v>3</v>
      </c>
      <c r="I11" s="871">
        <v>0</v>
      </c>
      <c r="J11" s="396">
        <f t="shared" si="0"/>
        <v>3</v>
      </c>
      <c r="K11" s="874">
        <v>2</v>
      </c>
      <c r="L11" s="874">
        <v>0</v>
      </c>
      <c r="M11" s="396">
        <f t="shared" si="1"/>
        <v>2</v>
      </c>
      <c r="N11" s="871">
        <v>0</v>
      </c>
      <c r="O11" s="871">
        <v>0</v>
      </c>
      <c r="P11" s="871">
        <v>5</v>
      </c>
      <c r="Q11" s="871">
        <v>0</v>
      </c>
      <c r="R11" s="732" t="s">
        <v>95</v>
      </c>
    </row>
    <row r="12" spans="1:18" ht="54.95" customHeight="1">
      <c r="A12" s="732" t="s">
        <v>96</v>
      </c>
      <c r="B12" s="866">
        <v>41376</v>
      </c>
      <c r="C12" s="867">
        <v>0</v>
      </c>
      <c r="D12" s="868">
        <f t="shared" si="2"/>
        <v>0</v>
      </c>
      <c r="E12" s="867">
        <v>0</v>
      </c>
      <c r="F12" s="867">
        <v>0</v>
      </c>
      <c r="G12" s="867">
        <v>0</v>
      </c>
      <c r="H12" s="867">
        <v>0</v>
      </c>
      <c r="I12" s="867">
        <v>0</v>
      </c>
      <c r="J12" s="396">
        <f t="shared" si="0"/>
        <v>0</v>
      </c>
      <c r="K12" s="869">
        <v>0</v>
      </c>
      <c r="L12" s="869">
        <v>0</v>
      </c>
      <c r="M12" s="396">
        <f t="shared" si="1"/>
        <v>0</v>
      </c>
      <c r="N12" s="867">
        <v>0</v>
      </c>
      <c r="O12" s="867">
        <v>0</v>
      </c>
      <c r="P12" s="867">
        <v>0</v>
      </c>
      <c r="Q12" s="867">
        <v>0</v>
      </c>
      <c r="R12" s="732" t="s">
        <v>97</v>
      </c>
    </row>
    <row r="13" spans="1:18" ht="54.95" customHeight="1">
      <c r="A13" s="732" t="s">
        <v>258</v>
      </c>
      <c r="B13" s="870">
        <v>36462</v>
      </c>
      <c r="C13" s="871">
        <v>5</v>
      </c>
      <c r="D13" s="872">
        <f t="shared" si="2"/>
        <v>1.3712906587680325E-2</v>
      </c>
      <c r="E13" s="871">
        <v>4</v>
      </c>
      <c r="F13" s="871">
        <v>0</v>
      </c>
      <c r="G13" s="871">
        <v>1</v>
      </c>
      <c r="H13" s="873">
        <v>0</v>
      </c>
      <c r="I13" s="871">
        <v>0</v>
      </c>
      <c r="J13" s="396">
        <f t="shared" si="0"/>
        <v>0</v>
      </c>
      <c r="K13" s="874">
        <v>4</v>
      </c>
      <c r="L13" s="874">
        <v>1</v>
      </c>
      <c r="M13" s="396">
        <f t="shared" si="1"/>
        <v>5</v>
      </c>
      <c r="N13" s="871">
        <v>1</v>
      </c>
      <c r="O13" s="871">
        <v>0</v>
      </c>
      <c r="P13" s="871">
        <v>4</v>
      </c>
      <c r="Q13" s="871">
        <v>0</v>
      </c>
      <c r="R13" s="732" t="s">
        <v>101</v>
      </c>
    </row>
    <row r="14" spans="1:18" ht="54.95" customHeight="1">
      <c r="A14" s="732" t="s">
        <v>106</v>
      </c>
      <c r="B14" s="866">
        <v>0</v>
      </c>
      <c r="C14" s="867">
        <v>0</v>
      </c>
      <c r="D14" s="868" t="s">
        <v>2257</v>
      </c>
      <c r="E14" s="867">
        <v>0</v>
      </c>
      <c r="F14" s="867">
        <v>0</v>
      </c>
      <c r="G14" s="867">
        <v>0</v>
      </c>
      <c r="H14" s="867">
        <v>0</v>
      </c>
      <c r="I14" s="867">
        <v>0</v>
      </c>
      <c r="J14" s="396">
        <f t="shared" si="0"/>
        <v>0</v>
      </c>
      <c r="K14" s="869">
        <v>0</v>
      </c>
      <c r="L14" s="869">
        <v>0</v>
      </c>
      <c r="M14" s="396">
        <f t="shared" si="1"/>
        <v>0</v>
      </c>
      <c r="N14" s="867">
        <v>0</v>
      </c>
      <c r="O14" s="867">
        <v>0</v>
      </c>
      <c r="P14" s="867">
        <v>0</v>
      </c>
      <c r="Q14" s="867">
        <v>0</v>
      </c>
      <c r="R14" s="732" t="s">
        <v>107</v>
      </c>
    </row>
    <row r="15" spans="1:18" ht="54.95" customHeight="1">
      <c r="A15" s="732" t="s">
        <v>108</v>
      </c>
      <c r="B15" s="870">
        <v>5228</v>
      </c>
      <c r="C15" s="871">
        <v>0</v>
      </c>
      <c r="D15" s="872">
        <f t="shared" si="2"/>
        <v>0</v>
      </c>
      <c r="E15" s="871">
        <v>0</v>
      </c>
      <c r="F15" s="871">
        <v>0</v>
      </c>
      <c r="G15" s="871">
        <v>0</v>
      </c>
      <c r="H15" s="873">
        <v>0</v>
      </c>
      <c r="I15" s="871">
        <v>0</v>
      </c>
      <c r="J15" s="396">
        <f t="shared" si="0"/>
        <v>0</v>
      </c>
      <c r="K15" s="874">
        <v>0</v>
      </c>
      <c r="L15" s="874">
        <v>0</v>
      </c>
      <c r="M15" s="396">
        <f t="shared" si="1"/>
        <v>0</v>
      </c>
      <c r="N15" s="871">
        <v>0</v>
      </c>
      <c r="O15" s="871">
        <v>0</v>
      </c>
      <c r="P15" s="871">
        <v>0</v>
      </c>
      <c r="Q15" s="871">
        <v>0</v>
      </c>
      <c r="R15" s="732" t="s">
        <v>109</v>
      </c>
    </row>
    <row r="16" spans="1:18" ht="54.95" customHeight="1">
      <c r="A16" s="732" t="s">
        <v>112</v>
      </c>
      <c r="B16" s="866">
        <v>40573</v>
      </c>
      <c r="C16" s="867">
        <v>0</v>
      </c>
      <c r="D16" s="868">
        <f t="shared" si="2"/>
        <v>0</v>
      </c>
      <c r="E16" s="867">
        <v>0</v>
      </c>
      <c r="F16" s="867">
        <v>0</v>
      </c>
      <c r="G16" s="867">
        <v>0</v>
      </c>
      <c r="H16" s="867">
        <v>0</v>
      </c>
      <c r="I16" s="867">
        <v>0</v>
      </c>
      <c r="J16" s="396">
        <f t="shared" si="0"/>
        <v>0</v>
      </c>
      <c r="K16" s="869">
        <v>0</v>
      </c>
      <c r="L16" s="869">
        <v>0</v>
      </c>
      <c r="M16" s="396">
        <f t="shared" si="1"/>
        <v>0</v>
      </c>
      <c r="N16" s="867">
        <v>0</v>
      </c>
      <c r="O16" s="867">
        <v>0</v>
      </c>
      <c r="P16" s="867">
        <v>0</v>
      </c>
      <c r="Q16" s="867">
        <v>0</v>
      </c>
      <c r="R16" s="732" t="s">
        <v>113</v>
      </c>
    </row>
    <row r="17" spans="1:18" ht="54.95" customHeight="1">
      <c r="A17" s="732" t="s">
        <v>116</v>
      </c>
      <c r="B17" s="870">
        <v>64506</v>
      </c>
      <c r="C17" s="871">
        <v>4</v>
      </c>
      <c r="D17" s="872">
        <f t="shared" si="2"/>
        <v>6.2009735528477973E-3</v>
      </c>
      <c r="E17" s="871">
        <v>3</v>
      </c>
      <c r="F17" s="871">
        <v>1</v>
      </c>
      <c r="G17" s="871">
        <v>0</v>
      </c>
      <c r="H17" s="873">
        <v>1</v>
      </c>
      <c r="I17" s="871">
        <v>0</v>
      </c>
      <c r="J17" s="396">
        <f t="shared" si="0"/>
        <v>1</v>
      </c>
      <c r="K17" s="874">
        <v>2</v>
      </c>
      <c r="L17" s="874">
        <v>1</v>
      </c>
      <c r="M17" s="396">
        <f t="shared" si="1"/>
        <v>3</v>
      </c>
      <c r="N17" s="871">
        <v>0</v>
      </c>
      <c r="O17" s="871">
        <v>0</v>
      </c>
      <c r="P17" s="871">
        <v>4</v>
      </c>
      <c r="Q17" s="871">
        <v>0</v>
      </c>
      <c r="R17" s="732" t="s">
        <v>117</v>
      </c>
    </row>
    <row r="18" spans="1:18" ht="54.95" customHeight="1">
      <c r="A18" s="732" t="s">
        <v>118</v>
      </c>
      <c r="B18" s="866">
        <v>62508</v>
      </c>
      <c r="C18" s="867">
        <v>0</v>
      </c>
      <c r="D18" s="868">
        <f t="shared" si="2"/>
        <v>0</v>
      </c>
      <c r="E18" s="867">
        <v>0</v>
      </c>
      <c r="F18" s="867">
        <v>0</v>
      </c>
      <c r="G18" s="867">
        <v>0</v>
      </c>
      <c r="H18" s="867">
        <v>0</v>
      </c>
      <c r="I18" s="867">
        <v>0</v>
      </c>
      <c r="J18" s="396">
        <f t="shared" si="0"/>
        <v>0</v>
      </c>
      <c r="K18" s="869">
        <v>0</v>
      </c>
      <c r="L18" s="869">
        <v>0</v>
      </c>
      <c r="M18" s="396">
        <f t="shared" si="1"/>
        <v>0</v>
      </c>
      <c r="N18" s="867">
        <v>0</v>
      </c>
      <c r="O18" s="867">
        <v>0</v>
      </c>
      <c r="P18" s="867">
        <v>0</v>
      </c>
      <c r="Q18" s="867">
        <v>0</v>
      </c>
      <c r="R18" s="732" t="s">
        <v>119</v>
      </c>
    </row>
    <row r="19" spans="1:18" ht="54.95" customHeight="1">
      <c r="A19" s="732" t="s">
        <v>120</v>
      </c>
      <c r="B19" s="870">
        <v>10488</v>
      </c>
      <c r="C19" s="871">
        <v>6</v>
      </c>
      <c r="D19" s="872">
        <f t="shared" si="2"/>
        <v>5.7208237986270026E-2</v>
      </c>
      <c r="E19" s="871">
        <v>3</v>
      </c>
      <c r="F19" s="871">
        <v>2</v>
      </c>
      <c r="G19" s="871">
        <v>1</v>
      </c>
      <c r="H19" s="873">
        <v>5</v>
      </c>
      <c r="I19" s="871">
        <v>1</v>
      </c>
      <c r="J19" s="396">
        <f t="shared" si="0"/>
        <v>6</v>
      </c>
      <c r="K19" s="874">
        <v>0</v>
      </c>
      <c r="L19" s="874">
        <v>0</v>
      </c>
      <c r="M19" s="396">
        <f t="shared" si="1"/>
        <v>0</v>
      </c>
      <c r="N19" s="871">
        <v>1</v>
      </c>
      <c r="O19" s="871">
        <v>4</v>
      </c>
      <c r="P19" s="871">
        <v>0</v>
      </c>
      <c r="Q19" s="871">
        <v>1</v>
      </c>
      <c r="R19" s="732" t="s">
        <v>121</v>
      </c>
    </row>
    <row r="20" spans="1:18" ht="54.95" customHeight="1">
      <c r="A20" s="732" t="s">
        <v>110</v>
      </c>
      <c r="B20" s="866">
        <v>11043</v>
      </c>
      <c r="C20" s="867">
        <v>0</v>
      </c>
      <c r="D20" s="868">
        <f t="shared" si="2"/>
        <v>0</v>
      </c>
      <c r="E20" s="867">
        <v>0</v>
      </c>
      <c r="F20" s="867">
        <v>0</v>
      </c>
      <c r="G20" s="867">
        <v>0</v>
      </c>
      <c r="H20" s="867">
        <v>0</v>
      </c>
      <c r="I20" s="867">
        <v>0</v>
      </c>
      <c r="J20" s="396">
        <f t="shared" si="0"/>
        <v>0</v>
      </c>
      <c r="K20" s="869">
        <v>0</v>
      </c>
      <c r="L20" s="869">
        <v>0</v>
      </c>
      <c r="M20" s="396">
        <f t="shared" si="1"/>
        <v>0</v>
      </c>
      <c r="N20" s="867">
        <v>0</v>
      </c>
      <c r="O20" s="867">
        <v>0</v>
      </c>
      <c r="P20" s="867">
        <v>0</v>
      </c>
      <c r="Q20" s="867">
        <v>0</v>
      </c>
      <c r="R20" s="732" t="s">
        <v>111</v>
      </c>
    </row>
    <row r="21" spans="1:18" ht="54.95" customHeight="1">
      <c r="A21" s="732" t="s">
        <v>122</v>
      </c>
      <c r="B21" s="870">
        <v>26678</v>
      </c>
      <c r="C21" s="871">
        <v>0</v>
      </c>
      <c r="D21" s="872">
        <f t="shared" si="2"/>
        <v>0</v>
      </c>
      <c r="E21" s="871">
        <v>0</v>
      </c>
      <c r="F21" s="871">
        <v>0</v>
      </c>
      <c r="G21" s="871">
        <v>0</v>
      </c>
      <c r="H21" s="873">
        <v>0</v>
      </c>
      <c r="I21" s="871">
        <v>0</v>
      </c>
      <c r="J21" s="396">
        <f t="shared" si="0"/>
        <v>0</v>
      </c>
      <c r="K21" s="874">
        <v>0</v>
      </c>
      <c r="L21" s="874">
        <v>0</v>
      </c>
      <c r="M21" s="396">
        <f t="shared" si="1"/>
        <v>0</v>
      </c>
      <c r="N21" s="871">
        <v>0</v>
      </c>
      <c r="O21" s="871">
        <v>0</v>
      </c>
      <c r="P21" s="871">
        <v>0</v>
      </c>
      <c r="Q21" s="871">
        <v>0</v>
      </c>
      <c r="R21" s="732" t="s">
        <v>123</v>
      </c>
    </row>
    <row r="22" spans="1:18" s="875" customFormat="1" ht="54.95" customHeight="1">
      <c r="A22" s="732" t="s">
        <v>126</v>
      </c>
      <c r="B22" s="866">
        <v>0</v>
      </c>
      <c r="C22" s="867">
        <v>0</v>
      </c>
      <c r="D22" s="868" t="s">
        <v>2257</v>
      </c>
      <c r="E22" s="867">
        <v>0</v>
      </c>
      <c r="F22" s="867">
        <v>0</v>
      </c>
      <c r="G22" s="867">
        <v>0</v>
      </c>
      <c r="H22" s="867">
        <v>0</v>
      </c>
      <c r="I22" s="867">
        <v>0</v>
      </c>
      <c r="J22" s="396">
        <f t="shared" si="0"/>
        <v>0</v>
      </c>
      <c r="K22" s="869">
        <v>0</v>
      </c>
      <c r="L22" s="869">
        <v>0</v>
      </c>
      <c r="M22" s="396">
        <f t="shared" si="1"/>
        <v>0</v>
      </c>
      <c r="N22" s="867">
        <v>0</v>
      </c>
      <c r="O22" s="867">
        <v>0</v>
      </c>
      <c r="P22" s="867">
        <v>0</v>
      </c>
      <c r="Q22" s="867">
        <v>0</v>
      </c>
      <c r="R22" s="732" t="s">
        <v>127</v>
      </c>
    </row>
    <row r="23" spans="1:18" s="878" customFormat="1" ht="54.95" customHeight="1">
      <c r="A23" s="733" t="s">
        <v>128</v>
      </c>
      <c r="B23" s="876">
        <f>SUM(B8:B22)</f>
        <v>333186</v>
      </c>
      <c r="C23" s="876">
        <f t="shared" ref="C23:I23" si="3">SUM(C8:C22)</f>
        <v>25</v>
      </c>
      <c r="D23" s="877">
        <f t="shared" si="2"/>
        <v>7.5033164658779173E-3</v>
      </c>
      <c r="E23" s="876">
        <f t="shared" si="3"/>
        <v>10</v>
      </c>
      <c r="F23" s="876">
        <f t="shared" si="3"/>
        <v>13</v>
      </c>
      <c r="G23" s="876">
        <f t="shared" si="3"/>
        <v>2</v>
      </c>
      <c r="H23" s="876">
        <f t="shared" si="3"/>
        <v>9</v>
      </c>
      <c r="I23" s="876">
        <f t="shared" si="3"/>
        <v>1</v>
      </c>
      <c r="J23" s="876">
        <f>SUM(J8:J22)</f>
        <v>10</v>
      </c>
      <c r="K23" s="876">
        <f t="shared" ref="K23:Q23" si="4">SUM(K8:K22)</f>
        <v>12</v>
      </c>
      <c r="L23" s="876">
        <f t="shared" si="4"/>
        <v>3</v>
      </c>
      <c r="M23" s="876">
        <f t="shared" si="4"/>
        <v>15</v>
      </c>
      <c r="N23" s="876">
        <f t="shared" si="4"/>
        <v>2</v>
      </c>
      <c r="O23" s="876">
        <f t="shared" si="4"/>
        <v>4</v>
      </c>
      <c r="P23" s="876">
        <f t="shared" si="4"/>
        <v>18</v>
      </c>
      <c r="Q23" s="876">
        <f t="shared" si="4"/>
        <v>1</v>
      </c>
      <c r="R23" s="733" t="s">
        <v>129</v>
      </c>
    </row>
    <row r="24" spans="1:18">
      <c r="A24" s="878"/>
    </row>
    <row r="25" spans="1:18">
      <c r="A25" s="878"/>
    </row>
    <row r="26" spans="1:18">
      <c r="A26" s="878"/>
    </row>
    <row r="27" spans="1:18">
      <c r="A27" s="878"/>
    </row>
    <row r="28" spans="1:18">
      <c r="A28" s="878"/>
    </row>
    <row r="29" spans="1:18">
      <c r="A29" s="878"/>
    </row>
    <row r="30" spans="1:18">
      <c r="A30" s="878"/>
    </row>
    <row r="31" spans="1:18">
      <c r="A31" s="878"/>
    </row>
    <row r="32" spans="1:18">
      <c r="A32" s="878"/>
      <c r="G32" s="881">
        <f>E23/C23</f>
        <v>0.4</v>
      </c>
    </row>
    <row r="33" spans="1:7">
      <c r="A33" s="878"/>
      <c r="G33" s="881">
        <f>F23/C23</f>
        <v>0.52</v>
      </c>
    </row>
    <row r="34" spans="1:7">
      <c r="A34" s="878"/>
    </row>
    <row r="35" spans="1:7">
      <c r="A35" s="878"/>
    </row>
  </sheetData>
  <mergeCells count="18">
    <mergeCell ref="N5:O5"/>
    <mergeCell ref="N6:N7"/>
    <mergeCell ref="O6:O7"/>
    <mergeCell ref="P6:P7"/>
    <mergeCell ref="Q6:Q7"/>
    <mergeCell ref="A1:R1"/>
    <mergeCell ref="A2:R2"/>
    <mergeCell ref="A3:J3"/>
    <mergeCell ref="K3:R3"/>
    <mergeCell ref="A4:A7"/>
    <mergeCell ref="F4:G4"/>
    <mergeCell ref="H4:I4"/>
    <mergeCell ref="J4:M4"/>
    <mergeCell ref="N4:O4"/>
    <mergeCell ref="P4:Q4"/>
    <mergeCell ref="R4:R7"/>
    <mergeCell ref="H5:J5"/>
    <mergeCell ref="K5:M5"/>
  </mergeCells>
  <printOptions horizontalCentered="1" verticalCentered="1" gridLinesSet="0"/>
  <pageMargins left="0.59055118110236227" right="0.59055118110236227" top="0.98425196850393704" bottom="0.98425196850393704" header="0.51181102362204722" footer="0.51181102362204722"/>
  <pageSetup paperSize="9" scale="42" orientation="landscape"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38656"/>
    <pageSetUpPr fitToPage="1"/>
  </sheetPr>
  <dimension ref="A1:X28"/>
  <sheetViews>
    <sheetView showGridLines="0" rightToLeft="1" zoomScale="60" zoomScaleNormal="60" workbookViewId="0">
      <selection activeCell="G13" sqref="G13"/>
    </sheetView>
  </sheetViews>
  <sheetFormatPr defaultColWidth="9" defaultRowHeight="12.75"/>
  <cols>
    <col min="1" max="1" width="33.7109375" style="882" customWidth="1"/>
    <col min="2" max="2" width="25.7109375" style="882" customWidth="1"/>
    <col min="3" max="7" width="23.7109375" style="882" customWidth="1"/>
    <col min="8" max="8" width="25.7109375" style="882" customWidth="1"/>
    <col min="9" max="9" width="33.7109375" style="882" customWidth="1"/>
    <col min="10" max="11" width="9" style="882" customWidth="1"/>
    <col min="12" max="16" width="19.7109375" style="882" customWidth="1"/>
    <col min="17" max="19" width="9" style="882" customWidth="1"/>
    <col min="20" max="24" width="19.7109375" style="882" customWidth="1"/>
    <col min="25" max="16384" width="9" style="882"/>
  </cols>
  <sheetData>
    <row r="1" spans="1:24" ht="70.5" customHeight="1">
      <c r="A1" s="1950" t="s">
        <v>1966</v>
      </c>
      <c r="B1" s="1951"/>
      <c r="C1" s="1951"/>
      <c r="D1" s="1951"/>
      <c r="E1" s="1951"/>
      <c r="F1" s="1951"/>
      <c r="G1" s="1951"/>
      <c r="H1" s="1951"/>
      <c r="I1" s="1951"/>
    </row>
    <row r="2" spans="1:24" ht="45" customHeight="1">
      <c r="A2" s="2249" t="s">
        <v>1967</v>
      </c>
      <c r="B2" s="2397"/>
      <c r="C2" s="2397"/>
      <c r="D2" s="2397"/>
      <c r="E2" s="2397"/>
      <c r="F2" s="2397"/>
      <c r="G2" s="2397"/>
      <c r="H2" s="2397"/>
      <c r="I2" s="2397"/>
    </row>
    <row r="3" spans="1:24" ht="45.75" customHeight="1">
      <c r="A3" s="1904" t="s">
        <v>2311</v>
      </c>
      <c r="B3" s="2155"/>
      <c r="C3" s="2155"/>
      <c r="D3" s="2398" t="s">
        <v>2312</v>
      </c>
      <c r="E3" s="2398"/>
      <c r="F3" s="2398"/>
      <c r="G3" s="2398"/>
      <c r="H3" s="2398"/>
      <c r="I3" s="2398"/>
    </row>
    <row r="4" spans="1:24" ht="54.95" customHeight="1">
      <c r="A4" s="2364" t="s">
        <v>2313</v>
      </c>
      <c r="B4" s="2383"/>
      <c r="C4" s="883" t="s">
        <v>156</v>
      </c>
      <c r="D4" s="884"/>
      <c r="E4" s="884"/>
      <c r="F4" s="884"/>
      <c r="G4" s="885" t="s">
        <v>160</v>
      </c>
      <c r="H4" s="2365" t="s">
        <v>2314</v>
      </c>
      <c r="I4" s="2399"/>
      <c r="L4" s="886"/>
      <c r="M4" s="886"/>
      <c r="N4" s="886"/>
      <c r="O4" s="886"/>
      <c r="P4" s="886"/>
      <c r="T4" s="886"/>
      <c r="U4" s="886"/>
      <c r="V4" s="886"/>
      <c r="W4" s="886"/>
      <c r="X4" s="886"/>
    </row>
    <row r="5" spans="1:24" ht="54.95" customHeight="1">
      <c r="A5" s="2366"/>
      <c r="B5" s="2331"/>
      <c r="C5" s="887">
        <v>2019</v>
      </c>
      <c r="D5" s="887">
        <v>2020</v>
      </c>
      <c r="E5" s="887">
        <v>2021</v>
      </c>
      <c r="F5" s="887">
        <v>2022</v>
      </c>
      <c r="G5" s="888">
        <v>2023</v>
      </c>
      <c r="H5" s="2366"/>
      <c r="I5" s="2400"/>
      <c r="L5" s="886"/>
      <c r="M5" s="886"/>
      <c r="N5" s="886"/>
      <c r="O5" s="886"/>
      <c r="P5" s="886"/>
      <c r="T5" s="886"/>
      <c r="U5" s="886"/>
      <c r="V5" s="886"/>
      <c r="W5" s="886"/>
      <c r="X5" s="886"/>
    </row>
    <row r="6" spans="1:24" ht="54.95" customHeight="1">
      <c r="A6" s="889" t="s">
        <v>2315</v>
      </c>
      <c r="B6" s="890"/>
      <c r="C6" s="891">
        <v>47</v>
      </c>
      <c r="D6" s="891">
        <v>39</v>
      </c>
      <c r="E6" s="891">
        <v>71</v>
      </c>
      <c r="F6" s="891">
        <v>19</v>
      </c>
      <c r="G6" s="891">
        <v>25</v>
      </c>
      <c r="H6" s="2388" t="s">
        <v>2316</v>
      </c>
      <c r="I6" s="2388"/>
      <c r="L6" s="886"/>
      <c r="M6" s="886"/>
      <c r="N6" s="886"/>
      <c r="O6" s="886"/>
      <c r="P6" s="886"/>
      <c r="S6" s="379"/>
      <c r="T6" s="886"/>
      <c r="U6" s="886"/>
      <c r="V6" s="886"/>
      <c r="W6" s="886"/>
      <c r="X6" s="886"/>
    </row>
    <row r="7" spans="1:24" ht="54.95" customHeight="1">
      <c r="A7" s="2389" t="s">
        <v>2317</v>
      </c>
      <c r="B7" s="766" t="s">
        <v>2318</v>
      </c>
      <c r="C7" s="892">
        <v>19.100000000000001</v>
      </c>
      <c r="D7" s="892">
        <v>20.51</v>
      </c>
      <c r="E7" s="892">
        <v>28.17</v>
      </c>
      <c r="F7" s="892">
        <v>52.63</v>
      </c>
      <c r="G7" s="892">
        <v>40</v>
      </c>
      <c r="H7" s="766" t="s">
        <v>2319</v>
      </c>
      <c r="I7" s="2388" t="s">
        <v>2287</v>
      </c>
      <c r="L7" s="886"/>
      <c r="M7" s="886"/>
      <c r="N7" s="886"/>
      <c r="O7" s="886"/>
      <c r="P7" s="886"/>
      <c r="S7" s="380"/>
      <c r="T7" s="886"/>
      <c r="U7" s="886"/>
      <c r="V7" s="886"/>
      <c r="W7" s="886"/>
      <c r="X7" s="886"/>
    </row>
    <row r="8" spans="1:24" ht="54.95" customHeight="1">
      <c r="A8" s="2390"/>
      <c r="B8" s="766" t="s">
        <v>2320</v>
      </c>
      <c r="C8" s="893">
        <v>80.849999999999994</v>
      </c>
      <c r="D8" s="893">
        <v>79.48</v>
      </c>
      <c r="E8" s="893">
        <v>71.83</v>
      </c>
      <c r="F8" s="893">
        <v>36.840000000000003</v>
      </c>
      <c r="G8" s="893">
        <v>52</v>
      </c>
      <c r="H8" s="766" t="s">
        <v>2321</v>
      </c>
      <c r="I8" s="2388"/>
      <c r="O8" s="894"/>
    </row>
    <row r="9" spans="1:24" ht="54.95" customHeight="1">
      <c r="A9" s="2391"/>
      <c r="B9" s="766" t="s">
        <v>2322</v>
      </c>
      <c r="C9" s="892">
        <v>0</v>
      </c>
      <c r="D9" s="892">
        <v>0</v>
      </c>
      <c r="E9" s="892">
        <v>0</v>
      </c>
      <c r="F9" s="892">
        <v>10.53</v>
      </c>
      <c r="G9" s="892">
        <v>8</v>
      </c>
      <c r="H9" s="766" t="s">
        <v>2323</v>
      </c>
      <c r="I9" s="2388"/>
      <c r="T9" s="895"/>
      <c r="U9" s="895"/>
      <c r="V9" s="895"/>
      <c r="W9" s="895"/>
      <c r="X9" s="895"/>
    </row>
    <row r="10" spans="1:24" ht="54.95" customHeight="1">
      <c r="A10" s="2392" t="s">
        <v>621</v>
      </c>
      <c r="B10" s="766" t="s">
        <v>2324</v>
      </c>
      <c r="C10" s="893">
        <v>85.1</v>
      </c>
      <c r="D10" s="893">
        <v>84.6</v>
      </c>
      <c r="E10" s="893">
        <v>81.69</v>
      </c>
      <c r="F10" s="893">
        <v>73.680000000000007</v>
      </c>
      <c r="G10" s="893">
        <v>84</v>
      </c>
      <c r="H10" s="766" t="s">
        <v>2325</v>
      </c>
      <c r="I10" s="2388" t="s">
        <v>2326</v>
      </c>
      <c r="T10" s="895"/>
      <c r="U10" s="895"/>
      <c r="V10" s="895"/>
      <c r="W10" s="895"/>
      <c r="X10" s="895"/>
    </row>
    <row r="11" spans="1:24" ht="54.95" customHeight="1">
      <c r="A11" s="2393"/>
      <c r="B11" s="766" t="s">
        <v>2327</v>
      </c>
      <c r="C11" s="892">
        <v>14.9</v>
      </c>
      <c r="D11" s="892">
        <v>15.4</v>
      </c>
      <c r="E11" s="892">
        <v>18.309999999999999</v>
      </c>
      <c r="F11" s="892">
        <v>26.32</v>
      </c>
      <c r="G11" s="892">
        <v>16</v>
      </c>
      <c r="H11" s="766" t="s">
        <v>2328</v>
      </c>
      <c r="I11" s="2388"/>
      <c r="L11" s="896"/>
      <c r="M11" s="896"/>
      <c r="N11" s="896"/>
      <c r="T11" s="895"/>
      <c r="U11" s="895"/>
      <c r="V11" s="895"/>
      <c r="W11" s="895"/>
      <c r="X11" s="895"/>
    </row>
    <row r="12" spans="1:24" ht="54.95" customHeight="1">
      <c r="A12" s="2394" t="s">
        <v>700</v>
      </c>
      <c r="B12" s="766" t="s">
        <v>2329</v>
      </c>
      <c r="C12" s="893">
        <v>25.5</v>
      </c>
      <c r="D12" s="893">
        <v>33.33</v>
      </c>
      <c r="E12" s="893">
        <v>26.76</v>
      </c>
      <c r="F12" s="893">
        <v>57.89</v>
      </c>
      <c r="G12" s="893">
        <v>40</v>
      </c>
      <c r="H12" s="766" t="s">
        <v>2330</v>
      </c>
      <c r="I12" s="2396" t="s">
        <v>701</v>
      </c>
    </row>
    <row r="13" spans="1:24" ht="54.95" customHeight="1">
      <c r="A13" s="2395"/>
      <c r="B13" s="766" t="s">
        <v>2331</v>
      </c>
      <c r="C13" s="892">
        <v>74.5</v>
      </c>
      <c r="D13" s="892">
        <v>66.67</v>
      </c>
      <c r="E13" s="892">
        <v>73.239999999999995</v>
      </c>
      <c r="F13" s="892">
        <v>42.11</v>
      </c>
      <c r="G13" s="892">
        <v>60</v>
      </c>
      <c r="H13" s="766" t="s">
        <v>2332</v>
      </c>
      <c r="I13" s="2396"/>
      <c r="L13" s="897"/>
      <c r="M13" s="897"/>
      <c r="N13" s="897"/>
      <c r="O13" s="897"/>
      <c r="T13" s="886"/>
    </row>
    <row r="14" spans="1:24" ht="54.95" customHeight="1">
      <c r="A14" s="2387" t="s">
        <v>2333</v>
      </c>
      <c r="B14" s="898" t="s">
        <v>2334</v>
      </c>
      <c r="C14" s="893">
        <v>7.0000000000000007E-2</v>
      </c>
      <c r="D14" s="893">
        <v>7.0000000000000007E-2</v>
      </c>
      <c r="E14" s="893">
        <v>0.1</v>
      </c>
      <c r="F14" s="893">
        <v>0.06</v>
      </c>
      <c r="G14" s="893">
        <v>0.05</v>
      </c>
      <c r="H14" s="899" t="s">
        <v>162</v>
      </c>
      <c r="I14" s="2387" t="s">
        <v>2335</v>
      </c>
      <c r="N14" s="900"/>
      <c r="P14" s="901"/>
      <c r="Q14" s="901"/>
    </row>
    <row r="15" spans="1:24" ht="54.95" customHeight="1">
      <c r="A15" s="2387"/>
      <c r="B15" s="898" t="s">
        <v>625</v>
      </c>
      <c r="C15" s="892">
        <v>0.28000000000000003</v>
      </c>
      <c r="D15" s="892">
        <v>0.19</v>
      </c>
      <c r="E15" s="892">
        <v>0.42</v>
      </c>
      <c r="F15" s="892">
        <v>0.06</v>
      </c>
      <c r="G15" s="892">
        <v>0.1</v>
      </c>
      <c r="H15" s="899" t="s">
        <v>2336</v>
      </c>
      <c r="I15" s="2387"/>
      <c r="N15" s="900"/>
      <c r="P15" s="901"/>
      <c r="Q15" s="901"/>
    </row>
    <row r="16" spans="1:24" ht="54.95" customHeight="1">
      <c r="A16" s="2387"/>
      <c r="B16" s="902" t="s">
        <v>73</v>
      </c>
      <c r="C16" s="893">
        <v>0.16</v>
      </c>
      <c r="D16" s="893">
        <v>0.12</v>
      </c>
      <c r="E16" s="893">
        <v>0.23</v>
      </c>
      <c r="F16" s="893">
        <v>0.06</v>
      </c>
      <c r="G16" s="893">
        <v>7.497680592508707E-2</v>
      </c>
      <c r="H16" s="899" t="s">
        <v>161</v>
      </c>
      <c r="I16" s="2387"/>
      <c r="N16" s="900"/>
      <c r="P16" s="901"/>
      <c r="Q16" s="901"/>
    </row>
    <row r="23" spans="3:11" ht="36.75" hidden="1" customHeight="1">
      <c r="C23" s="882">
        <v>21690648</v>
      </c>
      <c r="E23" s="903"/>
      <c r="F23" s="903"/>
      <c r="G23" s="903"/>
      <c r="H23" s="882">
        <v>12420173</v>
      </c>
    </row>
    <row r="24" spans="3:11" hidden="1">
      <c r="C24" s="882">
        <v>19</v>
      </c>
      <c r="H24" s="882">
        <v>52</v>
      </c>
    </row>
    <row r="25" spans="3:11" hidden="1">
      <c r="C25" s="904">
        <f>C24/C23*100000</f>
        <v>8.7595354458751079E-2</v>
      </c>
      <c r="D25" s="904"/>
      <c r="E25" s="904"/>
      <c r="F25" s="904"/>
      <c r="G25" s="904"/>
      <c r="H25" s="882">
        <f>H24/H23*100000</f>
        <v>0.41867371734677122</v>
      </c>
      <c r="K25" s="904"/>
    </row>
    <row r="26" spans="3:11">
      <c r="C26" s="904"/>
      <c r="D26" s="904"/>
      <c r="E26" s="904"/>
      <c r="F26" s="904"/>
      <c r="G26" s="904"/>
    </row>
    <row r="27" spans="3:11">
      <c r="C27" s="904"/>
      <c r="D27" s="904"/>
      <c r="E27" s="904"/>
      <c r="F27" s="904"/>
      <c r="G27" s="904"/>
    </row>
    <row r="28" spans="3:11">
      <c r="C28" s="904"/>
      <c r="D28" s="904"/>
      <c r="E28" s="904"/>
      <c r="F28" s="904"/>
      <c r="G28" s="904"/>
    </row>
  </sheetData>
  <mergeCells count="15">
    <mergeCell ref="A1:I1"/>
    <mergeCell ref="A2:I2"/>
    <mergeCell ref="A3:C3"/>
    <mergeCell ref="D3:I3"/>
    <mergeCell ref="A4:B5"/>
    <mergeCell ref="H4:I5"/>
    <mergeCell ref="A14:A16"/>
    <mergeCell ref="I14:I16"/>
    <mergeCell ref="H6:I6"/>
    <mergeCell ref="A7:A9"/>
    <mergeCell ref="I7:I9"/>
    <mergeCell ref="A10:A11"/>
    <mergeCell ref="I10:I11"/>
    <mergeCell ref="A12:A13"/>
    <mergeCell ref="I12:I13"/>
  </mergeCells>
  <printOptions horizontalCentered="1" verticalCentered="1"/>
  <pageMargins left="0.74803149606299213" right="0.74803149606299213" top="0.98425196850393704" bottom="0.98425196850393704" header="0.51181102362204722" footer="0.51181102362204722"/>
  <pageSetup paperSize="9" scale="54"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8"/>
  <sheetViews>
    <sheetView showGridLines="0" rightToLeft="1" topLeftCell="A13" zoomScale="61" zoomScaleNormal="100" workbookViewId="0">
      <selection activeCell="G13" sqref="G13"/>
    </sheetView>
  </sheetViews>
  <sheetFormatPr defaultColWidth="9" defaultRowHeight="23.25"/>
  <cols>
    <col min="1" max="1" width="25.85546875" style="906" customWidth="1"/>
    <col min="2" max="14" width="17.7109375" style="906" customWidth="1"/>
    <col min="15" max="15" width="43.42578125" style="906" customWidth="1"/>
    <col min="16" max="16" width="25.140625" style="905" customWidth="1"/>
    <col min="17" max="16384" width="9" style="906"/>
  </cols>
  <sheetData>
    <row r="1" spans="1:16" ht="69" customHeight="1">
      <c r="A1" s="1978" t="s">
        <v>2337</v>
      </c>
      <c r="B1" s="1979"/>
      <c r="C1" s="1979"/>
      <c r="D1" s="1979"/>
      <c r="E1" s="1979"/>
      <c r="F1" s="1979"/>
      <c r="G1" s="1979"/>
      <c r="H1" s="1979"/>
      <c r="I1" s="1979"/>
      <c r="J1" s="1979"/>
      <c r="K1" s="1979"/>
      <c r="L1" s="1979"/>
      <c r="M1" s="1979"/>
      <c r="N1" s="1979"/>
      <c r="O1" s="1980"/>
    </row>
    <row r="2" spans="1:16" ht="66" customHeight="1">
      <c r="A2" s="1981" t="s">
        <v>2338</v>
      </c>
      <c r="B2" s="1982"/>
      <c r="C2" s="1982"/>
      <c r="D2" s="1982"/>
      <c r="E2" s="1982"/>
      <c r="F2" s="1982"/>
      <c r="G2" s="1982"/>
      <c r="H2" s="1982"/>
      <c r="I2" s="1982"/>
      <c r="J2" s="1982"/>
      <c r="K2" s="1982"/>
      <c r="L2" s="1982"/>
      <c r="M2" s="1982"/>
      <c r="N2" s="1982"/>
      <c r="O2" s="1983"/>
    </row>
    <row r="3" spans="1:16" ht="38.25" customHeight="1">
      <c r="A3" s="1904" t="s">
        <v>2339</v>
      </c>
      <c r="B3" s="2155"/>
      <c r="C3" s="2155"/>
      <c r="D3" s="2155"/>
      <c r="E3" s="2155"/>
      <c r="F3" s="2155"/>
      <c r="G3" s="2155"/>
      <c r="H3" s="2155"/>
      <c r="I3" s="1958" t="s">
        <v>2340</v>
      </c>
      <c r="J3" s="1958"/>
      <c r="K3" s="1958"/>
      <c r="L3" s="1958"/>
      <c r="M3" s="1958"/>
      <c r="N3" s="1958"/>
      <c r="O3" s="1905"/>
    </row>
    <row r="4" spans="1:16" ht="72.75" customHeight="1">
      <c r="A4" s="2364" t="s">
        <v>83</v>
      </c>
      <c r="B4" s="735"/>
      <c r="C4" s="2333" t="s">
        <v>2341</v>
      </c>
      <c r="D4" s="2333"/>
      <c r="E4" s="2332" t="s">
        <v>2342</v>
      </c>
      <c r="F4" s="2333"/>
      <c r="G4" s="2332" t="s">
        <v>2343</v>
      </c>
      <c r="H4" s="2333"/>
      <c r="I4" s="2332" t="s">
        <v>2344</v>
      </c>
      <c r="J4" s="2333"/>
      <c r="K4" s="2333"/>
      <c r="L4" s="2333"/>
      <c r="M4" s="2333"/>
      <c r="N4" s="2334"/>
      <c r="O4" s="2367" t="s">
        <v>87</v>
      </c>
    </row>
    <row r="5" spans="1:16" ht="75.75" customHeight="1">
      <c r="A5" s="2365"/>
      <c r="B5" s="737" t="s">
        <v>2345</v>
      </c>
      <c r="C5" s="736" t="s">
        <v>624</v>
      </c>
      <c r="D5" s="735" t="s">
        <v>625</v>
      </c>
      <c r="E5" s="735" t="s">
        <v>2346</v>
      </c>
      <c r="F5" s="735" t="s">
        <v>2347</v>
      </c>
      <c r="G5" s="735" t="s">
        <v>2348</v>
      </c>
      <c r="H5" s="736" t="s">
        <v>2349</v>
      </c>
      <c r="I5" s="2325" t="s">
        <v>2350</v>
      </c>
      <c r="J5" s="2327" t="s">
        <v>2151</v>
      </c>
      <c r="K5" s="2327" t="s">
        <v>2253</v>
      </c>
      <c r="L5" s="2327" t="s">
        <v>2254</v>
      </c>
      <c r="M5" s="2327" t="s">
        <v>2153</v>
      </c>
      <c r="N5" s="2327" t="s">
        <v>2351</v>
      </c>
      <c r="O5" s="2335"/>
    </row>
    <row r="6" spans="1:16" ht="35.25" customHeight="1">
      <c r="A6" s="2365"/>
      <c r="B6" s="737" t="s">
        <v>2302</v>
      </c>
      <c r="C6" s="738"/>
      <c r="D6" s="737"/>
      <c r="E6" s="737"/>
      <c r="F6" s="737"/>
      <c r="G6" s="737"/>
      <c r="H6" s="738" t="s">
        <v>662</v>
      </c>
      <c r="I6" s="2401"/>
      <c r="J6" s="2337"/>
      <c r="K6" s="2337"/>
      <c r="L6" s="2337"/>
      <c r="M6" s="2337"/>
      <c r="N6" s="2337"/>
      <c r="O6" s="2335"/>
    </row>
    <row r="7" spans="1:16" ht="59.25" customHeight="1">
      <c r="A7" s="2366"/>
      <c r="B7" s="794" t="s">
        <v>2212</v>
      </c>
      <c r="C7" s="823" t="s">
        <v>626</v>
      </c>
      <c r="D7" s="794" t="s">
        <v>627</v>
      </c>
      <c r="E7" s="794" t="s">
        <v>2164</v>
      </c>
      <c r="F7" s="794" t="s">
        <v>2165</v>
      </c>
      <c r="G7" s="794" t="s">
        <v>544</v>
      </c>
      <c r="H7" s="823" t="s">
        <v>2352</v>
      </c>
      <c r="I7" s="2326"/>
      <c r="J7" s="2328"/>
      <c r="K7" s="2328"/>
      <c r="L7" s="2328"/>
      <c r="M7" s="2328"/>
      <c r="N7" s="2328"/>
      <c r="O7" s="2336"/>
    </row>
    <row r="8" spans="1:16" ht="48" customHeight="1">
      <c r="A8" s="732" t="s">
        <v>88</v>
      </c>
      <c r="B8" s="796">
        <v>28</v>
      </c>
      <c r="C8" s="795">
        <v>23</v>
      </c>
      <c r="D8" s="795">
        <v>5</v>
      </c>
      <c r="E8" s="795">
        <v>19</v>
      </c>
      <c r="F8" s="795">
        <v>9</v>
      </c>
      <c r="G8" s="795">
        <v>25</v>
      </c>
      <c r="H8" s="795">
        <v>3</v>
      </c>
      <c r="I8" s="796">
        <v>0</v>
      </c>
      <c r="J8" s="796">
        <v>2</v>
      </c>
      <c r="K8" s="796">
        <v>1</v>
      </c>
      <c r="L8" s="796">
        <v>5</v>
      </c>
      <c r="M8" s="796">
        <v>16</v>
      </c>
      <c r="N8" s="796">
        <v>4</v>
      </c>
      <c r="O8" s="732" t="s">
        <v>89</v>
      </c>
      <c r="P8" s="907"/>
    </row>
    <row r="9" spans="1:16" ht="46.5" customHeight="1">
      <c r="A9" s="732" t="s">
        <v>90</v>
      </c>
      <c r="B9" s="799">
        <v>0</v>
      </c>
      <c r="C9" s="799">
        <v>0</v>
      </c>
      <c r="D9" s="799">
        <v>0</v>
      </c>
      <c r="E9" s="799">
        <v>0</v>
      </c>
      <c r="F9" s="799">
        <v>0</v>
      </c>
      <c r="G9" s="799">
        <v>0</v>
      </c>
      <c r="H9" s="799">
        <v>0</v>
      </c>
      <c r="I9" s="799">
        <v>0</v>
      </c>
      <c r="J9" s="799">
        <v>0</v>
      </c>
      <c r="K9" s="799">
        <v>0</v>
      </c>
      <c r="L9" s="799">
        <v>0</v>
      </c>
      <c r="M9" s="799">
        <v>0</v>
      </c>
      <c r="N9" s="799">
        <v>0</v>
      </c>
      <c r="O9" s="732" t="s">
        <v>91</v>
      </c>
      <c r="P9" s="907"/>
    </row>
    <row r="10" spans="1:16" ht="40.5" customHeight="1">
      <c r="A10" s="732" t="s">
        <v>92</v>
      </c>
      <c r="B10" s="796">
        <v>2</v>
      </c>
      <c r="C10" s="795">
        <v>2</v>
      </c>
      <c r="D10" s="795">
        <v>0</v>
      </c>
      <c r="E10" s="795">
        <v>1</v>
      </c>
      <c r="F10" s="795">
        <v>1</v>
      </c>
      <c r="G10" s="795">
        <v>0</v>
      </c>
      <c r="H10" s="795">
        <v>2</v>
      </c>
      <c r="I10" s="796">
        <v>0</v>
      </c>
      <c r="J10" s="796">
        <v>0</v>
      </c>
      <c r="K10" s="796">
        <v>1</v>
      </c>
      <c r="L10" s="796">
        <v>0</v>
      </c>
      <c r="M10" s="796">
        <v>0</v>
      </c>
      <c r="N10" s="796">
        <v>1</v>
      </c>
      <c r="O10" s="732" t="s">
        <v>93</v>
      </c>
      <c r="P10" s="907"/>
    </row>
    <row r="11" spans="1:16" ht="46.5" customHeight="1">
      <c r="A11" s="732" t="s">
        <v>94</v>
      </c>
      <c r="B11" s="799">
        <v>8</v>
      </c>
      <c r="C11" s="799">
        <v>8</v>
      </c>
      <c r="D11" s="799">
        <v>0</v>
      </c>
      <c r="E11" s="799">
        <v>3</v>
      </c>
      <c r="F11" s="799">
        <v>5</v>
      </c>
      <c r="G11" s="799">
        <v>8</v>
      </c>
      <c r="H11" s="799">
        <v>0</v>
      </c>
      <c r="I11" s="799">
        <v>0</v>
      </c>
      <c r="J11" s="799">
        <v>0</v>
      </c>
      <c r="K11" s="799">
        <v>0</v>
      </c>
      <c r="L11" s="799">
        <v>0</v>
      </c>
      <c r="M11" s="799">
        <v>4</v>
      </c>
      <c r="N11" s="799">
        <v>4</v>
      </c>
      <c r="O11" s="732" t="s">
        <v>95</v>
      </c>
      <c r="P11" s="907"/>
    </row>
    <row r="12" spans="1:16" ht="49.5" customHeight="1">
      <c r="A12" s="732" t="s">
        <v>96</v>
      </c>
      <c r="B12" s="796">
        <v>317</v>
      </c>
      <c r="C12" s="795">
        <v>92</v>
      </c>
      <c r="D12" s="795">
        <v>225</v>
      </c>
      <c r="E12" s="795">
        <v>279</v>
      </c>
      <c r="F12" s="795">
        <v>38</v>
      </c>
      <c r="G12" s="795">
        <v>315</v>
      </c>
      <c r="H12" s="795">
        <v>2</v>
      </c>
      <c r="I12" s="796">
        <v>0</v>
      </c>
      <c r="J12" s="796">
        <v>15</v>
      </c>
      <c r="K12" s="796">
        <v>22</v>
      </c>
      <c r="L12" s="796">
        <v>11</v>
      </c>
      <c r="M12" s="796">
        <v>247</v>
      </c>
      <c r="N12" s="796">
        <v>22</v>
      </c>
      <c r="O12" s="732" t="s">
        <v>97</v>
      </c>
      <c r="P12" s="907"/>
    </row>
    <row r="13" spans="1:16" ht="54" customHeight="1">
      <c r="A13" s="732" t="s">
        <v>98</v>
      </c>
      <c r="B13" s="799">
        <v>120</v>
      </c>
      <c r="C13" s="799">
        <v>79</v>
      </c>
      <c r="D13" s="799">
        <v>41</v>
      </c>
      <c r="E13" s="799">
        <v>93</v>
      </c>
      <c r="F13" s="799">
        <v>27</v>
      </c>
      <c r="G13" s="799">
        <v>120</v>
      </c>
      <c r="H13" s="799">
        <v>0</v>
      </c>
      <c r="I13" s="799">
        <v>1</v>
      </c>
      <c r="J13" s="799">
        <v>1</v>
      </c>
      <c r="K13" s="799">
        <v>9</v>
      </c>
      <c r="L13" s="799">
        <v>6</v>
      </c>
      <c r="M13" s="799">
        <v>70</v>
      </c>
      <c r="N13" s="799">
        <v>33</v>
      </c>
      <c r="O13" s="732" t="s">
        <v>99</v>
      </c>
      <c r="P13" s="907"/>
    </row>
    <row r="14" spans="1:16" ht="54" customHeight="1">
      <c r="A14" s="732" t="s">
        <v>258</v>
      </c>
      <c r="B14" s="796">
        <v>21</v>
      </c>
      <c r="C14" s="795">
        <v>12</v>
      </c>
      <c r="D14" s="795">
        <v>9</v>
      </c>
      <c r="E14" s="795">
        <v>13</v>
      </c>
      <c r="F14" s="795">
        <v>8</v>
      </c>
      <c r="G14" s="795">
        <v>6</v>
      </c>
      <c r="H14" s="795">
        <v>15</v>
      </c>
      <c r="I14" s="796">
        <v>0</v>
      </c>
      <c r="J14" s="796">
        <v>3</v>
      </c>
      <c r="K14" s="796">
        <v>0</v>
      </c>
      <c r="L14" s="796">
        <v>0</v>
      </c>
      <c r="M14" s="796">
        <v>11</v>
      </c>
      <c r="N14" s="796">
        <v>7</v>
      </c>
      <c r="O14" s="732" t="s">
        <v>101</v>
      </c>
      <c r="P14" s="907"/>
    </row>
    <row r="15" spans="1:16" ht="63" customHeight="1">
      <c r="A15" s="732" t="s">
        <v>2353</v>
      </c>
      <c r="B15" s="799">
        <v>92</v>
      </c>
      <c r="C15" s="799">
        <v>44</v>
      </c>
      <c r="D15" s="799">
        <v>48</v>
      </c>
      <c r="E15" s="799">
        <v>74</v>
      </c>
      <c r="F15" s="799">
        <v>18</v>
      </c>
      <c r="G15" s="799">
        <v>92</v>
      </c>
      <c r="H15" s="799">
        <v>0</v>
      </c>
      <c r="I15" s="799">
        <v>0</v>
      </c>
      <c r="J15" s="799">
        <v>2</v>
      </c>
      <c r="K15" s="799">
        <v>5</v>
      </c>
      <c r="L15" s="799">
        <v>3</v>
      </c>
      <c r="M15" s="799">
        <v>65</v>
      </c>
      <c r="N15" s="799">
        <v>17</v>
      </c>
      <c r="O15" s="732" t="s">
        <v>103</v>
      </c>
      <c r="P15" s="907"/>
    </row>
    <row r="16" spans="1:16" ht="63" customHeight="1">
      <c r="A16" s="732" t="s">
        <v>822</v>
      </c>
      <c r="B16" s="796">
        <v>0</v>
      </c>
      <c r="C16" s="795">
        <v>0</v>
      </c>
      <c r="D16" s="795">
        <v>0</v>
      </c>
      <c r="E16" s="795">
        <v>0</v>
      </c>
      <c r="F16" s="795">
        <v>0</v>
      </c>
      <c r="G16" s="795">
        <v>0</v>
      </c>
      <c r="H16" s="795">
        <v>0</v>
      </c>
      <c r="I16" s="796">
        <v>0</v>
      </c>
      <c r="J16" s="796">
        <v>0</v>
      </c>
      <c r="K16" s="796">
        <v>0</v>
      </c>
      <c r="L16" s="796">
        <v>0</v>
      </c>
      <c r="M16" s="796">
        <v>0</v>
      </c>
      <c r="N16" s="796">
        <v>0</v>
      </c>
      <c r="O16" s="732" t="s">
        <v>105</v>
      </c>
      <c r="P16" s="907"/>
    </row>
    <row r="17" spans="1:16" ht="55.5" customHeight="1">
      <c r="A17" s="732" t="s">
        <v>106</v>
      </c>
      <c r="B17" s="799">
        <v>155</v>
      </c>
      <c r="C17" s="799">
        <v>116</v>
      </c>
      <c r="D17" s="799">
        <v>39</v>
      </c>
      <c r="E17" s="799">
        <v>101</v>
      </c>
      <c r="F17" s="799">
        <v>54</v>
      </c>
      <c r="G17" s="799">
        <v>155</v>
      </c>
      <c r="H17" s="799">
        <v>0</v>
      </c>
      <c r="I17" s="799">
        <v>1</v>
      </c>
      <c r="J17" s="799">
        <v>17</v>
      </c>
      <c r="K17" s="799">
        <v>22</v>
      </c>
      <c r="L17" s="799">
        <v>21</v>
      </c>
      <c r="M17" s="799">
        <v>71</v>
      </c>
      <c r="N17" s="799">
        <v>23</v>
      </c>
      <c r="O17" s="732" t="s">
        <v>107</v>
      </c>
      <c r="P17" s="907"/>
    </row>
    <row r="18" spans="1:16" ht="63" customHeight="1">
      <c r="A18" s="732" t="s">
        <v>108</v>
      </c>
      <c r="B18" s="796">
        <v>2</v>
      </c>
      <c r="C18" s="795">
        <v>1</v>
      </c>
      <c r="D18" s="795">
        <v>1</v>
      </c>
      <c r="E18" s="795">
        <v>2</v>
      </c>
      <c r="F18" s="795">
        <v>0</v>
      </c>
      <c r="G18" s="795">
        <v>2</v>
      </c>
      <c r="H18" s="795">
        <v>0</v>
      </c>
      <c r="I18" s="796">
        <v>0</v>
      </c>
      <c r="J18" s="796">
        <v>0</v>
      </c>
      <c r="K18" s="796">
        <v>0</v>
      </c>
      <c r="L18" s="796">
        <v>0</v>
      </c>
      <c r="M18" s="796">
        <v>0</v>
      </c>
      <c r="N18" s="796">
        <v>2</v>
      </c>
      <c r="O18" s="732" t="s">
        <v>109</v>
      </c>
      <c r="P18" s="907"/>
    </row>
    <row r="19" spans="1:16" ht="79.5" customHeight="1">
      <c r="A19" s="732" t="s">
        <v>110</v>
      </c>
      <c r="B19" s="799">
        <v>38</v>
      </c>
      <c r="C19" s="799">
        <v>21</v>
      </c>
      <c r="D19" s="799">
        <v>17</v>
      </c>
      <c r="E19" s="799">
        <v>31</v>
      </c>
      <c r="F19" s="799">
        <v>7</v>
      </c>
      <c r="G19" s="799">
        <v>37</v>
      </c>
      <c r="H19" s="799">
        <v>1</v>
      </c>
      <c r="I19" s="799">
        <v>0</v>
      </c>
      <c r="J19" s="799">
        <v>2</v>
      </c>
      <c r="K19" s="799">
        <v>1</v>
      </c>
      <c r="L19" s="799">
        <v>1</v>
      </c>
      <c r="M19" s="799">
        <v>27</v>
      </c>
      <c r="N19" s="799">
        <v>7</v>
      </c>
      <c r="O19" s="732" t="s">
        <v>111</v>
      </c>
      <c r="P19" s="907"/>
    </row>
    <row r="20" spans="1:16" ht="68.25" customHeight="1">
      <c r="A20" s="732" t="s">
        <v>112</v>
      </c>
      <c r="B20" s="796">
        <v>148</v>
      </c>
      <c r="C20" s="795">
        <v>95</v>
      </c>
      <c r="D20" s="795">
        <v>53</v>
      </c>
      <c r="E20" s="795">
        <v>104</v>
      </c>
      <c r="F20" s="795">
        <v>44</v>
      </c>
      <c r="G20" s="795">
        <v>148</v>
      </c>
      <c r="H20" s="795">
        <v>0</v>
      </c>
      <c r="I20" s="796">
        <v>1</v>
      </c>
      <c r="J20" s="796">
        <v>5</v>
      </c>
      <c r="K20" s="796">
        <v>11</v>
      </c>
      <c r="L20" s="796">
        <v>15</v>
      </c>
      <c r="M20" s="796">
        <v>82</v>
      </c>
      <c r="N20" s="796">
        <v>34</v>
      </c>
      <c r="O20" s="732" t="s">
        <v>113</v>
      </c>
      <c r="P20" s="907"/>
    </row>
    <row r="21" spans="1:16" ht="66.75" customHeight="1">
      <c r="A21" s="732" t="s">
        <v>148</v>
      </c>
      <c r="B21" s="799">
        <v>1</v>
      </c>
      <c r="C21" s="799">
        <v>1</v>
      </c>
      <c r="D21" s="799">
        <v>0</v>
      </c>
      <c r="E21" s="799">
        <v>1</v>
      </c>
      <c r="F21" s="799">
        <v>0</v>
      </c>
      <c r="G21" s="799">
        <v>0</v>
      </c>
      <c r="H21" s="799">
        <v>1</v>
      </c>
      <c r="I21" s="799">
        <v>0</v>
      </c>
      <c r="J21" s="799">
        <v>0</v>
      </c>
      <c r="K21" s="799">
        <v>0</v>
      </c>
      <c r="L21" s="799">
        <v>0</v>
      </c>
      <c r="M21" s="799">
        <v>1</v>
      </c>
      <c r="N21" s="799">
        <v>0</v>
      </c>
      <c r="O21" s="732" t="s">
        <v>261</v>
      </c>
      <c r="P21" s="907"/>
    </row>
    <row r="22" spans="1:16" ht="63" customHeight="1">
      <c r="A22" s="732" t="s">
        <v>116</v>
      </c>
      <c r="B22" s="796">
        <v>3</v>
      </c>
      <c r="C22" s="795">
        <v>2</v>
      </c>
      <c r="D22" s="795">
        <v>1</v>
      </c>
      <c r="E22" s="795">
        <v>1</v>
      </c>
      <c r="F22" s="795">
        <v>2</v>
      </c>
      <c r="G22" s="795">
        <v>2</v>
      </c>
      <c r="H22" s="795">
        <v>1</v>
      </c>
      <c r="I22" s="796">
        <v>0</v>
      </c>
      <c r="J22" s="796">
        <v>0</v>
      </c>
      <c r="K22" s="796">
        <v>0</v>
      </c>
      <c r="L22" s="796">
        <v>0</v>
      </c>
      <c r="M22" s="796">
        <v>1</v>
      </c>
      <c r="N22" s="796">
        <v>2</v>
      </c>
      <c r="O22" s="732" t="s">
        <v>117</v>
      </c>
      <c r="P22" s="907"/>
    </row>
    <row r="23" spans="1:16" ht="60.75" customHeight="1">
      <c r="A23" s="732" t="s">
        <v>118</v>
      </c>
      <c r="B23" s="799">
        <v>33</v>
      </c>
      <c r="C23" s="799">
        <v>30</v>
      </c>
      <c r="D23" s="799">
        <v>3</v>
      </c>
      <c r="E23" s="799">
        <v>24</v>
      </c>
      <c r="F23" s="799">
        <v>9</v>
      </c>
      <c r="G23" s="799">
        <v>32</v>
      </c>
      <c r="H23" s="799">
        <v>1</v>
      </c>
      <c r="I23" s="799">
        <v>1</v>
      </c>
      <c r="J23" s="799">
        <v>5</v>
      </c>
      <c r="K23" s="799">
        <v>10</v>
      </c>
      <c r="L23" s="799">
        <v>3</v>
      </c>
      <c r="M23" s="799">
        <v>8</v>
      </c>
      <c r="N23" s="799">
        <v>6</v>
      </c>
      <c r="O23" s="732" t="s">
        <v>119</v>
      </c>
      <c r="P23" s="907"/>
    </row>
    <row r="24" spans="1:16" ht="60.75" customHeight="1">
      <c r="A24" s="732" t="s">
        <v>149</v>
      </c>
      <c r="B24" s="796">
        <v>7</v>
      </c>
      <c r="C24" s="795">
        <v>5</v>
      </c>
      <c r="D24" s="795">
        <v>2</v>
      </c>
      <c r="E24" s="795">
        <v>7</v>
      </c>
      <c r="F24" s="795">
        <v>0</v>
      </c>
      <c r="G24" s="795">
        <v>7</v>
      </c>
      <c r="H24" s="795">
        <v>0</v>
      </c>
      <c r="I24" s="796">
        <v>0</v>
      </c>
      <c r="J24" s="796">
        <v>0</v>
      </c>
      <c r="K24" s="796">
        <v>1</v>
      </c>
      <c r="L24" s="796">
        <v>0</v>
      </c>
      <c r="M24" s="796">
        <v>6</v>
      </c>
      <c r="N24" s="796">
        <v>0</v>
      </c>
      <c r="O24" s="732" t="s">
        <v>121</v>
      </c>
      <c r="P24" s="907"/>
    </row>
    <row r="25" spans="1:16" ht="61.5" customHeight="1">
      <c r="A25" s="732" t="s">
        <v>122</v>
      </c>
      <c r="B25" s="799">
        <v>0</v>
      </c>
      <c r="C25" s="799">
        <v>0</v>
      </c>
      <c r="D25" s="799">
        <v>0</v>
      </c>
      <c r="E25" s="799">
        <v>0</v>
      </c>
      <c r="F25" s="799">
        <v>0</v>
      </c>
      <c r="G25" s="799">
        <v>0</v>
      </c>
      <c r="H25" s="799">
        <v>0</v>
      </c>
      <c r="I25" s="799">
        <v>0</v>
      </c>
      <c r="J25" s="799">
        <v>0</v>
      </c>
      <c r="K25" s="799">
        <v>0</v>
      </c>
      <c r="L25" s="799">
        <v>0</v>
      </c>
      <c r="M25" s="799">
        <v>0</v>
      </c>
      <c r="N25" s="799">
        <v>0</v>
      </c>
      <c r="O25" s="732" t="s">
        <v>2354</v>
      </c>
      <c r="P25" s="907"/>
    </row>
    <row r="26" spans="1:16" ht="76.5" customHeight="1">
      <c r="A26" s="732" t="s">
        <v>124</v>
      </c>
      <c r="B26" s="796">
        <v>0</v>
      </c>
      <c r="C26" s="795">
        <v>0</v>
      </c>
      <c r="D26" s="795">
        <v>0</v>
      </c>
      <c r="E26" s="795">
        <v>0</v>
      </c>
      <c r="F26" s="795">
        <v>0</v>
      </c>
      <c r="G26" s="795">
        <v>0</v>
      </c>
      <c r="H26" s="795">
        <v>0</v>
      </c>
      <c r="I26" s="796">
        <v>0</v>
      </c>
      <c r="J26" s="796">
        <v>0</v>
      </c>
      <c r="K26" s="796">
        <v>0</v>
      </c>
      <c r="L26" s="796">
        <v>0</v>
      </c>
      <c r="M26" s="796">
        <v>0</v>
      </c>
      <c r="N26" s="796">
        <v>0</v>
      </c>
      <c r="O26" s="732" t="s">
        <v>125</v>
      </c>
      <c r="P26" s="907"/>
    </row>
    <row r="27" spans="1:16" ht="63" customHeight="1">
      <c r="A27" s="732" t="s">
        <v>126</v>
      </c>
      <c r="B27" s="799">
        <v>0</v>
      </c>
      <c r="C27" s="799">
        <v>0</v>
      </c>
      <c r="D27" s="799">
        <v>0</v>
      </c>
      <c r="E27" s="799">
        <v>0</v>
      </c>
      <c r="F27" s="799">
        <v>0</v>
      </c>
      <c r="G27" s="799">
        <v>0</v>
      </c>
      <c r="H27" s="799">
        <v>0</v>
      </c>
      <c r="I27" s="799">
        <v>0</v>
      </c>
      <c r="J27" s="799">
        <v>0</v>
      </c>
      <c r="K27" s="799">
        <v>0</v>
      </c>
      <c r="L27" s="799">
        <v>0</v>
      </c>
      <c r="M27" s="799">
        <v>0</v>
      </c>
      <c r="N27" s="799">
        <v>0</v>
      </c>
      <c r="O27" s="732" t="s">
        <v>127</v>
      </c>
      <c r="P27" s="907"/>
    </row>
    <row r="28" spans="1:16" ht="74.25" customHeight="1">
      <c r="A28" s="908" t="s">
        <v>128</v>
      </c>
      <c r="B28" s="909">
        <f>SUM(B8:B27)</f>
        <v>975</v>
      </c>
      <c r="C28" s="909">
        <f t="shared" ref="C28:N28" si="0">SUM(C8:C27)</f>
        <v>531</v>
      </c>
      <c r="D28" s="909">
        <f t="shared" si="0"/>
        <v>444</v>
      </c>
      <c r="E28" s="909">
        <f t="shared" si="0"/>
        <v>753</v>
      </c>
      <c r="F28" s="909">
        <f t="shared" si="0"/>
        <v>222</v>
      </c>
      <c r="G28" s="909">
        <f t="shared" si="0"/>
        <v>949</v>
      </c>
      <c r="H28" s="909">
        <f t="shared" si="0"/>
        <v>26</v>
      </c>
      <c r="I28" s="909">
        <f t="shared" si="0"/>
        <v>4</v>
      </c>
      <c r="J28" s="909">
        <f t="shared" si="0"/>
        <v>52</v>
      </c>
      <c r="K28" s="909">
        <f t="shared" si="0"/>
        <v>83</v>
      </c>
      <c r="L28" s="909">
        <f t="shared" si="0"/>
        <v>65</v>
      </c>
      <c r="M28" s="909">
        <f t="shared" si="0"/>
        <v>609</v>
      </c>
      <c r="N28" s="909">
        <f t="shared" si="0"/>
        <v>162</v>
      </c>
      <c r="O28" s="908" t="s">
        <v>129</v>
      </c>
      <c r="P28" s="907"/>
    </row>
  </sheetData>
  <mergeCells count="16">
    <mergeCell ref="N5:N7"/>
    <mergeCell ref="A1:O1"/>
    <mergeCell ref="A2:O2"/>
    <mergeCell ref="A3:H3"/>
    <mergeCell ref="I3:O3"/>
    <mergeCell ref="A4:A7"/>
    <mergeCell ref="C4:D4"/>
    <mergeCell ref="E4:F4"/>
    <mergeCell ref="G4:H4"/>
    <mergeCell ref="I4:N4"/>
    <mergeCell ref="O4:O7"/>
    <mergeCell ref="I5:I7"/>
    <mergeCell ref="J5:J7"/>
    <mergeCell ref="K5:K7"/>
    <mergeCell ref="L5:L7"/>
    <mergeCell ref="M5:M7"/>
  </mergeCells>
  <printOptions horizontalCentered="1" verticalCentered="1"/>
  <pageMargins left="0.27" right="0.74803149606299213" top="0.98425196850393704" bottom="0.53" header="0.51181102362204722" footer="0.23"/>
  <pageSetup paperSize="9" scale="31" orientation="landscape" verticalDpi="300"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P20"/>
  <sheetViews>
    <sheetView showGridLines="0" rightToLeft="1" zoomScale="51" zoomScaleNormal="51" workbookViewId="0">
      <selection activeCell="G13" sqref="G13"/>
    </sheetView>
  </sheetViews>
  <sheetFormatPr defaultColWidth="26.42578125" defaultRowHeight="42.75" customHeight="1"/>
  <cols>
    <col min="1" max="16384" width="26.42578125" style="910"/>
  </cols>
  <sheetData>
    <row r="1" spans="1:16" ht="42.75" customHeight="1">
      <c r="A1" s="1978" t="s">
        <v>2355</v>
      </c>
      <c r="B1" s="1979"/>
      <c r="C1" s="1979"/>
      <c r="D1" s="1979"/>
      <c r="E1" s="1979"/>
      <c r="F1" s="1979"/>
      <c r="G1" s="1979"/>
      <c r="H1" s="1979"/>
      <c r="I1" s="1979"/>
      <c r="J1" s="1979"/>
      <c r="K1" s="1979"/>
      <c r="L1" s="1979"/>
      <c r="M1" s="1979"/>
      <c r="N1" s="1979"/>
      <c r="O1" s="1980"/>
    </row>
    <row r="2" spans="1:16" ht="42.75" customHeight="1">
      <c r="A2" s="1981" t="s">
        <v>2356</v>
      </c>
      <c r="B2" s="1982"/>
      <c r="C2" s="1982"/>
      <c r="D2" s="1982"/>
      <c r="E2" s="1982"/>
      <c r="F2" s="1982"/>
      <c r="G2" s="1982"/>
      <c r="H2" s="1982"/>
      <c r="I2" s="1982"/>
      <c r="J2" s="1982"/>
      <c r="K2" s="1982"/>
      <c r="L2" s="1982"/>
      <c r="M2" s="1982"/>
      <c r="N2" s="1982"/>
      <c r="O2" s="1983"/>
    </row>
    <row r="3" spans="1:16" ht="42.75" customHeight="1">
      <c r="A3" s="1904" t="s">
        <v>2357</v>
      </c>
      <c r="B3" s="2155"/>
      <c r="C3" s="2155"/>
      <c r="D3" s="2155"/>
      <c r="E3" s="2155"/>
      <c r="F3" s="2155"/>
      <c r="G3" s="2155"/>
      <c r="H3" s="2155"/>
      <c r="I3" s="1958" t="s">
        <v>2358</v>
      </c>
      <c r="J3" s="1958"/>
      <c r="K3" s="1958"/>
      <c r="L3" s="1958"/>
      <c r="M3" s="1958"/>
      <c r="N3" s="1958"/>
      <c r="O3" s="1905"/>
    </row>
    <row r="4" spans="1:16" ht="42.75" customHeight="1">
      <c r="A4" s="2355" t="s">
        <v>2359</v>
      </c>
      <c r="B4" s="736" t="s">
        <v>2345</v>
      </c>
      <c r="C4" s="2332" t="s">
        <v>2360</v>
      </c>
      <c r="D4" s="2333"/>
      <c r="E4" s="2332" t="s">
        <v>2342</v>
      </c>
      <c r="F4" s="2333"/>
      <c r="G4" s="2332" t="s">
        <v>2361</v>
      </c>
      <c r="H4" s="2333"/>
      <c r="I4" s="2332" t="s">
        <v>2362</v>
      </c>
      <c r="J4" s="2333"/>
      <c r="K4" s="2333"/>
      <c r="L4" s="2333"/>
      <c r="M4" s="2333"/>
      <c r="N4" s="2334"/>
      <c r="O4" s="2364" t="s">
        <v>2363</v>
      </c>
    </row>
    <row r="5" spans="1:16" ht="42.75" customHeight="1">
      <c r="A5" s="2355"/>
      <c r="B5" s="738"/>
      <c r="C5" s="736" t="s">
        <v>624</v>
      </c>
      <c r="D5" s="736" t="s">
        <v>625</v>
      </c>
      <c r="E5" s="736" t="s">
        <v>2346</v>
      </c>
      <c r="F5" s="736" t="s">
        <v>2347</v>
      </c>
      <c r="G5" s="736" t="s">
        <v>2348</v>
      </c>
      <c r="H5" s="736" t="s">
        <v>2349</v>
      </c>
      <c r="I5" s="2325" t="s">
        <v>2350</v>
      </c>
      <c r="J5" s="2325" t="s">
        <v>2151</v>
      </c>
      <c r="K5" s="2325" t="s">
        <v>2253</v>
      </c>
      <c r="L5" s="2325" t="s">
        <v>2254</v>
      </c>
      <c r="M5" s="2325" t="s">
        <v>2153</v>
      </c>
      <c r="N5" s="2325" t="s">
        <v>2364</v>
      </c>
      <c r="O5" s="2365"/>
    </row>
    <row r="6" spans="1:16" ht="42.75" customHeight="1">
      <c r="A6" s="2355"/>
      <c r="B6" s="823" t="s">
        <v>2316</v>
      </c>
      <c r="C6" s="738" t="s">
        <v>626</v>
      </c>
      <c r="D6" s="738" t="s">
        <v>627</v>
      </c>
      <c r="E6" s="736" t="s">
        <v>2164</v>
      </c>
      <c r="F6" s="736" t="s">
        <v>2165</v>
      </c>
      <c r="G6" s="736" t="s">
        <v>544</v>
      </c>
      <c r="H6" s="736" t="s">
        <v>2352</v>
      </c>
      <c r="I6" s="2401"/>
      <c r="J6" s="2401"/>
      <c r="K6" s="2401"/>
      <c r="L6" s="2401"/>
      <c r="M6" s="2401"/>
      <c r="N6" s="2401"/>
      <c r="O6" s="2365"/>
    </row>
    <row r="7" spans="1:16" ht="42.75" customHeight="1">
      <c r="A7" s="732" t="s">
        <v>2103</v>
      </c>
      <c r="B7" s="911">
        <v>138</v>
      </c>
      <c r="C7" s="911">
        <v>68</v>
      </c>
      <c r="D7" s="911">
        <v>70</v>
      </c>
      <c r="E7" s="911">
        <v>106</v>
      </c>
      <c r="F7" s="911">
        <v>32</v>
      </c>
      <c r="G7" s="911">
        <v>131</v>
      </c>
      <c r="H7" s="911">
        <v>7</v>
      </c>
      <c r="I7" s="911">
        <v>1</v>
      </c>
      <c r="J7" s="911">
        <v>6</v>
      </c>
      <c r="K7" s="911">
        <v>12</v>
      </c>
      <c r="L7" s="911">
        <v>9</v>
      </c>
      <c r="M7" s="911">
        <v>89</v>
      </c>
      <c r="N7" s="911">
        <v>21</v>
      </c>
      <c r="O7" s="732" t="s">
        <v>2115</v>
      </c>
      <c r="P7" s="912"/>
    </row>
    <row r="8" spans="1:16" ht="42.75" customHeight="1">
      <c r="A8" s="732" t="s">
        <v>2104</v>
      </c>
      <c r="B8" s="913">
        <v>155</v>
      </c>
      <c r="C8" s="913">
        <v>72</v>
      </c>
      <c r="D8" s="913">
        <v>83</v>
      </c>
      <c r="E8" s="913">
        <v>126</v>
      </c>
      <c r="F8" s="913">
        <v>29</v>
      </c>
      <c r="G8" s="913">
        <v>153</v>
      </c>
      <c r="H8" s="913">
        <v>2</v>
      </c>
      <c r="I8" s="913">
        <v>0</v>
      </c>
      <c r="J8" s="913">
        <v>9</v>
      </c>
      <c r="K8" s="913">
        <v>9</v>
      </c>
      <c r="L8" s="913">
        <v>7</v>
      </c>
      <c r="M8" s="913">
        <v>102</v>
      </c>
      <c r="N8" s="913">
        <v>28</v>
      </c>
      <c r="O8" s="732" t="s">
        <v>2116</v>
      </c>
      <c r="P8" s="912"/>
    </row>
    <row r="9" spans="1:16" ht="42.75" customHeight="1">
      <c r="A9" s="732" t="s">
        <v>2105</v>
      </c>
      <c r="B9" s="911">
        <v>109</v>
      </c>
      <c r="C9" s="911">
        <v>54</v>
      </c>
      <c r="D9" s="911">
        <v>55</v>
      </c>
      <c r="E9" s="911">
        <v>87</v>
      </c>
      <c r="F9" s="911">
        <v>22</v>
      </c>
      <c r="G9" s="911">
        <v>107</v>
      </c>
      <c r="H9" s="911">
        <v>2</v>
      </c>
      <c r="I9" s="911">
        <v>0</v>
      </c>
      <c r="J9" s="911">
        <v>5</v>
      </c>
      <c r="K9" s="911">
        <v>6</v>
      </c>
      <c r="L9" s="911">
        <v>10</v>
      </c>
      <c r="M9" s="911">
        <v>72</v>
      </c>
      <c r="N9" s="911">
        <v>16</v>
      </c>
      <c r="O9" s="732" t="s">
        <v>2117</v>
      </c>
      <c r="P9" s="912"/>
    </row>
    <row r="10" spans="1:16" ht="42.75" customHeight="1">
      <c r="A10" s="732" t="s">
        <v>2106</v>
      </c>
      <c r="B10" s="913">
        <v>51</v>
      </c>
      <c r="C10" s="913">
        <v>26</v>
      </c>
      <c r="D10" s="913">
        <v>25</v>
      </c>
      <c r="E10" s="913">
        <v>35</v>
      </c>
      <c r="F10" s="913">
        <v>16</v>
      </c>
      <c r="G10" s="913">
        <v>49</v>
      </c>
      <c r="H10" s="913">
        <v>2</v>
      </c>
      <c r="I10" s="913">
        <v>0</v>
      </c>
      <c r="J10" s="913">
        <v>4</v>
      </c>
      <c r="K10" s="913">
        <v>3</v>
      </c>
      <c r="L10" s="913">
        <v>3</v>
      </c>
      <c r="M10" s="913">
        <v>36</v>
      </c>
      <c r="N10" s="913">
        <v>5</v>
      </c>
      <c r="O10" s="732" t="s">
        <v>2118</v>
      </c>
      <c r="P10" s="912"/>
    </row>
    <row r="11" spans="1:16" ht="42.75" customHeight="1">
      <c r="A11" s="732" t="s">
        <v>2272</v>
      </c>
      <c r="B11" s="911">
        <v>72</v>
      </c>
      <c r="C11" s="911">
        <v>36</v>
      </c>
      <c r="D11" s="911">
        <v>36</v>
      </c>
      <c r="E11" s="911">
        <v>57</v>
      </c>
      <c r="F11" s="911">
        <v>15</v>
      </c>
      <c r="G11" s="911">
        <v>71</v>
      </c>
      <c r="H11" s="911">
        <v>1</v>
      </c>
      <c r="I11" s="911">
        <v>0</v>
      </c>
      <c r="J11" s="911">
        <v>4</v>
      </c>
      <c r="K11" s="911">
        <v>12</v>
      </c>
      <c r="L11" s="911">
        <v>3</v>
      </c>
      <c r="M11" s="911">
        <v>43</v>
      </c>
      <c r="N11" s="911">
        <v>10</v>
      </c>
      <c r="O11" s="732" t="s">
        <v>2119</v>
      </c>
      <c r="P11" s="912"/>
    </row>
    <row r="12" spans="1:16" ht="42.75" customHeight="1">
      <c r="A12" s="732" t="s">
        <v>2365</v>
      </c>
      <c r="B12" s="913">
        <v>54</v>
      </c>
      <c r="C12" s="913">
        <v>29</v>
      </c>
      <c r="D12" s="913">
        <v>25</v>
      </c>
      <c r="E12" s="913">
        <v>41</v>
      </c>
      <c r="F12" s="913">
        <v>13</v>
      </c>
      <c r="G12" s="913">
        <v>53</v>
      </c>
      <c r="H12" s="913">
        <v>1</v>
      </c>
      <c r="I12" s="913">
        <v>0</v>
      </c>
      <c r="J12" s="913">
        <v>3</v>
      </c>
      <c r="K12" s="913">
        <v>12</v>
      </c>
      <c r="L12" s="913">
        <v>5</v>
      </c>
      <c r="M12" s="913">
        <v>29</v>
      </c>
      <c r="N12" s="913">
        <v>5</v>
      </c>
      <c r="O12" s="732" t="s">
        <v>2120</v>
      </c>
      <c r="P12" s="912"/>
    </row>
    <row r="13" spans="1:16" ht="42.75" customHeight="1">
      <c r="A13" s="732" t="s">
        <v>2109</v>
      </c>
      <c r="B13" s="911">
        <v>43</v>
      </c>
      <c r="C13" s="911">
        <v>22</v>
      </c>
      <c r="D13" s="911">
        <v>21</v>
      </c>
      <c r="E13" s="911">
        <v>29</v>
      </c>
      <c r="F13" s="911">
        <v>14</v>
      </c>
      <c r="G13" s="911">
        <v>43</v>
      </c>
      <c r="H13" s="911">
        <v>0</v>
      </c>
      <c r="I13" s="911">
        <v>2</v>
      </c>
      <c r="J13" s="911">
        <v>2</v>
      </c>
      <c r="K13" s="911">
        <v>3</v>
      </c>
      <c r="L13" s="911">
        <v>2</v>
      </c>
      <c r="M13" s="911">
        <v>30</v>
      </c>
      <c r="N13" s="911">
        <v>4</v>
      </c>
      <c r="O13" s="732" t="s">
        <v>2121</v>
      </c>
      <c r="P13" s="912"/>
    </row>
    <row r="14" spans="1:16" ht="42.75" customHeight="1">
      <c r="A14" s="732" t="s">
        <v>2366</v>
      </c>
      <c r="B14" s="913">
        <v>33</v>
      </c>
      <c r="C14" s="913">
        <v>17</v>
      </c>
      <c r="D14" s="913">
        <v>16</v>
      </c>
      <c r="E14" s="913">
        <v>28</v>
      </c>
      <c r="F14" s="913">
        <v>5</v>
      </c>
      <c r="G14" s="913">
        <v>30</v>
      </c>
      <c r="H14" s="913">
        <v>3</v>
      </c>
      <c r="I14" s="913">
        <v>0</v>
      </c>
      <c r="J14" s="913">
        <v>4</v>
      </c>
      <c r="K14" s="913">
        <v>3</v>
      </c>
      <c r="L14" s="913">
        <v>3</v>
      </c>
      <c r="M14" s="913">
        <v>17</v>
      </c>
      <c r="N14" s="913">
        <v>6</v>
      </c>
      <c r="O14" s="732" t="s">
        <v>2122</v>
      </c>
      <c r="P14" s="912"/>
    </row>
    <row r="15" spans="1:16" ht="42.75" customHeight="1">
      <c r="A15" s="732" t="s">
        <v>2111</v>
      </c>
      <c r="B15" s="911">
        <v>75</v>
      </c>
      <c r="C15" s="911">
        <v>41</v>
      </c>
      <c r="D15" s="911">
        <v>34</v>
      </c>
      <c r="E15" s="911">
        <v>57</v>
      </c>
      <c r="F15" s="911">
        <v>18</v>
      </c>
      <c r="G15" s="911">
        <v>71</v>
      </c>
      <c r="H15" s="911">
        <v>4</v>
      </c>
      <c r="I15" s="911">
        <v>0</v>
      </c>
      <c r="J15" s="911">
        <v>4</v>
      </c>
      <c r="K15" s="911">
        <v>5</v>
      </c>
      <c r="L15" s="911">
        <v>7</v>
      </c>
      <c r="M15" s="911">
        <v>39</v>
      </c>
      <c r="N15" s="911">
        <v>20</v>
      </c>
      <c r="O15" s="732" t="s">
        <v>2123</v>
      </c>
      <c r="P15" s="912"/>
    </row>
    <row r="16" spans="1:16" ht="42.75" customHeight="1">
      <c r="A16" s="732" t="s">
        <v>2112</v>
      </c>
      <c r="B16" s="913">
        <v>80</v>
      </c>
      <c r="C16" s="913">
        <v>52</v>
      </c>
      <c r="D16" s="913">
        <v>28</v>
      </c>
      <c r="E16" s="913">
        <v>63</v>
      </c>
      <c r="F16" s="913">
        <v>17</v>
      </c>
      <c r="G16" s="913">
        <v>78</v>
      </c>
      <c r="H16" s="913">
        <v>2</v>
      </c>
      <c r="I16" s="913">
        <v>0</v>
      </c>
      <c r="J16" s="913">
        <v>4</v>
      </c>
      <c r="K16" s="913">
        <v>7</v>
      </c>
      <c r="L16" s="913">
        <v>6</v>
      </c>
      <c r="M16" s="913">
        <v>52</v>
      </c>
      <c r="N16" s="913">
        <v>11</v>
      </c>
      <c r="O16" s="732" t="s">
        <v>2124</v>
      </c>
      <c r="P16" s="912"/>
    </row>
    <row r="17" spans="1:16" ht="42.75" customHeight="1">
      <c r="A17" s="732" t="s">
        <v>2113</v>
      </c>
      <c r="B17" s="911">
        <v>76</v>
      </c>
      <c r="C17" s="911">
        <v>53</v>
      </c>
      <c r="D17" s="911">
        <v>23</v>
      </c>
      <c r="E17" s="911">
        <v>51</v>
      </c>
      <c r="F17" s="911">
        <v>25</v>
      </c>
      <c r="G17" s="911">
        <v>76</v>
      </c>
      <c r="H17" s="911">
        <v>0</v>
      </c>
      <c r="I17" s="911">
        <v>1</v>
      </c>
      <c r="J17" s="911">
        <v>5</v>
      </c>
      <c r="K17" s="911">
        <v>5</v>
      </c>
      <c r="L17" s="911">
        <v>6</v>
      </c>
      <c r="M17" s="911">
        <v>50</v>
      </c>
      <c r="N17" s="911">
        <v>9</v>
      </c>
      <c r="O17" s="732" t="s">
        <v>2125</v>
      </c>
      <c r="P17" s="912"/>
    </row>
    <row r="18" spans="1:16" ht="42.75" customHeight="1">
      <c r="A18" s="732" t="s">
        <v>2114</v>
      </c>
      <c r="B18" s="913">
        <v>89</v>
      </c>
      <c r="C18" s="913">
        <v>61</v>
      </c>
      <c r="D18" s="913">
        <v>28</v>
      </c>
      <c r="E18" s="913">
        <v>73</v>
      </c>
      <c r="F18" s="913">
        <v>16</v>
      </c>
      <c r="G18" s="913">
        <v>87</v>
      </c>
      <c r="H18" s="913">
        <v>2</v>
      </c>
      <c r="I18" s="913">
        <v>0</v>
      </c>
      <c r="J18" s="913">
        <v>2</v>
      </c>
      <c r="K18" s="913">
        <v>6</v>
      </c>
      <c r="L18" s="913">
        <v>4</v>
      </c>
      <c r="M18" s="913">
        <v>50</v>
      </c>
      <c r="N18" s="913">
        <v>27</v>
      </c>
      <c r="O18" s="732" t="s">
        <v>2126</v>
      </c>
      <c r="P18" s="912"/>
    </row>
    <row r="19" spans="1:16" ht="78" customHeight="1">
      <c r="A19" s="914" t="s">
        <v>128</v>
      </c>
      <c r="B19" s="915">
        <f>SUM(B7:B18)</f>
        <v>975</v>
      </c>
      <c r="C19" s="915">
        <f t="shared" ref="C19:N19" si="0">SUM(C7:C18)</f>
        <v>531</v>
      </c>
      <c r="D19" s="915">
        <f t="shared" si="0"/>
        <v>444</v>
      </c>
      <c r="E19" s="915">
        <f t="shared" si="0"/>
        <v>753</v>
      </c>
      <c r="F19" s="915">
        <f t="shared" si="0"/>
        <v>222</v>
      </c>
      <c r="G19" s="915">
        <f t="shared" si="0"/>
        <v>949</v>
      </c>
      <c r="H19" s="915">
        <f t="shared" si="0"/>
        <v>26</v>
      </c>
      <c r="I19" s="915">
        <f t="shared" si="0"/>
        <v>4</v>
      </c>
      <c r="J19" s="915">
        <f t="shared" si="0"/>
        <v>52</v>
      </c>
      <c r="K19" s="915">
        <f t="shared" si="0"/>
        <v>83</v>
      </c>
      <c r="L19" s="915">
        <f t="shared" si="0"/>
        <v>65</v>
      </c>
      <c r="M19" s="915">
        <f t="shared" si="0"/>
        <v>609</v>
      </c>
      <c r="N19" s="915">
        <f t="shared" si="0"/>
        <v>162</v>
      </c>
      <c r="O19" s="914" t="s">
        <v>129</v>
      </c>
      <c r="P19" s="912"/>
    </row>
    <row r="20" spans="1:16" ht="42.75" customHeight="1">
      <c r="B20" s="916"/>
      <c r="C20" s="916"/>
      <c r="D20" s="916"/>
      <c r="E20" s="916"/>
      <c r="F20" s="916"/>
      <c r="G20" s="916"/>
      <c r="H20" s="916"/>
      <c r="I20" s="916"/>
      <c r="J20" s="916"/>
      <c r="K20" s="916"/>
      <c r="L20" s="916"/>
      <c r="M20" s="916"/>
      <c r="N20" s="916"/>
    </row>
  </sheetData>
  <mergeCells count="16">
    <mergeCell ref="N5:N6"/>
    <mergeCell ref="A1:O1"/>
    <mergeCell ref="A2:O2"/>
    <mergeCell ref="A3:H3"/>
    <mergeCell ref="I3:O3"/>
    <mergeCell ref="A4:A6"/>
    <mergeCell ref="C4:D4"/>
    <mergeCell ref="E4:F4"/>
    <mergeCell ref="G4:H4"/>
    <mergeCell ref="I4:N4"/>
    <mergeCell ref="O4:O6"/>
    <mergeCell ref="I5:I6"/>
    <mergeCell ref="J5:J6"/>
    <mergeCell ref="K5:K6"/>
    <mergeCell ref="L5:L6"/>
    <mergeCell ref="M5:M6"/>
  </mergeCells>
  <printOptions horizontalCentered="1" verticalCentered="1"/>
  <pageMargins left="0.74803149606299213" right="0.74803149606299213" top="0.98425196850393704" bottom="0.98425196850393704" header="0.51181102362204722" footer="0.51181102362204722"/>
  <pageSetup paperSize="9" scale="32" orientation="landscape" verticalDpi="300"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17"/>
  <sheetViews>
    <sheetView showGridLines="0" rightToLeft="1" zoomScale="61" zoomScaleNormal="100" workbookViewId="0">
      <selection activeCell="G13" sqref="G13"/>
    </sheetView>
  </sheetViews>
  <sheetFormatPr defaultColWidth="34.85546875" defaultRowHeight="137.25" customHeight="1"/>
  <cols>
    <col min="1" max="1" width="34.85546875" style="734"/>
    <col min="2" max="3" width="0" style="821" hidden="1" customWidth="1"/>
    <col min="4" max="5" width="34.85546875" style="821"/>
    <col min="6" max="8" width="34.85546875" style="819"/>
    <col min="9" max="9" width="34.85546875" style="821"/>
    <col min="10" max="16384" width="34.85546875" style="734"/>
  </cols>
  <sheetData>
    <row r="1" spans="1:10" ht="65.25" customHeight="1">
      <c r="A1" s="1956" t="s">
        <v>2367</v>
      </c>
      <c r="B1" s="1956"/>
      <c r="C1" s="1956"/>
      <c r="D1" s="1956"/>
      <c r="E1" s="1956"/>
      <c r="F1" s="1956"/>
      <c r="G1" s="1956"/>
      <c r="H1" s="1956"/>
      <c r="I1" s="1956"/>
      <c r="J1" s="917"/>
    </row>
    <row r="2" spans="1:10" ht="59.25" customHeight="1">
      <c r="A2" s="1902" t="s">
        <v>2368</v>
      </c>
      <c r="B2" s="1902"/>
      <c r="C2" s="1902"/>
      <c r="D2" s="1902"/>
      <c r="E2" s="1902"/>
      <c r="F2" s="1902"/>
      <c r="G2" s="1902"/>
      <c r="H2" s="1902"/>
      <c r="I2" s="1902"/>
      <c r="J2" s="918"/>
    </row>
    <row r="3" spans="1:10" ht="41.25" customHeight="1">
      <c r="A3" s="1904" t="s">
        <v>2369</v>
      </c>
      <c r="B3" s="2155"/>
      <c r="C3" s="2155"/>
      <c r="D3" s="1958" t="s">
        <v>2370</v>
      </c>
      <c r="E3" s="1958"/>
      <c r="F3" s="1958"/>
      <c r="G3" s="1958"/>
      <c r="H3" s="1958"/>
      <c r="I3" s="1905"/>
    </row>
    <row r="4" spans="1:10" s="919" customFormat="1" ht="82.5" customHeight="1">
      <c r="A4" s="914" t="s">
        <v>83</v>
      </c>
      <c r="B4" s="914" t="s">
        <v>518</v>
      </c>
      <c r="C4" s="914" t="s">
        <v>519</v>
      </c>
      <c r="D4" s="914" t="s">
        <v>219</v>
      </c>
      <c r="E4" s="914" t="s">
        <v>220</v>
      </c>
      <c r="F4" s="914" t="s">
        <v>178</v>
      </c>
      <c r="G4" s="914" t="s">
        <v>179</v>
      </c>
      <c r="H4" s="914" t="s">
        <v>221</v>
      </c>
      <c r="I4" s="914" t="s">
        <v>87</v>
      </c>
    </row>
    <row r="5" spans="1:10" ht="73.5" customHeight="1">
      <c r="A5" s="732" t="s">
        <v>94</v>
      </c>
      <c r="B5" s="920">
        <v>0</v>
      </c>
      <c r="C5" s="920">
        <v>1</v>
      </c>
      <c r="D5" s="921">
        <v>0</v>
      </c>
      <c r="E5" s="921">
        <v>0</v>
      </c>
      <c r="F5" s="921">
        <v>0</v>
      </c>
      <c r="G5" s="921">
        <v>0</v>
      </c>
      <c r="H5" s="922">
        <v>0</v>
      </c>
      <c r="I5" s="732" t="s">
        <v>95</v>
      </c>
    </row>
    <row r="6" spans="1:10" ht="81" customHeight="1">
      <c r="A6" s="732" t="s">
        <v>148</v>
      </c>
      <c r="B6" s="923">
        <v>1</v>
      </c>
      <c r="C6" s="923">
        <v>0</v>
      </c>
      <c r="D6" s="924">
        <v>0</v>
      </c>
      <c r="E6" s="924">
        <v>0</v>
      </c>
      <c r="F6" s="924">
        <v>0</v>
      </c>
      <c r="G6" s="924">
        <v>0</v>
      </c>
      <c r="H6" s="925">
        <v>0</v>
      </c>
      <c r="I6" s="732" t="s">
        <v>261</v>
      </c>
    </row>
    <row r="7" spans="1:10" ht="69.75" customHeight="1">
      <c r="A7" s="732" t="s">
        <v>116</v>
      </c>
      <c r="B7" s="920">
        <v>4</v>
      </c>
      <c r="C7" s="920">
        <v>1</v>
      </c>
      <c r="D7" s="921">
        <v>0</v>
      </c>
      <c r="E7" s="921">
        <v>0</v>
      </c>
      <c r="F7" s="921">
        <v>2</v>
      </c>
      <c r="G7" s="921">
        <v>2</v>
      </c>
      <c r="H7" s="922">
        <v>0</v>
      </c>
      <c r="I7" s="732" t="s">
        <v>117</v>
      </c>
    </row>
    <row r="8" spans="1:10" ht="66" customHeight="1">
      <c r="A8" s="732" t="s">
        <v>92</v>
      </c>
      <c r="B8" s="923">
        <v>0</v>
      </c>
      <c r="C8" s="923">
        <v>0</v>
      </c>
      <c r="D8" s="924">
        <v>0</v>
      </c>
      <c r="E8" s="924">
        <v>0</v>
      </c>
      <c r="F8" s="924">
        <v>0</v>
      </c>
      <c r="G8" s="924">
        <v>0</v>
      </c>
      <c r="H8" s="925">
        <v>0</v>
      </c>
      <c r="I8" s="732" t="s">
        <v>93</v>
      </c>
    </row>
    <row r="9" spans="1:10" s="919" customFormat="1" ht="52.5" customHeight="1">
      <c r="A9" s="926" t="s">
        <v>128</v>
      </c>
      <c r="B9" s="927">
        <f t="shared" ref="B9:H9" si="0">SUM(B5:B8)</f>
        <v>5</v>
      </c>
      <c r="C9" s="927">
        <f t="shared" si="0"/>
        <v>2</v>
      </c>
      <c r="D9" s="927">
        <f t="shared" si="0"/>
        <v>0</v>
      </c>
      <c r="E9" s="927">
        <f t="shared" si="0"/>
        <v>0</v>
      </c>
      <c r="F9" s="927">
        <f t="shared" si="0"/>
        <v>2</v>
      </c>
      <c r="G9" s="927">
        <f t="shared" si="0"/>
        <v>2</v>
      </c>
      <c r="H9" s="927">
        <f t="shared" si="0"/>
        <v>0</v>
      </c>
      <c r="I9" s="926" t="s">
        <v>889</v>
      </c>
    </row>
    <row r="10" spans="1:10" ht="24" customHeight="1">
      <c r="A10" s="1991" t="s">
        <v>2371</v>
      </c>
      <c r="B10" s="1991"/>
      <c r="C10" s="1992"/>
      <c r="D10" s="1993" t="s">
        <v>2372</v>
      </c>
      <c r="E10" s="1993"/>
      <c r="F10" s="1993"/>
      <c r="G10" s="1993"/>
      <c r="H10" s="1993"/>
      <c r="I10" s="1994"/>
    </row>
    <row r="11" spans="1:10" ht="137.25" customHeight="1">
      <c r="A11" s="747"/>
      <c r="B11" s="746"/>
      <c r="C11" s="746"/>
      <c r="D11" s="746"/>
      <c r="E11" s="746"/>
      <c r="I11" s="746"/>
    </row>
    <row r="12" spans="1:10" ht="137.25" customHeight="1">
      <c r="B12" s="746"/>
      <c r="C12" s="746"/>
      <c r="D12" s="746"/>
      <c r="E12" s="746"/>
      <c r="I12" s="746"/>
    </row>
    <row r="13" spans="1:10" ht="137.25" customHeight="1">
      <c r="B13" s="746"/>
      <c r="C13" s="746"/>
      <c r="D13" s="746"/>
      <c r="E13" s="746"/>
      <c r="I13" s="746"/>
    </row>
    <row r="14" spans="1:10" ht="137.25" customHeight="1">
      <c r="B14" s="746"/>
      <c r="C14" s="746"/>
      <c r="D14" s="746"/>
      <c r="E14" s="746"/>
      <c r="I14" s="746"/>
    </row>
    <row r="15" spans="1:10" ht="137.25" customHeight="1">
      <c r="B15" s="746"/>
      <c r="C15" s="746"/>
      <c r="D15" s="746"/>
      <c r="E15" s="746"/>
      <c r="I15" s="746"/>
    </row>
    <row r="16" spans="1:10" ht="137.25" customHeight="1">
      <c r="B16" s="746"/>
      <c r="C16" s="746"/>
      <c r="D16" s="746"/>
      <c r="E16" s="746"/>
      <c r="I16" s="746"/>
    </row>
    <row r="17" spans="2:9" ht="137.25" customHeight="1">
      <c r="B17" s="746"/>
      <c r="C17" s="746"/>
      <c r="D17" s="746"/>
      <c r="E17" s="746"/>
      <c r="I17" s="746"/>
    </row>
  </sheetData>
  <mergeCells count="6">
    <mergeCell ref="A1:I1"/>
    <mergeCell ref="A2:I2"/>
    <mergeCell ref="A3:C3"/>
    <mergeCell ref="D3:I3"/>
    <mergeCell ref="A10:C10"/>
    <mergeCell ref="D10:I10"/>
  </mergeCells>
  <printOptions horizontalCentered="1" verticalCentered="1" gridLinesSet="0"/>
  <pageMargins left="0.19685039370078741" right="0.19685039370078741" top="0.59055118110236227" bottom="0.39370078740157483" header="0.51181102362204722" footer="0.51181102362204722"/>
  <pageSetup paperSize="9" scale="58" orientation="landscape"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54"/>
  <sheetViews>
    <sheetView showGridLines="0" rightToLeft="1" showRuler="0" zoomScale="60" zoomScaleNormal="60" workbookViewId="0">
      <selection activeCell="G13" sqref="G13"/>
    </sheetView>
  </sheetViews>
  <sheetFormatPr defaultColWidth="26.28515625" defaultRowHeight="50.25" customHeight="1"/>
  <cols>
    <col min="1" max="1" width="26.28515625" style="734"/>
    <col min="2" max="7" width="0" style="734" hidden="1" customWidth="1"/>
    <col min="8" max="8" width="26.28515625" style="734"/>
    <col min="9" max="13" width="26.28515625" style="747"/>
    <col min="14" max="14" width="26.28515625" style="734"/>
    <col min="15" max="19" width="26.28515625" style="747"/>
    <col min="20" max="16384" width="26.28515625" style="734"/>
  </cols>
  <sheetData>
    <row r="1" spans="1:20" ht="102.75" customHeight="1">
      <c r="A1" s="2402" t="s">
        <v>2373</v>
      </c>
      <c r="B1" s="2402"/>
      <c r="C1" s="2402"/>
      <c r="D1" s="2402"/>
      <c r="E1" s="2402"/>
      <c r="F1" s="2402"/>
      <c r="G1" s="2402"/>
      <c r="H1" s="2402"/>
      <c r="I1" s="2402"/>
      <c r="J1" s="2402"/>
      <c r="K1" s="2402"/>
      <c r="L1" s="2402"/>
      <c r="M1" s="2402"/>
      <c r="N1" s="2402"/>
      <c r="O1" s="2402"/>
      <c r="P1" s="2402"/>
      <c r="Q1" s="2402"/>
      <c r="R1" s="2402"/>
      <c r="S1" s="2402"/>
      <c r="T1" s="2402"/>
    </row>
    <row r="2" spans="1:20" ht="76.5" customHeight="1">
      <c r="A2" s="2403" t="s">
        <v>2374</v>
      </c>
      <c r="B2" s="2403"/>
      <c r="C2" s="2403"/>
      <c r="D2" s="2403"/>
      <c r="E2" s="2403"/>
      <c r="F2" s="2403"/>
      <c r="G2" s="2403"/>
      <c r="H2" s="2403"/>
      <c r="I2" s="2403"/>
      <c r="J2" s="2403"/>
      <c r="K2" s="2403"/>
      <c r="L2" s="2403"/>
      <c r="M2" s="2403"/>
      <c r="N2" s="2403"/>
      <c r="O2" s="2403"/>
      <c r="P2" s="2403"/>
      <c r="Q2" s="2403"/>
      <c r="R2" s="2403"/>
      <c r="S2" s="2403"/>
      <c r="T2" s="2403"/>
    </row>
    <row r="3" spans="1:20" ht="50.25" customHeight="1">
      <c r="A3" s="1904" t="s">
        <v>2375</v>
      </c>
      <c r="B3" s="2155"/>
      <c r="C3" s="2155"/>
      <c r="D3" s="2155"/>
      <c r="E3" s="2155"/>
      <c r="F3" s="2155"/>
      <c r="G3" s="2155"/>
      <c r="H3" s="1958" t="s">
        <v>2376</v>
      </c>
      <c r="I3" s="1958"/>
      <c r="J3" s="1958"/>
      <c r="K3" s="1958"/>
      <c r="L3" s="1958"/>
      <c r="M3" s="1958"/>
      <c r="N3" s="1958"/>
      <c r="O3" s="1958"/>
      <c r="P3" s="1958"/>
      <c r="Q3" s="1958"/>
      <c r="R3" s="1958"/>
      <c r="S3" s="1958"/>
      <c r="T3" s="1905"/>
    </row>
    <row r="4" spans="1:20" s="928" customFormat="1" ht="50.25" customHeight="1">
      <c r="A4" s="2355" t="s">
        <v>83</v>
      </c>
      <c r="B4" s="2404" t="s">
        <v>220</v>
      </c>
      <c r="C4" s="2404"/>
      <c r="D4" s="2404"/>
      <c r="E4" s="2404"/>
      <c r="F4" s="2404"/>
      <c r="G4" s="2405"/>
      <c r="H4" s="2406" t="s">
        <v>179</v>
      </c>
      <c r="I4" s="2407"/>
      <c r="J4" s="2407"/>
      <c r="K4" s="2407"/>
      <c r="L4" s="2407"/>
      <c r="M4" s="2408"/>
      <c r="N4" s="2406" t="s">
        <v>221</v>
      </c>
      <c r="O4" s="2407"/>
      <c r="P4" s="2407"/>
      <c r="Q4" s="2407"/>
      <c r="R4" s="2407"/>
      <c r="S4" s="2408"/>
      <c r="T4" s="2364" t="s">
        <v>87</v>
      </c>
    </row>
    <row r="5" spans="1:20" ht="50.25" customHeight="1">
      <c r="A5" s="2355"/>
      <c r="B5" s="2404" t="s">
        <v>2377</v>
      </c>
      <c r="C5" s="2404"/>
      <c r="D5" s="929" t="s">
        <v>2378</v>
      </c>
      <c r="E5" s="930" t="s">
        <v>2379</v>
      </c>
      <c r="F5" s="931"/>
      <c r="G5" s="929" t="s">
        <v>2380</v>
      </c>
      <c r="H5" s="932" t="s">
        <v>2377</v>
      </c>
      <c r="I5" s="931"/>
      <c r="J5" s="933" t="s">
        <v>2378</v>
      </c>
      <c r="K5" s="932" t="s">
        <v>2379</v>
      </c>
      <c r="L5" s="931"/>
      <c r="M5" s="934" t="s">
        <v>2380</v>
      </c>
      <c r="N5" s="932" t="s">
        <v>2377</v>
      </c>
      <c r="O5" s="931"/>
      <c r="P5" s="933" t="s">
        <v>2378</v>
      </c>
      <c r="Q5" s="932" t="s">
        <v>2379</v>
      </c>
      <c r="R5" s="931"/>
      <c r="S5" s="934" t="s">
        <v>2380</v>
      </c>
      <c r="T5" s="2365"/>
    </row>
    <row r="6" spans="1:20" ht="50.25" customHeight="1">
      <c r="A6" s="2355"/>
      <c r="B6" s="935" t="s">
        <v>624</v>
      </c>
      <c r="C6" s="935" t="s">
        <v>625</v>
      </c>
      <c r="D6" s="935" t="s">
        <v>128</v>
      </c>
      <c r="E6" s="935" t="s">
        <v>624</v>
      </c>
      <c r="F6" s="935" t="s">
        <v>625</v>
      </c>
      <c r="G6" s="935" t="s">
        <v>128</v>
      </c>
      <c r="H6" s="935" t="s">
        <v>624</v>
      </c>
      <c r="I6" s="935" t="s">
        <v>625</v>
      </c>
      <c r="J6" s="935" t="s">
        <v>128</v>
      </c>
      <c r="K6" s="935" t="s">
        <v>624</v>
      </c>
      <c r="L6" s="935" t="s">
        <v>625</v>
      </c>
      <c r="M6" s="935" t="s">
        <v>128</v>
      </c>
      <c r="N6" s="935" t="s">
        <v>624</v>
      </c>
      <c r="O6" s="935" t="s">
        <v>625</v>
      </c>
      <c r="P6" s="935" t="s">
        <v>128</v>
      </c>
      <c r="Q6" s="935" t="s">
        <v>624</v>
      </c>
      <c r="R6" s="935" t="s">
        <v>625</v>
      </c>
      <c r="S6" s="935" t="s">
        <v>128</v>
      </c>
      <c r="T6" s="2365"/>
    </row>
    <row r="7" spans="1:20" ht="50.25" customHeight="1">
      <c r="A7" s="2355"/>
      <c r="B7" s="936" t="s">
        <v>626</v>
      </c>
      <c r="C7" s="936" t="s">
        <v>627</v>
      </c>
      <c r="D7" s="936" t="s">
        <v>129</v>
      </c>
      <c r="E7" s="936" t="s">
        <v>626</v>
      </c>
      <c r="F7" s="936" t="s">
        <v>627</v>
      </c>
      <c r="G7" s="936" t="s">
        <v>129</v>
      </c>
      <c r="H7" s="936" t="s">
        <v>626</v>
      </c>
      <c r="I7" s="936" t="s">
        <v>627</v>
      </c>
      <c r="J7" s="936" t="s">
        <v>129</v>
      </c>
      <c r="K7" s="936" t="s">
        <v>626</v>
      </c>
      <c r="L7" s="936" t="s">
        <v>627</v>
      </c>
      <c r="M7" s="936" t="s">
        <v>129</v>
      </c>
      <c r="N7" s="936" t="s">
        <v>626</v>
      </c>
      <c r="O7" s="936" t="s">
        <v>627</v>
      </c>
      <c r="P7" s="936" t="s">
        <v>129</v>
      </c>
      <c r="Q7" s="936" t="s">
        <v>626</v>
      </c>
      <c r="R7" s="936" t="s">
        <v>627</v>
      </c>
      <c r="S7" s="936" t="s">
        <v>129</v>
      </c>
      <c r="T7" s="2366"/>
    </row>
    <row r="8" spans="1:20" s="762" customFormat="1" ht="50.25" customHeight="1">
      <c r="A8" s="732" t="s">
        <v>88</v>
      </c>
      <c r="B8" s="808">
        <v>16</v>
      </c>
      <c r="C8" s="808">
        <v>22</v>
      </c>
      <c r="D8" s="937">
        <f t="shared" ref="D8:D27" si="0">SUM(C8,B8)</f>
        <v>38</v>
      </c>
      <c r="E8" s="808">
        <v>0</v>
      </c>
      <c r="F8" s="808">
        <v>0</v>
      </c>
      <c r="G8" s="937">
        <f t="shared" ref="G8:G27" si="1">E8+F8</f>
        <v>0</v>
      </c>
      <c r="H8" s="808">
        <v>10</v>
      </c>
      <c r="I8" s="808">
        <v>3</v>
      </c>
      <c r="J8" s="937">
        <f>H8+I8</f>
        <v>13</v>
      </c>
      <c r="K8" s="808">
        <v>0</v>
      </c>
      <c r="L8" s="808">
        <v>0</v>
      </c>
      <c r="M8" s="937">
        <f>K8+L8</f>
        <v>0</v>
      </c>
      <c r="N8" s="808">
        <v>23</v>
      </c>
      <c r="O8" s="808">
        <v>5</v>
      </c>
      <c r="P8" s="937">
        <f>N8+O8</f>
        <v>28</v>
      </c>
      <c r="Q8" s="808">
        <v>0</v>
      </c>
      <c r="R8" s="808">
        <v>0</v>
      </c>
      <c r="S8" s="937">
        <f>Q8+R8</f>
        <v>0</v>
      </c>
      <c r="T8" s="732" t="s">
        <v>89</v>
      </c>
    </row>
    <row r="9" spans="1:20" s="762" customFormat="1" ht="50.25" customHeight="1">
      <c r="A9" s="732" t="s">
        <v>90</v>
      </c>
      <c r="B9" s="811">
        <v>0</v>
      </c>
      <c r="C9" s="811">
        <v>0</v>
      </c>
      <c r="D9" s="937">
        <f t="shared" si="0"/>
        <v>0</v>
      </c>
      <c r="E9" s="811">
        <v>0</v>
      </c>
      <c r="F9" s="811">
        <v>0</v>
      </c>
      <c r="G9" s="937">
        <f t="shared" si="1"/>
        <v>0</v>
      </c>
      <c r="H9" s="811">
        <v>0</v>
      </c>
      <c r="I9" s="811">
        <v>0</v>
      </c>
      <c r="J9" s="937">
        <f t="shared" ref="J9:J28" si="2">H9+I9</f>
        <v>0</v>
      </c>
      <c r="K9" s="811">
        <v>0</v>
      </c>
      <c r="L9" s="811">
        <v>0</v>
      </c>
      <c r="M9" s="937">
        <f t="shared" ref="M9:M28" si="3">K9+L9</f>
        <v>0</v>
      </c>
      <c r="N9" s="811">
        <v>0</v>
      </c>
      <c r="O9" s="811">
        <v>0</v>
      </c>
      <c r="P9" s="937">
        <f t="shared" ref="P9:P28" si="4">N9+O9</f>
        <v>0</v>
      </c>
      <c r="Q9" s="811">
        <v>0</v>
      </c>
      <c r="R9" s="811">
        <v>0</v>
      </c>
      <c r="S9" s="937">
        <f t="shared" ref="S9:S28" si="5">Q9+R9</f>
        <v>0</v>
      </c>
      <c r="T9" s="732" t="s">
        <v>91</v>
      </c>
    </row>
    <row r="10" spans="1:20" s="762" customFormat="1" ht="50.25" customHeight="1">
      <c r="A10" s="732" t="s">
        <v>92</v>
      </c>
      <c r="B10" s="808">
        <v>3</v>
      </c>
      <c r="C10" s="808">
        <v>5</v>
      </c>
      <c r="D10" s="937">
        <f t="shared" si="0"/>
        <v>8</v>
      </c>
      <c r="E10" s="808">
        <v>0</v>
      </c>
      <c r="F10" s="808">
        <v>0</v>
      </c>
      <c r="G10" s="937">
        <f t="shared" si="1"/>
        <v>0</v>
      </c>
      <c r="H10" s="808">
        <v>3</v>
      </c>
      <c r="I10" s="808">
        <v>1</v>
      </c>
      <c r="J10" s="937">
        <f t="shared" si="2"/>
        <v>4</v>
      </c>
      <c r="K10" s="808">
        <v>0</v>
      </c>
      <c r="L10" s="808">
        <v>0</v>
      </c>
      <c r="M10" s="937">
        <f t="shared" si="3"/>
        <v>0</v>
      </c>
      <c r="N10" s="808">
        <v>2</v>
      </c>
      <c r="O10" s="808">
        <v>0</v>
      </c>
      <c r="P10" s="937">
        <f t="shared" si="4"/>
        <v>2</v>
      </c>
      <c r="Q10" s="808">
        <v>0</v>
      </c>
      <c r="R10" s="808">
        <v>0</v>
      </c>
      <c r="S10" s="937">
        <f t="shared" si="5"/>
        <v>0</v>
      </c>
      <c r="T10" s="732" t="s">
        <v>93</v>
      </c>
    </row>
    <row r="11" spans="1:20" s="762" customFormat="1" ht="50.25" customHeight="1">
      <c r="A11" s="732" t="s">
        <v>94</v>
      </c>
      <c r="B11" s="811">
        <v>8</v>
      </c>
      <c r="C11" s="811">
        <v>6</v>
      </c>
      <c r="D11" s="937">
        <f t="shared" si="0"/>
        <v>14</v>
      </c>
      <c r="E11" s="811">
        <v>0</v>
      </c>
      <c r="F11" s="811">
        <v>0</v>
      </c>
      <c r="G11" s="937">
        <f t="shared" si="1"/>
        <v>0</v>
      </c>
      <c r="H11" s="811">
        <v>5</v>
      </c>
      <c r="I11" s="811">
        <v>2</v>
      </c>
      <c r="J11" s="937">
        <f t="shared" si="2"/>
        <v>7</v>
      </c>
      <c r="K11" s="811">
        <v>0</v>
      </c>
      <c r="L11" s="811">
        <v>0</v>
      </c>
      <c r="M11" s="937">
        <f t="shared" si="3"/>
        <v>0</v>
      </c>
      <c r="N11" s="811">
        <v>8</v>
      </c>
      <c r="O11" s="811">
        <v>0</v>
      </c>
      <c r="P11" s="937">
        <f t="shared" si="4"/>
        <v>8</v>
      </c>
      <c r="Q11" s="811">
        <v>0</v>
      </c>
      <c r="R11" s="811">
        <v>0</v>
      </c>
      <c r="S11" s="937">
        <f t="shared" si="5"/>
        <v>0</v>
      </c>
      <c r="T11" s="732" t="s">
        <v>257</v>
      </c>
    </row>
    <row r="12" spans="1:20" s="762" customFormat="1" ht="50.25" customHeight="1">
      <c r="A12" s="732" t="s">
        <v>96</v>
      </c>
      <c r="B12" s="808">
        <v>43</v>
      </c>
      <c r="C12" s="808">
        <v>219</v>
      </c>
      <c r="D12" s="937">
        <f t="shared" si="0"/>
        <v>262</v>
      </c>
      <c r="E12" s="808">
        <v>0</v>
      </c>
      <c r="F12" s="808">
        <v>0</v>
      </c>
      <c r="G12" s="937">
        <f t="shared" si="1"/>
        <v>0</v>
      </c>
      <c r="H12" s="808">
        <v>23</v>
      </c>
      <c r="I12" s="808">
        <v>36</v>
      </c>
      <c r="J12" s="937">
        <f t="shared" si="2"/>
        <v>59</v>
      </c>
      <c r="K12" s="808">
        <v>0</v>
      </c>
      <c r="L12" s="808">
        <v>0</v>
      </c>
      <c r="M12" s="937">
        <f t="shared" si="3"/>
        <v>0</v>
      </c>
      <c r="N12" s="808">
        <v>92</v>
      </c>
      <c r="O12" s="808">
        <v>225</v>
      </c>
      <c r="P12" s="937">
        <f t="shared" si="4"/>
        <v>317</v>
      </c>
      <c r="Q12" s="808">
        <v>0</v>
      </c>
      <c r="R12" s="808">
        <v>0</v>
      </c>
      <c r="S12" s="937">
        <f t="shared" si="5"/>
        <v>0</v>
      </c>
      <c r="T12" s="732" t="s">
        <v>97</v>
      </c>
    </row>
    <row r="13" spans="1:20" s="762" customFormat="1" ht="50.25" customHeight="1">
      <c r="A13" s="732" t="s">
        <v>98</v>
      </c>
      <c r="B13" s="811">
        <v>151</v>
      </c>
      <c r="C13" s="811">
        <v>150</v>
      </c>
      <c r="D13" s="937">
        <f t="shared" si="0"/>
        <v>301</v>
      </c>
      <c r="E13" s="811">
        <v>0</v>
      </c>
      <c r="F13" s="811">
        <v>0</v>
      </c>
      <c r="G13" s="937">
        <f t="shared" si="1"/>
        <v>0</v>
      </c>
      <c r="H13" s="811">
        <v>54</v>
      </c>
      <c r="I13" s="811">
        <v>51</v>
      </c>
      <c r="J13" s="937">
        <f t="shared" si="2"/>
        <v>105</v>
      </c>
      <c r="K13" s="811">
        <v>0</v>
      </c>
      <c r="L13" s="811">
        <v>0</v>
      </c>
      <c r="M13" s="937">
        <f t="shared" si="3"/>
        <v>0</v>
      </c>
      <c r="N13" s="811">
        <v>79</v>
      </c>
      <c r="O13" s="811">
        <v>41</v>
      </c>
      <c r="P13" s="937">
        <f t="shared" si="4"/>
        <v>120</v>
      </c>
      <c r="Q13" s="811">
        <v>0</v>
      </c>
      <c r="R13" s="811">
        <v>0</v>
      </c>
      <c r="S13" s="937">
        <f t="shared" si="5"/>
        <v>0</v>
      </c>
      <c r="T13" s="732" t="s">
        <v>99</v>
      </c>
    </row>
    <row r="14" spans="1:20" s="762" customFormat="1" ht="50.25" customHeight="1">
      <c r="A14" s="732" t="s">
        <v>258</v>
      </c>
      <c r="B14" s="808">
        <v>11</v>
      </c>
      <c r="C14" s="808">
        <v>14</v>
      </c>
      <c r="D14" s="937">
        <f t="shared" si="0"/>
        <v>25</v>
      </c>
      <c r="E14" s="808">
        <v>0</v>
      </c>
      <c r="F14" s="808">
        <v>0</v>
      </c>
      <c r="G14" s="937">
        <f t="shared" si="1"/>
        <v>0</v>
      </c>
      <c r="H14" s="808">
        <v>6</v>
      </c>
      <c r="I14" s="808">
        <v>9</v>
      </c>
      <c r="J14" s="937">
        <f t="shared" si="2"/>
        <v>15</v>
      </c>
      <c r="K14" s="808">
        <v>0</v>
      </c>
      <c r="L14" s="808">
        <v>0</v>
      </c>
      <c r="M14" s="937">
        <f t="shared" si="3"/>
        <v>0</v>
      </c>
      <c r="N14" s="808">
        <v>12</v>
      </c>
      <c r="O14" s="808">
        <v>9</v>
      </c>
      <c r="P14" s="937">
        <f t="shared" si="4"/>
        <v>21</v>
      </c>
      <c r="Q14" s="808">
        <v>0</v>
      </c>
      <c r="R14" s="808">
        <v>0</v>
      </c>
      <c r="S14" s="937">
        <f t="shared" si="5"/>
        <v>0</v>
      </c>
      <c r="T14" s="732" t="s">
        <v>101</v>
      </c>
    </row>
    <row r="15" spans="1:20" s="762" customFormat="1" ht="50.25" customHeight="1">
      <c r="A15" s="732" t="s">
        <v>102</v>
      </c>
      <c r="B15" s="811">
        <v>39</v>
      </c>
      <c r="C15" s="811">
        <v>62</v>
      </c>
      <c r="D15" s="937">
        <f t="shared" si="0"/>
        <v>101</v>
      </c>
      <c r="E15" s="811">
        <v>0</v>
      </c>
      <c r="F15" s="811">
        <v>0</v>
      </c>
      <c r="G15" s="937">
        <f t="shared" si="1"/>
        <v>0</v>
      </c>
      <c r="H15" s="811">
        <v>27</v>
      </c>
      <c r="I15" s="811">
        <v>29</v>
      </c>
      <c r="J15" s="937">
        <f t="shared" si="2"/>
        <v>56</v>
      </c>
      <c r="K15" s="811">
        <v>0</v>
      </c>
      <c r="L15" s="811">
        <v>0</v>
      </c>
      <c r="M15" s="937">
        <f t="shared" si="3"/>
        <v>0</v>
      </c>
      <c r="N15" s="811">
        <v>44</v>
      </c>
      <c r="O15" s="811">
        <v>48</v>
      </c>
      <c r="P15" s="937">
        <f t="shared" si="4"/>
        <v>92</v>
      </c>
      <c r="Q15" s="811">
        <v>0</v>
      </c>
      <c r="R15" s="811">
        <v>0</v>
      </c>
      <c r="S15" s="937">
        <f t="shared" si="5"/>
        <v>0</v>
      </c>
      <c r="T15" s="732" t="s">
        <v>103</v>
      </c>
    </row>
    <row r="16" spans="1:20" s="762" customFormat="1" ht="50.25" customHeight="1">
      <c r="A16" s="732" t="s">
        <v>104</v>
      </c>
      <c r="B16" s="808">
        <v>2</v>
      </c>
      <c r="C16" s="808">
        <v>0</v>
      </c>
      <c r="D16" s="937">
        <f t="shared" si="0"/>
        <v>2</v>
      </c>
      <c r="E16" s="808">
        <v>0</v>
      </c>
      <c r="F16" s="808">
        <v>0</v>
      </c>
      <c r="G16" s="937">
        <f t="shared" si="1"/>
        <v>0</v>
      </c>
      <c r="H16" s="808">
        <v>0</v>
      </c>
      <c r="I16" s="808">
        <v>0</v>
      </c>
      <c r="J16" s="937">
        <f t="shared" si="2"/>
        <v>0</v>
      </c>
      <c r="K16" s="808">
        <v>0</v>
      </c>
      <c r="L16" s="808">
        <v>0</v>
      </c>
      <c r="M16" s="937">
        <f t="shared" si="3"/>
        <v>0</v>
      </c>
      <c r="N16" s="808">
        <v>0</v>
      </c>
      <c r="O16" s="808">
        <v>0</v>
      </c>
      <c r="P16" s="937">
        <f t="shared" si="4"/>
        <v>0</v>
      </c>
      <c r="Q16" s="808">
        <v>0</v>
      </c>
      <c r="R16" s="808">
        <v>0</v>
      </c>
      <c r="S16" s="937">
        <f t="shared" si="5"/>
        <v>0</v>
      </c>
      <c r="T16" s="732" t="s">
        <v>105</v>
      </c>
    </row>
    <row r="17" spans="1:20" s="762" customFormat="1" ht="50.25" customHeight="1">
      <c r="A17" s="732" t="s">
        <v>106</v>
      </c>
      <c r="B17" s="811">
        <v>71</v>
      </c>
      <c r="C17" s="811">
        <v>17</v>
      </c>
      <c r="D17" s="937">
        <f t="shared" si="0"/>
        <v>88</v>
      </c>
      <c r="E17" s="811">
        <v>0</v>
      </c>
      <c r="F17" s="811">
        <v>0</v>
      </c>
      <c r="G17" s="937">
        <f t="shared" si="1"/>
        <v>0</v>
      </c>
      <c r="H17" s="811">
        <v>79</v>
      </c>
      <c r="I17" s="811">
        <v>11</v>
      </c>
      <c r="J17" s="937">
        <f t="shared" si="2"/>
        <v>90</v>
      </c>
      <c r="K17" s="811">
        <v>0</v>
      </c>
      <c r="L17" s="811">
        <v>0</v>
      </c>
      <c r="M17" s="937">
        <f t="shared" si="3"/>
        <v>0</v>
      </c>
      <c r="N17" s="811">
        <v>116</v>
      </c>
      <c r="O17" s="811">
        <v>39</v>
      </c>
      <c r="P17" s="937">
        <f t="shared" si="4"/>
        <v>155</v>
      </c>
      <c r="Q17" s="811">
        <v>0</v>
      </c>
      <c r="R17" s="811">
        <v>0</v>
      </c>
      <c r="S17" s="937">
        <f t="shared" si="5"/>
        <v>0</v>
      </c>
      <c r="T17" s="732" t="s">
        <v>107</v>
      </c>
    </row>
    <row r="18" spans="1:20" s="762" customFormat="1" ht="50.25" customHeight="1">
      <c r="A18" s="732" t="s">
        <v>259</v>
      </c>
      <c r="B18" s="808">
        <v>9</v>
      </c>
      <c r="C18" s="808">
        <v>5</v>
      </c>
      <c r="D18" s="937">
        <f t="shared" si="0"/>
        <v>14</v>
      </c>
      <c r="E18" s="808">
        <v>0</v>
      </c>
      <c r="F18" s="808">
        <v>0</v>
      </c>
      <c r="G18" s="937">
        <f t="shared" si="1"/>
        <v>0</v>
      </c>
      <c r="H18" s="808">
        <v>1</v>
      </c>
      <c r="I18" s="808">
        <v>2</v>
      </c>
      <c r="J18" s="937">
        <f t="shared" si="2"/>
        <v>3</v>
      </c>
      <c r="K18" s="808">
        <v>0</v>
      </c>
      <c r="L18" s="808">
        <v>0</v>
      </c>
      <c r="M18" s="937">
        <f t="shared" si="3"/>
        <v>0</v>
      </c>
      <c r="N18" s="808">
        <v>1</v>
      </c>
      <c r="O18" s="808">
        <v>1</v>
      </c>
      <c r="P18" s="937">
        <f t="shared" si="4"/>
        <v>2</v>
      </c>
      <c r="Q18" s="808">
        <v>0</v>
      </c>
      <c r="R18" s="808">
        <v>0</v>
      </c>
      <c r="S18" s="937">
        <f t="shared" si="5"/>
        <v>0</v>
      </c>
      <c r="T18" s="732" t="s">
        <v>109</v>
      </c>
    </row>
    <row r="19" spans="1:20" s="762" customFormat="1" ht="50.25" customHeight="1">
      <c r="A19" s="732" t="s">
        <v>110</v>
      </c>
      <c r="B19" s="811">
        <v>26</v>
      </c>
      <c r="C19" s="811">
        <v>16</v>
      </c>
      <c r="D19" s="937">
        <f t="shared" si="0"/>
        <v>42</v>
      </c>
      <c r="E19" s="811">
        <v>0</v>
      </c>
      <c r="F19" s="811">
        <v>0</v>
      </c>
      <c r="G19" s="937">
        <f t="shared" si="1"/>
        <v>0</v>
      </c>
      <c r="H19" s="811">
        <v>18</v>
      </c>
      <c r="I19" s="811">
        <v>16</v>
      </c>
      <c r="J19" s="937">
        <f t="shared" si="2"/>
        <v>34</v>
      </c>
      <c r="K19" s="811">
        <v>0</v>
      </c>
      <c r="L19" s="811">
        <v>0</v>
      </c>
      <c r="M19" s="937">
        <f t="shared" si="3"/>
        <v>0</v>
      </c>
      <c r="N19" s="811">
        <v>21</v>
      </c>
      <c r="O19" s="811">
        <v>17</v>
      </c>
      <c r="P19" s="937">
        <f t="shared" si="4"/>
        <v>38</v>
      </c>
      <c r="Q19" s="811">
        <v>0</v>
      </c>
      <c r="R19" s="811">
        <v>0</v>
      </c>
      <c r="S19" s="937">
        <f t="shared" si="5"/>
        <v>0</v>
      </c>
      <c r="T19" s="732" t="s">
        <v>111</v>
      </c>
    </row>
    <row r="20" spans="1:20" s="762" customFormat="1" ht="50.25" customHeight="1">
      <c r="A20" s="732" t="s">
        <v>112</v>
      </c>
      <c r="B20" s="808">
        <v>82</v>
      </c>
      <c r="C20" s="808">
        <v>48</v>
      </c>
      <c r="D20" s="937">
        <f t="shared" si="0"/>
        <v>130</v>
      </c>
      <c r="E20" s="808">
        <v>0</v>
      </c>
      <c r="F20" s="808">
        <v>0</v>
      </c>
      <c r="G20" s="937">
        <f t="shared" si="1"/>
        <v>0</v>
      </c>
      <c r="H20" s="808">
        <v>49</v>
      </c>
      <c r="I20" s="808">
        <v>39</v>
      </c>
      <c r="J20" s="937">
        <f t="shared" si="2"/>
        <v>88</v>
      </c>
      <c r="K20" s="808">
        <v>0</v>
      </c>
      <c r="L20" s="808">
        <v>0</v>
      </c>
      <c r="M20" s="937">
        <f t="shared" si="3"/>
        <v>0</v>
      </c>
      <c r="N20" s="808">
        <v>95</v>
      </c>
      <c r="O20" s="808">
        <v>53</v>
      </c>
      <c r="P20" s="937">
        <f t="shared" si="4"/>
        <v>148</v>
      </c>
      <c r="Q20" s="808">
        <v>0</v>
      </c>
      <c r="R20" s="808">
        <v>0</v>
      </c>
      <c r="S20" s="937">
        <f t="shared" si="5"/>
        <v>0</v>
      </c>
      <c r="T20" s="732" t="s">
        <v>113</v>
      </c>
    </row>
    <row r="21" spans="1:20" s="762" customFormat="1" ht="50.25" customHeight="1">
      <c r="A21" s="732" t="s">
        <v>823</v>
      </c>
      <c r="B21" s="811">
        <v>0</v>
      </c>
      <c r="C21" s="811">
        <v>0</v>
      </c>
      <c r="D21" s="937">
        <f t="shared" si="0"/>
        <v>0</v>
      </c>
      <c r="E21" s="811">
        <v>0</v>
      </c>
      <c r="F21" s="811">
        <v>0</v>
      </c>
      <c r="G21" s="937">
        <f t="shared" si="1"/>
        <v>0</v>
      </c>
      <c r="H21" s="811">
        <v>0</v>
      </c>
      <c r="I21" s="811">
        <v>0</v>
      </c>
      <c r="J21" s="937">
        <f t="shared" si="2"/>
        <v>0</v>
      </c>
      <c r="K21" s="811">
        <v>0</v>
      </c>
      <c r="L21" s="811">
        <v>0</v>
      </c>
      <c r="M21" s="937">
        <f t="shared" si="3"/>
        <v>0</v>
      </c>
      <c r="N21" s="811">
        <v>1</v>
      </c>
      <c r="O21" s="811">
        <v>0</v>
      </c>
      <c r="P21" s="937">
        <f t="shared" si="4"/>
        <v>1</v>
      </c>
      <c r="Q21" s="811">
        <v>0</v>
      </c>
      <c r="R21" s="811">
        <v>0</v>
      </c>
      <c r="S21" s="937">
        <f t="shared" si="5"/>
        <v>0</v>
      </c>
      <c r="T21" s="732" t="s">
        <v>261</v>
      </c>
    </row>
    <row r="22" spans="1:20" s="762" customFormat="1" ht="50.25" customHeight="1">
      <c r="A22" s="732" t="s">
        <v>116</v>
      </c>
      <c r="B22" s="808">
        <v>2</v>
      </c>
      <c r="C22" s="808">
        <v>2</v>
      </c>
      <c r="D22" s="937">
        <f t="shared" si="0"/>
        <v>4</v>
      </c>
      <c r="E22" s="808">
        <v>0</v>
      </c>
      <c r="F22" s="808">
        <v>0</v>
      </c>
      <c r="G22" s="937">
        <f t="shared" si="1"/>
        <v>0</v>
      </c>
      <c r="H22" s="808">
        <v>2</v>
      </c>
      <c r="I22" s="808">
        <v>0</v>
      </c>
      <c r="J22" s="937">
        <f t="shared" si="2"/>
        <v>2</v>
      </c>
      <c r="K22" s="808">
        <v>1</v>
      </c>
      <c r="L22" s="808">
        <v>1</v>
      </c>
      <c r="M22" s="937">
        <f t="shared" si="3"/>
        <v>2</v>
      </c>
      <c r="N22" s="808">
        <v>2</v>
      </c>
      <c r="O22" s="808">
        <v>1</v>
      </c>
      <c r="P22" s="937">
        <f t="shared" si="4"/>
        <v>3</v>
      </c>
      <c r="Q22" s="808">
        <v>0</v>
      </c>
      <c r="R22" s="808">
        <v>0</v>
      </c>
      <c r="S22" s="937">
        <f t="shared" si="5"/>
        <v>0</v>
      </c>
      <c r="T22" s="732" t="s">
        <v>117</v>
      </c>
    </row>
    <row r="23" spans="1:20" s="762" customFormat="1" ht="50.25" customHeight="1">
      <c r="A23" s="732" t="s">
        <v>118</v>
      </c>
      <c r="B23" s="811">
        <v>21</v>
      </c>
      <c r="C23" s="811">
        <v>4</v>
      </c>
      <c r="D23" s="937">
        <f t="shared" si="0"/>
        <v>25</v>
      </c>
      <c r="E23" s="811">
        <v>0</v>
      </c>
      <c r="F23" s="811">
        <v>0</v>
      </c>
      <c r="G23" s="937">
        <f t="shared" si="1"/>
        <v>0</v>
      </c>
      <c r="H23" s="811">
        <v>36</v>
      </c>
      <c r="I23" s="811">
        <v>6</v>
      </c>
      <c r="J23" s="937">
        <f t="shared" si="2"/>
        <v>42</v>
      </c>
      <c r="K23" s="811">
        <v>0</v>
      </c>
      <c r="L23" s="811">
        <v>0</v>
      </c>
      <c r="M23" s="937">
        <f t="shared" si="3"/>
        <v>0</v>
      </c>
      <c r="N23" s="811">
        <v>30</v>
      </c>
      <c r="O23" s="811">
        <v>3</v>
      </c>
      <c r="P23" s="937">
        <f t="shared" si="4"/>
        <v>33</v>
      </c>
      <c r="Q23" s="811">
        <v>0</v>
      </c>
      <c r="R23" s="811">
        <v>0</v>
      </c>
      <c r="S23" s="937">
        <f t="shared" si="5"/>
        <v>0</v>
      </c>
      <c r="T23" s="732" t="s">
        <v>119</v>
      </c>
    </row>
    <row r="24" spans="1:20" s="762" customFormat="1" ht="50.25" customHeight="1">
      <c r="A24" s="732" t="s">
        <v>149</v>
      </c>
      <c r="B24" s="808">
        <v>9</v>
      </c>
      <c r="C24" s="808">
        <v>4</v>
      </c>
      <c r="D24" s="937">
        <f t="shared" si="0"/>
        <v>13</v>
      </c>
      <c r="E24" s="808">
        <v>0</v>
      </c>
      <c r="F24" s="808">
        <v>0</v>
      </c>
      <c r="G24" s="937">
        <f t="shared" si="1"/>
        <v>0</v>
      </c>
      <c r="H24" s="808">
        <v>8</v>
      </c>
      <c r="I24" s="808">
        <v>2</v>
      </c>
      <c r="J24" s="937">
        <f t="shared" si="2"/>
        <v>10</v>
      </c>
      <c r="K24" s="808">
        <v>0</v>
      </c>
      <c r="L24" s="808">
        <v>0</v>
      </c>
      <c r="M24" s="937">
        <f t="shared" si="3"/>
        <v>0</v>
      </c>
      <c r="N24" s="808">
        <v>5</v>
      </c>
      <c r="O24" s="808">
        <v>2</v>
      </c>
      <c r="P24" s="937">
        <f t="shared" si="4"/>
        <v>7</v>
      </c>
      <c r="Q24" s="808">
        <v>0</v>
      </c>
      <c r="R24" s="808">
        <v>0</v>
      </c>
      <c r="S24" s="937">
        <f t="shared" si="5"/>
        <v>0</v>
      </c>
      <c r="T24" s="732" t="s">
        <v>121</v>
      </c>
    </row>
    <row r="25" spans="1:20" s="762" customFormat="1" ht="50.25" customHeight="1">
      <c r="A25" s="732" t="s">
        <v>122</v>
      </c>
      <c r="B25" s="811">
        <v>0</v>
      </c>
      <c r="C25" s="811">
        <v>0</v>
      </c>
      <c r="D25" s="937">
        <f t="shared" si="0"/>
        <v>0</v>
      </c>
      <c r="E25" s="811">
        <v>0</v>
      </c>
      <c r="F25" s="811">
        <v>0</v>
      </c>
      <c r="G25" s="937">
        <f t="shared" si="1"/>
        <v>0</v>
      </c>
      <c r="H25" s="811">
        <v>0</v>
      </c>
      <c r="I25" s="811">
        <v>0</v>
      </c>
      <c r="J25" s="937">
        <f t="shared" si="2"/>
        <v>0</v>
      </c>
      <c r="K25" s="811">
        <v>0</v>
      </c>
      <c r="L25" s="811">
        <v>0</v>
      </c>
      <c r="M25" s="937">
        <f t="shared" si="3"/>
        <v>0</v>
      </c>
      <c r="N25" s="811">
        <v>0</v>
      </c>
      <c r="O25" s="811">
        <v>0</v>
      </c>
      <c r="P25" s="937">
        <f t="shared" si="4"/>
        <v>0</v>
      </c>
      <c r="Q25" s="811">
        <v>0</v>
      </c>
      <c r="R25" s="811">
        <v>0</v>
      </c>
      <c r="S25" s="937">
        <f t="shared" si="5"/>
        <v>0</v>
      </c>
      <c r="T25" s="732" t="s">
        <v>123</v>
      </c>
    </row>
    <row r="26" spans="1:20" s="762" customFormat="1" ht="50.25" customHeight="1">
      <c r="A26" s="732" t="s">
        <v>124</v>
      </c>
      <c r="B26" s="808">
        <v>0</v>
      </c>
      <c r="C26" s="808">
        <v>0</v>
      </c>
      <c r="D26" s="937">
        <f t="shared" si="0"/>
        <v>0</v>
      </c>
      <c r="E26" s="808">
        <v>0</v>
      </c>
      <c r="F26" s="808">
        <v>0</v>
      </c>
      <c r="G26" s="937">
        <f t="shared" si="1"/>
        <v>0</v>
      </c>
      <c r="H26" s="808">
        <v>0</v>
      </c>
      <c r="I26" s="808">
        <v>0</v>
      </c>
      <c r="J26" s="937">
        <f t="shared" si="2"/>
        <v>0</v>
      </c>
      <c r="K26" s="808">
        <v>0</v>
      </c>
      <c r="L26" s="808">
        <v>0</v>
      </c>
      <c r="M26" s="937">
        <f t="shared" si="3"/>
        <v>0</v>
      </c>
      <c r="N26" s="808">
        <v>0</v>
      </c>
      <c r="O26" s="808">
        <v>0</v>
      </c>
      <c r="P26" s="937">
        <f t="shared" si="4"/>
        <v>0</v>
      </c>
      <c r="Q26" s="808">
        <v>0</v>
      </c>
      <c r="R26" s="808">
        <v>0</v>
      </c>
      <c r="S26" s="937">
        <f t="shared" si="5"/>
        <v>0</v>
      </c>
      <c r="T26" s="732" t="s">
        <v>125</v>
      </c>
    </row>
    <row r="27" spans="1:20" s="762" customFormat="1" ht="50.25" customHeight="1">
      <c r="A27" s="732" t="s">
        <v>126</v>
      </c>
      <c r="B27" s="811">
        <v>0</v>
      </c>
      <c r="C27" s="811">
        <v>0</v>
      </c>
      <c r="D27" s="937">
        <f t="shared" si="0"/>
        <v>0</v>
      </c>
      <c r="E27" s="811">
        <v>0</v>
      </c>
      <c r="F27" s="811">
        <v>0</v>
      </c>
      <c r="G27" s="937">
        <f t="shared" si="1"/>
        <v>0</v>
      </c>
      <c r="H27" s="811">
        <v>0</v>
      </c>
      <c r="I27" s="811">
        <v>0</v>
      </c>
      <c r="J27" s="937">
        <f t="shared" si="2"/>
        <v>0</v>
      </c>
      <c r="K27" s="811">
        <v>0</v>
      </c>
      <c r="L27" s="811">
        <v>0</v>
      </c>
      <c r="M27" s="937">
        <f t="shared" si="3"/>
        <v>0</v>
      </c>
      <c r="N27" s="811">
        <v>0</v>
      </c>
      <c r="O27" s="811">
        <v>0</v>
      </c>
      <c r="P27" s="937">
        <f t="shared" si="4"/>
        <v>0</v>
      </c>
      <c r="Q27" s="811">
        <v>0</v>
      </c>
      <c r="R27" s="811">
        <v>0</v>
      </c>
      <c r="S27" s="937">
        <f t="shared" si="5"/>
        <v>0</v>
      </c>
      <c r="T27" s="732" t="s">
        <v>127</v>
      </c>
    </row>
    <row r="28" spans="1:20" s="762" customFormat="1" ht="78.75" customHeight="1">
      <c r="A28" s="926" t="s">
        <v>128</v>
      </c>
      <c r="B28" s="938">
        <f t="shared" ref="B28:G28" si="6">SUM(B8:B27)</f>
        <v>493</v>
      </c>
      <c r="C28" s="938">
        <f t="shared" si="6"/>
        <v>574</v>
      </c>
      <c r="D28" s="939">
        <f t="shared" si="6"/>
        <v>1067</v>
      </c>
      <c r="E28" s="927">
        <f t="shared" si="6"/>
        <v>0</v>
      </c>
      <c r="F28" s="927">
        <f t="shared" si="6"/>
        <v>0</v>
      </c>
      <c r="G28" s="927">
        <f t="shared" si="6"/>
        <v>0</v>
      </c>
      <c r="H28" s="938">
        <f>SUM(H8:H27)</f>
        <v>321</v>
      </c>
      <c r="I28" s="938">
        <f>SUM(I8:I27)</f>
        <v>207</v>
      </c>
      <c r="J28" s="938">
        <f t="shared" si="2"/>
        <v>528</v>
      </c>
      <c r="K28" s="927">
        <f>SUM(K8:K27)</f>
        <v>1</v>
      </c>
      <c r="L28" s="927">
        <f>SUM(L8:L27)</f>
        <v>1</v>
      </c>
      <c r="M28" s="938">
        <f t="shared" si="3"/>
        <v>2</v>
      </c>
      <c r="N28" s="938">
        <f>SUM(N8:N27)</f>
        <v>531</v>
      </c>
      <c r="O28" s="938">
        <f>SUM(O8:O27)</f>
        <v>444</v>
      </c>
      <c r="P28" s="938">
        <f t="shared" si="4"/>
        <v>975</v>
      </c>
      <c r="Q28" s="927">
        <f>SUM(Q8:Q27)</f>
        <v>0</v>
      </c>
      <c r="R28" s="927">
        <f>SUM(R8:R27)</f>
        <v>0</v>
      </c>
      <c r="S28" s="938">
        <f t="shared" si="5"/>
        <v>0</v>
      </c>
      <c r="T28" s="926" t="s">
        <v>129</v>
      </c>
    </row>
    <row r="29" spans="1:20" ht="50.25" customHeight="1">
      <c r="A29" s="940"/>
      <c r="B29" s="940"/>
      <c r="C29" s="940"/>
      <c r="D29" s="940"/>
      <c r="E29" s="940"/>
      <c r="F29" s="940"/>
      <c r="G29" s="940"/>
      <c r="H29" s="940"/>
      <c r="I29" s="749"/>
      <c r="J29" s="749"/>
      <c r="K29" s="749"/>
      <c r="L29" s="749"/>
      <c r="M29" s="941"/>
      <c r="N29" s="940"/>
      <c r="O29" s="749"/>
      <c r="P29" s="749"/>
      <c r="Q29" s="749"/>
      <c r="R29" s="749"/>
      <c r="S29" s="941"/>
      <c r="T29" s="940"/>
    </row>
    <row r="31" spans="1:20" ht="50.25" customHeight="1">
      <c r="D31" s="942"/>
      <c r="E31" s="942"/>
      <c r="F31" s="942"/>
      <c r="G31" s="942"/>
      <c r="H31" s="942"/>
      <c r="I31" s="942"/>
      <c r="N31" s="942"/>
      <c r="O31" s="942"/>
      <c r="T31" s="943"/>
    </row>
    <row r="32" spans="1:20" ht="50.25" customHeight="1">
      <c r="A32" s="821"/>
      <c r="D32" s="942"/>
      <c r="E32" s="942"/>
      <c r="F32" s="942"/>
      <c r="G32" s="942"/>
      <c r="H32" s="942"/>
      <c r="I32" s="942"/>
      <c r="N32" s="942"/>
      <c r="O32" s="942"/>
      <c r="T32" s="821"/>
    </row>
    <row r="33" spans="4:15" ht="50.25" customHeight="1">
      <c r="D33" s="942"/>
      <c r="E33" s="942"/>
      <c r="F33" s="942"/>
      <c r="G33" s="942"/>
      <c r="H33" s="942"/>
      <c r="I33" s="942"/>
      <c r="N33" s="942"/>
      <c r="O33" s="942"/>
    </row>
    <row r="34" spans="4:15" ht="50.25" customHeight="1">
      <c r="D34" s="942"/>
      <c r="E34" s="942"/>
      <c r="F34" s="942"/>
      <c r="G34" s="942"/>
      <c r="H34" s="942"/>
      <c r="I34" s="942"/>
      <c r="N34" s="942"/>
      <c r="O34" s="942"/>
    </row>
    <row r="35" spans="4:15" ht="50.25" customHeight="1">
      <c r="D35" s="942"/>
      <c r="E35" s="942"/>
      <c r="F35" s="942"/>
      <c r="G35" s="942"/>
      <c r="H35" s="942"/>
      <c r="I35" s="942"/>
      <c r="N35" s="942"/>
      <c r="O35" s="942"/>
    </row>
    <row r="36" spans="4:15" ht="50.25" customHeight="1">
      <c r="D36" s="942"/>
      <c r="E36" s="942"/>
      <c r="F36" s="942"/>
      <c r="G36" s="942"/>
      <c r="H36" s="942"/>
      <c r="I36" s="942"/>
      <c r="N36" s="942"/>
      <c r="O36" s="942"/>
    </row>
    <row r="37" spans="4:15" ht="50.25" customHeight="1">
      <c r="D37" s="942"/>
      <c r="E37" s="942"/>
      <c r="F37" s="942"/>
      <c r="G37" s="942"/>
      <c r="H37" s="942"/>
      <c r="I37" s="942"/>
      <c r="N37" s="942"/>
      <c r="O37" s="942"/>
    </row>
    <row r="38" spans="4:15" ht="50.25" customHeight="1">
      <c r="D38" s="942"/>
      <c r="E38" s="942"/>
      <c r="F38" s="942"/>
      <c r="G38" s="942"/>
      <c r="H38" s="942"/>
      <c r="I38" s="942"/>
      <c r="N38" s="942"/>
      <c r="O38" s="942"/>
    </row>
    <row r="39" spans="4:15" ht="50.25" customHeight="1">
      <c r="D39" s="942"/>
      <c r="E39" s="942"/>
      <c r="F39" s="942"/>
      <c r="G39" s="942"/>
      <c r="H39" s="942"/>
      <c r="I39" s="942"/>
      <c r="N39" s="942"/>
      <c r="O39" s="942"/>
    </row>
    <row r="40" spans="4:15" ht="50.25" customHeight="1">
      <c r="D40" s="942"/>
      <c r="E40" s="942"/>
      <c r="F40" s="942"/>
      <c r="G40" s="942"/>
      <c r="H40" s="942"/>
      <c r="I40" s="942"/>
      <c r="N40" s="942"/>
      <c r="O40" s="942"/>
    </row>
    <row r="41" spans="4:15" ht="50.25" customHeight="1">
      <c r="D41" s="942"/>
      <c r="E41" s="942"/>
      <c r="F41" s="942"/>
      <c r="G41" s="942"/>
      <c r="H41" s="942"/>
      <c r="I41" s="942"/>
      <c r="N41" s="942"/>
      <c r="O41" s="942"/>
    </row>
    <row r="42" spans="4:15" ht="50.25" customHeight="1">
      <c r="D42" s="942"/>
      <c r="E42" s="942"/>
      <c r="F42" s="942"/>
      <c r="G42" s="942"/>
      <c r="H42" s="942"/>
      <c r="I42" s="942"/>
      <c r="N42" s="942"/>
      <c r="O42" s="942"/>
    </row>
    <row r="43" spans="4:15" ht="50.25" customHeight="1">
      <c r="D43" s="942"/>
      <c r="E43" s="942"/>
      <c r="F43" s="942"/>
      <c r="G43" s="942"/>
      <c r="H43" s="942"/>
      <c r="I43" s="942"/>
      <c r="N43" s="942"/>
      <c r="O43" s="942"/>
    </row>
    <row r="44" spans="4:15" ht="50.25" customHeight="1">
      <c r="D44" s="942"/>
      <c r="E44" s="942"/>
      <c r="F44" s="942"/>
      <c r="G44" s="942"/>
      <c r="H44" s="942"/>
      <c r="I44" s="942"/>
      <c r="N44" s="942"/>
      <c r="O44" s="942"/>
    </row>
    <row r="45" spans="4:15" ht="50.25" customHeight="1">
      <c r="D45" s="942"/>
      <c r="E45" s="942"/>
      <c r="F45" s="942"/>
      <c r="G45" s="942"/>
      <c r="H45" s="942"/>
      <c r="I45" s="942"/>
      <c r="N45" s="942"/>
      <c r="O45" s="942"/>
    </row>
    <row r="46" spans="4:15" ht="50.25" customHeight="1">
      <c r="D46" s="942"/>
      <c r="E46" s="942"/>
      <c r="F46" s="942"/>
      <c r="G46" s="942"/>
      <c r="H46" s="942"/>
      <c r="I46" s="942"/>
      <c r="N46" s="942"/>
      <c r="O46" s="942"/>
    </row>
    <row r="47" spans="4:15" ht="50.25" customHeight="1">
      <c r="D47" s="942"/>
      <c r="E47" s="942"/>
      <c r="F47" s="942"/>
      <c r="G47" s="942"/>
      <c r="H47" s="942"/>
      <c r="I47" s="942"/>
      <c r="N47" s="942"/>
      <c r="O47" s="942"/>
    </row>
    <row r="48" spans="4:15" ht="50.25" customHeight="1">
      <c r="D48" s="942"/>
      <c r="E48" s="942"/>
      <c r="F48" s="942"/>
      <c r="G48" s="942"/>
      <c r="H48" s="942"/>
      <c r="I48" s="942"/>
      <c r="N48" s="942"/>
      <c r="O48" s="942"/>
    </row>
    <row r="49" spans="4:15" ht="50.25" customHeight="1">
      <c r="D49" s="942"/>
      <c r="E49" s="942"/>
      <c r="F49" s="942"/>
      <c r="G49" s="942"/>
      <c r="H49" s="942"/>
      <c r="I49" s="942"/>
      <c r="N49" s="942"/>
      <c r="O49" s="942"/>
    </row>
    <row r="50" spans="4:15" ht="50.25" customHeight="1">
      <c r="D50" s="942"/>
      <c r="E50" s="942"/>
      <c r="F50" s="942"/>
      <c r="G50" s="942"/>
      <c r="H50" s="942"/>
      <c r="I50" s="942"/>
      <c r="N50" s="942"/>
      <c r="O50" s="942"/>
    </row>
    <row r="51" spans="4:15" ht="50.25" customHeight="1">
      <c r="D51" s="942"/>
      <c r="E51" s="942"/>
      <c r="F51" s="942"/>
      <c r="G51" s="942"/>
      <c r="H51" s="942"/>
      <c r="I51" s="942"/>
      <c r="N51" s="942"/>
      <c r="O51" s="942"/>
    </row>
    <row r="52" spans="4:15" ht="50.25" customHeight="1">
      <c r="D52" s="942"/>
      <c r="E52" s="942"/>
      <c r="F52" s="942"/>
      <c r="G52" s="942"/>
      <c r="H52" s="942"/>
      <c r="I52" s="942"/>
      <c r="N52" s="942"/>
      <c r="O52" s="942"/>
    </row>
    <row r="53" spans="4:15" ht="50.25" customHeight="1">
      <c r="D53" s="942"/>
      <c r="E53" s="942"/>
      <c r="F53" s="942"/>
      <c r="G53" s="942"/>
      <c r="H53" s="942"/>
      <c r="I53" s="942"/>
      <c r="N53" s="942"/>
      <c r="O53" s="942"/>
    </row>
    <row r="54" spans="4:15" ht="50.25" customHeight="1">
      <c r="D54" s="942"/>
      <c r="E54" s="942"/>
      <c r="F54" s="942"/>
      <c r="G54" s="942"/>
      <c r="H54" s="942"/>
      <c r="I54" s="942"/>
      <c r="N54" s="942"/>
      <c r="O54" s="942"/>
    </row>
  </sheetData>
  <mergeCells count="10">
    <mergeCell ref="A1:T1"/>
    <mergeCell ref="A2:T2"/>
    <mergeCell ref="A3:G3"/>
    <mergeCell ref="H3:T3"/>
    <mergeCell ref="A4:A7"/>
    <mergeCell ref="B4:G4"/>
    <mergeCell ref="H4:M4"/>
    <mergeCell ref="N4:S4"/>
    <mergeCell ref="T4:T7"/>
    <mergeCell ref="B5:C5"/>
  </mergeCells>
  <printOptions horizontalCentered="1" verticalCentered="1" gridLinesSet="0"/>
  <pageMargins left="0.59055118110236227" right="0.59055118110236227" top="0.78740157480314965" bottom="0.78740157480314965" header="0.51181102362204722" footer="0.51181102362204722"/>
  <pageSetup paperSize="9" scale="33" orientation="landscape"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9"/>
  <sheetViews>
    <sheetView showGridLines="0" rightToLeft="1" zoomScale="70" zoomScaleNormal="70" workbookViewId="0">
      <selection activeCell="G13" sqref="G13"/>
    </sheetView>
  </sheetViews>
  <sheetFormatPr defaultColWidth="30.42578125" defaultRowHeight="52.5" customHeight="1"/>
  <cols>
    <col min="1" max="1" width="36.42578125" style="958" customWidth="1"/>
    <col min="2" max="7" width="30.42578125" style="958"/>
    <col min="8" max="8" width="30.42578125" style="958" customWidth="1"/>
    <col min="9" max="9" width="0.140625" style="958" customWidth="1"/>
    <col min="10" max="11" width="30.42578125" style="958"/>
    <col min="12" max="12" width="187" style="958" customWidth="1"/>
    <col min="13" max="16384" width="30.42578125" style="958"/>
  </cols>
  <sheetData>
    <row r="1" spans="1:12" s="944" customFormat="1" ht="52.5" customHeight="1">
      <c r="A1" s="1956" t="s">
        <v>2381</v>
      </c>
      <c r="B1" s="1956"/>
      <c r="C1" s="1956"/>
      <c r="D1" s="1956"/>
      <c r="E1" s="1956"/>
      <c r="F1" s="1956"/>
      <c r="G1" s="1956"/>
      <c r="H1" s="1956"/>
      <c r="I1" s="1956"/>
    </row>
    <row r="2" spans="1:12" s="945" customFormat="1" ht="52.5" customHeight="1">
      <c r="A2" s="1902" t="s">
        <v>2382</v>
      </c>
      <c r="B2" s="1902"/>
      <c r="C2" s="1902"/>
      <c r="D2" s="1902"/>
      <c r="E2" s="1902"/>
      <c r="F2" s="1902"/>
      <c r="G2" s="1902"/>
      <c r="H2" s="1902"/>
      <c r="I2" s="1902"/>
    </row>
    <row r="3" spans="1:12" s="945" customFormat="1" ht="31.5" customHeight="1">
      <c r="A3" s="1903" t="s">
        <v>2383</v>
      </c>
      <c r="B3" s="1903"/>
      <c r="C3" s="1903"/>
      <c r="D3" s="1903"/>
      <c r="E3" s="1903"/>
      <c r="F3" s="1904"/>
      <c r="G3" s="1958" t="s">
        <v>2384</v>
      </c>
      <c r="H3" s="1958"/>
      <c r="I3" s="394"/>
    </row>
    <row r="4" spans="1:12" s="945" customFormat="1" ht="87.75" customHeight="1">
      <c r="A4" s="2367" t="s">
        <v>1000</v>
      </c>
      <c r="B4" s="2332" t="s">
        <v>2385</v>
      </c>
      <c r="C4" s="2333"/>
      <c r="D4" s="2334"/>
      <c r="E4" s="946" t="s">
        <v>2386</v>
      </c>
      <c r="F4" s="735" t="s">
        <v>2387</v>
      </c>
      <c r="G4" s="736" t="s">
        <v>2388</v>
      </c>
      <c r="H4" s="2367" t="s">
        <v>87</v>
      </c>
      <c r="I4" s="947"/>
      <c r="L4" s="2409"/>
    </row>
    <row r="5" spans="1:12" s="945" customFormat="1" ht="73.5" customHeight="1">
      <c r="A5" s="2335"/>
      <c r="B5" s="736" t="s">
        <v>2389</v>
      </c>
      <c r="C5" s="736" t="s">
        <v>2390</v>
      </c>
      <c r="D5" s="736" t="s">
        <v>2391</v>
      </c>
      <c r="E5" s="736" t="s">
        <v>2392</v>
      </c>
      <c r="F5" s="737" t="s">
        <v>2393</v>
      </c>
      <c r="G5" s="737" t="s">
        <v>2394</v>
      </c>
      <c r="H5" s="2335"/>
      <c r="I5" s="947"/>
      <c r="L5" s="2409"/>
    </row>
    <row r="6" spans="1:12" s="945" customFormat="1" ht="52.5" customHeight="1">
      <c r="A6" s="2336"/>
      <c r="B6" s="823" t="s">
        <v>2395</v>
      </c>
      <c r="C6" s="823" t="s">
        <v>2396</v>
      </c>
      <c r="D6" s="823" t="s">
        <v>2397</v>
      </c>
      <c r="E6" s="823" t="s">
        <v>2398</v>
      </c>
      <c r="F6" s="738"/>
      <c r="G6" s="738"/>
      <c r="H6" s="2336"/>
      <c r="L6" s="2409"/>
    </row>
    <row r="7" spans="1:12" s="949" customFormat="1" ht="52.5" customHeight="1">
      <c r="A7" s="732" t="s">
        <v>818</v>
      </c>
      <c r="B7" s="948">
        <v>2540</v>
      </c>
      <c r="C7" s="948">
        <v>13600</v>
      </c>
      <c r="D7" s="948">
        <v>1570</v>
      </c>
      <c r="E7" s="948">
        <v>1005</v>
      </c>
      <c r="F7" s="948">
        <v>14424</v>
      </c>
      <c r="G7" s="948">
        <v>4250</v>
      </c>
      <c r="H7" s="732" t="s">
        <v>89</v>
      </c>
      <c r="L7" s="2409"/>
    </row>
    <row r="8" spans="1:12" s="949" customFormat="1" ht="52.5" customHeight="1">
      <c r="A8" s="732" t="s">
        <v>1007</v>
      </c>
      <c r="B8" s="950">
        <v>4649</v>
      </c>
      <c r="C8" s="950">
        <v>6477</v>
      </c>
      <c r="D8" s="950">
        <v>1015</v>
      </c>
      <c r="E8" s="950">
        <v>3995</v>
      </c>
      <c r="F8" s="950">
        <v>11295</v>
      </c>
      <c r="G8" s="950">
        <v>215</v>
      </c>
      <c r="H8" s="732" t="s">
        <v>91</v>
      </c>
      <c r="L8" s="2409"/>
    </row>
    <row r="9" spans="1:12" s="949" customFormat="1" ht="52.5" customHeight="1">
      <c r="A9" s="732" t="s">
        <v>1008</v>
      </c>
      <c r="B9" s="948">
        <v>0</v>
      </c>
      <c r="C9" s="948">
        <v>0</v>
      </c>
      <c r="D9" s="948">
        <v>13</v>
      </c>
      <c r="E9" s="948">
        <v>8</v>
      </c>
      <c r="F9" s="948">
        <v>84</v>
      </c>
      <c r="G9" s="948">
        <v>53</v>
      </c>
      <c r="H9" s="732" t="s">
        <v>93</v>
      </c>
      <c r="L9" s="2409"/>
    </row>
    <row r="10" spans="1:12" s="949" customFormat="1" ht="52.5" customHeight="1">
      <c r="A10" s="732" t="s">
        <v>2044</v>
      </c>
      <c r="B10" s="950">
        <v>1657</v>
      </c>
      <c r="C10" s="950">
        <v>5082</v>
      </c>
      <c r="D10" s="950">
        <v>236</v>
      </c>
      <c r="E10" s="950">
        <v>1468</v>
      </c>
      <c r="F10" s="950">
        <v>4692</v>
      </c>
      <c r="G10" s="950">
        <v>267</v>
      </c>
      <c r="H10" s="732" t="s">
        <v>95</v>
      </c>
      <c r="L10" s="2409"/>
    </row>
    <row r="11" spans="1:12" s="949" customFormat="1" ht="52.5" customHeight="1">
      <c r="A11" s="732" t="s">
        <v>820</v>
      </c>
      <c r="B11" s="948">
        <v>18931</v>
      </c>
      <c r="C11" s="948">
        <v>21544</v>
      </c>
      <c r="D11" s="948">
        <v>1311</v>
      </c>
      <c r="E11" s="948">
        <v>3758</v>
      </c>
      <c r="F11" s="948">
        <v>28021</v>
      </c>
      <c r="G11" s="948">
        <v>2010</v>
      </c>
      <c r="H11" s="732" t="s">
        <v>97</v>
      </c>
      <c r="L11" s="951"/>
    </row>
    <row r="12" spans="1:12" s="949" customFormat="1" ht="52.5" customHeight="1">
      <c r="A12" s="732" t="s">
        <v>2045</v>
      </c>
      <c r="B12" s="950">
        <v>324</v>
      </c>
      <c r="C12" s="950">
        <v>49</v>
      </c>
      <c r="D12" s="950">
        <v>5</v>
      </c>
      <c r="E12" s="950">
        <v>418</v>
      </c>
      <c r="F12" s="950">
        <v>937</v>
      </c>
      <c r="G12" s="950">
        <v>163</v>
      </c>
      <c r="H12" s="732" t="s">
        <v>99</v>
      </c>
      <c r="L12" s="952"/>
    </row>
    <row r="13" spans="1:12" s="949" customFormat="1" ht="52.5" customHeight="1">
      <c r="A13" s="732" t="s">
        <v>821</v>
      </c>
      <c r="B13" s="948">
        <v>34</v>
      </c>
      <c r="C13" s="948">
        <v>0</v>
      </c>
      <c r="D13" s="948">
        <v>75</v>
      </c>
      <c r="E13" s="948">
        <v>68</v>
      </c>
      <c r="F13" s="948">
        <v>122</v>
      </c>
      <c r="G13" s="948">
        <v>34</v>
      </c>
      <c r="H13" s="732" t="s">
        <v>101</v>
      </c>
      <c r="L13" s="951"/>
    </row>
    <row r="14" spans="1:12" s="949" customFormat="1" ht="52.5" customHeight="1">
      <c r="A14" s="732" t="s">
        <v>2046</v>
      </c>
      <c r="B14" s="950">
        <v>531</v>
      </c>
      <c r="C14" s="950">
        <v>6</v>
      </c>
      <c r="D14" s="950">
        <v>72</v>
      </c>
      <c r="E14" s="950">
        <v>1783</v>
      </c>
      <c r="F14" s="950">
        <v>72</v>
      </c>
      <c r="G14" s="950">
        <v>88</v>
      </c>
      <c r="H14" s="732" t="s">
        <v>103</v>
      </c>
      <c r="L14" s="953"/>
    </row>
    <row r="15" spans="1:12" s="949" customFormat="1" ht="52.5" customHeight="1">
      <c r="A15" s="732" t="s">
        <v>2047</v>
      </c>
      <c r="B15" s="948">
        <v>114</v>
      </c>
      <c r="C15" s="948">
        <v>1444</v>
      </c>
      <c r="D15" s="948">
        <v>133</v>
      </c>
      <c r="E15" s="948">
        <v>1793</v>
      </c>
      <c r="F15" s="948">
        <v>4768</v>
      </c>
      <c r="G15" s="948">
        <v>36</v>
      </c>
      <c r="H15" s="732" t="s">
        <v>105</v>
      </c>
      <c r="L15" s="951"/>
    </row>
    <row r="16" spans="1:12" s="949" customFormat="1" ht="52.5" customHeight="1">
      <c r="A16" s="732" t="s">
        <v>2048</v>
      </c>
      <c r="B16" s="950">
        <v>630</v>
      </c>
      <c r="C16" s="950">
        <v>3581</v>
      </c>
      <c r="D16" s="950">
        <v>1020</v>
      </c>
      <c r="E16" s="950">
        <v>2</v>
      </c>
      <c r="F16" s="950">
        <v>2805</v>
      </c>
      <c r="G16" s="950">
        <v>437</v>
      </c>
      <c r="H16" s="732" t="s">
        <v>107</v>
      </c>
      <c r="L16" s="953"/>
    </row>
    <row r="17" spans="1:12" s="949" customFormat="1" ht="52.5" customHeight="1">
      <c r="A17" s="732" t="s">
        <v>259</v>
      </c>
      <c r="B17" s="948">
        <v>0</v>
      </c>
      <c r="C17" s="948">
        <v>482</v>
      </c>
      <c r="D17" s="948">
        <v>204</v>
      </c>
      <c r="E17" s="948">
        <v>0</v>
      </c>
      <c r="F17" s="948">
        <v>430</v>
      </c>
      <c r="G17" s="948">
        <v>135</v>
      </c>
      <c r="H17" s="732" t="s">
        <v>109</v>
      </c>
      <c r="L17" s="951"/>
    </row>
    <row r="18" spans="1:12" s="949" customFormat="1" ht="52.5" customHeight="1">
      <c r="A18" s="732" t="s">
        <v>1009</v>
      </c>
      <c r="B18" s="950">
        <v>0</v>
      </c>
      <c r="C18" s="950">
        <v>0</v>
      </c>
      <c r="D18" s="950">
        <v>230</v>
      </c>
      <c r="E18" s="950">
        <v>121</v>
      </c>
      <c r="F18" s="950">
        <v>4358</v>
      </c>
      <c r="G18" s="950">
        <v>29</v>
      </c>
      <c r="H18" s="732" t="s">
        <v>111</v>
      </c>
      <c r="L18" s="953"/>
    </row>
    <row r="19" spans="1:12" s="949" customFormat="1" ht="52.5" customHeight="1">
      <c r="A19" s="732" t="s">
        <v>112</v>
      </c>
      <c r="B19" s="948">
        <v>388</v>
      </c>
      <c r="C19" s="948">
        <v>2260</v>
      </c>
      <c r="D19" s="948">
        <v>840</v>
      </c>
      <c r="E19" s="948">
        <v>1665</v>
      </c>
      <c r="F19" s="948">
        <v>6</v>
      </c>
      <c r="G19" s="948">
        <v>188</v>
      </c>
      <c r="H19" s="732" t="s">
        <v>113</v>
      </c>
      <c r="L19" s="954"/>
    </row>
    <row r="20" spans="1:12" s="949" customFormat="1" ht="52.5" customHeight="1">
      <c r="A20" s="732" t="s">
        <v>2049</v>
      </c>
      <c r="B20" s="950">
        <v>278</v>
      </c>
      <c r="C20" s="950">
        <v>2546</v>
      </c>
      <c r="D20" s="950">
        <v>412</v>
      </c>
      <c r="E20" s="950">
        <v>418</v>
      </c>
      <c r="F20" s="950">
        <v>876</v>
      </c>
      <c r="G20" s="950">
        <v>3655</v>
      </c>
      <c r="H20" s="732" t="s">
        <v>261</v>
      </c>
      <c r="L20"/>
    </row>
    <row r="21" spans="1:12" s="949" customFormat="1" ht="52.5" customHeight="1">
      <c r="A21" s="732" t="s">
        <v>116</v>
      </c>
      <c r="B21" s="948">
        <v>0</v>
      </c>
      <c r="C21" s="948">
        <v>460</v>
      </c>
      <c r="D21" s="948">
        <v>47</v>
      </c>
      <c r="E21" s="948">
        <v>0</v>
      </c>
      <c r="F21" s="948">
        <v>173</v>
      </c>
      <c r="G21" s="948">
        <v>171</v>
      </c>
      <c r="H21" s="732" t="s">
        <v>117</v>
      </c>
      <c r="L21" s="955"/>
    </row>
    <row r="22" spans="1:12" s="949" customFormat="1" ht="52.5" customHeight="1">
      <c r="A22" s="732" t="s">
        <v>2051</v>
      </c>
      <c r="B22" s="950">
        <v>199</v>
      </c>
      <c r="C22" s="950">
        <v>805</v>
      </c>
      <c r="D22" s="950">
        <v>119</v>
      </c>
      <c r="E22" s="950">
        <v>199</v>
      </c>
      <c r="F22" s="950">
        <v>943</v>
      </c>
      <c r="G22" s="950">
        <v>162</v>
      </c>
      <c r="H22" s="732" t="s">
        <v>119</v>
      </c>
    </row>
    <row r="23" spans="1:12" s="949" customFormat="1" ht="52.5" customHeight="1">
      <c r="A23" s="732" t="s">
        <v>2052</v>
      </c>
      <c r="B23" s="948">
        <v>580</v>
      </c>
      <c r="C23" s="948">
        <v>5142</v>
      </c>
      <c r="D23" s="948">
        <v>135</v>
      </c>
      <c r="E23" s="948">
        <v>830</v>
      </c>
      <c r="F23" s="948">
        <v>6899</v>
      </c>
      <c r="G23" s="948">
        <v>1446</v>
      </c>
      <c r="H23" s="732" t="s">
        <v>121</v>
      </c>
    </row>
    <row r="24" spans="1:12" s="949" customFormat="1" ht="52.5" customHeight="1">
      <c r="A24" s="732" t="s">
        <v>2053</v>
      </c>
      <c r="B24" s="950">
        <v>655</v>
      </c>
      <c r="C24" s="950">
        <v>587</v>
      </c>
      <c r="D24" s="950">
        <v>388</v>
      </c>
      <c r="E24" s="950">
        <v>811</v>
      </c>
      <c r="F24" s="950">
        <v>382</v>
      </c>
      <c r="G24" s="950">
        <v>28</v>
      </c>
      <c r="H24" s="732" t="s">
        <v>123</v>
      </c>
    </row>
    <row r="25" spans="1:12" s="949" customFormat="1" ht="52.5" customHeight="1">
      <c r="A25" s="732" t="s">
        <v>2054</v>
      </c>
      <c r="B25" s="948">
        <v>12</v>
      </c>
      <c r="C25" s="948">
        <v>0</v>
      </c>
      <c r="D25" s="948">
        <v>228</v>
      </c>
      <c r="E25" s="948">
        <v>684</v>
      </c>
      <c r="F25" s="948">
        <v>456</v>
      </c>
      <c r="G25" s="948">
        <v>12</v>
      </c>
      <c r="H25" s="732" t="s">
        <v>125</v>
      </c>
    </row>
    <row r="26" spans="1:12" s="949" customFormat="1" ht="52.5" customHeight="1">
      <c r="A26" s="732" t="s">
        <v>126</v>
      </c>
      <c r="B26" s="950">
        <v>27</v>
      </c>
      <c r="C26" s="950">
        <v>240</v>
      </c>
      <c r="D26" s="950">
        <v>33</v>
      </c>
      <c r="E26" s="950">
        <v>34</v>
      </c>
      <c r="F26" s="950">
        <v>465</v>
      </c>
      <c r="G26" s="950">
        <v>26</v>
      </c>
      <c r="H26" s="732" t="s">
        <v>127</v>
      </c>
    </row>
    <row r="27" spans="1:12" s="945" customFormat="1" ht="52.5" customHeight="1">
      <c r="A27" s="733" t="s">
        <v>533</v>
      </c>
      <c r="B27" s="956">
        <f t="shared" ref="B27:G27" si="0">SUM(B7:B26)</f>
        <v>31549</v>
      </c>
      <c r="C27" s="956">
        <f t="shared" si="0"/>
        <v>64305</v>
      </c>
      <c r="D27" s="956">
        <f t="shared" si="0"/>
        <v>8086</v>
      </c>
      <c r="E27" s="956">
        <f t="shared" si="0"/>
        <v>19060</v>
      </c>
      <c r="F27" s="956">
        <f t="shared" si="0"/>
        <v>82208</v>
      </c>
      <c r="G27" s="956">
        <f t="shared" si="0"/>
        <v>13405</v>
      </c>
      <c r="H27" s="733" t="s">
        <v>129</v>
      </c>
    </row>
    <row r="28" spans="1:12" ht="52.5" customHeight="1">
      <c r="A28" s="957"/>
      <c r="J28" s="949"/>
    </row>
    <row r="29" spans="1:12" ht="52.5" customHeight="1">
      <c r="A29" s="959"/>
      <c r="J29" s="949"/>
    </row>
  </sheetData>
  <mergeCells count="8">
    <mergeCell ref="L4:L10"/>
    <mergeCell ref="A1:I1"/>
    <mergeCell ref="A2:I2"/>
    <mergeCell ref="A3:F3"/>
    <mergeCell ref="G3:H3"/>
    <mergeCell ref="A4:A6"/>
    <mergeCell ref="B4:D4"/>
    <mergeCell ref="H4:H6"/>
  </mergeCells>
  <printOptions horizontalCentered="1" verticalCentered="1"/>
  <pageMargins left="0.59055118110236227" right="0.70866141732283472" top="0.43307086614173229" bottom="0.43307086614173229" header="0.51181102362204722" footer="0.51181102362204722"/>
  <pageSetup paperSize="9" scale="4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23"/>
  <sheetViews>
    <sheetView rightToLeft="1" topLeftCell="A10" zoomScaleNormal="100" workbookViewId="0">
      <selection activeCell="G13" sqref="G13"/>
    </sheetView>
  </sheetViews>
  <sheetFormatPr defaultColWidth="17.7109375" defaultRowHeight="25.35" customHeight="1"/>
  <cols>
    <col min="1" max="1" width="33.7109375" style="31" customWidth="1"/>
    <col min="2" max="2" width="55.7109375" style="31" customWidth="1"/>
    <col min="3" max="16384" width="17.7109375" style="31"/>
  </cols>
  <sheetData>
    <row r="1" spans="1:5" ht="33" customHeight="1">
      <c r="A1" s="1950" t="s">
        <v>28</v>
      </c>
      <c r="B1" s="1951"/>
    </row>
    <row r="2" spans="1:5" ht="33" customHeight="1">
      <c r="A2" s="1950" t="s">
        <v>29</v>
      </c>
      <c r="B2" s="1951"/>
    </row>
    <row r="3" spans="1:5" ht="33" customHeight="1">
      <c r="A3" s="115" t="s">
        <v>206</v>
      </c>
      <c r="B3" s="141" t="s">
        <v>207</v>
      </c>
    </row>
    <row r="4" spans="1:5" ht="33" customHeight="1">
      <c r="A4" s="1952" t="s">
        <v>208</v>
      </c>
      <c r="B4" s="1953"/>
    </row>
    <row r="5" spans="1:5" ht="33" customHeight="1">
      <c r="A5" s="1954" t="s">
        <v>209</v>
      </c>
      <c r="B5" s="1955"/>
    </row>
    <row r="6" spans="1:5" ht="33" customHeight="1">
      <c r="A6" s="142" t="s">
        <v>156</v>
      </c>
      <c r="B6" s="143" t="s">
        <v>210</v>
      </c>
    </row>
    <row r="7" spans="1:5" ht="33" customHeight="1">
      <c r="A7" s="144" t="s">
        <v>160</v>
      </c>
      <c r="B7" s="145" t="s">
        <v>211</v>
      </c>
    </row>
    <row r="8" spans="1:5" ht="33" customHeight="1">
      <c r="A8" s="61">
        <v>2010</v>
      </c>
      <c r="B8" s="146">
        <v>22028.383130673392</v>
      </c>
    </row>
    <row r="9" spans="1:5" ht="33" customHeight="1">
      <c r="A9" s="61">
        <v>2011</v>
      </c>
      <c r="B9" s="147">
        <v>26966.29060217183</v>
      </c>
    </row>
    <row r="10" spans="1:5" ht="33" customHeight="1">
      <c r="A10" s="61">
        <v>2012</v>
      </c>
      <c r="B10" s="146">
        <v>28348.57753049532</v>
      </c>
    </row>
    <row r="11" spans="1:5" ht="33" customHeight="1">
      <c r="A11" s="61">
        <v>2013</v>
      </c>
      <c r="B11" s="147">
        <v>27290.19817077378</v>
      </c>
      <c r="D11" s="148"/>
      <c r="E11" s="148"/>
    </row>
    <row r="12" spans="1:5" ht="33" customHeight="1">
      <c r="A12" s="61">
        <v>2014</v>
      </c>
      <c r="B12" s="146">
        <v>27079.676214942916</v>
      </c>
    </row>
    <row r="13" spans="1:5" ht="33" customHeight="1">
      <c r="A13" s="61">
        <v>2015</v>
      </c>
      <c r="B13" s="147">
        <v>22453.575397876568</v>
      </c>
      <c r="C13" s="30"/>
    </row>
    <row r="14" spans="1:5" ht="33" customHeight="1">
      <c r="A14" s="61">
        <v>2016</v>
      </c>
      <c r="B14" s="146">
        <v>21515.656121802655</v>
      </c>
    </row>
    <row r="15" spans="1:5" ht="33" customHeight="1">
      <c r="A15" s="61">
        <v>2017</v>
      </c>
      <c r="B15" s="147">
        <v>23081.205448032946</v>
      </c>
    </row>
    <row r="16" spans="1:5" ht="33" customHeight="1">
      <c r="A16" s="61">
        <v>2018</v>
      </c>
      <c r="B16" s="146">
        <v>28036.028184393195</v>
      </c>
    </row>
    <row r="17" spans="1:3" ht="33" customHeight="1">
      <c r="A17" s="61">
        <v>2019</v>
      </c>
      <c r="B17" s="147">
        <v>27892.839012948527</v>
      </c>
    </row>
    <row r="18" spans="1:3" ht="33" customHeight="1">
      <c r="A18" s="61">
        <v>2020</v>
      </c>
      <c r="B18" s="146">
        <v>23271.403256187259</v>
      </c>
      <c r="C18" s="30"/>
    </row>
    <row r="19" spans="1:3" ht="33" customHeight="1">
      <c r="A19" s="149">
        <v>2021</v>
      </c>
      <c r="B19" s="147">
        <v>28396.090183133769</v>
      </c>
      <c r="C19" s="30"/>
    </row>
    <row r="20" spans="1:3" ht="33" customHeight="1">
      <c r="A20" s="61">
        <v>2022</v>
      </c>
      <c r="B20" s="146">
        <v>34454.197344061431</v>
      </c>
      <c r="C20" s="30"/>
    </row>
    <row r="21" spans="1:3" ht="33" customHeight="1">
      <c r="A21" s="149" t="s">
        <v>212</v>
      </c>
      <c r="B21" s="147">
        <v>31422.437976200039</v>
      </c>
      <c r="C21" s="30"/>
    </row>
    <row r="22" spans="1:3" ht="23.25" customHeight="1">
      <c r="A22" s="150" t="s">
        <v>79</v>
      </c>
      <c r="B22" s="151" t="s">
        <v>80</v>
      </c>
      <c r="C22" s="148"/>
    </row>
    <row r="23" spans="1:3" ht="25.35" customHeight="1">
      <c r="A23" s="152" t="s">
        <v>213</v>
      </c>
      <c r="B23" s="120" t="s">
        <v>214</v>
      </c>
    </row>
  </sheetData>
  <mergeCells count="4">
    <mergeCell ref="A1:B1"/>
    <mergeCell ref="A2:B2"/>
    <mergeCell ref="A4:B4"/>
    <mergeCell ref="A5:B5"/>
  </mergeCells>
  <pageMargins left="0.7" right="0.7" top="0.75" bottom="0.75" header="0.3" footer="0.3"/>
  <pageSetup paperSize="9" scale="97"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O18"/>
  <sheetViews>
    <sheetView showGridLines="0" rightToLeft="1" zoomScale="64" zoomScaleNormal="75" workbookViewId="0">
      <selection activeCell="G13" sqref="G13"/>
    </sheetView>
  </sheetViews>
  <sheetFormatPr defaultColWidth="29.42578125" defaultRowHeight="75.75" customHeight="1"/>
  <cols>
    <col min="1" max="1" width="34.5703125" style="961" customWidth="1"/>
    <col min="2" max="2" width="29.42578125" style="961"/>
    <col min="3" max="5" width="0" style="730" hidden="1" customWidth="1"/>
    <col min="6" max="16384" width="29.42578125" style="730"/>
  </cols>
  <sheetData>
    <row r="1" spans="1:15" s="961" customFormat="1" ht="75.75" customHeight="1">
      <c r="A1" s="1950" t="s">
        <v>1984</v>
      </c>
      <c r="B1" s="1951"/>
      <c r="C1" s="1951"/>
      <c r="D1" s="1951"/>
      <c r="E1" s="1951"/>
      <c r="F1" s="1951"/>
      <c r="G1" s="1951"/>
      <c r="H1" s="1951"/>
      <c r="I1" s="1951"/>
      <c r="J1" s="1951"/>
      <c r="K1" s="960"/>
    </row>
    <row r="2" spans="1:15" s="961" customFormat="1" ht="75.75" customHeight="1">
      <c r="A2" s="1902" t="s">
        <v>1985</v>
      </c>
      <c r="B2" s="1902"/>
      <c r="C2" s="1902"/>
      <c r="D2" s="1902"/>
      <c r="E2" s="1902"/>
      <c r="F2" s="1902"/>
      <c r="G2" s="1902"/>
      <c r="H2" s="1902"/>
      <c r="I2" s="1902"/>
      <c r="J2" s="1902"/>
      <c r="K2" s="960"/>
    </row>
    <row r="3" spans="1:15" s="961" customFormat="1" ht="27" customHeight="1">
      <c r="A3" s="1903" t="s">
        <v>2399</v>
      </c>
      <c r="B3" s="1903"/>
      <c r="C3" s="1903"/>
      <c r="D3" s="1904"/>
      <c r="E3" s="1905" t="s">
        <v>2400</v>
      </c>
      <c r="F3" s="1906"/>
      <c r="G3" s="1906"/>
      <c r="H3" s="1906"/>
      <c r="I3" s="1906"/>
      <c r="J3" s="1906"/>
      <c r="K3" s="960"/>
    </row>
    <row r="4" spans="1:15" s="961" customFormat="1" ht="75.75" customHeight="1">
      <c r="A4" s="962" t="s">
        <v>2401</v>
      </c>
      <c r="B4" s="963" t="s">
        <v>2402</v>
      </c>
      <c r="C4" s="765" t="s">
        <v>2403</v>
      </c>
      <c r="D4" s="765" t="s">
        <v>518</v>
      </c>
      <c r="E4" s="765" t="s">
        <v>519</v>
      </c>
      <c r="F4" s="964" t="s">
        <v>219</v>
      </c>
      <c r="G4" s="964" t="s">
        <v>220</v>
      </c>
      <c r="H4" s="964" t="s">
        <v>178</v>
      </c>
      <c r="I4" s="964" t="s">
        <v>179</v>
      </c>
      <c r="J4" s="964" t="s">
        <v>221</v>
      </c>
      <c r="K4" s="960"/>
    </row>
    <row r="5" spans="1:15" ht="75.75" customHeight="1">
      <c r="A5" s="2325" t="s">
        <v>2404</v>
      </c>
      <c r="B5" s="965" t="s">
        <v>2405</v>
      </c>
      <c r="C5" s="966">
        <v>71038</v>
      </c>
      <c r="D5" s="966">
        <v>67063</v>
      </c>
      <c r="E5" s="966">
        <v>114634</v>
      </c>
      <c r="F5" s="967">
        <v>61523</v>
      </c>
      <c r="G5" s="967">
        <v>21774</v>
      </c>
      <c r="H5" s="967">
        <v>48160</v>
      </c>
      <c r="I5" s="967">
        <v>57841</v>
      </c>
      <c r="J5" s="967">
        <v>31549</v>
      </c>
      <c r="K5" s="968"/>
    </row>
    <row r="6" spans="1:15" ht="75.75" customHeight="1">
      <c r="A6" s="2401"/>
      <c r="B6" s="965" t="s">
        <v>2406</v>
      </c>
      <c r="C6" s="969">
        <v>162309</v>
      </c>
      <c r="D6" s="969">
        <v>120802</v>
      </c>
      <c r="E6" s="969">
        <v>130221</v>
      </c>
      <c r="F6" s="970">
        <v>102875</v>
      </c>
      <c r="G6" s="970">
        <v>56596</v>
      </c>
      <c r="H6" s="970">
        <v>93738</v>
      </c>
      <c r="I6" s="970">
        <v>82895</v>
      </c>
      <c r="J6" s="970">
        <v>64305</v>
      </c>
      <c r="K6" s="968"/>
    </row>
    <row r="7" spans="1:15" ht="75.75" customHeight="1">
      <c r="A7" s="2326"/>
      <c r="B7" s="965" t="s">
        <v>2407</v>
      </c>
      <c r="C7" s="966">
        <v>10586</v>
      </c>
      <c r="D7" s="966">
        <v>12471</v>
      </c>
      <c r="E7" s="966">
        <v>12615</v>
      </c>
      <c r="F7" s="967">
        <v>14449</v>
      </c>
      <c r="G7" s="967">
        <v>7240</v>
      </c>
      <c r="H7" s="967">
        <v>11050</v>
      </c>
      <c r="I7" s="967">
        <v>9817</v>
      </c>
      <c r="J7" s="967">
        <v>8086</v>
      </c>
      <c r="K7" s="968"/>
      <c r="O7" s="379"/>
    </row>
    <row r="8" spans="1:15" ht="75.75" customHeight="1">
      <c r="A8" s="736" t="s">
        <v>2408</v>
      </c>
      <c r="B8" s="965" t="s">
        <v>2409</v>
      </c>
      <c r="C8" s="969">
        <v>29665</v>
      </c>
      <c r="D8" s="969">
        <v>19463</v>
      </c>
      <c r="E8" s="969">
        <v>21485</v>
      </c>
      <c r="F8" s="970">
        <v>17247</v>
      </c>
      <c r="G8" s="970">
        <v>14233</v>
      </c>
      <c r="H8" s="970">
        <v>16145</v>
      </c>
      <c r="I8" s="970">
        <v>20513</v>
      </c>
      <c r="J8" s="970">
        <v>19060</v>
      </c>
      <c r="K8" s="968"/>
      <c r="O8" s="380"/>
    </row>
    <row r="9" spans="1:15" ht="75.75" customHeight="1">
      <c r="A9" s="2332" t="s">
        <v>2410</v>
      </c>
      <c r="B9" s="2334"/>
      <c r="C9" s="969">
        <v>143777</v>
      </c>
      <c r="D9" s="966">
        <v>130128</v>
      </c>
      <c r="E9" s="966">
        <v>152794</v>
      </c>
      <c r="F9" s="967">
        <v>114889</v>
      </c>
      <c r="G9" s="967">
        <v>59976</v>
      </c>
      <c r="H9" s="967">
        <v>100619</v>
      </c>
      <c r="I9" s="967">
        <v>88802</v>
      </c>
      <c r="J9" s="967">
        <v>82208</v>
      </c>
      <c r="K9" s="968"/>
    </row>
    <row r="10" spans="1:15" ht="75" customHeight="1">
      <c r="A10" s="960"/>
      <c r="B10" s="960"/>
      <c r="C10" s="968"/>
      <c r="D10" s="971"/>
      <c r="E10" s="971"/>
      <c r="F10" s="971"/>
      <c r="G10" s="971"/>
      <c r="H10" s="971"/>
      <c r="I10" s="971"/>
      <c r="J10" s="971"/>
      <c r="K10" s="968"/>
    </row>
    <row r="11" spans="1:15" ht="75.75" customHeight="1">
      <c r="D11" s="728"/>
      <c r="E11" s="728"/>
      <c r="F11" s="728"/>
      <c r="G11" s="728"/>
      <c r="H11" s="728"/>
      <c r="I11" s="728"/>
      <c r="J11" s="728"/>
      <c r="K11" s="968"/>
    </row>
    <row r="12" spans="1:15" ht="75.75" customHeight="1">
      <c r="D12" s="728"/>
      <c r="E12" s="728"/>
      <c r="F12" s="728"/>
      <c r="G12" s="728"/>
      <c r="H12" s="728"/>
      <c r="I12" s="728"/>
      <c r="J12" s="728"/>
      <c r="K12" s="968"/>
    </row>
    <row r="13" spans="1:15" ht="75.75" customHeight="1">
      <c r="D13" s="728"/>
      <c r="E13" s="728"/>
      <c r="F13" s="728"/>
      <c r="G13" s="728"/>
      <c r="H13" s="728"/>
      <c r="I13" s="728"/>
      <c r="J13" s="728"/>
      <c r="K13" s="968"/>
    </row>
    <row r="14" spans="1:15" ht="75.75" customHeight="1">
      <c r="D14" s="728"/>
      <c r="E14" s="728"/>
      <c r="F14" s="728"/>
      <c r="G14" s="728"/>
      <c r="H14" s="728"/>
      <c r="I14" s="728"/>
      <c r="J14" s="728"/>
    </row>
    <row r="15" spans="1:15" ht="75.75" customHeight="1">
      <c r="D15" s="728"/>
      <c r="E15" s="728"/>
      <c r="F15" s="728"/>
      <c r="G15" s="728"/>
      <c r="H15" s="728"/>
      <c r="I15" s="728"/>
      <c r="J15" s="728"/>
    </row>
    <row r="16" spans="1:15" ht="75.75" customHeight="1">
      <c r="D16" s="728"/>
      <c r="E16" s="728"/>
      <c r="F16" s="728"/>
      <c r="G16" s="728"/>
      <c r="H16" s="728"/>
      <c r="I16" s="728"/>
      <c r="J16" s="728"/>
    </row>
    <row r="17" spans="4:10" ht="75.75" customHeight="1">
      <c r="D17" s="728"/>
      <c r="E17" s="728"/>
      <c r="F17" s="728"/>
      <c r="G17" s="728"/>
      <c r="H17" s="728"/>
      <c r="I17" s="728"/>
      <c r="J17" s="728"/>
    </row>
    <row r="18" spans="4:10" ht="75.75" customHeight="1">
      <c r="D18" s="728"/>
      <c r="E18" s="728"/>
      <c r="F18" s="728"/>
      <c r="G18" s="728"/>
      <c r="H18" s="728"/>
      <c r="I18" s="728"/>
      <c r="J18" s="728"/>
    </row>
  </sheetData>
  <mergeCells count="6">
    <mergeCell ref="A9:B9"/>
    <mergeCell ref="A1:J1"/>
    <mergeCell ref="A2:J2"/>
    <mergeCell ref="A3:D3"/>
    <mergeCell ref="E3:J3"/>
    <mergeCell ref="A5:A7"/>
  </mergeCells>
  <printOptions horizontalCentered="1" verticalCentered="1" gridLinesSet="0"/>
  <pageMargins left="0.74803149606299213" right="0.74803149606299213" top="0.98425196850393704" bottom="0.98425196850393704" header="0.51181102362204722" footer="0.51181102362204722"/>
  <pageSetup paperSize="9" scale="72" orientation="landscape" horizontalDpi="4294967292" verticalDpi="4294967292"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11"/>
  <sheetViews>
    <sheetView rightToLeft="1" zoomScale="70" zoomScaleNormal="70" workbookViewId="0">
      <selection activeCell="G13" sqref="G13"/>
    </sheetView>
  </sheetViews>
  <sheetFormatPr defaultColWidth="38" defaultRowHeight="17.25"/>
  <cols>
    <col min="1" max="1" width="38" style="972"/>
    <col min="2" max="6" width="31.7109375" style="972" customWidth="1"/>
    <col min="7" max="16384" width="38" style="972"/>
  </cols>
  <sheetData>
    <row r="1" spans="1:8" ht="53.25" customHeight="1">
      <c r="A1" s="1956" t="s">
        <v>1987</v>
      </c>
      <c r="B1" s="1956"/>
      <c r="C1" s="1956"/>
      <c r="D1" s="1956"/>
      <c r="E1" s="1956"/>
      <c r="F1" s="1956"/>
      <c r="G1" s="1956"/>
    </row>
    <row r="2" spans="1:8" ht="53.25" customHeight="1">
      <c r="A2" s="1902" t="s">
        <v>1988</v>
      </c>
      <c r="B2" s="1902"/>
      <c r="C2" s="1902"/>
      <c r="D2" s="1902"/>
      <c r="E2" s="1902"/>
      <c r="F2" s="1902"/>
      <c r="G2" s="1902"/>
    </row>
    <row r="3" spans="1:8" ht="29.25" customHeight="1">
      <c r="A3" s="115" t="s">
        <v>2411</v>
      </c>
      <c r="B3" s="1905" t="s">
        <v>2412</v>
      </c>
      <c r="C3" s="1906"/>
      <c r="D3" s="1906"/>
      <c r="E3" s="1906"/>
      <c r="F3" s="1906"/>
      <c r="G3" s="1906"/>
    </row>
    <row r="4" spans="1:8" ht="53.25" customHeight="1">
      <c r="A4" s="2367" t="s">
        <v>1998</v>
      </c>
      <c r="B4" s="2356" t="s">
        <v>1999</v>
      </c>
      <c r="C4" s="2356"/>
      <c r="D4" s="2356"/>
      <c r="E4" s="2356"/>
      <c r="F4" s="2356"/>
      <c r="G4" s="2364" t="s">
        <v>2001</v>
      </c>
    </row>
    <row r="5" spans="1:8" ht="53.25" customHeight="1">
      <c r="A5" s="2335"/>
      <c r="B5" s="2356" t="s">
        <v>2413</v>
      </c>
      <c r="C5" s="2356"/>
      <c r="D5" s="2356"/>
      <c r="E5" s="2356"/>
      <c r="F5" s="2356"/>
      <c r="G5" s="2365"/>
    </row>
    <row r="6" spans="1:8" ht="53.25" customHeight="1">
      <c r="A6" s="2336"/>
      <c r="B6" s="794" t="s">
        <v>219</v>
      </c>
      <c r="C6" s="973" t="s">
        <v>220</v>
      </c>
      <c r="D6" s="794" t="s">
        <v>178</v>
      </c>
      <c r="E6" s="974" t="s">
        <v>179</v>
      </c>
      <c r="F6" s="974" t="s">
        <v>221</v>
      </c>
      <c r="G6" s="2365"/>
    </row>
    <row r="7" spans="1:8" s="978" customFormat="1" ht="53.25" customHeight="1">
      <c r="A7" s="898" t="s">
        <v>2139</v>
      </c>
      <c r="B7" s="975">
        <v>0</v>
      </c>
      <c r="C7" s="975">
        <v>0</v>
      </c>
      <c r="D7" s="976">
        <v>0</v>
      </c>
      <c r="E7" s="977">
        <v>0</v>
      </c>
      <c r="F7" s="977">
        <v>0</v>
      </c>
      <c r="G7" s="898" t="s">
        <v>2140</v>
      </c>
      <c r="H7" s="972"/>
    </row>
    <row r="8" spans="1:8" s="978" customFormat="1" ht="53.25" customHeight="1">
      <c r="A8" s="898" t="s">
        <v>2064</v>
      </c>
      <c r="B8" s="979">
        <v>0.25</v>
      </c>
      <c r="C8" s="979">
        <v>0.11</v>
      </c>
      <c r="D8" s="980">
        <v>0.18</v>
      </c>
      <c r="E8" s="981">
        <v>0.08</v>
      </c>
      <c r="F8" s="981">
        <v>0.21</v>
      </c>
      <c r="G8" s="898" t="s">
        <v>2063</v>
      </c>
      <c r="H8" s="972"/>
    </row>
    <row r="9" spans="1:8" s="978" customFormat="1" ht="53.25" customHeight="1">
      <c r="A9" s="898" t="s">
        <v>2414</v>
      </c>
      <c r="B9" s="975">
        <v>10.6</v>
      </c>
      <c r="C9" s="975">
        <v>4.5999999999999996</v>
      </c>
      <c r="D9" s="976">
        <v>7.55</v>
      </c>
      <c r="E9" s="977">
        <v>4.4800000000000004</v>
      </c>
      <c r="F9" s="977">
        <v>5.52</v>
      </c>
      <c r="G9" s="898" t="s">
        <v>2065</v>
      </c>
      <c r="H9" s="972"/>
    </row>
    <row r="10" spans="1:8" s="978" customFormat="1" ht="53.25" customHeight="1">
      <c r="A10" s="898" t="s">
        <v>2415</v>
      </c>
      <c r="B10" s="979">
        <v>0.84</v>
      </c>
      <c r="C10" s="979">
        <v>0.31</v>
      </c>
      <c r="D10" s="980">
        <v>0.26</v>
      </c>
      <c r="E10" s="981">
        <f>30/34110821*100000</f>
        <v>8.7948630729233992E-2</v>
      </c>
      <c r="F10" s="981">
        <v>0.47</v>
      </c>
      <c r="G10" s="898" t="s">
        <v>2081</v>
      </c>
      <c r="H10" s="972"/>
    </row>
    <row r="11" spans="1:8" ht="33" customHeight="1">
      <c r="A11" s="2410" t="s">
        <v>2097</v>
      </c>
      <c r="B11" s="2411"/>
      <c r="C11" s="2411"/>
      <c r="D11" s="1993" t="s">
        <v>2098</v>
      </c>
      <c r="E11" s="1993"/>
      <c r="F11" s="1993"/>
      <c r="G11" s="1994"/>
    </row>
  </sheetData>
  <mergeCells count="9">
    <mergeCell ref="A11:C11"/>
    <mergeCell ref="D11:G11"/>
    <mergeCell ref="A1:G1"/>
    <mergeCell ref="A2:G2"/>
    <mergeCell ref="B3:G3"/>
    <mergeCell ref="A4:A6"/>
    <mergeCell ref="B4:F4"/>
    <mergeCell ref="G4:G6"/>
    <mergeCell ref="B5:F5"/>
  </mergeCells>
  <pageMargins left="0.7" right="0.7" top="0.75" bottom="0.75" header="0.3" footer="0.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28"/>
  <sheetViews>
    <sheetView rightToLeft="1" topLeftCell="A16" zoomScale="90" zoomScaleNormal="90" zoomScaleSheetLayoutView="90" workbookViewId="0">
      <selection activeCell="G13" sqref="G13"/>
    </sheetView>
  </sheetViews>
  <sheetFormatPr defaultColWidth="14.140625" defaultRowHeight="40.5" customHeight="1"/>
  <cols>
    <col min="1" max="1" width="21.7109375" style="990" customWidth="1"/>
    <col min="2" max="16" width="14.140625" style="983"/>
    <col min="17" max="17" width="21.7109375" style="983" customWidth="1"/>
    <col min="18" max="16384" width="14.140625" style="983"/>
  </cols>
  <sheetData>
    <row r="1" spans="1:17" s="982" customFormat="1" ht="40.5" customHeight="1">
      <c r="A1" s="1978" t="s">
        <v>2416</v>
      </c>
      <c r="B1" s="1979"/>
      <c r="C1" s="1979"/>
      <c r="D1" s="1979"/>
      <c r="E1" s="1979"/>
      <c r="F1" s="1979"/>
      <c r="G1" s="1979"/>
      <c r="H1" s="1979"/>
      <c r="I1" s="1979"/>
      <c r="J1" s="1979"/>
      <c r="K1" s="1979"/>
      <c r="L1" s="1979"/>
      <c r="M1" s="1979"/>
      <c r="N1" s="1979"/>
      <c r="O1" s="1979"/>
      <c r="P1" s="1979"/>
      <c r="Q1" s="1980"/>
    </row>
    <row r="2" spans="1:17" s="982" customFormat="1" ht="40.5" customHeight="1">
      <c r="A2" s="1981" t="s">
        <v>2417</v>
      </c>
      <c r="B2" s="1982"/>
      <c r="C2" s="1982"/>
      <c r="D2" s="1982"/>
      <c r="E2" s="1982"/>
      <c r="F2" s="1982"/>
      <c r="G2" s="1982"/>
      <c r="H2" s="1982"/>
      <c r="I2" s="1982"/>
      <c r="J2" s="1982"/>
      <c r="K2" s="1982"/>
      <c r="L2" s="1982"/>
      <c r="M2" s="1982"/>
      <c r="N2" s="1982"/>
      <c r="O2" s="1982"/>
      <c r="P2" s="1982"/>
      <c r="Q2" s="1983"/>
    </row>
    <row r="3" spans="1:17" s="982" customFormat="1" ht="22.5" customHeight="1">
      <c r="A3" s="1904" t="s">
        <v>2418</v>
      </c>
      <c r="B3" s="2155"/>
      <c r="C3" s="2155"/>
      <c r="D3" s="2155"/>
      <c r="E3" s="2155"/>
      <c r="F3" s="2155"/>
      <c r="G3" s="2155"/>
      <c r="H3" s="2155"/>
      <c r="I3" s="2155"/>
      <c r="J3" s="1958" t="s">
        <v>2419</v>
      </c>
      <c r="K3" s="1958"/>
      <c r="L3" s="1958"/>
      <c r="M3" s="1958"/>
      <c r="N3" s="1958"/>
      <c r="O3" s="1958"/>
      <c r="P3" s="1958"/>
      <c r="Q3" s="1905"/>
    </row>
    <row r="4" spans="1:17" ht="40.5" customHeight="1">
      <c r="A4" s="2419" t="s">
        <v>83</v>
      </c>
      <c r="B4" s="2412" t="s">
        <v>2420</v>
      </c>
      <c r="C4" s="2412" t="s">
        <v>2421</v>
      </c>
      <c r="D4" s="2412" t="s">
        <v>2422</v>
      </c>
      <c r="E4" s="2412" t="s">
        <v>2423</v>
      </c>
      <c r="F4" s="2412" t="s">
        <v>2424</v>
      </c>
      <c r="G4" s="2412" t="s">
        <v>2425</v>
      </c>
      <c r="H4" s="2414" t="s">
        <v>621</v>
      </c>
      <c r="I4" s="2415"/>
      <c r="J4" s="2414" t="s">
        <v>700</v>
      </c>
      <c r="K4" s="2415"/>
      <c r="L4" s="2414" t="s">
        <v>2426</v>
      </c>
      <c r="M4" s="2415"/>
      <c r="N4" s="2415"/>
      <c r="O4" s="2415"/>
      <c r="P4" s="2415"/>
      <c r="Q4" s="2419" t="s">
        <v>87</v>
      </c>
    </row>
    <row r="5" spans="1:17" ht="40.5" customHeight="1">
      <c r="A5" s="2420"/>
      <c r="B5" s="2413"/>
      <c r="C5" s="2413"/>
      <c r="D5" s="2413"/>
      <c r="E5" s="2413"/>
      <c r="F5" s="2413"/>
      <c r="G5" s="2413"/>
      <c r="H5" s="2414" t="s">
        <v>2326</v>
      </c>
      <c r="I5" s="2415"/>
      <c r="J5" s="2414" t="s">
        <v>701</v>
      </c>
      <c r="K5" s="2415"/>
      <c r="L5" s="2414" t="s">
        <v>2427</v>
      </c>
      <c r="M5" s="2415"/>
      <c r="N5" s="2415"/>
      <c r="O5" s="2415"/>
      <c r="P5" s="2416"/>
      <c r="Q5" s="2420"/>
    </row>
    <row r="6" spans="1:17" ht="40.5" customHeight="1">
      <c r="A6" s="2420"/>
      <c r="B6" s="2412" t="s">
        <v>2428</v>
      </c>
      <c r="C6" s="2412" t="s">
        <v>2429</v>
      </c>
      <c r="D6" s="2412" t="s">
        <v>2430</v>
      </c>
      <c r="E6" s="2412" t="s">
        <v>2431</v>
      </c>
      <c r="F6" s="2412" t="s">
        <v>2432</v>
      </c>
      <c r="G6" s="2412" t="s">
        <v>2433</v>
      </c>
      <c r="H6" s="774" t="s">
        <v>2346</v>
      </c>
      <c r="I6" s="774" t="s">
        <v>2434</v>
      </c>
      <c r="J6" s="774" t="s">
        <v>624</v>
      </c>
      <c r="K6" s="774" t="s">
        <v>625</v>
      </c>
      <c r="L6" s="2417" t="s">
        <v>2150</v>
      </c>
      <c r="M6" s="2417" t="s">
        <v>15</v>
      </c>
      <c r="N6" s="2417" t="s">
        <v>2435</v>
      </c>
      <c r="O6" s="2417" t="s">
        <v>2436</v>
      </c>
      <c r="P6" s="2417" t="s">
        <v>2437</v>
      </c>
      <c r="Q6" s="2420"/>
    </row>
    <row r="7" spans="1:17" ht="40.5" customHeight="1">
      <c r="A7" s="2421"/>
      <c r="B7" s="2413"/>
      <c r="C7" s="2413"/>
      <c r="D7" s="2413"/>
      <c r="E7" s="2413"/>
      <c r="F7" s="2413"/>
      <c r="G7" s="2413"/>
      <c r="H7" s="774" t="s">
        <v>2164</v>
      </c>
      <c r="I7" s="774" t="s">
        <v>2165</v>
      </c>
      <c r="J7" s="774" t="s">
        <v>2438</v>
      </c>
      <c r="K7" s="774" t="s">
        <v>2439</v>
      </c>
      <c r="L7" s="2418"/>
      <c r="M7" s="2418"/>
      <c r="N7" s="2418"/>
      <c r="O7" s="2418"/>
      <c r="P7" s="2418"/>
      <c r="Q7" s="2421"/>
    </row>
    <row r="8" spans="1:17" ht="40.5" customHeight="1">
      <c r="A8" s="984" t="s">
        <v>818</v>
      </c>
      <c r="B8" s="985">
        <v>111</v>
      </c>
      <c r="C8" s="985">
        <v>90</v>
      </c>
      <c r="D8" s="985">
        <v>21</v>
      </c>
      <c r="E8" s="985">
        <v>536</v>
      </c>
      <c r="F8" s="985">
        <v>439</v>
      </c>
      <c r="G8" s="985">
        <v>97</v>
      </c>
      <c r="H8" s="985">
        <v>281</v>
      </c>
      <c r="I8" s="985">
        <v>255</v>
      </c>
      <c r="J8" s="985">
        <v>499</v>
      </c>
      <c r="K8" s="985">
        <v>37</v>
      </c>
      <c r="L8" s="985">
        <v>3</v>
      </c>
      <c r="M8" s="985">
        <v>30</v>
      </c>
      <c r="N8" s="985">
        <v>224</v>
      </c>
      <c r="O8" s="985">
        <v>259</v>
      </c>
      <c r="P8" s="985">
        <v>20</v>
      </c>
      <c r="Q8" s="984" t="s">
        <v>89</v>
      </c>
    </row>
    <row r="9" spans="1:17" ht="40.5" customHeight="1">
      <c r="A9" s="984" t="s">
        <v>90</v>
      </c>
      <c r="B9" s="986">
        <v>10</v>
      </c>
      <c r="C9" s="986">
        <v>7</v>
      </c>
      <c r="D9" s="986">
        <v>3</v>
      </c>
      <c r="E9" s="986">
        <v>250</v>
      </c>
      <c r="F9" s="986">
        <v>235</v>
      </c>
      <c r="G9" s="986">
        <v>15</v>
      </c>
      <c r="H9" s="986">
        <v>138</v>
      </c>
      <c r="I9" s="986">
        <v>112</v>
      </c>
      <c r="J9" s="986">
        <v>46</v>
      </c>
      <c r="K9" s="986">
        <v>204</v>
      </c>
      <c r="L9" s="986">
        <v>2</v>
      </c>
      <c r="M9" s="986">
        <v>3</v>
      </c>
      <c r="N9" s="986">
        <v>18</v>
      </c>
      <c r="O9" s="986">
        <v>177</v>
      </c>
      <c r="P9" s="986">
        <v>50</v>
      </c>
      <c r="Q9" s="984" t="s">
        <v>91</v>
      </c>
    </row>
    <row r="10" spans="1:17" ht="40.5" customHeight="1">
      <c r="A10" s="984" t="s">
        <v>92</v>
      </c>
      <c r="B10" s="985">
        <v>13</v>
      </c>
      <c r="C10" s="985">
        <v>9</v>
      </c>
      <c r="D10" s="985">
        <v>4</v>
      </c>
      <c r="E10" s="985">
        <v>53</v>
      </c>
      <c r="F10" s="985">
        <v>39</v>
      </c>
      <c r="G10" s="985">
        <v>14</v>
      </c>
      <c r="H10" s="985">
        <v>24</v>
      </c>
      <c r="I10" s="985">
        <v>29</v>
      </c>
      <c r="J10" s="985">
        <v>27</v>
      </c>
      <c r="K10" s="985">
        <v>26</v>
      </c>
      <c r="L10" s="985">
        <v>0</v>
      </c>
      <c r="M10" s="985">
        <v>3</v>
      </c>
      <c r="N10" s="985">
        <v>24</v>
      </c>
      <c r="O10" s="985">
        <v>21</v>
      </c>
      <c r="P10" s="985">
        <v>5</v>
      </c>
      <c r="Q10" s="984" t="s">
        <v>93</v>
      </c>
    </row>
    <row r="11" spans="1:17" ht="40.5" customHeight="1">
      <c r="A11" s="984" t="s">
        <v>94</v>
      </c>
      <c r="B11" s="986">
        <v>9</v>
      </c>
      <c r="C11" s="986">
        <v>2</v>
      </c>
      <c r="D11" s="986">
        <v>7</v>
      </c>
      <c r="E11" s="986">
        <v>37</v>
      </c>
      <c r="F11" s="986">
        <v>6</v>
      </c>
      <c r="G11" s="986">
        <v>31</v>
      </c>
      <c r="H11" s="986">
        <v>24</v>
      </c>
      <c r="I11" s="986">
        <v>13</v>
      </c>
      <c r="J11" s="986">
        <v>37</v>
      </c>
      <c r="K11" s="986">
        <v>0</v>
      </c>
      <c r="L11" s="986">
        <v>1</v>
      </c>
      <c r="M11" s="986">
        <v>0</v>
      </c>
      <c r="N11" s="986">
        <v>21</v>
      </c>
      <c r="O11" s="986">
        <v>10</v>
      </c>
      <c r="P11" s="986">
        <v>5</v>
      </c>
      <c r="Q11" s="984" t="s">
        <v>257</v>
      </c>
    </row>
    <row r="12" spans="1:17" ht="40.5" customHeight="1">
      <c r="A12" s="984" t="s">
        <v>96</v>
      </c>
      <c r="B12" s="985">
        <v>11</v>
      </c>
      <c r="C12" s="985">
        <v>6</v>
      </c>
      <c r="D12" s="985">
        <v>5</v>
      </c>
      <c r="E12" s="985">
        <v>48</v>
      </c>
      <c r="F12" s="985">
        <v>26</v>
      </c>
      <c r="G12" s="985">
        <v>22</v>
      </c>
      <c r="H12" s="985">
        <v>19</v>
      </c>
      <c r="I12" s="985">
        <v>29</v>
      </c>
      <c r="J12" s="985">
        <v>18</v>
      </c>
      <c r="K12" s="985">
        <v>30</v>
      </c>
      <c r="L12" s="985">
        <v>0</v>
      </c>
      <c r="M12" s="985">
        <v>5</v>
      </c>
      <c r="N12" s="985">
        <v>9</v>
      </c>
      <c r="O12" s="985">
        <v>20</v>
      </c>
      <c r="P12" s="985">
        <v>14</v>
      </c>
      <c r="Q12" s="984" t="s">
        <v>97</v>
      </c>
    </row>
    <row r="13" spans="1:17" ht="40.5" customHeight="1">
      <c r="A13" s="984" t="s">
        <v>98</v>
      </c>
      <c r="B13" s="986">
        <v>6</v>
      </c>
      <c r="C13" s="986">
        <v>3</v>
      </c>
      <c r="D13" s="986">
        <v>3</v>
      </c>
      <c r="E13" s="986">
        <v>26</v>
      </c>
      <c r="F13" s="986">
        <v>16</v>
      </c>
      <c r="G13" s="986">
        <v>10</v>
      </c>
      <c r="H13" s="986">
        <v>16</v>
      </c>
      <c r="I13" s="986">
        <v>10</v>
      </c>
      <c r="J13" s="986">
        <v>14</v>
      </c>
      <c r="K13" s="986">
        <v>12</v>
      </c>
      <c r="L13" s="986">
        <v>0</v>
      </c>
      <c r="M13" s="986">
        <v>1</v>
      </c>
      <c r="N13" s="986">
        <v>11</v>
      </c>
      <c r="O13" s="986">
        <v>9</v>
      </c>
      <c r="P13" s="986">
        <v>5</v>
      </c>
      <c r="Q13" s="984" t="s">
        <v>99</v>
      </c>
    </row>
    <row r="14" spans="1:17" ht="40.5" customHeight="1">
      <c r="A14" s="984" t="s">
        <v>258</v>
      </c>
      <c r="B14" s="985">
        <v>10</v>
      </c>
      <c r="C14" s="985">
        <v>7</v>
      </c>
      <c r="D14" s="985">
        <v>3</v>
      </c>
      <c r="E14" s="985">
        <v>84</v>
      </c>
      <c r="F14" s="985">
        <v>72</v>
      </c>
      <c r="G14" s="985">
        <v>12</v>
      </c>
      <c r="H14" s="985">
        <v>69</v>
      </c>
      <c r="I14" s="985">
        <v>15</v>
      </c>
      <c r="J14" s="985">
        <v>18</v>
      </c>
      <c r="K14" s="985">
        <v>66</v>
      </c>
      <c r="L14" s="985">
        <v>0</v>
      </c>
      <c r="M14" s="985">
        <v>4</v>
      </c>
      <c r="N14" s="985">
        <v>14</v>
      </c>
      <c r="O14" s="985">
        <v>64</v>
      </c>
      <c r="P14" s="985">
        <v>2</v>
      </c>
      <c r="Q14" s="984" t="s">
        <v>101</v>
      </c>
    </row>
    <row r="15" spans="1:17" ht="40.5" customHeight="1">
      <c r="A15" s="984" t="s">
        <v>102</v>
      </c>
      <c r="B15" s="986">
        <v>7</v>
      </c>
      <c r="C15" s="986">
        <v>3</v>
      </c>
      <c r="D15" s="986">
        <v>4</v>
      </c>
      <c r="E15" s="986">
        <v>23</v>
      </c>
      <c r="F15" s="986">
        <v>13</v>
      </c>
      <c r="G15" s="986">
        <v>10</v>
      </c>
      <c r="H15" s="986">
        <v>10</v>
      </c>
      <c r="I15" s="986">
        <v>13</v>
      </c>
      <c r="J15" s="986">
        <v>23</v>
      </c>
      <c r="K15" s="986">
        <v>0</v>
      </c>
      <c r="L15" s="986">
        <v>0</v>
      </c>
      <c r="M15" s="986">
        <v>1</v>
      </c>
      <c r="N15" s="986">
        <v>9</v>
      </c>
      <c r="O15" s="986">
        <v>12</v>
      </c>
      <c r="P15" s="986">
        <v>1</v>
      </c>
      <c r="Q15" s="984" t="s">
        <v>103</v>
      </c>
    </row>
    <row r="16" spans="1:17" ht="40.5" customHeight="1">
      <c r="A16" s="984" t="s">
        <v>104</v>
      </c>
      <c r="B16" s="985">
        <v>1</v>
      </c>
      <c r="C16" s="985">
        <v>0</v>
      </c>
      <c r="D16" s="985">
        <v>1</v>
      </c>
      <c r="E16" s="985">
        <v>7</v>
      </c>
      <c r="F16" s="985">
        <v>0</v>
      </c>
      <c r="G16" s="985">
        <v>7</v>
      </c>
      <c r="H16" s="985">
        <v>3</v>
      </c>
      <c r="I16" s="985">
        <v>4</v>
      </c>
      <c r="J16" s="985">
        <v>0</v>
      </c>
      <c r="K16" s="985">
        <v>7</v>
      </c>
      <c r="L16" s="985">
        <v>0</v>
      </c>
      <c r="M16" s="985">
        <v>1</v>
      </c>
      <c r="N16" s="985">
        <v>1</v>
      </c>
      <c r="O16" s="985">
        <v>3</v>
      </c>
      <c r="P16" s="985">
        <v>2</v>
      </c>
      <c r="Q16" s="984" t="s">
        <v>105</v>
      </c>
    </row>
    <row r="17" spans="1:17" ht="40.5" customHeight="1">
      <c r="A17" s="984" t="s">
        <v>106</v>
      </c>
      <c r="B17" s="986">
        <v>10</v>
      </c>
      <c r="C17" s="986">
        <v>5</v>
      </c>
      <c r="D17" s="986">
        <v>5</v>
      </c>
      <c r="E17" s="986">
        <v>121</v>
      </c>
      <c r="F17" s="986">
        <v>86</v>
      </c>
      <c r="G17" s="986">
        <v>35</v>
      </c>
      <c r="H17" s="986">
        <v>50</v>
      </c>
      <c r="I17" s="986">
        <v>71</v>
      </c>
      <c r="J17" s="986">
        <v>110</v>
      </c>
      <c r="K17" s="986">
        <v>11</v>
      </c>
      <c r="L17" s="986">
        <v>0</v>
      </c>
      <c r="M17" s="986">
        <v>6</v>
      </c>
      <c r="N17" s="986">
        <v>55</v>
      </c>
      <c r="O17" s="986">
        <v>57</v>
      </c>
      <c r="P17" s="986">
        <v>3</v>
      </c>
      <c r="Q17" s="984" t="s">
        <v>107</v>
      </c>
    </row>
    <row r="18" spans="1:17" ht="40.5" customHeight="1">
      <c r="A18" s="984" t="s">
        <v>259</v>
      </c>
      <c r="B18" s="985">
        <v>8</v>
      </c>
      <c r="C18" s="985">
        <v>5</v>
      </c>
      <c r="D18" s="985">
        <v>3</v>
      </c>
      <c r="E18" s="985">
        <v>160</v>
      </c>
      <c r="F18" s="985">
        <v>145</v>
      </c>
      <c r="G18" s="985">
        <v>15</v>
      </c>
      <c r="H18" s="985">
        <v>115</v>
      </c>
      <c r="I18" s="985">
        <v>45</v>
      </c>
      <c r="J18" s="985">
        <v>122</v>
      </c>
      <c r="K18" s="985">
        <v>38</v>
      </c>
      <c r="L18" s="985">
        <v>0</v>
      </c>
      <c r="M18" s="985">
        <v>4</v>
      </c>
      <c r="N18" s="985">
        <v>72</v>
      </c>
      <c r="O18" s="985">
        <v>80</v>
      </c>
      <c r="P18" s="985">
        <v>4</v>
      </c>
      <c r="Q18" s="984" t="s">
        <v>109</v>
      </c>
    </row>
    <row r="19" spans="1:17" ht="40.5" customHeight="1">
      <c r="A19" s="984" t="s">
        <v>110</v>
      </c>
      <c r="B19" s="986">
        <v>8</v>
      </c>
      <c r="C19" s="986">
        <v>7</v>
      </c>
      <c r="D19" s="986">
        <v>1</v>
      </c>
      <c r="E19" s="986">
        <v>57</v>
      </c>
      <c r="F19" s="986">
        <v>45</v>
      </c>
      <c r="G19" s="986">
        <v>12</v>
      </c>
      <c r="H19" s="986">
        <v>53</v>
      </c>
      <c r="I19" s="986">
        <v>4</v>
      </c>
      <c r="J19" s="986">
        <v>15</v>
      </c>
      <c r="K19" s="986">
        <v>42</v>
      </c>
      <c r="L19" s="986">
        <v>0</v>
      </c>
      <c r="M19" s="986">
        <v>1</v>
      </c>
      <c r="N19" s="986">
        <v>9</v>
      </c>
      <c r="O19" s="986">
        <v>44</v>
      </c>
      <c r="P19" s="986">
        <v>3</v>
      </c>
      <c r="Q19" s="984" t="s">
        <v>111</v>
      </c>
    </row>
    <row r="20" spans="1:17" ht="40.5" customHeight="1">
      <c r="A20" s="984" t="s">
        <v>112</v>
      </c>
      <c r="B20" s="985">
        <v>25</v>
      </c>
      <c r="C20" s="985">
        <v>12</v>
      </c>
      <c r="D20" s="985">
        <v>13</v>
      </c>
      <c r="E20" s="985">
        <v>96</v>
      </c>
      <c r="F20" s="985">
        <v>38</v>
      </c>
      <c r="G20" s="985">
        <v>58</v>
      </c>
      <c r="H20" s="985">
        <v>45</v>
      </c>
      <c r="I20" s="985">
        <v>51</v>
      </c>
      <c r="J20" s="985">
        <v>84</v>
      </c>
      <c r="K20" s="985">
        <v>12</v>
      </c>
      <c r="L20" s="985">
        <v>0</v>
      </c>
      <c r="M20" s="985">
        <v>6</v>
      </c>
      <c r="N20" s="985">
        <v>58</v>
      </c>
      <c r="O20" s="985">
        <v>27</v>
      </c>
      <c r="P20" s="985">
        <v>5</v>
      </c>
      <c r="Q20" s="984" t="s">
        <v>260</v>
      </c>
    </row>
    <row r="21" spans="1:17" ht="40.5" customHeight="1">
      <c r="A21" s="984" t="s">
        <v>148</v>
      </c>
      <c r="B21" s="986">
        <v>15</v>
      </c>
      <c r="C21" s="986">
        <v>13</v>
      </c>
      <c r="D21" s="986">
        <v>2</v>
      </c>
      <c r="E21" s="986">
        <v>53</v>
      </c>
      <c r="F21" s="986">
        <v>43</v>
      </c>
      <c r="G21" s="986">
        <v>10</v>
      </c>
      <c r="H21" s="986">
        <v>21</v>
      </c>
      <c r="I21" s="986">
        <v>32</v>
      </c>
      <c r="J21" s="986">
        <v>44</v>
      </c>
      <c r="K21" s="986">
        <v>9</v>
      </c>
      <c r="L21" s="986">
        <v>1</v>
      </c>
      <c r="M21" s="986">
        <v>8</v>
      </c>
      <c r="N21" s="986">
        <v>31</v>
      </c>
      <c r="O21" s="986">
        <v>10</v>
      </c>
      <c r="P21" s="986">
        <v>3</v>
      </c>
      <c r="Q21" s="984" t="s">
        <v>261</v>
      </c>
    </row>
    <row r="22" spans="1:17" ht="40.5" customHeight="1">
      <c r="A22" s="984" t="s">
        <v>116</v>
      </c>
      <c r="B22" s="985">
        <v>22</v>
      </c>
      <c r="C22" s="985">
        <v>12</v>
      </c>
      <c r="D22" s="985">
        <v>10</v>
      </c>
      <c r="E22" s="985">
        <v>166</v>
      </c>
      <c r="F22" s="985">
        <v>114</v>
      </c>
      <c r="G22" s="985">
        <v>52</v>
      </c>
      <c r="H22" s="985">
        <v>82</v>
      </c>
      <c r="I22" s="985">
        <v>84</v>
      </c>
      <c r="J22" s="985">
        <v>150</v>
      </c>
      <c r="K22" s="985">
        <v>16</v>
      </c>
      <c r="L22" s="985">
        <v>0</v>
      </c>
      <c r="M22" s="985">
        <v>15</v>
      </c>
      <c r="N22" s="985">
        <v>56</v>
      </c>
      <c r="O22" s="985">
        <v>81</v>
      </c>
      <c r="P22" s="985">
        <v>14</v>
      </c>
      <c r="Q22" s="984" t="s">
        <v>117</v>
      </c>
    </row>
    <row r="23" spans="1:17" ht="40.5" customHeight="1">
      <c r="A23" s="984" t="s">
        <v>118</v>
      </c>
      <c r="B23" s="986">
        <v>4</v>
      </c>
      <c r="C23" s="986">
        <v>4</v>
      </c>
      <c r="D23" s="986">
        <v>0</v>
      </c>
      <c r="E23" s="986">
        <v>15</v>
      </c>
      <c r="F23" s="986">
        <v>15</v>
      </c>
      <c r="G23" s="986">
        <v>0</v>
      </c>
      <c r="H23" s="986">
        <v>9</v>
      </c>
      <c r="I23" s="986">
        <v>6</v>
      </c>
      <c r="J23" s="986">
        <v>12</v>
      </c>
      <c r="K23" s="986">
        <v>3</v>
      </c>
      <c r="L23" s="986">
        <v>1</v>
      </c>
      <c r="M23" s="986">
        <v>1</v>
      </c>
      <c r="N23" s="986">
        <v>11</v>
      </c>
      <c r="O23" s="986">
        <v>1</v>
      </c>
      <c r="P23" s="986">
        <v>1</v>
      </c>
      <c r="Q23" s="984" t="s">
        <v>119</v>
      </c>
    </row>
    <row r="24" spans="1:17" ht="40.5" customHeight="1">
      <c r="A24" s="984" t="s">
        <v>149</v>
      </c>
      <c r="B24" s="985">
        <v>8</v>
      </c>
      <c r="C24" s="985">
        <v>4</v>
      </c>
      <c r="D24" s="985">
        <v>4</v>
      </c>
      <c r="E24" s="985">
        <v>76</v>
      </c>
      <c r="F24" s="985">
        <v>50</v>
      </c>
      <c r="G24" s="985">
        <v>26</v>
      </c>
      <c r="H24" s="985">
        <v>42</v>
      </c>
      <c r="I24" s="985">
        <v>34</v>
      </c>
      <c r="J24" s="985">
        <v>74</v>
      </c>
      <c r="K24" s="985">
        <v>2</v>
      </c>
      <c r="L24" s="985">
        <v>0</v>
      </c>
      <c r="M24" s="985">
        <v>5</v>
      </c>
      <c r="N24" s="985">
        <v>31</v>
      </c>
      <c r="O24" s="985">
        <v>38</v>
      </c>
      <c r="P24" s="985">
        <v>2</v>
      </c>
      <c r="Q24" s="984" t="s">
        <v>121</v>
      </c>
    </row>
    <row r="25" spans="1:17" ht="40.5" customHeight="1">
      <c r="A25" s="984" t="s">
        <v>122</v>
      </c>
      <c r="B25" s="986">
        <v>9</v>
      </c>
      <c r="C25" s="986">
        <v>5</v>
      </c>
      <c r="D25" s="986">
        <v>4</v>
      </c>
      <c r="E25" s="986">
        <v>27</v>
      </c>
      <c r="F25" s="986">
        <v>15</v>
      </c>
      <c r="G25" s="986">
        <v>12</v>
      </c>
      <c r="H25" s="986">
        <v>16</v>
      </c>
      <c r="I25" s="986">
        <v>11</v>
      </c>
      <c r="J25" s="986">
        <v>23</v>
      </c>
      <c r="K25" s="986">
        <v>4</v>
      </c>
      <c r="L25" s="987">
        <v>0</v>
      </c>
      <c r="M25" s="987">
        <v>3</v>
      </c>
      <c r="N25" s="987">
        <v>13</v>
      </c>
      <c r="O25" s="987">
        <v>11</v>
      </c>
      <c r="P25" s="987">
        <v>0</v>
      </c>
      <c r="Q25" s="984" t="s">
        <v>123</v>
      </c>
    </row>
    <row r="26" spans="1:17" ht="40.5" customHeight="1">
      <c r="A26" s="984" t="s">
        <v>124</v>
      </c>
      <c r="B26" s="985">
        <v>5</v>
      </c>
      <c r="C26" s="985">
        <v>1</v>
      </c>
      <c r="D26" s="985">
        <v>4</v>
      </c>
      <c r="E26" s="985">
        <v>18</v>
      </c>
      <c r="F26" s="985">
        <v>3</v>
      </c>
      <c r="G26" s="985">
        <v>15</v>
      </c>
      <c r="H26" s="985">
        <v>11</v>
      </c>
      <c r="I26" s="985">
        <v>7</v>
      </c>
      <c r="J26" s="985">
        <v>18</v>
      </c>
      <c r="K26" s="985">
        <v>0</v>
      </c>
      <c r="L26" s="985">
        <v>0</v>
      </c>
      <c r="M26" s="985">
        <v>5</v>
      </c>
      <c r="N26" s="985">
        <v>12</v>
      </c>
      <c r="O26" s="985">
        <v>1</v>
      </c>
      <c r="P26" s="985">
        <v>0</v>
      </c>
      <c r="Q26" s="984" t="s">
        <v>125</v>
      </c>
    </row>
    <row r="27" spans="1:17" ht="40.5" customHeight="1">
      <c r="A27" s="984" t="s">
        <v>2440</v>
      </c>
      <c r="B27" s="986">
        <v>4</v>
      </c>
      <c r="C27" s="986">
        <v>4</v>
      </c>
      <c r="D27" s="986">
        <v>0</v>
      </c>
      <c r="E27" s="986">
        <v>38</v>
      </c>
      <c r="F27" s="986">
        <v>38</v>
      </c>
      <c r="G27" s="986">
        <v>0</v>
      </c>
      <c r="H27" s="986">
        <v>11</v>
      </c>
      <c r="I27" s="986">
        <v>27</v>
      </c>
      <c r="J27" s="986">
        <v>32</v>
      </c>
      <c r="K27" s="986">
        <v>6</v>
      </c>
      <c r="L27" s="986">
        <v>0</v>
      </c>
      <c r="M27" s="986">
        <v>0</v>
      </c>
      <c r="N27" s="986">
        <v>12</v>
      </c>
      <c r="O27" s="986">
        <v>23</v>
      </c>
      <c r="P27" s="986">
        <v>3</v>
      </c>
      <c r="Q27" s="984" t="s">
        <v>127</v>
      </c>
    </row>
    <row r="28" spans="1:17" ht="40.5" customHeight="1">
      <c r="A28" s="988" t="s">
        <v>128</v>
      </c>
      <c r="B28" s="989">
        <f t="shared" ref="B28:P28" si="0">SUM(B8:B27)</f>
        <v>296</v>
      </c>
      <c r="C28" s="989">
        <f t="shared" si="0"/>
        <v>199</v>
      </c>
      <c r="D28" s="989">
        <f t="shared" si="0"/>
        <v>97</v>
      </c>
      <c r="E28" s="989">
        <f t="shared" si="0"/>
        <v>1891</v>
      </c>
      <c r="F28" s="989">
        <f t="shared" si="0"/>
        <v>1438</v>
      </c>
      <c r="G28" s="989">
        <f t="shared" si="0"/>
        <v>453</v>
      </c>
      <c r="H28" s="989">
        <f t="shared" si="0"/>
        <v>1039</v>
      </c>
      <c r="I28" s="989">
        <f t="shared" si="0"/>
        <v>852</v>
      </c>
      <c r="J28" s="989">
        <f t="shared" si="0"/>
        <v>1366</v>
      </c>
      <c r="K28" s="989">
        <f t="shared" si="0"/>
        <v>525</v>
      </c>
      <c r="L28" s="989">
        <f t="shared" si="0"/>
        <v>8</v>
      </c>
      <c r="M28" s="989">
        <f t="shared" si="0"/>
        <v>102</v>
      </c>
      <c r="N28" s="989">
        <f t="shared" si="0"/>
        <v>691</v>
      </c>
      <c r="O28" s="989">
        <f t="shared" si="0"/>
        <v>948</v>
      </c>
      <c r="P28" s="989">
        <f t="shared" si="0"/>
        <v>142</v>
      </c>
      <c r="Q28" s="988" t="s">
        <v>129</v>
      </c>
    </row>
  </sheetData>
  <mergeCells count="29">
    <mergeCell ref="A1:Q1"/>
    <mergeCell ref="A2:Q2"/>
    <mergeCell ref="A3:I3"/>
    <mergeCell ref="J3:Q3"/>
    <mergeCell ref="A4:A7"/>
    <mergeCell ref="B4:B5"/>
    <mergeCell ref="C4:C5"/>
    <mergeCell ref="D4:D5"/>
    <mergeCell ref="E4:E5"/>
    <mergeCell ref="F4:F5"/>
    <mergeCell ref="G4:G5"/>
    <mergeCell ref="H4:I4"/>
    <mergeCell ref="J4:K4"/>
    <mergeCell ref="L4:P4"/>
    <mergeCell ref="Q4:Q7"/>
    <mergeCell ref="H5:I5"/>
    <mergeCell ref="J5:K5"/>
    <mergeCell ref="L5:P5"/>
    <mergeCell ref="L6:L7"/>
    <mergeCell ref="M6:M7"/>
    <mergeCell ref="N6:N7"/>
    <mergeCell ref="O6:O7"/>
    <mergeCell ref="P6:P7"/>
    <mergeCell ref="G6:G7"/>
    <mergeCell ref="B6:B7"/>
    <mergeCell ref="C6:C7"/>
    <mergeCell ref="D6:D7"/>
    <mergeCell ref="E6:E7"/>
    <mergeCell ref="F6:F7"/>
  </mergeCells>
  <pageMargins left="0" right="0" top="0" bottom="0" header="0" footer="0"/>
  <pageSetup scale="92" orientation="landscape"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L28"/>
  <sheetViews>
    <sheetView rightToLeft="1" zoomScale="50" zoomScaleNormal="50" workbookViewId="0">
      <selection activeCell="G13" sqref="G13"/>
    </sheetView>
  </sheetViews>
  <sheetFormatPr defaultColWidth="30.7109375" defaultRowHeight="47.25" customHeight="1"/>
  <cols>
    <col min="1" max="1" width="30.7109375" style="990"/>
    <col min="2" max="16384" width="30.7109375" style="983"/>
  </cols>
  <sheetData>
    <row r="1" spans="1:12" s="982" customFormat="1" ht="47.25" customHeight="1">
      <c r="A1" s="1956" t="s">
        <v>2441</v>
      </c>
      <c r="B1" s="1956"/>
      <c r="C1" s="1956"/>
      <c r="D1" s="1956"/>
      <c r="E1" s="1956"/>
      <c r="F1" s="1956"/>
      <c r="G1" s="1956"/>
      <c r="H1" s="1956"/>
      <c r="I1" s="1956"/>
    </row>
    <row r="2" spans="1:12" s="982" customFormat="1" ht="47.25" customHeight="1">
      <c r="A2" s="1902" t="s">
        <v>2442</v>
      </c>
      <c r="B2" s="1902"/>
      <c r="C2" s="1902"/>
      <c r="D2" s="1902"/>
      <c r="E2" s="1902"/>
      <c r="F2" s="1902"/>
      <c r="G2" s="1902"/>
      <c r="H2" s="1902"/>
      <c r="I2" s="1902"/>
    </row>
    <row r="3" spans="1:12" s="982" customFormat="1" ht="47.25" customHeight="1">
      <c r="A3" s="1903" t="s">
        <v>2443</v>
      </c>
      <c r="B3" s="1903"/>
      <c r="C3" s="1903"/>
      <c r="D3" s="1903"/>
      <c r="E3" s="1904"/>
      <c r="F3" s="1905" t="s">
        <v>2444</v>
      </c>
      <c r="G3" s="1906"/>
      <c r="H3" s="1906"/>
      <c r="I3" s="1906"/>
    </row>
    <row r="4" spans="1:12" ht="47.25" customHeight="1">
      <c r="A4" s="2367" t="s">
        <v>83</v>
      </c>
      <c r="B4" s="735" t="s">
        <v>2423</v>
      </c>
      <c r="C4" s="735" t="s">
        <v>2445</v>
      </c>
      <c r="D4" s="735" t="s">
        <v>2446</v>
      </c>
      <c r="E4" s="2422" t="s">
        <v>621</v>
      </c>
      <c r="F4" s="2325"/>
      <c r="G4" s="2422" t="s">
        <v>700</v>
      </c>
      <c r="H4" s="2325"/>
      <c r="I4" s="2367" t="s">
        <v>87</v>
      </c>
    </row>
    <row r="5" spans="1:12" ht="47.25" customHeight="1">
      <c r="A5" s="2335"/>
      <c r="B5" s="737"/>
      <c r="C5" s="737"/>
      <c r="D5" s="737"/>
      <c r="E5" s="2384" t="s">
        <v>2326</v>
      </c>
      <c r="F5" s="2326"/>
      <c r="G5" s="2384" t="s">
        <v>701</v>
      </c>
      <c r="H5" s="2326"/>
      <c r="I5" s="2335"/>
    </row>
    <row r="6" spans="1:12" ht="47.25" customHeight="1">
      <c r="A6" s="2335"/>
      <c r="B6" s="2337" t="s">
        <v>2447</v>
      </c>
      <c r="C6" s="2337" t="s">
        <v>2448</v>
      </c>
      <c r="D6" s="2337" t="s">
        <v>2449</v>
      </c>
      <c r="E6" s="736" t="s">
        <v>2346</v>
      </c>
      <c r="F6" s="736" t="s">
        <v>2434</v>
      </c>
      <c r="G6" s="736" t="s">
        <v>624</v>
      </c>
      <c r="H6" s="736" t="s">
        <v>625</v>
      </c>
      <c r="I6" s="2335"/>
    </row>
    <row r="7" spans="1:12" ht="47.25" customHeight="1">
      <c r="A7" s="2336"/>
      <c r="B7" s="2328"/>
      <c r="C7" s="2328"/>
      <c r="D7" s="2328"/>
      <c r="E7" s="823" t="s">
        <v>2164</v>
      </c>
      <c r="F7" s="823" t="s">
        <v>2165</v>
      </c>
      <c r="G7" s="823" t="s">
        <v>2438</v>
      </c>
      <c r="H7" s="823" t="s">
        <v>2439</v>
      </c>
      <c r="I7" s="2336"/>
    </row>
    <row r="8" spans="1:12" ht="47.25" customHeight="1">
      <c r="A8" s="732" t="s">
        <v>818</v>
      </c>
      <c r="B8" s="991">
        <v>944</v>
      </c>
      <c r="C8" s="991">
        <v>684</v>
      </c>
      <c r="D8" s="991">
        <v>260</v>
      </c>
      <c r="E8" s="991">
        <v>520</v>
      </c>
      <c r="F8" s="991">
        <v>424</v>
      </c>
      <c r="G8" s="991">
        <v>767</v>
      </c>
      <c r="H8" s="991">
        <v>177</v>
      </c>
      <c r="I8" s="732" t="s">
        <v>89</v>
      </c>
      <c r="J8" s="992"/>
      <c r="K8" s="992"/>
      <c r="L8" s="992"/>
    </row>
    <row r="9" spans="1:12" ht="47.25" customHeight="1">
      <c r="A9" s="732" t="s">
        <v>90</v>
      </c>
      <c r="B9" s="993">
        <v>147</v>
      </c>
      <c r="C9" s="993">
        <v>112</v>
      </c>
      <c r="D9" s="993">
        <v>35</v>
      </c>
      <c r="E9" s="993">
        <v>108</v>
      </c>
      <c r="F9" s="993">
        <v>39</v>
      </c>
      <c r="G9" s="993">
        <v>100</v>
      </c>
      <c r="H9" s="993">
        <v>47</v>
      </c>
      <c r="I9" s="732" t="s">
        <v>91</v>
      </c>
      <c r="J9" s="992"/>
      <c r="K9" s="992"/>
      <c r="L9" s="992"/>
    </row>
    <row r="10" spans="1:12" ht="47.25" customHeight="1">
      <c r="A10" s="732" t="s">
        <v>92</v>
      </c>
      <c r="B10" s="991">
        <v>486</v>
      </c>
      <c r="C10" s="991">
        <v>315</v>
      </c>
      <c r="D10" s="991">
        <v>171</v>
      </c>
      <c r="E10" s="991">
        <v>285</v>
      </c>
      <c r="F10" s="991">
        <v>201</v>
      </c>
      <c r="G10" s="991">
        <v>371</v>
      </c>
      <c r="H10" s="991">
        <v>115</v>
      </c>
      <c r="I10" s="732" t="s">
        <v>93</v>
      </c>
      <c r="J10" s="992"/>
      <c r="K10" s="992"/>
      <c r="L10" s="992"/>
    </row>
    <row r="11" spans="1:12" ht="47.25" customHeight="1">
      <c r="A11" s="732" t="s">
        <v>94</v>
      </c>
      <c r="B11" s="993">
        <v>131</v>
      </c>
      <c r="C11" s="993">
        <v>67</v>
      </c>
      <c r="D11" s="993">
        <v>64</v>
      </c>
      <c r="E11" s="993">
        <v>65</v>
      </c>
      <c r="F11" s="993">
        <v>66</v>
      </c>
      <c r="G11" s="993">
        <v>117</v>
      </c>
      <c r="H11" s="993">
        <v>14</v>
      </c>
      <c r="I11" s="732" t="s">
        <v>257</v>
      </c>
      <c r="J11" s="992"/>
      <c r="K11" s="992"/>
      <c r="L11" s="992"/>
    </row>
    <row r="12" spans="1:12" ht="47.25" customHeight="1">
      <c r="A12" s="732" t="s">
        <v>96</v>
      </c>
      <c r="B12" s="991">
        <v>216</v>
      </c>
      <c r="C12" s="991">
        <v>161</v>
      </c>
      <c r="D12" s="991">
        <v>55</v>
      </c>
      <c r="E12" s="991">
        <v>104</v>
      </c>
      <c r="F12" s="991">
        <v>112</v>
      </c>
      <c r="G12" s="991">
        <v>175</v>
      </c>
      <c r="H12" s="991">
        <v>41</v>
      </c>
      <c r="I12" s="732" t="s">
        <v>97</v>
      </c>
      <c r="J12" s="992"/>
      <c r="K12" s="992"/>
      <c r="L12" s="992"/>
    </row>
    <row r="13" spans="1:12" ht="47.25" customHeight="1">
      <c r="A13" s="732" t="s">
        <v>98</v>
      </c>
      <c r="B13" s="993">
        <v>53</v>
      </c>
      <c r="C13" s="993">
        <v>37</v>
      </c>
      <c r="D13" s="993">
        <v>16</v>
      </c>
      <c r="E13" s="993">
        <v>17</v>
      </c>
      <c r="F13" s="993">
        <v>36</v>
      </c>
      <c r="G13" s="993">
        <v>43</v>
      </c>
      <c r="H13" s="993">
        <v>10</v>
      </c>
      <c r="I13" s="732" t="s">
        <v>99</v>
      </c>
      <c r="J13" s="992"/>
      <c r="K13" s="992"/>
      <c r="L13" s="992"/>
    </row>
    <row r="14" spans="1:12" ht="47.25" customHeight="1">
      <c r="A14" s="732" t="s">
        <v>258</v>
      </c>
      <c r="B14" s="991">
        <v>310</v>
      </c>
      <c r="C14" s="991">
        <v>194</v>
      </c>
      <c r="D14" s="991">
        <v>116</v>
      </c>
      <c r="E14" s="991">
        <v>203</v>
      </c>
      <c r="F14" s="991">
        <v>107</v>
      </c>
      <c r="G14" s="991">
        <v>240</v>
      </c>
      <c r="H14" s="991">
        <v>70</v>
      </c>
      <c r="I14" s="732" t="s">
        <v>101</v>
      </c>
      <c r="J14" s="992"/>
      <c r="K14" s="992"/>
      <c r="L14" s="992"/>
    </row>
    <row r="15" spans="1:12" ht="47.25" customHeight="1">
      <c r="A15" s="732" t="s">
        <v>102</v>
      </c>
      <c r="B15" s="993">
        <v>222</v>
      </c>
      <c r="C15" s="993">
        <v>77</v>
      </c>
      <c r="D15" s="993">
        <v>145</v>
      </c>
      <c r="E15" s="993">
        <v>106</v>
      </c>
      <c r="F15" s="993">
        <v>116</v>
      </c>
      <c r="G15" s="993">
        <v>199</v>
      </c>
      <c r="H15" s="993">
        <v>23</v>
      </c>
      <c r="I15" s="732" t="s">
        <v>103</v>
      </c>
      <c r="J15" s="992"/>
      <c r="K15" s="992"/>
      <c r="L15" s="992"/>
    </row>
    <row r="16" spans="1:12" ht="47.25" customHeight="1">
      <c r="A16" s="732" t="s">
        <v>104</v>
      </c>
      <c r="B16" s="991">
        <v>18</v>
      </c>
      <c r="C16" s="991">
        <v>12</v>
      </c>
      <c r="D16" s="991">
        <v>6</v>
      </c>
      <c r="E16" s="991">
        <v>11</v>
      </c>
      <c r="F16" s="991">
        <v>7</v>
      </c>
      <c r="G16" s="991">
        <v>16</v>
      </c>
      <c r="H16" s="991">
        <v>2</v>
      </c>
      <c r="I16" s="732" t="s">
        <v>105</v>
      </c>
      <c r="J16" s="992"/>
      <c r="K16" s="992"/>
      <c r="L16" s="992"/>
    </row>
    <row r="17" spans="1:12" ht="47.25" customHeight="1">
      <c r="A17" s="732" t="s">
        <v>106</v>
      </c>
      <c r="B17" s="993">
        <v>152</v>
      </c>
      <c r="C17" s="993">
        <v>48</v>
      </c>
      <c r="D17" s="993">
        <v>104</v>
      </c>
      <c r="E17" s="993">
        <v>89</v>
      </c>
      <c r="F17" s="993">
        <v>63</v>
      </c>
      <c r="G17" s="993">
        <v>123</v>
      </c>
      <c r="H17" s="993">
        <v>29</v>
      </c>
      <c r="I17" s="732" t="s">
        <v>107</v>
      </c>
      <c r="J17" s="992"/>
      <c r="K17" s="992"/>
      <c r="L17" s="992"/>
    </row>
    <row r="18" spans="1:12" ht="47.25" customHeight="1">
      <c r="A18" s="732" t="s">
        <v>259</v>
      </c>
      <c r="B18" s="991">
        <v>64</v>
      </c>
      <c r="C18" s="991">
        <v>29</v>
      </c>
      <c r="D18" s="991">
        <v>35</v>
      </c>
      <c r="E18" s="991">
        <v>36</v>
      </c>
      <c r="F18" s="991">
        <v>28</v>
      </c>
      <c r="G18" s="991">
        <v>55</v>
      </c>
      <c r="H18" s="991">
        <v>9</v>
      </c>
      <c r="I18" s="732" t="s">
        <v>109</v>
      </c>
      <c r="J18" s="992"/>
      <c r="K18" s="992"/>
      <c r="L18" s="992"/>
    </row>
    <row r="19" spans="1:12" ht="47.25" customHeight="1">
      <c r="A19" s="732" t="s">
        <v>110</v>
      </c>
      <c r="B19" s="993">
        <v>203</v>
      </c>
      <c r="C19" s="993">
        <v>121</v>
      </c>
      <c r="D19" s="993">
        <v>82</v>
      </c>
      <c r="E19" s="993">
        <v>106</v>
      </c>
      <c r="F19" s="993">
        <v>97</v>
      </c>
      <c r="G19" s="993">
        <v>192</v>
      </c>
      <c r="H19" s="993">
        <v>11</v>
      </c>
      <c r="I19" s="732" t="s">
        <v>111</v>
      </c>
      <c r="J19" s="992"/>
      <c r="K19" s="992"/>
      <c r="L19" s="992"/>
    </row>
    <row r="20" spans="1:12" ht="47.25" customHeight="1">
      <c r="A20" s="732" t="s">
        <v>112</v>
      </c>
      <c r="B20" s="991">
        <v>223</v>
      </c>
      <c r="C20" s="991">
        <v>146</v>
      </c>
      <c r="D20" s="991">
        <v>77</v>
      </c>
      <c r="E20" s="991">
        <v>123</v>
      </c>
      <c r="F20" s="991">
        <v>100</v>
      </c>
      <c r="G20" s="991">
        <v>202</v>
      </c>
      <c r="H20" s="991">
        <v>21</v>
      </c>
      <c r="I20" s="732" t="s">
        <v>260</v>
      </c>
      <c r="J20" s="992"/>
      <c r="K20" s="992"/>
      <c r="L20" s="992"/>
    </row>
    <row r="21" spans="1:12" ht="47.25" customHeight="1">
      <c r="A21" s="732" t="s">
        <v>148</v>
      </c>
      <c r="B21" s="993">
        <v>248</v>
      </c>
      <c r="C21" s="993">
        <v>134</v>
      </c>
      <c r="D21" s="993">
        <v>114</v>
      </c>
      <c r="E21" s="993">
        <v>145</v>
      </c>
      <c r="F21" s="993">
        <v>103</v>
      </c>
      <c r="G21" s="993">
        <v>224</v>
      </c>
      <c r="H21" s="993">
        <v>24</v>
      </c>
      <c r="I21" s="732" t="s">
        <v>261</v>
      </c>
      <c r="J21" s="992"/>
      <c r="K21" s="992"/>
      <c r="L21" s="992"/>
    </row>
    <row r="22" spans="1:12" ht="47.25" customHeight="1">
      <c r="A22" s="732" t="s">
        <v>116</v>
      </c>
      <c r="B22" s="991">
        <v>142</v>
      </c>
      <c r="C22" s="991">
        <v>87</v>
      </c>
      <c r="D22" s="991">
        <v>55</v>
      </c>
      <c r="E22" s="991">
        <v>52</v>
      </c>
      <c r="F22" s="991">
        <v>90</v>
      </c>
      <c r="G22" s="991">
        <v>120</v>
      </c>
      <c r="H22" s="991">
        <v>22</v>
      </c>
      <c r="I22" s="732" t="s">
        <v>117</v>
      </c>
      <c r="J22" s="992"/>
      <c r="K22" s="992"/>
      <c r="L22" s="992"/>
    </row>
    <row r="23" spans="1:12" ht="47.25" customHeight="1">
      <c r="A23" s="732" t="s">
        <v>118</v>
      </c>
      <c r="B23" s="993">
        <v>111</v>
      </c>
      <c r="C23" s="993">
        <v>64</v>
      </c>
      <c r="D23" s="993">
        <v>47</v>
      </c>
      <c r="E23" s="993">
        <v>53</v>
      </c>
      <c r="F23" s="993">
        <v>58</v>
      </c>
      <c r="G23" s="993">
        <v>94</v>
      </c>
      <c r="H23" s="993">
        <v>17</v>
      </c>
      <c r="I23" s="732" t="s">
        <v>119</v>
      </c>
      <c r="J23" s="992"/>
      <c r="K23" s="992"/>
      <c r="L23" s="992"/>
    </row>
    <row r="24" spans="1:12" ht="47.25" customHeight="1">
      <c r="A24" s="732" t="s">
        <v>149</v>
      </c>
      <c r="B24" s="991">
        <v>11</v>
      </c>
      <c r="C24" s="991">
        <v>7</v>
      </c>
      <c r="D24" s="991">
        <v>4</v>
      </c>
      <c r="E24" s="991">
        <v>6</v>
      </c>
      <c r="F24" s="991">
        <v>5</v>
      </c>
      <c r="G24" s="991">
        <v>11</v>
      </c>
      <c r="H24" s="991">
        <v>0</v>
      </c>
      <c r="I24" s="732" t="s">
        <v>121</v>
      </c>
      <c r="J24" s="992"/>
      <c r="K24" s="992"/>
      <c r="L24" s="992"/>
    </row>
    <row r="25" spans="1:12" ht="47.25" customHeight="1">
      <c r="A25" s="732" t="s">
        <v>122</v>
      </c>
      <c r="B25" s="993">
        <v>119</v>
      </c>
      <c r="C25" s="993">
        <v>70</v>
      </c>
      <c r="D25" s="993">
        <v>49</v>
      </c>
      <c r="E25" s="993">
        <v>76</v>
      </c>
      <c r="F25" s="993">
        <v>43</v>
      </c>
      <c r="G25" s="993">
        <v>111</v>
      </c>
      <c r="H25" s="993">
        <v>8</v>
      </c>
      <c r="I25" s="732" t="s">
        <v>123</v>
      </c>
      <c r="J25" s="992"/>
      <c r="K25" s="992"/>
      <c r="L25" s="992"/>
    </row>
    <row r="26" spans="1:12" ht="47.25" customHeight="1">
      <c r="A26" s="732" t="s">
        <v>124</v>
      </c>
      <c r="B26" s="991">
        <v>248</v>
      </c>
      <c r="C26" s="991">
        <v>68</v>
      </c>
      <c r="D26" s="991">
        <v>180</v>
      </c>
      <c r="E26" s="991">
        <v>145</v>
      </c>
      <c r="F26" s="991">
        <v>103</v>
      </c>
      <c r="G26" s="991">
        <v>241</v>
      </c>
      <c r="H26" s="991">
        <v>7</v>
      </c>
      <c r="I26" s="732" t="s">
        <v>125</v>
      </c>
      <c r="J26" s="992"/>
      <c r="K26" s="992"/>
      <c r="L26" s="992"/>
    </row>
    <row r="27" spans="1:12" ht="47.25" customHeight="1">
      <c r="A27" s="732" t="s">
        <v>2440</v>
      </c>
      <c r="B27" s="993">
        <v>27</v>
      </c>
      <c r="C27" s="993">
        <v>13</v>
      </c>
      <c r="D27" s="993">
        <v>14</v>
      </c>
      <c r="E27" s="993">
        <v>22</v>
      </c>
      <c r="F27" s="993">
        <v>5</v>
      </c>
      <c r="G27" s="993">
        <v>26</v>
      </c>
      <c r="H27" s="993">
        <v>1</v>
      </c>
      <c r="I27" s="732" t="s">
        <v>127</v>
      </c>
      <c r="J27" s="992"/>
      <c r="K27" s="992"/>
      <c r="L27" s="992"/>
    </row>
    <row r="28" spans="1:12" ht="47.25" customHeight="1">
      <c r="A28" s="733" t="s">
        <v>128</v>
      </c>
      <c r="B28" s="994">
        <f t="shared" ref="B28:H28" si="0">SUM(B8:B27)</f>
        <v>4075</v>
      </c>
      <c r="C28" s="994">
        <f t="shared" si="0"/>
        <v>2446</v>
      </c>
      <c r="D28" s="994">
        <f t="shared" si="0"/>
        <v>1629</v>
      </c>
      <c r="E28" s="994">
        <f t="shared" si="0"/>
        <v>2272</v>
      </c>
      <c r="F28" s="994">
        <f t="shared" si="0"/>
        <v>1803</v>
      </c>
      <c r="G28" s="994">
        <f t="shared" si="0"/>
        <v>3427</v>
      </c>
      <c r="H28" s="994">
        <f t="shared" si="0"/>
        <v>648</v>
      </c>
      <c r="I28" s="908" t="s">
        <v>129</v>
      </c>
      <c r="J28" s="992"/>
      <c r="K28" s="992"/>
      <c r="L28" s="992"/>
    </row>
  </sheetData>
  <mergeCells count="13">
    <mergeCell ref="B6:B7"/>
    <mergeCell ref="C6:C7"/>
    <mergeCell ref="D6:D7"/>
    <mergeCell ref="A1:I1"/>
    <mergeCell ref="A2:I2"/>
    <mergeCell ref="A3:E3"/>
    <mergeCell ref="F3:I3"/>
    <mergeCell ref="A4:A7"/>
    <mergeCell ref="E4:F4"/>
    <mergeCell ref="G4:H4"/>
    <mergeCell ref="I4:I7"/>
    <mergeCell ref="E5:F5"/>
    <mergeCell ref="G5:H5"/>
  </mergeCells>
  <pageMargins left="0.7" right="0.7" top="0.75" bottom="0.75" header="0.3" footer="0.3"/>
  <pageSetup paperSize="9" scale="36" orientation="landscape"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22"/>
  <sheetViews>
    <sheetView rightToLeft="1" topLeftCell="A106" zoomScaleNormal="100" workbookViewId="0">
      <selection activeCell="B107" sqref="B107"/>
    </sheetView>
  </sheetViews>
  <sheetFormatPr defaultColWidth="9" defaultRowHeight="15"/>
  <cols>
    <col min="1" max="1" width="15.7109375" style="28" customWidth="1"/>
    <col min="2" max="2" width="80.85546875" style="1031" customWidth="1"/>
    <col min="3" max="3" width="15.7109375" style="29" customWidth="1"/>
    <col min="4" max="5" width="9" style="996"/>
    <col min="6" max="6" width="11.42578125" style="996" bestFit="1" customWidth="1"/>
    <col min="7" max="15" width="9" style="996"/>
    <col min="16" max="16" width="11.42578125" style="996" bestFit="1" customWidth="1"/>
    <col min="17" max="16384" width="9" style="996"/>
  </cols>
  <sheetData>
    <row r="1" spans="1:37" ht="48" customHeight="1">
      <c r="A1" s="995" t="s">
        <v>0</v>
      </c>
      <c r="B1" s="995" t="s">
        <v>2450</v>
      </c>
      <c r="C1" s="995" t="s">
        <v>2</v>
      </c>
      <c r="F1" s="3"/>
      <c r="G1" s="4"/>
      <c r="H1" s="4"/>
      <c r="I1" s="4"/>
      <c r="J1" s="4"/>
      <c r="K1" s="4"/>
      <c r="L1" s="4"/>
      <c r="M1" s="4"/>
      <c r="N1" s="997"/>
      <c r="O1" s="997"/>
      <c r="P1" s="997"/>
      <c r="Q1" s="997"/>
    </row>
    <row r="2" spans="1:37" ht="33" customHeight="1">
      <c r="A2" s="998" t="s">
        <v>3</v>
      </c>
      <c r="B2" s="998" t="s">
        <v>2451</v>
      </c>
      <c r="C2" s="998" t="s">
        <v>5</v>
      </c>
      <c r="F2" s="7"/>
      <c r="G2" s="8"/>
      <c r="H2" s="8"/>
      <c r="I2" s="8"/>
      <c r="J2" s="8"/>
      <c r="K2" s="8"/>
      <c r="L2" s="8"/>
      <c r="M2" s="8"/>
      <c r="N2" s="999"/>
      <c r="O2" s="999"/>
      <c r="P2" s="999"/>
      <c r="Q2" s="999"/>
    </row>
    <row r="3" spans="1:37" ht="33" customHeight="1">
      <c r="A3" s="2425" t="s">
        <v>2452</v>
      </c>
      <c r="B3" s="10" t="s">
        <v>2453</v>
      </c>
      <c r="C3" s="24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row>
    <row r="4" spans="1:37" ht="33" customHeight="1">
      <c r="A4" s="2425"/>
      <c r="B4" s="13" t="s">
        <v>2454</v>
      </c>
      <c r="C4" s="2424"/>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row>
    <row r="5" spans="1:37" ht="33" customHeight="1">
      <c r="A5" s="2425" t="s">
        <v>2455</v>
      </c>
      <c r="B5" s="10" t="s">
        <v>2456</v>
      </c>
      <c r="C5" s="2424"/>
      <c r="F5" s="16"/>
      <c r="G5" s="16"/>
      <c r="H5" s="16"/>
      <c r="I5" s="16"/>
      <c r="J5" s="16"/>
      <c r="K5" s="16"/>
      <c r="L5" s="16"/>
      <c r="M5" s="16"/>
      <c r="N5" s="16"/>
      <c r="O5" s="16"/>
      <c r="P5" s="16"/>
      <c r="Q5" s="16"/>
      <c r="R5" s="16"/>
      <c r="S5" s="16"/>
      <c r="T5" s="16"/>
    </row>
    <row r="6" spans="1:37" ht="33" customHeight="1">
      <c r="A6" s="2425"/>
      <c r="B6" s="13" t="s">
        <v>2457</v>
      </c>
      <c r="C6" s="2424"/>
      <c r="F6" s="18"/>
      <c r="G6" s="18"/>
      <c r="H6" s="18"/>
      <c r="I6" s="18"/>
      <c r="J6" s="18"/>
      <c r="K6" s="18"/>
      <c r="L6" s="18"/>
      <c r="M6" s="18"/>
      <c r="N6" s="18"/>
      <c r="O6" s="18"/>
      <c r="P6" s="18"/>
      <c r="Q6" s="18"/>
      <c r="R6" s="18"/>
      <c r="S6" s="18"/>
      <c r="T6" s="18"/>
    </row>
    <row r="7" spans="1:37" ht="33" customHeight="1">
      <c r="A7" s="2425" t="s">
        <v>2458</v>
      </c>
      <c r="B7" s="10" t="s">
        <v>2459</v>
      </c>
      <c r="C7" s="2424"/>
      <c r="F7" s="18"/>
      <c r="G7" s="18"/>
      <c r="H7" s="18"/>
      <c r="I7" s="18"/>
      <c r="J7" s="18"/>
      <c r="K7" s="18"/>
      <c r="L7" s="18"/>
      <c r="M7" s="18"/>
      <c r="N7" s="18"/>
      <c r="O7" s="18"/>
      <c r="P7" s="18"/>
      <c r="Q7" s="18"/>
      <c r="R7" s="18"/>
      <c r="S7" s="18"/>
      <c r="T7" s="18"/>
    </row>
    <row r="8" spans="1:37" ht="33" customHeight="1">
      <c r="A8" s="2425"/>
      <c r="B8" s="13" t="s">
        <v>2460</v>
      </c>
      <c r="C8" s="2424"/>
      <c r="F8" s="18"/>
      <c r="G8" s="18"/>
      <c r="H8" s="18"/>
      <c r="I8" s="18"/>
      <c r="J8" s="18"/>
      <c r="K8" s="18"/>
      <c r="L8" s="18"/>
      <c r="M8" s="18"/>
      <c r="N8" s="18"/>
      <c r="O8" s="18"/>
      <c r="P8" s="18"/>
      <c r="Q8" s="18"/>
      <c r="R8" s="18"/>
      <c r="S8" s="18"/>
      <c r="T8" s="18"/>
    </row>
    <row r="9" spans="1:37" ht="33" customHeight="1">
      <c r="A9" s="2425" t="s">
        <v>2461</v>
      </c>
      <c r="B9" s="10" t="s">
        <v>2462</v>
      </c>
      <c r="C9" s="2424"/>
      <c r="F9" s="21"/>
      <c r="G9" s="21"/>
      <c r="H9" s="21"/>
      <c r="I9" s="21"/>
      <c r="J9" s="21"/>
      <c r="K9" s="21"/>
      <c r="L9" s="21"/>
      <c r="M9" s="21"/>
      <c r="N9" s="1000"/>
      <c r="O9" s="1000"/>
      <c r="P9" s="1000"/>
      <c r="Q9" s="1000"/>
      <c r="R9" s="1000"/>
      <c r="S9" s="1000"/>
      <c r="T9" s="1000"/>
      <c r="U9" s="1000"/>
    </row>
    <row r="10" spans="1:37" ht="33" customHeight="1">
      <c r="A10" s="2425"/>
      <c r="B10" s="13" t="s">
        <v>2463</v>
      </c>
      <c r="C10" s="2424"/>
      <c r="F10" s="18"/>
      <c r="G10" s="18"/>
      <c r="H10" s="18"/>
      <c r="I10" s="18"/>
      <c r="J10" s="18"/>
      <c r="K10" s="18"/>
      <c r="L10" s="18"/>
      <c r="M10" s="18"/>
      <c r="N10" s="1001"/>
      <c r="O10" s="1001"/>
      <c r="P10" s="1001"/>
      <c r="Q10" s="1001"/>
      <c r="R10" s="1001"/>
      <c r="S10" s="1001"/>
      <c r="T10" s="1001"/>
      <c r="U10" s="1001"/>
    </row>
    <row r="11" spans="1:37" ht="33" customHeight="1">
      <c r="A11" s="2425" t="s">
        <v>2464</v>
      </c>
      <c r="B11" s="10" t="s">
        <v>2465</v>
      </c>
      <c r="C11" s="2424"/>
      <c r="F11" s="21"/>
      <c r="G11" s="21"/>
      <c r="H11" s="21"/>
      <c r="I11" s="21"/>
      <c r="J11" s="21"/>
      <c r="K11" s="21"/>
      <c r="L11" s="21"/>
      <c r="M11" s="21"/>
      <c r="N11" s="21"/>
      <c r="O11" s="21"/>
      <c r="P11" s="21"/>
      <c r="Q11" s="22"/>
      <c r="R11" s="22"/>
      <c r="S11" s="22"/>
      <c r="T11" s="22"/>
      <c r="U11" s="22"/>
      <c r="V11" s="22"/>
      <c r="W11" s="22"/>
      <c r="X11" s="22"/>
      <c r="Y11" s="22"/>
      <c r="Z11" s="22"/>
    </row>
    <row r="12" spans="1:37" ht="33" customHeight="1">
      <c r="A12" s="2425"/>
      <c r="B12" s="13" t="s">
        <v>2466</v>
      </c>
      <c r="C12" s="2424"/>
      <c r="E12" s="1002"/>
      <c r="F12" s="18"/>
      <c r="G12" s="18"/>
      <c r="H12" s="18"/>
      <c r="I12" s="18"/>
      <c r="J12" s="18"/>
      <c r="K12" s="18"/>
      <c r="L12" s="18"/>
      <c r="M12" s="18"/>
      <c r="N12" s="18"/>
      <c r="O12" s="18"/>
      <c r="P12" s="18"/>
      <c r="Q12" s="23"/>
      <c r="R12" s="23"/>
      <c r="S12" s="23"/>
      <c r="T12" s="23"/>
      <c r="U12" s="23"/>
      <c r="V12" s="23"/>
      <c r="W12" s="23"/>
      <c r="X12" s="23"/>
      <c r="Y12" s="23"/>
      <c r="Z12" s="23"/>
    </row>
    <row r="13" spans="1:37" ht="33" customHeight="1">
      <c r="A13" s="2425" t="s">
        <v>2467</v>
      </c>
      <c r="B13" s="10" t="s">
        <v>2468</v>
      </c>
      <c r="C13" s="2424"/>
      <c r="E13" s="1002"/>
      <c r="F13" s="189"/>
      <c r="G13" s="189"/>
      <c r="H13" s="189"/>
      <c r="I13" s="189"/>
      <c r="J13" s="189"/>
      <c r="K13" s="189"/>
      <c r="L13" s="189"/>
      <c r="M13" s="189"/>
      <c r="N13" s="189"/>
      <c r="O13" s="189"/>
      <c r="P13" s="189"/>
      <c r="Q13" s="189"/>
      <c r="R13" s="1003"/>
      <c r="S13" s="1003"/>
      <c r="T13" s="1003"/>
      <c r="U13" s="1003"/>
      <c r="V13" s="1003"/>
    </row>
    <row r="14" spans="1:37" ht="33" customHeight="1">
      <c r="A14" s="2425"/>
      <c r="B14" s="13" t="s">
        <v>2469</v>
      </c>
      <c r="C14" s="2424"/>
      <c r="E14" s="1002"/>
      <c r="F14" s="690"/>
      <c r="G14" s="690"/>
      <c r="H14" s="690"/>
      <c r="I14" s="690"/>
      <c r="J14" s="690"/>
      <c r="K14" s="690"/>
      <c r="L14" s="690"/>
      <c r="M14" s="690"/>
      <c r="N14" s="690"/>
      <c r="O14" s="690"/>
      <c r="P14" s="690"/>
      <c r="Q14" s="690"/>
      <c r="R14" s="1003"/>
      <c r="S14" s="1003"/>
      <c r="T14" s="1003"/>
      <c r="U14" s="1003"/>
      <c r="V14" s="1003"/>
    </row>
    <row r="15" spans="1:37" ht="33" customHeight="1">
      <c r="A15" s="2425" t="s">
        <v>2470</v>
      </c>
      <c r="B15" s="10" t="s">
        <v>2471</v>
      </c>
      <c r="C15" s="2424"/>
      <c r="E15" s="1002"/>
      <c r="F15" s="12"/>
      <c r="G15" s="12"/>
      <c r="H15" s="12"/>
      <c r="I15" s="12"/>
      <c r="J15" s="12"/>
      <c r="K15" s="12"/>
      <c r="L15" s="12"/>
      <c r="M15" s="12"/>
      <c r="N15" s="12"/>
      <c r="O15" s="12"/>
      <c r="P15" s="12"/>
      <c r="Q15" s="12"/>
      <c r="R15" s="12"/>
      <c r="S15" s="12"/>
      <c r="T15" s="12"/>
      <c r="U15" s="12"/>
      <c r="V15" s="12"/>
      <c r="W15" s="12"/>
    </row>
    <row r="16" spans="1:37" ht="33" customHeight="1">
      <c r="A16" s="2425"/>
      <c r="B16" s="13" t="s">
        <v>2472</v>
      </c>
      <c r="C16" s="2424"/>
      <c r="E16" s="1004"/>
      <c r="F16" s="15"/>
      <c r="G16" s="15"/>
      <c r="H16" s="15"/>
      <c r="I16" s="15"/>
      <c r="J16" s="15"/>
      <c r="K16" s="15"/>
      <c r="L16" s="15"/>
      <c r="M16" s="15"/>
      <c r="N16" s="15"/>
      <c r="O16" s="15"/>
      <c r="P16" s="15"/>
      <c r="Q16" s="15"/>
      <c r="R16" s="15"/>
      <c r="S16" s="15"/>
      <c r="T16" s="15"/>
      <c r="U16" s="15"/>
      <c r="V16" s="15"/>
      <c r="W16" s="15"/>
    </row>
    <row r="17" spans="1:30" ht="33" customHeight="1">
      <c r="A17" s="2425" t="s">
        <v>2473</v>
      </c>
      <c r="B17" s="10" t="s">
        <v>2474</v>
      </c>
      <c r="C17" s="2424"/>
      <c r="E17" s="1005"/>
      <c r="F17" s="12"/>
      <c r="G17" s="12"/>
      <c r="H17" s="12"/>
      <c r="I17" s="12"/>
      <c r="J17" s="12"/>
      <c r="K17" s="12"/>
      <c r="L17" s="12"/>
      <c r="M17" s="12"/>
      <c r="N17" s="12"/>
      <c r="O17" s="12"/>
      <c r="P17" s="12"/>
      <c r="Q17" s="12"/>
      <c r="R17" s="12"/>
      <c r="S17" s="12"/>
      <c r="T17" s="12"/>
      <c r="U17" s="12"/>
      <c r="V17" s="12"/>
      <c r="W17" s="12"/>
    </row>
    <row r="18" spans="1:30" ht="33" customHeight="1">
      <c r="A18" s="2425"/>
      <c r="B18" s="13" t="s">
        <v>2475</v>
      </c>
      <c r="C18" s="2424"/>
      <c r="E18" s="1002"/>
      <c r="F18" s="15"/>
      <c r="G18" s="15"/>
      <c r="H18" s="15"/>
      <c r="I18" s="15"/>
      <c r="J18" s="15"/>
      <c r="K18" s="15"/>
      <c r="L18" s="15"/>
      <c r="M18" s="15"/>
      <c r="N18" s="15"/>
      <c r="O18" s="15"/>
      <c r="P18" s="15"/>
      <c r="Q18" s="15"/>
      <c r="R18" s="15"/>
      <c r="S18" s="15"/>
      <c r="T18" s="15"/>
      <c r="U18" s="15"/>
      <c r="V18" s="15"/>
      <c r="W18" s="15"/>
    </row>
    <row r="19" spans="1:30" ht="33" customHeight="1">
      <c r="A19" s="2425" t="s">
        <v>2476</v>
      </c>
      <c r="B19" s="10" t="s">
        <v>2477</v>
      </c>
      <c r="C19" s="2424"/>
      <c r="E19" s="1002"/>
      <c r="F19" s="16"/>
      <c r="G19" s="16"/>
      <c r="H19" s="16"/>
      <c r="I19" s="16"/>
      <c r="J19" s="16"/>
      <c r="K19" s="16"/>
      <c r="L19" s="16"/>
      <c r="M19" s="1006"/>
      <c r="N19" s="1006"/>
      <c r="O19" s="1006"/>
    </row>
    <row r="20" spans="1:30" ht="33" customHeight="1">
      <c r="A20" s="2425"/>
      <c r="B20" s="13" t="s">
        <v>2478</v>
      </c>
      <c r="C20" s="2424"/>
      <c r="E20" s="1002"/>
      <c r="F20" s="18"/>
      <c r="G20" s="18"/>
      <c r="H20" s="18"/>
      <c r="I20" s="18"/>
      <c r="J20" s="18"/>
      <c r="K20" s="18"/>
      <c r="L20" s="18"/>
      <c r="M20" s="1007"/>
      <c r="N20" s="1007"/>
      <c r="O20" s="1007"/>
    </row>
    <row r="21" spans="1:30" ht="33" customHeight="1">
      <c r="A21" s="2425" t="s">
        <v>2479</v>
      </c>
      <c r="B21" s="10" t="s">
        <v>2480</v>
      </c>
      <c r="C21" s="2424"/>
      <c r="E21" s="1002"/>
      <c r="F21" s="1008"/>
      <c r="G21" s="1002"/>
      <c r="H21" s="1002"/>
      <c r="I21" s="1009"/>
      <c r="J21" s="1009"/>
      <c r="K21" s="1009"/>
      <c r="L21" s="1009"/>
      <c r="M21" s="1009"/>
      <c r="N21" s="1009"/>
      <c r="O21" s="1009"/>
    </row>
    <row r="22" spans="1:30" ht="33" customHeight="1">
      <c r="A22" s="2425"/>
      <c r="B22" s="13" t="s">
        <v>2481</v>
      </c>
      <c r="C22" s="2424"/>
      <c r="E22" s="1010"/>
      <c r="F22" s="1011"/>
      <c r="G22" s="1002"/>
      <c r="H22" s="1002"/>
      <c r="I22" s="1012"/>
      <c r="J22" s="1012"/>
      <c r="K22" s="1012"/>
      <c r="L22" s="1012"/>
      <c r="M22" s="1012"/>
      <c r="N22" s="1012"/>
      <c r="O22" s="1012"/>
    </row>
    <row r="23" spans="1:30" ht="33" customHeight="1">
      <c r="A23" s="2425" t="s">
        <v>2482</v>
      </c>
      <c r="B23" s="10" t="s">
        <v>2483</v>
      </c>
      <c r="C23" s="2424"/>
      <c r="E23" s="1010"/>
      <c r="F23" s="198"/>
      <c r="G23" s="198"/>
      <c r="H23" s="198"/>
      <c r="I23" s="198"/>
      <c r="J23" s="198"/>
      <c r="K23" s="198"/>
      <c r="L23" s="198"/>
      <c r="M23" s="198"/>
      <c r="N23" s="198"/>
      <c r="O23" s="198"/>
      <c r="P23" s="198"/>
      <c r="Q23" s="198"/>
      <c r="R23" s="198"/>
      <c r="S23" s="1013"/>
      <c r="T23" s="1013"/>
      <c r="U23" s="1013"/>
      <c r="V23" s="1013"/>
    </row>
    <row r="24" spans="1:30" ht="33" customHeight="1">
      <c r="A24" s="2425"/>
      <c r="B24" s="13" t="s">
        <v>2484</v>
      </c>
      <c r="C24" s="2424"/>
      <c r="E24" s="1014"/>
      <c r="F24" s="198"/>
      <c r="G24" s="198"/>
      <c r="H24" s="198"/>
      <c r="I24" s="198"/>
      <c r="J24" s="198"/>
      <c r="K24" s="198"/>
      <c r="L24" s="198"/>
      <c r="M24" s="198"/>
      <c r="N24" s="198"/>
      <c r="O24" s="198"/>
      <c r="P24" s="198"/>
      <c r="Q24" s="198"/>
      <c r="R24" s="198"/>
      <c r="S24" s="1015"/>
      <c r="T24" s="1015"/>
      <c r="U24" s="1015"/>
      <c r="V24" s="1015"/>
    </row>
    <row r="25" spans="1:30" ht="33" customHeight="1">
      <c r="A25" s="2425" t="s">
        <v>2485</v>
      </c>
      <c r="B25" s="10" t="s">
        <v>2486</v>
      </c>
      <c r="C25" s="2424"/>
      <c r="E25" s="1014"/>
      <c r="F25" s="198"/>
      <c r="G25" s="198"/>
      <c r="H25" s="198"/>
      <c r="I25" s="198"/>
      <c r="J25" s="198"/>
      <c r="K25" s="198"/>
      <c r="L25" s="198"/>
      <c r="M25" s="198"/>
      <c r="N25" s="198"/>
      <c r="O25" s="198"/>
      <c r="P25" s="198"/>
      <c r="Q25" s="198"/>
      <c r="R25" s="198"/>
      <c r="S25" s="198"/>
      <c r="T25" s="198"/>
    </row>
    <row r="26" spans="1:30" ht="33" customHeight="1">
      <c r="A26" s="2425"/>
      <c r="B26" s="13" t="s">
        <v>2487</v>
      </c>
      <c r="C26" s="2424"/>
      <c r="E26" s="1014"/>
      <c r="F26" s="198"/>
      <c r="G26" s="198"/>
      <c r="H26" s="198"/>
      <c r="I26" s="198"/>
      <c r="J26" s="198"/>
      <c r="K26" s="198"/>
      <c r="L26" s="198"/>
      <c r="M26" s="198"/>
      <c r="N26" s="198"/>
      <c r="O26" s="198"/>
      <c r="P26" s="198"/>
      <c r="Q26" s="198"/>
      <c r="R26" s="198"/>
      <c r="S26" s="198"/>
      <c r="T26" s="198"/>
    </row>
    <row r="27" spans="1:30" ht="33" customHeight="1">
      <c r="A27" s="2425" t="s">
        <v>2488</v>
      </c>
      <c r="B27" s="10" t="s">
        <v>2489</v>
      </c>
      <c r="C27" s="2424"/>
      <c r="E27" s="1014"/>
      <c r="F27" s="16"/>
      <c r="G27" s="16"/>
      <c r="H27" s="16"/>
      <c r="I27" s="16"/>
      <c r="J27" s="16"/>
      <c r="K27" s="16"/>
      <c r="L27" s="16"/>
      <c r="M27" s="16"/>
      <c r="N27" s="16"/>
      <c r="O27" s="16"/>
      <c r="P27" s="16"/>
      <c r="Q27" s="16"/>
      <c r="R27" s="16"/>
      <c r="S27" s="16"/>
      <c r="T27" s="16"/>
      <c r="U27" s="16"/>
      <c r="V27" s="16"/>
      <c r="W27" s="16"/>
      <c r="X27" s="1016"/>
      <c r="Y27" s="1017"/>
      <c r="Z27" s="1017"/>
      <c r="AA27" s="1017"/>
      <c r="AB27" s="1017"/>
      <c r="AC27" s="1017"/>
      <c r="AD27" s="1017"/>
    </row>
    <row r="28" spans="1:30" ht="33" customHeight="1">
      <c r="A28" s="2425"/>
      <c r="B28" s="13" t="s">
        <v>2490</v>
      </c>
      <c r="C28" s="2424"/>
      <c r="E28" s="1018"/>
      <c r="F28" s="18"/>
      <c r="G28" s="18"/>
      <c r="H28" s="18"/>
      <c r="I28" s="18"/>
      <c r="J28" s="18"/>
      <c r="K28" s="18"/>
      <c r="L28" s="18"/>
      <c r="M28" s="18"/>
      <c r="N28" s="18"/>
      <c r="O28" s="18"/>
      <c r="P28" s="18"/>
      <c r="Q28" s="18"/>
      <c r="R28" s="18"/>
      <c r="S28" s="18"/>
      <c r="T28" s="18"/>
      <c r="U28" s="18"/>
      <c r="V28" s="18"/>
      <c r="W28" s="18"/>
      <c r="X28" s="18"/>
      <c r="Y28" s="1019"/>
      <c r="Z28" s="1019"/>
      <c r="AA28" s="1019"/>
      <c r="AB28" s="1019"/>
      <c r="AC28" s="1019"/>
      <c r="AD28" s="1019"/>
    </row>
    <row r="29" spans="1:30" ht="33" customHeight="1">
      <c r="A29" s="2425" t="s">
        <v>2491</v>
      </c>
      <c r="B29" s="10" t="s">
        <v>2492</v>
      </c>
      <c r="C29" s="2424"/>
      <c r="E29" s="1020"/>
      <c r="F29" s="206"/>
      <c r="G29" s="206"/>
      <c r="H29" s="206"/>
      <c r="I29" s="206"/>
      <c r="J29" s="206"/>
      <c r="K29" s="206"/>
      <c r="L29" s="206"/>
    </row>
    <row r="30" spans="1:30" ht="33" customHeight="1">
      <c r="A30" s="2425"/>
      <c r="B30" s="13" t="s">
        <v>2493</v>
      </c>
      <c r="C30" s="2424"/>
      <c r="E30" s="1018"/>
      <c r="F30" s="206"/>
      <c r="G30" s="206"/>
      <c r="H30" s="206"/>
      <c r="I30" s="206"/>
      <c r="J30" s="206"/>
      <c r="K30" s="206"/>
      <c r="L30" s="206"/>
    </row>
    <row r="31" spans="1:30" ht="33" customHeight="1">
      <c r="A31" s="2425" t="s">
        <v>2494</v>
      </c>
      <c r="B31" s="10" t="s">
        <v>2495</v>
      </c>
      <c r="C31" s="2424"/>
      <c r="E31" s="1020"/>
      <c r="F31" s="699"/>
      <c r="G31" s="699"/>
      <c r="H31" s="699"/>
      <c r="I31" s="699"/>
      <c r="J31" s="699"/>
      <c r="K31" s="699"/>
      <c r="L31" s="699"/>
      <c r="M31" s="699"/>
      <c r="N31" s="699"/>
      <c r="O31" s="699"/>
      <c r="P31" s="699"/>
      <c r="Q31" s="699"/>
      <c r="R31" s="699"/>
      <c r="S31" s="699"/>
      <c r="T31" s="699"/>
      <c r="U31" s="699"/>
    </row>
    <row r="32" spans="1:30" ht="33" customHeight="1">
      <c r="A32" s="2425"/>
      <c r="B32" s="13" t="s">
        <v>2496</v>
      </c>
      <c r="C32" s="2424"/>
      <c r="E32" s="1002"/>
      <c r="F32" s="700"/>
      <c r="G32" s="700"/>
      <c r="H32" s="700"/>
      <c r="I32" s="700"/>
      <c r="J32" s="700"/>
      <c r="K32" s="700"/>
      <c r="L32" s="700"/>
      <c r="M32" s="700"/>
      <c r="N32" s="700"/>
      <c r="O32" s="700"/>
      <c r="P32" s="700"/>
      <c r="Q32" s="700"/>
      <c r="R32" s="700"/>
      <c r="S32" s="700"/>
      <c r="T32" s="700"/>
      <c r="U32" s="700"/>
    </row>
    <row r="33" spans="1:38" ht="33" customHeight="1">
      <c r="A33" s="2425" t="s">
        <v>2497</v>
      </c>
      <c r="B33" s="10" t="s">
        <v>2498</v>
      </c>
      <c r="C33" s="2424"/>
      <c r="E33" s="1002"/>
      <c r="F33" s="209"/>
      <c r="G33" s="209"/>
      <c r="H33" s="209"/>
      <c r="I33" s="209"/>
      <c r="J33" s="209"/>
      <c r="K33" s="209"/>
      <c r="L33" s="209"/>
      <c r="M33" s="209"/>
      <c r="N33" s="209"/>
      <c r="O33" s="209"/>
      <c r="P33" s="209"/>
      <c r="Q33" s="209"/>
      <c r="R33" s="209"/>
      <c r="S33" s="209"/>
      <c r="T33" s="209"/>
      <c r="U33" s="1021"/>
      <c r="V33" s="1021"/>
    </row>
    <row r="34" spans="1:38" ht="33" customHeight="1">
      <c r="A34" s="2425"/>
      <c r="B34" s="13" t="s">
        <v>2499</v>
      </c>
      <c r="C34" s="2424"/>
      <c r="F34" s="211"/>
      <c r="G34" s="211"/>
      <c r="H34" s="211"/>
      <c r="I34" s="211"/>
      <c r="J34" s="211"/>
      <c r="K34" s="211"/>
      <c r="L34" s="211"/>
      <c r="M34" s="211"/>
      <c r="N34" s="211"/>
      <c r="O34" s="211"/>
      <c r="P34" s="211"/>
      <c r="Q34" s="211"/>
      <c r="R34" s="211"/>
      <c r="S34" s="211"/>
      <c r="T34" s="211"/>
      <c r="U34" s="1021"/>
      <c r="V34" s="1021"/>
    </row>
    <row r="35" spans="1:38" ht="33" customHeight="1">
      <c r="A35" s="2425" t="s">
        <v>2500</v>
      </c>
      <c r="B35" s="10" t="s">
        <v>2501</v>
      </c>
      <c r="C35" s="2424"/>
      <c r="F35" s="699"/>
      <c r="G35" s="699"/>
      <c r="H35" s="699"/>
      <c r="I35" s="699"/>
      <c r="J35" s="699"/>
      <c r="K35" s="699"/>
      <c r="L35" s="699"/>
      <c r="M35" s="1022"/>
      <c r="N35" s="1022"/>
      <c r="O35" s="1022"/>
      <c r="P35" s="1022"/>
      <c r="Q35" s="1022"/>
      <c r="R35" s="1022"/>
      <c r="S35" s="1022"/>
      <c r="T35" s="1022"/>
      <c r="U35" s="1022"/>
      <c r="V35" s="1022"/>
      <c r="W35" s="1022"/>
      <c r="X35" s="1022"/>
      <c r="Y35" s="1022"/>
      <c r="Z35" s="1022"/>
      <c r="AA35" s="1022"/>
      <c r="AB35" s="1022"/>
      <c r="AC35" s="1022"/>
      <c r="AD35" s="1022"/>
      <c r="AE35" s="1022"/>
      <c r="AF35" s="1022"/>
      <c r="AG35" s="1022"/>
      <c r="AH35" s="1022"/>
      <c r="AI35" s="1022"/>
      <c r="AJ35" s="1022"/>
      <c r="AK35" s="1022"/>
      <c r="AL35" s="1022"/>
    </row>
    <row r="36" spans="1:38" ht="33" customHeight="1">
      <c r="A36" s="2425"/>
      <c r="B36" s="13" t="s">
        <v>2502</v>
      </c>
      <c r="C36" s="2424"/>
      <c r="F36" s="15"/>
      <c r="G36" s="15"/>
      <c r="H36" s="15"/>
      <c r="I36" s="15"/>
      <c r="J36" s="15"/>
      <c r="K36" s="15"/>
      <c r="L36" s="15"/>
      <c r="M36" s="1023"/>
      <c r="N36" s="1023"/>
      <c r="O36" s="1023"/>
      <c r="P36" s="1023"/>
      <c r="Q36" s="1023"/>
      <c r="R36" s="1023"/>
      <c r="S36" s="1023"/>
      <c r="T36" s="1023"/>
      <c r="U36" s="1023"/>
      <c r="V36" s="1023"/>
      <c r="W36" s="1023"/>
      <c r="X36" s="1023"/>
      <c r="Y36" s="1023"/>
      <c r="Z36" s="1023"/>
      <c r="AA36" s="1023"/>
      <c r="AB36" s="1023"/>
      <c r="AC36" s="1023"/>
      <c r="AD36" s="1023"/>
      <c r="AE36" s="1023"/>
      <c r="AF36" s="1023"/>
      <c r="AG36" s="1023"/>
      <c r="AH36" s="1023"/>
      <c r="AI36" s="1023"/>
      <c r="AJ36" s="1023"/>
      <c r="AK36" s="1023"/>
      <c r="AL36" s="1023"/>
    </row>
    <row r="37" spans="1:38" ht="33" customHeight="1">
      <c r="A37" s="2425" t="s">
        <v>2503</v>
      </c>
      <c r="B37" s="10" t="s">
        <v>2504</v>
      </c>
      <c r="C37" s="2424"/>
      <c r="F37" s="703"/>
      <c r="G37" s="703"/>
      <c r="H37" s="703"/>
      <c r="I37" s="703"/>
      <c r="J37" s="703"/>
      <c r="K37" s="703"/>
      <c r="L37" s="703"/>
      <c r="M37" s="703"/>
      <c r="N37" s="703"/>
      <c r="O37" s="703"/>
      <c r="P37" s="703"/>
      <c r="Q37" s="703"/>
      <c r="R37" s="703"/>
      <c r="S37" s="703"/>
    </row>
    <row r="38" spans="1:38" ht="33" customHeight="1">
      <c r="A38" s="2425"/>
      <c r="B38" s="13" t="s">
        <v>2505</v>
      </c>
      <c r="C38" s="2424"/>
      <c r="D38" s="1024"/>
      <c r="F38" s="18"/>
      <c r="G38" s="18"/>
      <c r="H38" s="18"/>
      <c r="I38" s="18"/>
      <c r="J38" s="18"/>
      <c r="K38" s="18"/>
      <c r="L38" s="18"/>
      <c r="M38" s="18"/>
      <c r="N38" s="18"/>
      <c r="O38" s="18"/>
      <c r="P38" s="18"/>
      <c r="Q38" s="18"/>
      <c r="R38" s="18"/>
      <c r="S38" s="18"/>
    </row>
    <row r="39" spans="1:38" ht="33" customHeight="1">
      <c r="A39" s="2425" t="s">
        <v>2506</v>
      </c>
      <c r="B39" s="10" t="s">
        <v>2507</v>
      </c>
      <c r="C39" s="2424"/>
      <c r="F39" s="214"/>
      <c r="I39" s="1025"/>
      <c r="J39" s="1025"/>
      <c r="K39" s="1025"/>
      <c r="L39" s="1025"/>
      <c r="M39" s="1025"/>
      <c r="N39" s="1025"/>
      <c r="O39" s="1025"/>
    </row>
    <row r="40" spans="1:38" ht="33" customHeight="1">
      <c r="A40" s="2425"/>
      <c r="B40" s="13" t="s">
        <v>2508</v>
      </c>
      <c r="C40" s="2424"/>
      <c r="F40" s="216"/>
      <c r="I40" s="1025"/>
      <c r="J40" s="1025"/>
      <c r="K40" s="1025"/>
      <c r="L40" s="1025"/>
      <c r="M40" s="1025"/>
      <c r="N40" s="1025"/>
      <c r="O40" s="1025"/>
    </row>
    <row r="41" spans="1:38" ht="33" customHeight="1">
      <c r="A41" s="2423" t="s">
        <v>2509</v>
      </c>
      <c r="B41" s="10" t="s">
        <v>2510</v>
      </c>
      <c r="C41" s="2424"/>
      <c r="F41" s="705"/>
      <c r="G41" s="705"/>
      <c r="H41" s="705"/>
      <c r="I41" s="705"/>
      <c r="J41" s="705"/>
      <c r="K41" s="705"/>
      <c r="L41" s="705"/>
      <c r="M41" s="1026"/>
      <c r="N41" s="1026"/>
      <c r="O41" s="1026"/>
    </row>
    <row r="42" spans="1:38" ht="33" customHeight="1">
      <c r="A42" s="2423"/>
      <c r="B42" s="13" t="s">
        <v>2511</v>
      </c>
      <c r="C42" s="2424"/>
      <c r="F42" s="219"/>
      <c r="G42" s="219"/>
      <c r="H42" s="219"/>
      <c r="I42" s="219"/>
      <c r="J42" s="219"/>
      <c r="K42" s="219"/>
      <c r="L42" s="219"/>
      <c r="M42" s="1025"/>
      <c r="N42" s="1025"/>
      <c r="O42" s="1025"/>
    </row>
    <row r="43" spans="1:38" ht="33" customHeight="1">
      <c r="A43" s="2423" t="s">
        <v>2512</v>
      </c>
      <c r="B43" s="10" t="s">
        <v>2513</v>
      </c>
      <c r="C43" s="2424"/>
      <c r="F43" s="225"/>
      <c r="G43" s="225"/>
      <c r="H43" s="225"/>
      <c r="I43" s="1027"/>
    </row>
    <row r="44" spans="1:38" ht="33" customHeight="1">
      <c r="A44" s="2423"/>
      <c r="B44" s="13" t="s">
        <v>2514</v>
      </c>
      <c r="C44" s="2424"/>
      <c r="F44" s="225"/>
      <c r="G44" s="225"/>
      <c r="H44" s="225"/>
      <c r="I44" s="1028"/>
    </row>
    <row r="45" spans="1:38" ht="33" customHeight="1">
      <c r="A45" s="2423" t="s">
        <v>2515</v>
      </c>
      <c r="B45" s="10" t="s">
        <v>2516</v>
      </c>
      <c r="C45" s="2424"/>
      <c r="I45" s="1029"/>
    </row>
    <row r="46" spans="1:38" ht="33" customHeight="1">
      <c r="A46" s="2423"/>
      <c r="B46" s="13" t="s">
        <v>2517</v>
      </c>
      <c r="C46" s="2424"/>
      <c r="I46" s="1030"/>
    </row>
    <row r="47" spans="1:38" ht="33" customHeight="1">
      <c r="A47" s="2423" t="s">
        <v>2518</v>
      </c>
      <c r="B47" s="10" t="s">
        <v>2519</v>
      </c>
      <c r="C47" s="2424"/>
    </row>
    <row r="48" spans="1:38" ht="33" customHeight="1">
      <c r="A48" s="2423"/>
      <c r="B48" s="13" t="s">
        <v>2520</v>
      </c>
      <c r="C48" s="2424"/>
    </row>
    <row r="49" spans="1:3" ht="33" customHeight="1">
      <c r="A49" s="2423" t="s">
        <v>2521</v>
      </c>
      <c r="B49" s="10" t="s">
        <v>2522</v>
      </c>
      <c r="C49" s="2424"/>
    </row>
    <row r="50" spans="1:3" ht="33" customHeight="1">
      <c r="A50" s="2423"/>
      <c r="B50" s="13" t="s">
        <v>2523</v>
      </c>
      <c r="C50" s="2424"/>
    </row>
    <row r="51" spans="1:3" ht="33" customHeight="1">
      <c r="A51" s="2423" t="s">
        <v>2524</v>
      </c>
      <c r="B51" s="10" t="s">
        <v>2525</v>
      </c>
      <c r="C51" s="2424"/>
    </row>
    <row r="52" spans="1:3" ht="33" customHeight="1">
      <c r="A52" s="2423"/>
      <c r="B52" s="13" t="s">
        <v>2526</v>
      </c>
      <c r="C52" s="2424"/>
    </row>
    <row r="53" spans="1:3" ht="33" customHeight="1">
      <c r="A53" s="2423" t="s">
        <v>2527</v>
      </c>
      <c r="B53" s="10" t="s">
        <v>2528</v>
      </c>
      <c r="C53" s="2424"/>
    </row>
    <row r="54" spans="1:3" ht="33" customHeight="1">
      <c r="A54" s="2423"/>
      <c r="B54" s="13" t="s">
        <v>2529</v>
      </c>
      <c r="C54" s="2424"/>
    </row>
    <row r="55" spans="1:3" ht="33" customHeight="1">
      <c r="A55" s="2423" t="s">
        <v>2530</v>
      </c>
      <c r="B55" s="10" t="s">
        <v>2531</v>
      </c>
      <c r="C55" s="2424"/>
    </row>
    <row r="56" spans="1:3" ht="33" customHeight="1">
      <c r="A56" s="2423"/>
      <c r="B56" s="13" t="s">
        <v>2532</v>
      </c>
      <c r="C56" s="2424"/>
    </row>
    <row r="57" spans="1:3" ht="33" customHeight="1">
      <c r="A57" s="2423" t="s">
        <v>2533</v>
      </c>
      <c r="B57" s="10" t="s">
        <v>2534</v>
      </c>
      <c r="C57" s="2424"/>
    </row>
    <row r="58" spans="1:3" ht="33" customHeight="1">
      <c r="A58" s="2423"/>
      <c r="B58" s="13" t="s">
        <v>2535</v>
      </c>
      <c r="C58" s="2424"/>
    </row>
    <row r="59" spans="1:3" ht="33" customHeight="1">
      <c r="A59" s="2423" t="s">
        <v>2536</v>
      </c>
      <c r="B59" s="10" t="s">
        <v>2537</v>
      </c>
      <c r="C59" s="2424"/>
    </row>
    <row r="60" spans="1:3" ht="33" customHeight="1">
      <c r="A60" s="2423"/>
      <c r="B60" s="13" t="s">
        <v>2538</v>
      </c>
      <c r="C60" s="2424"/>
    </row>
    <row r="61" spans="1:3" ht="33" customHeight="1">
      <c r="A61" s="2423" t="s">
        <v>2539</v>
      </c>
      <c r="B61" s="10" t="s">
        <v>2540</v>
      </c>
      <c r="C61" s="2424"/>
    </row>
    <row r="62" spans="1:3" ht="33" customHeight="1">
      <c r="A62" s="2423"/>
      <c r="B62" s="13" t="s">
        <v>2541</v>
      </c>
      <c r="C62" s="2424"/>
    </row>
    <row r="63" spans="1:3" ht="33" customHeight="1">
      <c r="A63" s="2423" t="s">
        <v>2542</v>
      </c>
      <c r="B63" s="10" t="s">
        <v>2543</v>
      </c>
      <c r="C63" s="2424"/>
    </row>
    <row r="64" spans="1:3" ht="33" customHeight="1">
      <c r="A64" s="2423"/>
      <c r="B64" s="13" t="s">
        <v>2544</v>
      </c>
      <c r="C64" s="2424"/>
    </row>
    <row r="65" spans="1:3" ht="33" customHeight="1">
      <c r="A65" s="2423" t="s">
        <v>2545</v>
      </c>
      <c r="B65" s="10" t="s">
        <v>2546</v>
      </c>
      <c r="C65" s="2424"/>
    </row>
    <row r="66" spans="1:3" ht="33" customHeight="1">
      <c r="A66" s="2423"/>
      <c r="B66" s="13" t="s">
        <v>2547</v>
      </c>
      <c r="C66" s="2424"/>
    </row>
    <row r="67" spans="1:3" ht="33" customHeight="1">
      <c r="A67" s="2423" t="s">
        <v>2548</v>
      </c>
      <c r="B67" s="10" t="s">
        <v>2549</v>
      </c>
      <c r="C67" s="2424"/>
    </row>
    <row r="68" spans="1:3" ht="33" customHeight="1">
      <c r="A68" s="2423"/>
      <c r="B68" s="13" t="s">
        <v>2550</v>
      </c>
      <c r="C68" s="2424"/>
    </row>
    <row r="69" spans="1:3" ht="33" customHeight="1">
      <c r="A69" s="2423" t="s">
        <v>2551</v>
      </c>
      <c r="B69" s="10" t="s">
        <v>2552</v>
      </c>
      <c r="C69" s="2424"/>
    </row>
    <row r="70" spans="1:3" ht="33" customHeight="1">
      <c r="A70" s="2423"/>
      <c r="B70" s="13" t="s">
        <v>2553</v>
      </c>
      <c r="C70" s="2424"/>
    </row>
    <row r="71" spans="1:3" ht="33" customHeight="1">
      <c r="A71" s="2423" t="s">
        <v>2554</v>
      </c>
      <c r="B71" s="10" t="s">
        <v>2555</v>
      </c>
      <c r="C71" s="2424"/>
    </row>
    <row r="72" spans="1:3" ht="33" customHeight="1">
      <c r="A72" s="2423"/>
      <c r="B72" s="13" t="s">
        <v>2556</v>
      </c>
      <c r="C72" s="2424"/>
    </row>
    <row r="73" spans="1:3" ht="33" customHeight="1">
      <c r="A73" s="2423" t="s">
        <v>2557</v>
      </c>
      <c r="B73" s="10" t="s">
        <v>2558</v>
      </c>
      <c r="C73" s="2424"/>
    </row>
    <row r="74" spans="1:3" ht="33" customHeight="1">
      <c r="A74" s="2423"/>
      <c r="B74" s="13" t="s">
        <v>2559</v>
      </c>
      <c r="C74" s="2424"/>
    </row>
    <row r="75" spans="1:3" ht="33" customHeight="1">
      <c r="A75" s="2423" t="s">
        <v>2560</v>
      </c>
      <c r="B75" s="10" t="s">
        <v>2561</v>
      </c>
      <c r="C75" s="2424"/>
    </row>
    <row r="76" spans="1:3" ht="33" customHeight="1">
      <c r="A76" s="2423"/>
      <c r="B76" s="13" t="s">
        <v>2562</v>
      </c>
      <c r="C76" s="2424"/>
    </row>
    <row r="77" spans="1:3" ht="33" customHeight="1">
      <c r="A77" s="2423" t="s">
        <v>2563</v>
      </c>
      <c r="B77" s="10" t="s">
        <v>2564</v>
      </c>
      <c r="C77" s="2424"/>
    </row>
    <row r="78" spans="1:3" ht="33" customHeight="1">
      <c r="A78" s="2423"/>
      <c r="B78" s="13" t="s">
        <v>2565</v>
      </c>
      <c r="C78" s="2424"/>
    </row>
    <row r="79" spans="1:3" ht="33" customHeight="1">
      <c r="A79" s="2423" t="s">
        <v>2566</v>
      </c>
      <c r="B79" s="10" t="s">
        <v>2567</v>
      </c>
      <c r="C79" s="2424"/>
    </row>
    <row r="80" spans="1:3" ht="33" customHeight="1">
      <c r="A80" s="2423"/>
      <c r="B80" s="13" t="s">
        <v>2568</v>
      </c>
      <c r="C80" s="2424"/>
    </row>
    <row r="81" spans="1:3" ht="33" customHeight="1">
      <c r="A81" s="2423" t="s">
        <v>2569</v>
      </c>
      <c r="B81" s="10" t="s">
        <v>2570</v>
      </c>
      <c r="C81" s="2424"/>
    </row>
    <row r="82" spans="1:3" ht="33" customHeight="1">
      <c r="A82" s="2423"/>
      <c r="B82" s="13" t="s">
        <v>2571</v>
      </c>
      <c r="C82" s="2424"/>
    </row>
    <row r="83" spans="1:3" ht="33" customHeight="1">
      <c r="A83" s="2423" t="s">
        <v>2572</v>
      </c>
      <c r="B83" s="10" t="s">
        <v>2573</v>
      </c>
      <c r="C83" s="2424"/>
    </row>
    <row r="84" spans="1:3" ht="33" customHeight="1">
      <c r="A84" s="2423"/>
      <c r="B84" s="13" t="s">
        <v>2574</v>
      </c>
      <c r="C84" s="2424"/>
    </row>
    <row r="85" spans="1:3" ht="33" customHeight="1">
      <c r="A85" s="2423" t="s">
        <v>2575</v>
      </c>
      <c r="B85" s="10" t="s">
        <v>2576</v>
      </c>
      <c r="C85" s="2424"/>
    </row>
    <row r="86" spans="1:3" ht="33" customHeight="1">
      <c r="A86" s="2423"/>
      <c r="B86" s="13" t="s">
        <v>2577</v>
      </c>
      <c r="C86" s="2424"/>
    </row>
    <row r="87" spans="1:3" ht="33" customHeight="1">
      <c r="A87" s="2423" t="s">
        <v>2578</v>
      </c>
      <c r="B87" s="10" t="s">
        <v>2579</v>
      </c>
      <c r="C87" s="2424"/>
    </row>
    <row r="88" spans="1:3" ht="33" customHeight="1">
      <c r="A88" s="2423"/>
      <c r="B88" s="13" t="s">
        <v>2580</v>
      </c>
      <c r="C88" s="2424"/>
    </row>
    <row r="89" spans="1:3" ht="33" customHeight="1">
      <c r="A89" s="2423" t="s">
        <v>2581</v>
      </c>
      <c r="B89" s="10" t="s">
        <v>2582</v>
      </c>
      <c r="C89" s="2424"/>
    </row>
    <row r="90" spans="1:3" ht="33" customHeight="1">
      <c r="A90" s="2423"/>
      <c r="B90" s="13" t="s">
        <v>2583</v>
      </c>
      <c r="C90" s="2424"/>
    </row>
    <row r="91" spans="1:3" ht="33" customHeight="1">
      <c r="A91" s="2423" t="s">
        <v>2584</v>
      </c>
      <c r="B91" s="10" t="s">
        <v>2585</v>
      </c>
      <c r="C91" s="2424"/>
    </row>
    <row r="92" spans="1:3" ht="33" customHeight="1">
      <c r="A92" s="2423"/>
      <c r="B92" s="13" t="s">
        <v>2586</v>
      </c>
      <c r="C92" s="2424"/>
    </row>
    <row r="93" spans="1:3" ht="33" customHeight="1">
      <c r="A93" s="2423" t="s">
        <v>2587</v>
      </c>
      <c r="B93" s="10" t="s">
        <v>2588</v>
      </c>
      <c r="C93" s="2424"/>
    </row>
    <row r="94" spans="1:3" ht="33" customHeight="1">
      <c r="A94" s="2423"/>
      <c r="B94" s="13" t="s">
        <v>2589</v>
      </c>
      <c r="C94" s="2424"/>
    </row>
    <row r="95" spans="1:3" ht="33" customHeight="1">
      <c r="A95" s="2423" t="s">
        <v>2590</v>
      </c>
      <c r="B95" s="10" t="s">
        <v>2591</v>
      </c>
      <c r="C95" s="2424"/>
    </row>
    <row r="96" spans="1:3" ht="33" customHeight="1">
      <c r="A96" s="2423"/>
      <c r="B96" s="13" t="s">
        <v>2592</v>
      </c>
      <c r="C96" s="2424"/>
    </row>
    <row r="97" spans="1:3" ht="33" customHeight="1">
      <c r="A97" s="2423" t="s">
        <v>2593</v>
      </c>
      <c r="B97" s="10" t="s">
        <v>2594</v>
      </c>
      <c r="C97" s="2424"/>
    </row>
    <row r="98" spans="1:3" ht="33" customHeight="1">
      <c r="A98" s="2423"/>
      <c r="B98" s="13" t="s">
        <v>2595</v>
      </c>
      <c r="C98" s="2424"/>
    </row>
    <row r="99" spans="1:3" ht="33" customHeight="1">
      <c r="A99" s="2423" t="s">
        <v>2596</v>
      </c>
      <c r="B99" s="10" t="s">
        <v>2597</v>
      </c>
      <c r="C99" s="2424"/>
    </row>
    <row r="100" spans="1:3" ht="33" customHeight="1">
      <c r="A100" s="2423"/>
      <c r="B100" s="13" t="s">
        <v>2598</v>
      </c>
      <c r="C100" s="2424"/>
    </row>
    <row r="101" spans="1:3" ht="33" customHeight="1">
      <c r="A101" s="2423" t="s">
        <v>2599</v>
      </c>
      <c r="B101" s="10" t="s">
        <v>2600</v>
      </c>
      <c r="C101" s="2424"/>
    </row>
    <row r="102" spans="1:3" ht="33" customHeight="1">
      <c r="A102" s="2423"/>
      <c r="B102" s="13" t="s">
        <v>2601</v>
      </c>
      <c r="C102" s="2424"/>
    </row>
    <row r="103" spans="1:3" ht="33" customHeight="1">
      <c r="A103" s="2423" t="s">
        <v>2602</v>
      </c>
      <c r="B103" s="10" t="s">
        <v>2603</v>
      </c>
      <c r="C103" s="2424"/>
    </row>
    <row r="104" spans="1:3" ht="33" customHeight="1">
      <c r="A104" s="2423"/>
      <c r="B104" s="13" t="s">
        <v>2604</v>
      </c>
      <c r="C104" s="2424"/>
    </row>
    <row r="105" spans="1:3" ht="33" customHeight="1">
      <c r="A105" s="2423" t="s">
        <v>2605</v>
      </c>
      <c r="B105" s="10" t="s">
        <v>2606</v>
      </c>
      <c r="C105" s="2424"/>
    </row>
    <row r="106" spans="1:3" ht="33" customHeight="1">
      <c r="A106" s="2423"/>
      <c r="B106" s="13" t="s">
        <v>2607</v>
      </c>
      <c r="C106" s="2424"/>
    </row>
    <row r="107" spans="1:3" ht="33" customHeight="1">
      <c r="A107" s="2423" t="s">
        <v>2608</v>
      </c>
      <c r="B107" s="10" t="s">
        <v>2609</v>
      </c>
      <c r="C107" s="2424"/>
    </row>
    <row r="108" spans="1:3" ht="33" customHeight="1">
      <c r="A108" s="2423"/>
      <c r="B108" s="13" t="s">
        <v>2610</v>
      </c>
      <c r="C108" s="2424"/>
    </row>
    <row r="109" spans="1:3" ht="33" customHeight="1">
      <c r="A109" s="2423" t="s">
        <v>2611</v>
      </c>
      <c r="B109" s="10" t="s">
        <v>2612</v>
      </c>
      <c r="C109" s="2424"/>
    </row>
    <row r="110" spans="1:3" ht="33" customHeight="1">
      <c r="A110" s="2423"/>
      <c r="B110" s="13" t="s">
        <v>2613</v>
      </c>
      <c r="C110" s="2424"/>
    </row>
    <row r="111" spans="1:3" ht="33" customHeight="1">
      <c r="A111" s="2423" t="s">
        <v>2614</v>
      </c>
      <c r="B111" s="10" t="s">
        <v>2615</v>
      </c>
      <c r="C111" s="2424"/>
    </row>
    <row r="112" spans="1:3" ht="33" customHeight="1">
      <c r="A112" s="2423"/>
      <c r="B112" s="13" t="s">
        <v>2616</v>
      </c>
      <c r="C112" s="2424"/>
    </row>
    <row r="113" spans="1:3" ht="33" customHeight="1">
      <c r="A113" s="2423" t="s">
        <v>2617</v>
      </c>
      <c r="B113" s="10" t="s">
        <v>2618</v>
      </c>
      <c r="C113" s="2424"/>
    </row>
    <row r="114" spans="1:3" ht="33" customHeight="1">
      <c r="A114" s="2423"/>
      <c r="B114" s="13" t="s">
        <v>2619</v>
      </c>
      <c r="C114" s="2424"/>
    </row>
    <row r="115" spans="1:3" ht="33" customHeight="1">
      <c r="A115" s="2423" t="s">
        <v>2620</v>
      </c>
      <c r="B115" s="10" t="s">
        <v>2621</v>
      </c>
      <c r="C115" s="2424"/>
    </row>
    <row r="116" spans="1:3" ht="33" customHeight="1">
      <c r="A116" s="2423"/>
      <c r="B116" s="13" t="s">
        <v>2622</v>
      </c>
      <c r="C116" s="2424"/>
    </row>
    <row r="117" spans="1:3" ht="33" customHeight="1">
      <c r="A117" s="2423" t="s">
        <v>2623</v>
      </c>
      <c r="B117" s="10" t="s">
        <v>2624</v>
      </c>
      <c r="C117" s="2424"/>
    </row>
    <row r="118" spans="1:3" ht="33" customHeight="1">
      <c r="A118" s="2423"/>
      <c r="B118" s="13" t="s">
        <v>2625</v>
      </c>
      <c r="C118" s="2424"/>
    </row>
    <row r="119" spans="1:3" ht="33" customHeight="1">
      <c r="A119" s="2423" t="s">
        <v>2626</v>
      </c>
      <c r="B119" s="10" t="s">
        <v>2627</v>
      </c>
      <c r="C119" s="2424"/>
    </row>
    <row r="120" spans="1:3" ht="33" customHeight="1">
      <c r="A120" s="2423"/>
      <c r="B120" s="13" t="s">
        <v>2628</v>
      </c>
      <c r="C120" s="2424"/>
    </row>
    <row r="121" spans="1:3" ht="33" customHeight="1">
      <c r="A121" s="2423" t="s">
        <v>2629</v>
      </c>
      <c r="B121" s="10" t="s">
        <v>2630</v>
      </c>
      <c r="C121" s="2424"/>
    </row>
    <row r="122" spans="1:3" ht="33" customHeight="1">
      <c r="A122" s="2423"/>
      <c r="B122" s="13" t="s">
        <v>2631</v>
      </c>
      <c r="C122" s="2424"/>
    </row>
  </sheetData>
  <mergeCells count="120">
    <mergeCell ref="A9:A10"/>
    <mergeCell ref="C9:C10"/>
    <mergeCell ref="A11:A12"/>
    <mergeCell ref="C11:C12"/>
    <mergeCell ref="A13:A14"/>
    <mergeCell ref="C13:C14"/>
    <mergeCell ref="A3:A4"/>
    <mergeCell ref="C3:C4"/>
    <mergeCell ref="A5:A6"/>
    <mergeCell ref="C5:C6"/>
    <mergeCell ref="A7:A8"/>
    <mergeCell ref="C7:C8"/>
    <mergeCell ref="A21:A22"/>
    <mergeCell ref="C21:C22"/>
    <mergeCell ref="A23:A24"/>
    <mergeCell ref="C23:C24"/>
    <mergeCell ref="A25:A26"/>
    <mergeCell ref="C25:C26"/>
    <mergeCell ref="A15:A16"/>
    <mergeCell ref="C15:C16"/>
    <mergeCell ref="A17:A18"/>
    <mergeCell ref="C17:C18"/>
    <mergeCell ref="A19:A20"/>
    <mergeCell ref="C19:C20"/>
    <mergeCell ref="A33:A34"/>
    <mergeCell ref="C33:C34"/>
    <mergeCell ref="A35:A36"/>
    <mergeCell ref="C35:C36"/>
    <mergeCell ref="A37:A38"/>
    <mergeCell ref="C37:C38"/>
    <mergeCell ref="A27:A28"/>
    <mergeCell ref="C27:C28"/>
    <mergeCell ref="A29:A30"/>
    <mergeCell ref="C29:C30"/>
    <mergeCell ref="A31:A32"/>
    <mergeCell ref="C31:C32"/>
    <mergeCell ref="A45:A46"/>
    <mergeCell ref="C45:C46"/>
    <mergeCell ref="A47:A48"/>
    <mergeCell ref="C47:C48"/>
    <mergeCell ref="A49:A50"/>
    <mergeCell ref="C49:C50"/>
    <mergeCell ref="A39:A40"/>
    <mergeCell ref="C39:C40"/>
    <mergeCell ref="A41:A42"/>
    <mergeCell ref="C41:C42"/>
    <mergeCell ref="A43:A44"/>
    <mergeCell ref="C43:C44"/>
    <mergeCell ref="A57:A58"/>
    <mergeCell ref="C57:C58"/>
    <mergeCell ref="A59:A60"/>
    <mergeCell ref="C59:C60"/>
    <mergeCell ref="A61:A62"/>
    <mergeCell ref="C61:C62"/>
    <mergeCell ref="A51:A52"/>
    <mergeCell ref="C51:C52"/>
    <mergeCell ref="A53:A54"/>
    <mergeCell ref="C53:C54"/>
    <mergeCell ref="A55:A56"/>
    <mergeCell ref="C55:C56"/>
    <mergeCell ref="A69:A70"/>
    <mergeCell ref="C69:C70"/>
    <mergeCell ref="A71:A72"/>
    <mergeCell ref="C71:C72"/>
    <mergeCell ref="A73:A74"/>
    <mergeCell ref="C73:C74"/>
    <mergeCell ref="A63:A64"/>
    <mergeCell ref="C63:C64"/>
    <mergeCell ref="A65:A66"/>
    <mergeCell ref="C65:C66"/>
    <mergeCell ref="A67:A68"/>
    <mergeCell ref="C67:C68"/>
    <mergeCell ref="A81:A82"/>
    <mergeCell ref="C81:C82"/>
    <mergeCell ref="A83:A84"/>
    <mergeCell ref="C83:C84"/>
    <mergeCell ref="A85:A86"/>
    <mergeCell ref="C85:C86"/>
    <mergeCell ref="A75:A76"/>
    <mergeCell ref="C75:C76"/>
    <mergeCell ref="A77:A78"/>
    <mergeCell ref="C77:C78"/>
    <mergeCell ref="A79:A80"/>
    <mergeCell ref="C79:C80"/>
    <mergeCell ref="A93:A94"/>
    <mergeCell ref="C93:C94"/>
    <mergeCell ref="A95:A96"/>
    <mergeCell ref="C95:C96"/>
    <mergeCell ref="A97:A98"/>
    <mergeCell ref="C97:C98"/>
    <mergeCell ref="A87:A88"/>
    <mergeCell ref="C87:C88"/>
    <mergeCell ref="A89:A90"/>
    <mergeCell ref="C89:C90"/>
    <mergeCell ref="A91:A92"/>
    <mergeCell ref="C91:C92"/>
    <mergeCell ref="A105:A106"/>
    <mergeCell ref="C105:C106"/>
    <mergeCell ref="A107:A108"/>
    <mergeCell ref="C107:C108"/>
    <mergeCell ref="A109:A110"/>
    <mergeCell ref="C109:C110"/>
    <mergeCell ref="A99:A100"/>
    <mergeCell ref="C99:C100"/>
    <mergeCell ref="A101:A102"/>
    <mergeCell ref="C101:C102"/>
    <mergeCell ref="A103:A104"/>
    <mergeCell ref="C103:C104"/>
    <mergeCell ref="A117:A118"/>
    <mergeCell ref="C117:C118"/>
    <mergeCell ref="A119:A120"/>
    <mergeCell ref="C119:C120"/>
    <mergeCell ref="A121:A122"/>
    <mergeCell ref="C121:C122"/>
    <mergeCell ref="A111:A112"/>
    <mergeCell ref="C111:C112"/>
    <mergeCell ref="A113:A114"/>
    <mergeCell ref="C113:C114"/>
    <mergeCell ref="A115:A116"/>
    <mergeCell ref="C115:C116"/>
  </mergeCells>
  <hyperlinks>
    <hyperlink ref="B3:B4" location="'1'!A1" display="زيارات واستشارات الرعاية الصحية الأولية بوزارة الصحة حسب المنطقة الصحية عام 2023م."/>
    <hyperlink ref="B5:B6" location="'2'!A1" display="زيارات مراجعي الطوارئ المرضية بمستشفيات وزارة الصحة حسب الجنس والجنسية والمنطقة الصحية عام 2023م."/>
    <hyperlink ref="B7:B8" location="'3'!A1" display="زيارات مراجعي الطوارئ الجراحية بمستشفيات وزارة الصحة حسب الجنس والجنسية والمنطقة الصحية عام 2023م."/>
    <hyperlink ref="B9:B10" location="'4'!A1" display="زيارات مراجعي  العيادات الخارجية بمستشفيات وزارة الصحة حسب الجنس والجنسية والمنطقة الصحية عام 2023م."/>
    <hyperlink ref="B11:B12" location="'5'!A1" display="زيارات المراجعين  للرعاية الصحية الأولية والعيادات الخارجية بمستشفيات وزارة الصحة حسب المنطقة الصحية عام 2023م"/>
    <hyperlink ref="B13:B14" location="'6'!A1" display="زيارات المراجعين لمراكز الرعاية الصحية الأولية والعيادات الخارجية بمستشفيات وزارة الصحة حسب المنطقة الصحية في الأعوام الخمسة الأخيرة"/>
    <hyperlink ref="B15:B16" location="'7'!A1" display="مراكز الإسعاف والسيارات التابعة لهيئة الهلال الأحمر السعودي حسب المنطقة الإدارية  عام 2023م."/>
    <hyperlink ref="B17:B18" location="'8'!A1" display="   المرضى والمصابون الذين تم إسعافهم ونقلهم إلى المستشفيات بواسطة هيئة الهلال الأحمر السعودي حسب المنطقة الإدارية ونوع الحالة عام 2023م"/>
    <hyperlink ref="B19:B20" location="'9'!A1" display="الحالات الإسعافية المنقولة بواسطة هيئة الهلال الأحمر السعودي حسب المنطقة الإدارية في الأعوام الخمسة الأخيرة"/>
    <hyperlink ref="B21:B22" location="'10'!A1" display="زيارات المراجعين للمستوصفات والعيادات الخارجية بمستشفيات الجهات الحكومية الأخرى  حسب الجنسية عام 2023م"/>
    <hyperlink ref="B23:B24" location="'11'!A1" display="الخدمات الصحية بالقطاع الخاص  حسب المنطقة الإدارية عام 2023م"/>
    <hyperlink ref="B25:B26" location="'12'!A1" display="زيارات المراجعين للقطاعات الصحية بالمملكة ومتوسط عدد الزيارات لكل فرد من السكان في الأعوام الخمسة الأخيرة"/>
    <hyperlink ref="B27:B28" location="'13'!A1" display="زيارات المراجعين لعيادات السكرى بمستشفيات وزارة الصحة حسب الجنس والجنسية والمنطقة الصحية عام 2023م."/>
    <hyperlink ref="B29:B30" location="'14'!A1" display="مضاعفات الحمل والولادة  بمستشفيات وزارة الصحة لعام 2023م."/>
    <hyperlink ref="B31:B32" location="'15'!A1" display="المراجعون والمنومون في أقسام الصحة النفسية بوزارة الصحة حسب المجموعات المرضية للتصنيف الدولي للأمراض (ICD-10 ) عام 2023م."/>
    <hyperlink ref="B33:B34" location="'16'!A1" display="زيارات المراجعين لعيادات الأسنان بوزارة الصحة حسب الجنس والجنسية والمنطقة الصحية عام 2023م"/>
    <hyperlink ref="B35:B36" location="'17'!A1" display="الخدمات الرئيسية للأسنان بمراكز طب الأسنان بوزارة الصحة حسب نوع الخدمة والمنطقة الصحية عام 2023م."/>
    <hyperlink ref="B37:B38" location="'18'!A1" display="العمليات الجراحية للفك والأسنان وحالات الخلع بوزارة الصحة حسب المنطقة الصحية عام 2023م."/>
    <hyperlink ref="B39:B40" location="'19'!A1" display="المنومون بمستشفيات وزارة الصحة حسب المنطقة الصحية والجنسية عام 2023م."/>
    <hyperlink ref="B41:B42" location="'20'!A1" display="المرضى  المنومون بمستشفيات الرعاية المديدة وأسرة الرعاية المديدة بالمستشفيات العامة بوزارة الصحة حسب المنطقة الصحية عام 2023م."/>
    <hyperlink ref="B43:B44" location="'21'!A1" display="المؤشرات المختارة عن خدمات مستشفيات وزارة الصحة (100 سرير فأكثر) حسب المنطقة الصحية عام 2023م."/>
    <hyperlink ref="B45:B46" location="'22'!A1" display="بعض المؤشرات المختارة عن خدمات مستشفيات وزارة الصحة (50 سرير) حسب المنطقة الصحية عام 2023م."/>
    <hyperlink ref="B47:B48" location="'23'!A1" display="بعض المؤشرات المختارة عن خدمات مستشفيات الصحة النفسية والرعاية المديدة والتأهيل بوزارة الصحة حسب المنطقة الصحية عام 2023م."/>
    <hyperlink ref="B49:B50" location="'24'!A1" display="  المنومون بمستشفيات الجهات الحكومية الأخرى حسب  الجنسية  2023م"/>
    <hyperlink ref="B51:B52" location="'25'!A1" display=" المنومون بمستشفيات القطاعات الصحية بالمملكة في الأعوام الخمسة الأخيرة"/>
    <hyperlink ref="B53:B54" location="'26'!A1" display="الولادات بمستشفيات وزارة الصحة حسب المنطقة الصحية ونوع الولادة عام 2023م."/>
    <hyperlink ref="B55:B56" location="'27'!A1" display="الولادات بمستشفيات الجهات الحكومية الأخرى حسب نوع الولادة عام 2023م"/>
    <hyperlink ref="B57:B58" location="'28'!A1" display="المواليد بالقطاع الخاص حسب حالة المولود عام 2023م"/>
    <hyperlink ref="B59:B60" location="'29'!A1" display="التدخلات الجراحية بمستشفيات وزارة الصحة حسب المنطقة الصحية والقسم لعام 2023م."/>
    <hyperlink ref="B61:B62" location="'30'!A1" display="التدخلات الجراحية بمستشفيات الجهات الحكومية الأخرى حسب القسم لعام 2023م"/>
    <hyperlink ref="B63:B64" location="'31'!A1" display="الأنشطة والخدمات الرئيسية بمستشفى الملك خالد التخصصي للعيون بالرياض في الأعوام الخمسة الأخيرة"/>
    <hyperlink ref="B65:B66" location="'32'!A1" display="حالات الأورام الخبيثة التي سجلت بمستشفى الملك فيصل التخصصي ومركز الأبحاث حسب موضع الورم والجنس لعام 2021م."/>
    <hyperlink ref="B67:B68" location="'33'!A1" display="حالات الأطفال بتشخيص الأورام المحولين الي مستشفى الملك فيصل التخصصي ومركز الأبحاث حسب موضع الورم عام 2021م."/>
    <hyperlink ref="B69:B70" location="'34'!A1" display="مراكز ومرضى الغسيل الكلوي حسب القطاعات الصحية عام 2021م."/>
    <hyperlink ref="B71:B72" location="'35'!A1" display="مرضى التنقية الدموية حسب القطاعات الصحية والجنسية والجنس عام 2021م."/>
    <hyperlink ref="B73:B74" location="'36'!A1" display="عدد زيارات مراكز وأقسام التأهيل الطبي بوزارة الصحة عام 2023م."/>
    <hyperlink ref="B75:B76" location="'37'!A1" display="زيارات ما بعد البتر لمراكز وأقسام التأهيل الطبي بوزارة الصحة حسب الجنس والجنسية وسبب الإصابة لعام  2023م. "/>
    <hyperlink ref="B77:B78" location="'38'!A1" display="خدمات  التأهيل  بالجهات الحكومية الأخرى عام 2023م"/>
    <hyperlink ref="B79:B80" location="'39'!A1" display="خدمات مركز رعاية وتأهيل الأطفال ذوي الإعاقة حسب العمر خلال عام 2023م"/>
    <hyperlink ref="B81:B82" location="'40'!A1" display="الفحوص المخبرية وعدد مرضى الفحوص الشعاعية بمستشفيات وزارة الصحة حسب المنطقة الصحية عام 2023م."/>
    <hyperlink ref="B83:B84" location="'41'!A1" display="الفحوص المخبرية بمستشفيات وزارة الصحة حسب المنطقة الصحية ونوع الفحص لعام 2023م."/>
    <hyperlink ref="B85:B86" location="'42'!A1" display="فحوص الأشعة التشخيصية بمستشفيات وزارة الصحة حسب نوع الفحص عام 2023م."/>
    <hyperlink ref="B87:B88" location="'43'!A1" display="الفحوص المخبرية وعدد مرضى الفحوص الشعاعية والتأهيل الطبي بوزارة الصحة في الأعوام الخمسة الأخيرة"/>
    <hyperlink ref="B89:B90" location="'44'!A1" display="الفحوص المخبرية والشعاعية بالجهات الحكومية الأخرى عام 2023م"/>
    <hyperlink ref="B91:B92" location="'45'!A1" display="أعداد العينات والاختبارات التي أجريت بمراكز مراقبة السموم والكيمياء الطبية الشرعية بوزارة الصحة  حسب المنطقة الصحية لعام 2023م."/>
    <hyperlink ref="B93:B94" location="'46'!A1" display="أنشطة بنوك الدم بوزارة الصحة حسب المنطقة الصحية عام 2023م."/>
    <hyperlink ref="B95:B96" location="'47'!A1" display="أنشطة بنوك الدم بوزارة الصحة في الأعوام الخمسة الأخيرة"/>
    <hyperlink ref="B97:B98" location="'48'!A1" display="أنشطة بنوك الدم بالجهات الحكومية الأخرى لعام 2023م"/>
    <hyperlink ref="B99:B100" location="'49'!A1" display="الحالات المعروضة على مراكز الطب الشرعي بوزارة الصحة حسب المنطقة الصحية وطبيعة الفحص الطبي الشرعي لعام 2023"/>
    <hyperlink ref="B101:B102" location="'50'!A1" display="عدد الهيئات الصحية الشرعية وعدد قضايا الأخطاء الطبية المعروضة عليها  حسب المنطقة الصحية لعام 2022م."/>
    <hyperlink ref="B103:B104" location="'51'!A1" display="قضايا الوفيات الناتجة عن الأخطاء الطبية الصادرة عن الهيئات الصحية الشرعية تبعا للإدانة من عدمها عام 2022م."/>
    <hyperlink ref="B105:B106" location="'52'!A1" display="الحالات التي تمت إحالتها إلى المستشفيات الحكومية العامة أو التخصصية حسب المنطقة المحيلة والمستقبلة عام 2023م."/>
    <hyperlink ref="B107:B108" location="'53'!A1" display="الحالات التي أرسلت للعلاج بالخارج من قبل الهيئات الطبية حسب الدولة والحالة الطبية عام  2023م."/>
    <hyperlink ref="B109:B110" location="'54'!A1" display="المرضى المحالون إلى أقسام الخدمة الاجتماعية بمستشفيات وزارة الصحة حسب أسباب البحث الاجتماعي والجنس عام 2023م."/>
    <hyperlink ref="B111:B112" location="'55'!A1" display="عدد الوجبات التقريبي لمستحقي التغذية في مستشفيات وزارة الصحة حسب المنطقة الصحية لعام 2023م."/>
    <hyperlink ref="B113:B114" location="'56'!A1" display="عدد المستشفيات المنفذة لبرنامج الرعاية الصحية المنزلية بوزارة الصحة والعاملين وعدد المستفيدين حسب المنطقة الصحية لعام 2023م"/>
    <hyperlink ref="B115:B116" location="'57'!A1" display="الخدمات المقدمة من الإدارة العامة لمراكز الاتصال خلال الأعوام الخمسة الأخيرة"/>
    <hyperlink ref="B117:B118" location="'58'!A1" display="استشارات الإدارة العامة لمراكز الاتصال حسب نوع الاستشارة عام 2023م "/>
    <hyperlink ref="B119:B120" location="'59'!A1" display="موارد وأنشطة الطب الاتصالي بوزارة الصحة حسب المنطقة الصحية لعام 2023م"/>
    <hyperlink ref="B121:B122" location="'60'!A1" display="خدمات الصحة المدرسية حسب نوع الخدمة والمنطقة الصحية لعام 2023م"/>
  </hyperlinks>
  <pageMargins left="0.7" right="0.7" top="0.75" bottom="0.75" header="0.3" footer="0.3"/>
  <pageSetup paperSize="9" scale="72" orientation="portrait" r:id="rId1"/>
  <rowBreaks count="3" manualBreakCount="3">
    <brk id="26" max="2" man="1"/>
    <brk id="50" max="2" man="1"/>
    <brk id="76" max="2"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O29"/>
  <sheetViews>
    <sheetView rightToLeft="1" topLeftCell="A7" zoomScale="110" zoomScaleNormal="110" zoomScaleSheetLayoutView="110" workbookViewId="0">
      <selection activeCell="C16" sqref="C16"/>
    </sheetView>
  </sheetViews>
  <sheetFormatPr defaultColWidth="8.85546875" defaultRowHeight="12.75"/>
  <cols>
    <col min="1" max="1" width="23.7109375" style="1033" customWidth="1"/>
    <col min="2" max="6" width="17.7109375" style="1033" customWidth="1"/>
    <col min="7" max="7" width="23.7109375" style="1033" customWidth="1"/>
    <col min="8" max="8" width="9" style="1033" customWidth="1"/>
    <col min="9" max="9" width="9.28515625" style="1033" bestFit="1" customWidth="1"/>
    <col min="10" max="12" width="8.85546875" style="1033"/>
    <col min="13" max="13" width="13.85546875" style="1033" customWidth="1"/>
    <col min="14" max="208" width="8.85546875" style="1033"/>
    <col min="209" max="209" width="15.28515625" style="1033" bestFit="1" customWidth="1"/>
    <col min="210" max="211" width="13.42578125" style="1033" bestFit="1" customWidth="1"/>
    <col min="212" max="212" width="11.140625" style="1033" bestFit="1" customWidth="1"/>
    <col min="213" max="213" width="13.42578125" style="1033" bestFit="1" customWidth="1"/>
    <col min="214" max="214" width="9.7109375" style="1033" bestFit="1" customWidth="1"/>
    <col min="215" max="215" width="11.140625" style="1033" bestFit="1" customWidth="1"/>
    <col min="216" max="216" width="9.7109375" style="1033" bestFit="1" customWidth="1"/>
    <col min="217" max="217" width="13.42578125" style="1033" bestFit="1" customWidth="1"/>
    <col min="218" max="218" width="11.140625" style="1033" bestFit="1" customWidth="1"/>
    <col min="219" max="219" width="13.42578125" style="1033" bestFit="1" customWidth="1"/>
    <col min="220" max="220" width="11.140625" style="1033" bestFit="1" customWidth="1"/>
    <col min="221" max="221" width="15.28515625" style="1033" bestFit="1" customWidth="1"/>
    <col min="222" max="222" width="8.28515625" style="1033" bestFit="1" customWidth="1"/>
    <col min="223" max="225" width="9.140625" style="1033" customWidth="1"/>
    <col min="226" max="464" width="8.85546875" style="1033"/>
    <col min="465" max="465" width="15.28515625" style="1033" bestFit="1" customWidth="1"/>
    <col min="466" max="467" width="13.42578125" style="1033" bestFit="1" customWidth="1"/>
    <col min="468" max="468" width="11.140625" style="1033" bestFit="1" customWidth="1"/>
    <col min="469" max="469" width="13.42578125" style="1033" bestFit="1" customWidth="1"/>
    <col min="470" max="470" width="9.7109375" style="1033" bestFit="1" customWidth="1"/>
    <col min="471" max="471" width="11.140625" style="1033" bestFit="1" customWidth="1"/>
    <col min="472" max="472" width="9.7109375" style="1033" bestFit="1" customWidth="1"/>
    <col min="473" max="473" width="13.42578125" style="1033" bestFit="1" customWidth="1"/>
    <col min="474" max="474" width="11.140625" style="1033" bestFit="1" customWidth="1"/>
    <col min="475" max="475" width="13.42578125" style="1033" bestFit="1" customWidth="1"/>
    <col min="476" max="476" width="11.140625" style="1033" bestFit="1" customWidth="1"/>
    <col min="477" max="477" width="15.28515625" style="1033" bestFit="1" customWidth="1"/>
    <col min="478" max="478" width="8.28515625" style="1033" bestFit="1" customWidth="1"/>
    <col min="479" max="481" width="9.140625" style="1033" customWidth="1"/>
    <col min="482" max="720" width="8.85546875" style="1033"/>
    <col min="721" max="721" width="15.28515625" style="1033" bestFit="1" customWidth="1"/>
    <col min="722" max="723" width="13.42578125" style="1033" bestFit="1" customWidth="1"/>
    <col min="724" max="724" width="11.140625" style="1033" bestFit="1" customWidth="1"/>
    <col min="725" max="725" width="13.42578125" style="1033" bestFit="1" customWidth="1"/>
    <col min="726" max="726" width="9.7109375" style="1033" bestFit="1" customWidth="1"/>
    <col min="727" max="727" width="11.140625" style="1033" bestFit="1" customWidth="1"/>
    <col min="728" max="728" width="9.7109375" style="1033" bestFit="1" customWidth="1"/>
    <col min="729" max="729" width="13.42578125" style="1033" bestFit="1" customWidth="1"/>
    <col min="730" max="730" width="11.140625" style="1033" bestFit="1" customWidth="1"/>
    <col min="731" max="731" width="13.42578125" style="1033" bestFit="1" customWidth="1"/>
    <col min="732" max="732" width="11.140625" style="1033" bestFit="1" customWidth="1"/>
    <col min="733" max="733" width="15.28515625" style="1033" bestFit="1" customWidth="1"/>
    <col min="734" max="734" width="8.28515625" style="1033" bestFit="1" customWidth="1"/>
    <col min="735" max="737" width="9.140625" style="1033" customWidth="1"/>
    <col min="738" max="976" width="8.85546875" style="1033"/>
    <col min="977" max="977" width="15.28515625" style="1033" bestFit="1" customWidth="1"/>
    <col min="978" max="979" width="13.42578125" style="1033" bestFit="1" customWidth="1"/>
    <col min="980" max="980" width="11.140625" style="1033" bestFit="1" customWidth="1"/>
    <col min="981" max="981" width="13.42578125" style="1033" bestFit="1" customWidth="1"/>
    <col min="982" max="982" width="9.7109375" style="1033" bestFit="1" customWidth="1"/>
    <col min="983" max="983" width="11.140625" style="1033" bestFit="1" customWidth="1"/>
    <col min="984" max="984" width="9.7109375" style="1033" bestFit="1" customWidth="1"/>
    <col min="985" max="985" width="13.42578125" style="1033" bestFit="1" customWidth="1"/>
    <col min="986" max="986" width="11.140625" style="1033" bestFit="1" customWidth="1"/>
    <col min="987" max="987" width="13.42578125" style="1033" bestFit="1" customWidth="1"/>
    <col min="988" max="988" width="11.140625" style="1033" bestFit="1" customWidth="1"/>
    <col min="989" max="989" width="15.28515625" style="1033" bestFit="1" customWidth="1"/>
    <col min="990" max="990" width="8.28515625" style="1033" bestFit="1" customWidth="1"/>
    <col min="991" max="993" width="9.140625" style="1033" customWidth="1"/>
    <col min="994" max="1232" width="8.85546875" style="1033"/>
    <col min="1233" max="1233" width="15.28515625" style="1033" bestFit="1" customWidth="1"/>
    <col min="1234" max="1235" width="13.42578125" style="1033" bestFit="1" customWidth="1"/>
    <col min="1236" max="1236" width="11.140625" style="1033" bestFit="1" customWidth="1"/>
    <col min="1237" max="1237" width="13.42578125" style="1033" bestFit="1" customWidth="1"/>
    <col min="1238" max="1238" width="9.7109375" style="1033" bestFit="1" customWidth="1"/>
    <col min="1239" max="1239" width="11.140625" style="1033" bestFit="1" customWidth="1"/>
    <col min="1240" max="1240" width="9.7109375" style="1033" bestFit="1" customWidth="1"/>
    <col min="1241" max="1241" width="13.42578125" style="1033" bestFit="1" customWidth="1"/>
    <col min="1242" max="1242" width="11.140625" style="1033" bestFit="1" customWidth="1"/>
    <col min="1243" max="1243" width="13.42578125" style="1033" bestFit="1" customWidth="1"/>
    <col min="1244" max="1244" width="11.140625" style="1033" bestFit="1" customWidth="1"/>
    <col min="1245" max="1245" width="15.28515625" style="1033" bestFit="1" customWidth="1"/>
    <col min="1246" max="1246" width="8.28515625" style="1033" bestFit="1" customWidth="1"/>
    <col min="1247" max="1249" width="9.140625" style="1033" customWidth="1"/>
    <col min="1250" max="1488" width="8.85546875" style="1033"/>
    <col min="1489" max="1489" width="15.28515625" style="1033" bestFit="1" customWidth="1"/>
    <col min="1490" max="1491" width="13.42578125" style="1033" bestFit="1" customWidth="1"/>
    <col min="1492" max="1492" width="11.140625" style="1033" bestFit="1" customWidth="1"/>
    <col min="1493" max="1493" width="13.42578125" style="1033" bestFit="1" customWidth="1"/>
    <col min="1494" max="1494" width="9.7109375" style="1033" bestFit="1" customWidth="1"/>
    <col min="1495" max="1495" width="11.140625" style="1033" bestFit="1" customWidth="1"/>
    <col min="1496" max="1496" width="9.7109375" style="1033" bestFit="1" customWidth="1"/>
    <col min="1497" max="1497" width="13.42578125" style="1033" bestFit="1" customWidth="1"/>
    <col min="1498" max="1498" width="11.140625" style="1033" bestFit="1" customWidth="1"/>
    <col min="1499" max="1499" width="13.42578125" style="1033" bestFit="1" customWidth="1"/>
    <col min="1500" max="1500" width="11.140625" style="1033" bestFit="1" customWidth="1"/>
    <col min="1501" max="1501" width="15.28515625" style="1033" bestFit="1" customWidth="1"/>
    <col min="1502" max="1502" width="8.28515625" style="1033" bestFit="1" customWidth="1"/>
    <col min="1503" max="1505" width="9.140625" style="1033" customWidth="1"/>
    <col min="1506" max="1744" width="8.85546875" style="1033"/>
    <col min="1745" max="1745" width="15.28515625" style="1033" bestFit="1" customWidth="1"/>
    <col min="1746" max="1747" width="13.42578125" style="1033" bestFit="1" customWidth="1"/>
    <col min="1748" max="1748" width="11.140625" style="1033" bestFit="1" customWidth="1"/>
    <col min="1749" max="1749" width="13.42578125" style="1033" bestFit="1" customWidth="1"/>
    <col min="1750" max="1750" width="9.7109375" style="1033" bestFit="1" customWidth="1"/>
    <col min="1751" max="1751" width="11.140625" style="1033" bestFit="1" customWidth="1"/>
    <col min="1752" max="1752" width="9.7109375" style="1033" bestFit="1" customWidth="1"/>
    <col min="1753" max="1753" width="13.42578125" style="1033" bestFit="1" customWidth="1"/>
    <col min="1754" max="1754" width="11.140625" style="1033" bestFit="1" customWidth="1"/>
    <col min="1755" max="1755" width="13.42578125" style="1033" bestFit="1" customWidth="1"/>
    <col min="1756" max="1756" width="11.140625" style="1033" bestFit="1" customWidth="1"/>
    <col min="1757" max="1757" width="15.28515625" style="1033" bestFit="1" customWidth="1"/>
    <col min="1758" max="1758" width="8.28515625" style="1033" bestFit="1" customWidth="1"/>
    <col min="1759" max="1761" width="9.140625" style="1033" customWidth="1"/>
    <col min="1762" max="2000" width="8.85546875" style="1033"/>
    <col min="2001" max="2001" width="15.28515625" style="1033" bestFit="1" customWidth="1"/>
    <col min="2002" max="2003" width="13.42578125" style="1033" bestFit="1" customWidth="1"/>
    <col min="2004" max="2004" width="11.140625" style="1033" bestFit="1" customWidth="1"/>
    <col min="2005" max="2005" width="13.42578125" style="1033" bestFit="1" customWidth="1"/>
    <col min="2006" max="2006" width="9.7109375" style="1033" bestFit="1" customWidth="1"/>
    <col min="2007" max="2007" width="11.140625" style="1033" bestFit="1" customWidth="1"/>
    <col min="2008" max="2008" width="9.7109375" style="1033" bestFit="1" customWidth="1"/>
    <col min="2009" max="2009" width="13.42578125" style="1033" bestFit="1" customWidth="1"/>
    <col min="2010" max="2010" width="11.140625" style="1033" bestFit="1" customWidth="1"/>
    <col min="2011" max="2011" width="13.42578125" style="1033" bestFit="1" customWidth="1"/>
    <col min="2012" max="2012" width="11.140625" style="1033" bestFit="1" customWidth="1"/>
    <col min="2013" max="2013" width="15.28515625" style="1033" bestFit="1" customWidth="1"/>
    <col min="2014" max="2014" width="8.28515625" style="1033" bestFit="1" customWidth="1"/>
    <col min="2015" max="2017" width="9.140625" style="1033" customWidth="1"/>
    <col min="2018" max="2256" width="8.85546875" style="1033"/>
    <col min="2257" max="2257" width="15.28515625" style="1033" bestFit="1" customWidth="1"/>
    <col min="2258" max="2259" width="13.42578125" style="1033" bestFit="1" customWidth="1"/>
    <col min="2260" max="2260" width="11.140625" style="1033" bestFit="1" customWidth="1"/>
    <col min="2261" max="2261" width="13.42578125" style="1033" bestFit="1" customWidth="1"/>
    <col min="2262" max="2262" width="9.7109375" style="1033" bestFit="1" customWidth="1"/>
    <col min="2263" max="2263" width="11.140625" style="1033" bestFit="1" customWidth="1"/>
    <col min="2264" max="2264" width="9.7109375" style="1033" bestFit="1" customWidth="1"/>
    <col min="2265" max="2265" width="13.42578125" style="1033" bestFit="1" customWidth="1"/>
    <col min="2266" max="2266" width="11.140625" style="1033" bestFit="1" customWidth="1"/>
    <col min="2267" max="2267" width="13.42578125" style="1033" bestFit="1" customWidth="1"/>
    <col min="2268" max="2268" width="11.140625" style="1033" bestFit="1" customWidth="1"/>
    <col min="2269" max="2269" width="15.28515625" style="1033" bestFit="1" customWidth="1"/>
    <col min="2270" max="2270" width="8.28515625" style="1033" bestFit="1" customWidth="1"/>
    <col min="2271" max="2273" width="9.140625" style="1033" customWidth="1"/>
    <col min="2274" max="2512" width="8.85546875" style="1033"/>
    <col min="2513" max="2513" width="15.28515625" style="1033" bestFit="1" customWidth="1"/>
    <col min="2514" max="2515" width="13.42578125" style="1033" bestFit="1" customWidth="1"/>
    <col min="2516" max="2516" width="11.140625" style="1033" bestFit="1" customWidth="1"/>
    <col min="2517" max="2517" width="13.42578125" style="1033" bestFit="1" customWidth="1"/>
    <col min="2518" max="2518" width="9.7109375" style="1033" bestFit="1" customWidth="1"/>
    <col min="2519" max="2519" width="11.140625" style="1033" bestFit="1" customWidth="1"/>
    <col min="2520" max="2520" width="9.7109375" style="1033" bestFit="1" customWidth="1"/>
    <col min="2521" max="2521" width="13.42578125" style="1033" bestFit="1" customWidth="1"/>
    <col min="2522" max="2522" width="11.140625" style="1033" bestFit="1" customWidth="1"/>
    <col min="2523" max="2523" width="13.42578125" style="1033" bestFit="1" customWidth="1"/>
    <col min="2524" max="2524" width="11.140625" style="1033" bestFit="1" customWidth="1"/>
    <col min="2525" max="2525" width="15.28515625" style="1033" bestFit="1" customWidth="1"/>
    <col min="2526" max="2526" width="8.28515625" style="1033" bestFit="1" customWidth="1"/>
    <col min="2527" max="2529" width="9.140625" style="1033" customWidth="1"/>
    <col min="2530" max="2768" width="8.85546875" style="1033"/>
    <col min="2769" max="2769" width="15.28515625" style="1033" bestFit="1" customWidth="1"/>
    <col min="2770" max="2771" width="13.42578125" style="1033" bestFit="1" customWidth="1"/>
    <col min="2772" max="2772" width="11.140625" style="1033" bestFit="1" customWidth="1"/>
    <col min="2773" max="2773" width="13.42578125" style="1033" bestFit="1" customWidth="1"/>
    <col min="2774" max="2774" width="9.7109375" style="1033" bestFit="1" customWidth="1"/>
    <col min="2775" max="2775" width="11.140625" style="1033" bestFit="1" customWidth="1"/>
    <col min="2776" max="2776" width="9.7109375" style="1033" bestFit="1" customWidth="1"/>
    <col min="2777" max="2777" width="13.42578125" style="1033" bestFit="1" customWidth="1"/>
    <col min="2778" max="2778" width="11.140625" style="1033" bestFit="1" customWidth="1"/>
    <col min="2779" max="2779" width="13.42578125" style="1033" bestFit="1" customWidth="1"/>
    <col min="2780" max="2780" width="11.140625" style="1033" bestFit="1" customWidth="1"/>
    <col min="2781" max="2781" width="15.28515625" style="1033" bestFit="1" customWidth="1"/>
    <col min="2782" max="2782" width="8.28515625" style="1033" bestFit="1" customWidth="1"/>
    <col min="2783" max="2785" width="9.140625" style="1033" customWidth="1"/>
    <col min="2786" max="3024" width="8.85546875" style="1033"/>
    <col min="3025" max="3025" width="15.28515625" style="1033" bestFit="1" customWidth="1"/>
    <col min="3026" max="3027" width="13.42578125" style="1033" bestFit="1" customWidth="1"/>
    <col min="3028" max="3028" width="11.140625" style="1033" bestFit="1" customWidth="1"/>
    <col min="3029" max="3029" width="13.42578125" style="1033" bestFit="1" customWidth="1"/>
    <col min="3030" max="3030" width="9.7109375" style="1033" bestFit="1" customWidth="1"/>
    <col min="3031" max="3031" width="11.140625" style="1033" bestFit="1" customWidth="1"/>
    <col min="3032" max="3032" width="9.7109375" style="1033" bestFit="1" customWidth="1"/>
    <col min="3033" max="3033" width="13.42578125" style="1033" bestFit="1" customWidth="1"/>
    <col min="3034" max="3034" width="11.140625" style="1033" bestFit="1" customWidth="1"/>
    <col min="3035" max="3035" width="13.42578125" style="1033" bestFit="1" customWidth="1"/>
    <col min="3036" max="3036" width="11.140625" style="1033" bestFit="1" customWidth="1"/>
    <col min="3037" max="3037" width="15.28515625" style="1033" bestFit="1" customWidth="1"/>
    <col min="3038" max="3038" width="8.28515625" style="1033" bestFit="1" customWidth="1"/>
    <col min="3039" max="3041" width="9.140625" style="1033" customWidth="1"/>
    <col min="3042" max="3280" width="8.85546875" style="1033"/>
    <col min="3281" max="3281" width="15.28515625" style="1033" bestFit="1" customWidth="1"/>
    <col min="3282" max="3283" width="13.42578125" style="1033" bestFit="1" customWidth="1"/>
    <col min="3284" max="3284" width="11.140625" style="1033" bestFit="1" customWidth="1"/>
    <col min="3285" max="3285" width="13.42578125" style="1033" bestFit="1" customWidth="1"/>
    <col min="3286" max="3286" width="9.7109375" style="1033" bestFit="1" customWidth="1"/>
    <col min="3287" max="3287" width="11.140625" style="1033" bestFit="1" customWidth="1"/>
    <col min="3288" max="3288" width="9.7109375" style="1033" bestFit="1" customWidth="1"/>
    <col min="3289" max="3289" width="13.42578125" style="1033" bestFit="1" customWidth="1"/>
    <col min="3290" max="3290" width="11.140625" style="1033" bestFit="1" customWidth="1"/>
    <col min="3291" max="3291" width="13.42578125" style="1033" bestFit="1" customWidth="1"/>
    <col min="3292" max="3292" width="11.140625" style="1033" bestFit="1" customWidth="1"/>
    <col min="3293" max="3293" width="15.28515625" style="1033" bestFit="1" customWidth="1"/>
    <col min="3294" max="3294" width="8.28515625" style="1033" bestFit="1" customWidth="1"/>
    <col min="3295" max="3297" width="9.140625" style="1033" customWidth="1"/>
    <col min="3298" max="3536" width="8.85546875" style="1033"/>
    <col min="3537" max="3537" width="15.28515625" style="1033" bestFit="1" customWidth="1"/>
    <col min="3538" max="3539" width="13.42578125" style="1033" bestFit="1" customWidth="1"/>
    <col min="3540" max="3540" width="11.140625" style="1033" bestFit="1" customWidth="1"/>
    <col min="3541" max="3541" width="13.42578125" style="1033" bestFit="1" customWidth="1"/>
    <col min="3542" max="3542" width="9.7109375" style="1033" bestFit="1" customWidth="1"/>
    <col min="3543" max="3543" width="11.140625" style="1033" bestFit="1" customWidth="1"/>
    <col min="3544" max="3544" width="9.7109375" style="1033" bestFit="1" customWidth="1"/>
    <col min="3545" max="3545" width="13.42578125" style="1033" bestFit="1" customWidth="1"/>
    <col min="3546" max="3546" width="11.140625" style="1033" bestFit="1" customWidth="1"/>
    <col min="3547" max="3547" width="13.42578125" style="1033" bestFit="1" customWidth="1"/>
    <col min="3548" max="3548" width="11.140625" style="1033" bestFit="1" customWidth="1"/>
    <col min="3549" max="3549" width="15.28515625" style="1033" bestFit="1" customWidth="1"/>
    <col min="3550" max="3550" width="8.28515625" style="1033" bestFit="1" customWidth="1"/>
    <col min="3551" max="3553" width="9.140625" style="1033" customWidth="1"/>
    <col min="3554" max="3792" width="8.85546875" style="1033"/>
    <col min="3793" max="3793" width="15.28515625" style="1033" bestFit="1" customWidth="1"/>
    <col min="3794" max="3795" width="13.42578125" style="1033" bestFit="1" customWidth="1"/>
    <col min="3796" max="3796" width="11.140625" style="1033" bestFit="1" customWidth="1"/>
    <col min="3797" max="3797" width="13.42578125" style="1033" bestFit="1" customWidth="1"/>
    <col min="3798" max="3798" width="9.7109375" style="1033" bestFit="1" customWidth="1"/>
    <col min="3799" max="3799" width="11.140625" style="1033" bestFit="1" customWidth="1"/>
    <col min="3800" max="3800" width="9.7109375" style="1033" bestFit="1" customWidth="1"/>
    <col min="3801" max="3801" width="13.42578125" style="1033" bestFit="1" customWidth="1"/>
    <col min="3802" max="3802" width="11.140625" style="1033" bestFit="1" customWidth="1"/>
    <col min="3803" max="3803" width="13.42578125" style="1033" bestFit="1" customWidth="1"/>
    <col min="3804" max="3804" width="11.140625" style="1033" bestFit="1" customWidth="1"/>
    <col min="3805" max="3805" width="15.28515625" style="1033" bestFit="1" customWidth="1"/>
    <col min="3806" max="3806" width="8.28515625" style="1033" bestFit="1" customWidth="1"/>
    <col min="3807" max="3809" width="9.140625" style="1033" customWidth="1"/>
    <col min="3810" max="4048" width="8.85546875" style="1033"/>
    <col min="4049" max="4049" width="15.28515625" style="1033" bestFit="1" customWidth="1"/>
    <col min="4050" max="4051" width="13.42578125" style="1033" bestFit="1" customWidth="1"/>
    <col min="4052" max="4052" width="11.140625" style="1033" bestFit="1" customWidth="1"/>
    <col min="4053" max="4053" width="13.42578125" style="1033" bestFit="1" customWidth="1"/>
    <col min="4054" max="4054" width="9.7109375" style="1033" bestFit="1" customWidth="1"/>
    <col min="4055" max="4055" width="11.140625" style="1033" bestFit="1" customWidth="1"/>
    <col min="4056" max="4056" width="9.7109375" style="1033" bestFit="1" customWidth="1"/>
    <col min="4057" max="4057" width="13.42578125" style="1033" bestFit="1" customWidth="1"/>
    <col min="4058" max="4058" width="11.140625" style="1033" bestFit="1" customWidth="1"/>
    <col min="4059" max="4059" width="13.42578125" style="1033" bestFit="1" customWidth="1"/>
    <col min="4060" max="4060" width="11.140625" style="1033" bestFit="1" customWidth="1"/>
    <col min="4061" max="4061" width="15.28515625" style="1033" bestFit="1" customWidth="1"/>
    <col min="4062" max="4062" width="8.28515625" style="1033" bestFit="1" customWidth="1"/>
    <col min="4063" max="4065" width="9.140625" style="1033" customWidth="1"/>
    <col min="4066" max="4304" width="8.85546875" style="1033"/>
    <col min="4305" max="4305" width="15.28515625" style="1033" bestFit="1" customWidth="1"/>
    <col min="4306" max="4307" width="13.42578125" style="1033" bestFit="1" customWidth="1"/>
    <col min="4308" max="4308" width="11.140625" style="1033" bestFit="1" customWidth="1"/>
    <col min="4309" max="4309" width="13.42578125" style="1033" bestFit="1" customWidth="1"/>
    <col min="4310" max="4310" width="9.7109375" style="1033" bestFit="1" customWidth="1"/>
    <col min="4311" max="4311" width="11.140625" style="1033" bestFit="1" customWidth="1"/>
    <col min="4312" max="4312" width="9.7109375" style="1033" bestFit="1" customWidth="1"/>
    <col min="4313" max="4313" width="13.42578125" style="1033" bestFit="1" customWidth="1"/>
    <col min="4314" max="4314" width="11.140625" style="1033" bestFit="1" customWidth="1"/>
    <col min="4315" max="4315" width="13.42578125" style="1033" bestFit="1" customWidth="1"/>
    <col min="4316" max="4316" width="11.140625" style="1033" bestFit="1" customWidth="1"/>
    <col min="4317" max="4317" width="15.28515625" style="1033" bestFit="1" customWidth="1"/>
    <col min="4318" max="4318" width="8.28515625" style="1033" bestFit="1" customWidth="1"/>
    <col min="4319" max="4321" width="9.140625" style="1033" customWidth="1"/>
    <col min="4322" max="4560" width="8.85546875" style="1033"/>
    <col min="4561" max="4561" width="15.28515625" style="1033" bestFit="1" customWidth="1"/>
    <col min="4562" max="4563" width="13.42578125" style="1033" bestFit="1" customWidth="1"/>
    <col min="4564" max="4564" width="11.140625" style="1033" bestFit="1" customWidth="1"/>
    <col min="4565" max="4565" width="13.42578125" style="1033" bestFit="1" customWidth="1"/>
    <col min="4566" max="4566" width="9.7109375" style="1033" bestFit="1" customWidth="1"/>
    <col min="4567" max="4567" width="11.140625" style="1033" bestFit="1" customWidth="1"/>
    <col min="4568" max="4568" width="9.7109375" style="1033" bestFit="1" customWidth="1"/>
    <col min="4569" max="4569" width="13.42578125" style="1033" bestFit="1" customWidth="1"/>
    <col min="4570" max="4570" width="11.140625" style="1033" bestFit="1" customWidth="1"/>
    <col min="4571" max="4571" width="13.42578125" style="1033" bestFit="1" customWidth="1"/>
    <col min="4572" max="4572" width="11.140625" style="1033" bestFit="1" customWidth="1"/>
    <col min="4573" max="4573" width="15.28515625" style="1033" bestFit="1" customWidth="1"/>
    <col min="4574" max="4574" width="8.28515625" style="1033" bestFit="1" customWidth="1"/>
    <col min="4575" max="4577" width="9.140625" style="1033" customWidth="1"/>
    <col min="4578" max="4816" width="8.85546875" style="1033"/>
    <col min="4817" max="4817" width="15.28515625" style="1033" bestFit="1" customWidth="1"/>
    <col min="4818" max="4819" width="13.42578125" style="1033" bestFit="1" customWidth="1"/>
    <col min="4820" max="4820" width="11.140625" style="1033" bestFit="1" customWidth="1"/>
    <col min="4821" max="4821" width="13.42578125" style="1033" bestFit="1" customWidth="1"/>
    <col min="4822" max="4822" width="9.7109375" style="1033" bestFit="1" customWidth="1"/>
    <col min="4823" max="4823" width="11.140625" style="1033" bestFit="1" customWidth="1"/>
    <col min="4824" max="4824" width="9.7109375" style="1033" bestFit="1" customWidth="1"/>
    <col min="4825" max="4825" width="13.42578125" style="1033" bestFit="1" customWidth="1"/>
    <col min="4826" max="4826" width="11.140625" style="1033" bestFit="1" customWidth="1"/>
    <col min="4827" max="4827" width="13.42578125" style="1033" bestFit="1" customWidth="1"/>
    <col min="4828" max="4828" width="11.140625" style="1033" bestFit="1" customWidth="1"/>
    <col min="4829" max="4829" width="15.28515625" style="1033" bestFit="1" customWidth="1"/>
    <col min="4830" max="4830" width="8.28515625" style="1033" bestFit="1" customWidth="1"/>
    <col min="4831" max="4833" width="9.140625" style="1033" customWidth="1"/>
    <col min="4834" max="5072" width="8.85546875" style="1033"/>
    <col min="5073" max="5073" width="15.28515625" style="1033" bestFit="1" customWidth="1"/>
    <col min="5074" max="5075" width="13.42578125" style="1033" bestFit="1" customWidth="1"/>
    <col min="5076" max="5076" width="11.140625" style="1033" bestFit="1" customWidth="1"/>
    <col min="5077" max="5077" width="13.42578125" style="1033" bestFit="1" customWidth="1"/>
    <col min="5078" max="5078" width="9.7109375" style="1033" bestFit="1" customWidth="1"/>
    <col min="5079" max="5079" width="11.140625" style="1033" bestFit="1" customWidth="1"/>
    <col min="5080" max="5080" width="9.7109375" style="1033" bestFit="1" customWidth="1"/>
    <col min="5081" max="5081" width="13.42578125" style="1033" bestFit="1" customWidth="1"/>
    <col min="5082" max="5082" width="11.140625" style="1033" bestFit="1" customWidth="1"/>
    <col min="5083" max="5083" width="13.42578125" style="1033" bestFit="1" customWidth="1"/>
    <col min="5084" max="5084" width="11.140625" style="1033" bestFit="1" customWidth="1"/>
    <col min="5085" max="5085" width="15.28515625" style="1033" bestFit="1" customWidth="1"/>
    <col min="5086" max="5086" width="8.28515625" style="1033" bestFit="1" customWidth="1"/>
    <col min="5087" max="5089" width="9.140625" style="1033" customWidth="1"/>
    <col min="5090" max="5328" width="8.85546875" style="1033"/>
    <col min="5329" max="5329" width="15.28515625" style="1033" bestFit="1" customWidth="1"/>
    <col min="5330" max="5331" width="13.42578125" style="1033" bestFit="1" customWidth="1"/>
    <col min="5332" max="5332" width="11.140625" style="1033" bestFit="1" customWidth="1"/>
    <col min="5333" max="5333" width="13.42578125" style="1033" bestFit="1" customWidth="1"/>
    <col min="5334" max="5334" width="9.7109375" style="1033" bestFit="1" customWidth="1"/>
    <col min="5335" max="5335" width="11.140625" style="1033" bestFit="1" customWidth="1"/>
    <col min="5336" max="5336" width="9.7109375" style="1033" bestFit="1" customWidth="1"/>
    <col min="5337" max="5337" width="13.42578125" style="1033" bestFit="1" customWidth="1"/>
    <col min="5338" max="5338" width="11.140625" style="1033" bestFit="1" customWidth="1"/>
    <col min="5339" max="5339" width="13.42578125" style="1033" bestFit="1" customWidth="1"/>
    <col min="5340" max="5340" width="11.140625" style="1033" bestFit="1" customWidth="1"/>
    <col min="5341" max="5341" width="15.28515625" style="1033" bestFit="1" customWidth="1"/>
    <col min="5342" max="5342" width="8.28515625" style="1033" bestFit="1" customWidth="1"/>
    <col min="5343" max="5345" width="9.140625" style="1033" customWidth="1"/>
    <col min="5346" max="5584" width="8.85546875" style="1033"/>
    <col min="5585" max="5585" width="15.28515625" style="1033" bestFit="1" customWidth="1"/>
    <col min="5586" max="5587" width="13.42578125" style="1033" bestFit="1" customWidth="1"/>
    <col min="5588" max="5588" width="11.140625" style="1033" bestFit="1" customWidth="1"/>
    <col min="5589" max="5589" width="13.42578125" style="1033" bestFit="1" customWidth="1"/>
    <col min="5590" max="5590" width="9.7109375" style="1033" bestFit="1" customWidth="1"/>
    <col min="5591" max="5591" width="11.140625" style="1033" bestFit="1" customWidth="1"/>
    <col min="5592" max="5592" width="9.7109375" style="1033" bestFit="1" customWidth="1"/>
    <col min="5593" max="5593" width="13.42578125" style="1033" bestFit="1" customWidth="1"/>
    <col min="5594" max="5594" width="11.140625" style="1033" bestFit="1" customWidth="1"/>
    <col min="5595" max="5595" width="13.42578125" style="1033" bestFit="1" customWidth="1"/>
    <col min="5596" max="5596" width="11.140625" style="1033" bestFit="1" customWidth="1"/>
    <col min="5597" max="5597" width="15.28515625" style="1033" bestFit="1" customWidth="1"/>
    <col min="5598" max="5598" width="8.28515625" style="1033" bestFit="1" customWidth="1"/>
    <col min="5599" max="5601" width="9.140625" style="1033" customWidth="1"/>
    <col min="5602" max="5840" width="8.85546875" style="1033"/>
    <col min="5841" max="5841" width="15.28515625" style="1033" bestFit="1" customWidth="1"/>
    <col min="5842" max="5843" width="13.42578125" style="1033" bestFit="1" customWidth="1"/>
    <col min="5844" max="5844" width="11.140625" style="1033" bestFit="1" customWidth="1"/>
    <col min="5845" max="5845" width="13.42578125" style="1033" bestFit="1" customWidth="1"/>
    <col min="5846" max="5846" width="9.7109375" style="1033" bestFit="1" customWidth="1"/>
    <col min="5847" max="5847" width="11.140625" style="1033" bestFit="1" customWidth="1"/>
    <col min="5848" max="5848" width="9.7109375" style="1033" bestFit="1" customWidth="1"/>
    <col min="5849" max="5849" width="13.42578125" style="1033" bestFit="1" customWidth="1"/>
    <col min="5850" max="5850" width="11.140625" style="1033" bestFit="1" customWidth="1"/>
    <col min="5851" max="5851" width="13.42578125" style="1033" bestFit="1" customWidth="1"/>
    <col min="5852" max="5852" width="11.140625" style="1033" bestFit="1" customWidth="1"/>
    <col min="5853" max="5853" width="15.28515625" style="1033" bestFit="1" customWidth="1"/>
    <col min="5854" max="5854" width="8.28515625" style="1033" bestFit="1" customWidth="1"/>
    <col min="5855" max="5857" width="9.140625" style="1033" customWidth="1"/>
    <col min="5858" max="6096" width="8.85546875" style="1033"/>
    <col min="6097" max="6097" width="15.28515625" style="1033" bestFit="1" customWidth="1"/>
    <col min="6098" max="6099" width="13.42578125" style="1033" bestFit="1" customWidth="1"/>
    <col min="6100" max="6100" width="11.140625" style="1033" bestFit="1" customWidth="1"/>
    <col min="6101" max="6101" width="13.42578125" style="1033" bestFit="1" customWidth="1"/>
    <col min="6102" max="6102" width="9.7109375" style="1033" bestFit="1" customWidth="1"/>
    <col min="6103" max="6103" width="11.140625" style="1033" bestFit="1" customWidth="1"/>
    <col min="6104" max="6104" width="9.7109375" style="1033" bestFit="1" customWidth="1"/>
    <col min="6105" max="6105" width="13.42578125" style="1033" bestFit="1" customWidth="1"/>
    <col min="6106" max="6106" width="11.140625" style="1033" bestFit="1" customWidth="1"/>
    <col min="6107" max="6107" width="13.42578125" style="1033" bestFit="1" customWidth="1"/>
    <col min="6108" max="6108" width="11.140625" style="1033" bestFit="1" customWidth="1"/>
    <col min="6109" max="6109" width="15.28515625" style="1033" bestFit="1" customWidth="1"/>
    <col min="6110" max="6110" width="8.28515625" style="1033" bestFit="1" customWidth="1"/>
    <col min="6111" max="6113" width="9.140625" style="1033" customWidth="1"/>
    <col min="6114" max="6352" width="8.85546875" style="1033"/>
    <col min="6353" max="6353" width="15.28515625" style="1033" bestFit="1" customWidth="1"/>
    <col min="6354" max="6355" width="13.42578125" style="1033" bestFit="1" customWidth="1"/>
    <col min="6356" max="6356" width="11.140625" style="1033" bestFit="1" customWidth="1"/>
    <col min="6357" max="6357" width="13.42578125" style="1033" bestFit="1" customWidth="1"/>
    <col min="6358" max="6358" width="9.7109375" style="1033" bestFit="1" customWidth="1"/>
    <col min="6359" max="6359" width="11.140625" style="1033" bestFit="1" customWidth="1"/>
    <col min="6360" max="6360" width="9.7109375" style="1033" bestFit="1" customWidth="1"/>
    <col min="6361" max="6361" width="13.42578125" style="1033" bestFit="1" customWidth="1"/>
    <col min="6362" max="6362" width="11.140625" style="1033" bestFit="1" customWidth="1"/>
    <col min="6363" max="6363" width="13.42578125" style="1033" bestFit="1" customWidth="1"/>
    <col min="6364" max="6364" width="11.140625" style="1033" bestFit="1" customWidth="1"/>
    <col min="6365" max="6365" width="15.28515625" style="1033" bestFit="1" customWidth="1"/>
    <col min="6366" max="6366" width="8.28515625" style="1033" bestFit="1" customWidth="1"/>
    <col min="6367" max="6369" width="9.140625" style="1033" customWidth="1"/>
    <col min="6370" max="6608" width="8.85546875" style="1033"/>
    <col min="6609" max="6609" width="15.28515625" style="1033" bestFit="1" customWidth="1"/>
    <col min="6610" max="6611" width="13.42578125" style="1033" bestFit="1" customWidth="1"/>
    <col min="6612" max="6612" width="11.140625" style="1033" bestFit="1" customWidth="1"/>
    <col min="6613" max="6613" width="13.42578125" style="1033" bestFit="1" customWidth="1"/>
    <col min="6614" max="6614" width="9.7109375" style="1033" bestFit="1" customWidth="1"/>
    <col min="6615" max="6615" width="11.140625" style="1033" bestFit="1" customWidth="1"/>
    <col min="6616" max="6616" width="9.7109375" style="1033" bestFit="1" customWidth="1"/>
    <col min="6617" max="6617" width="13.42578125" style="1033" bestFit="1" customWidth="1"/>
    <col min="6618" max="6618" width="11.140625" style="1033" bestFit="1" customWidth="1"/>
    <col min="6619" max="6619" width="13.42578125" style="1033" bestFit="1" customWidth="1"/>
    <col min="6620" max="6620" width="11.140625" style="1033" bestFit="1" customWidth="1"/>
    <col min="6621" max="6621" width="15.28515625" style="1033" bestFit="1" customWidth="1"/>
    <col min="6622" max="6622" width="8.28515625" style="1033" bestFit="1" customWidth="1"/>
    <col min="6623" max="6625" width="9.140625" style="1033" customWidth="1"/>
    <col min="6626" max="6864" width="8.85546875" style="1033"/>
    <col min="6865" max="6865" width="15.28515625" style="1033" bestFit="1" customWidth="1"/>
    <col min="6866" max="6867" width="13.42578125" style="1033" bestFit="1" customWidth="1"/>
    <col min="6868" max="6868" width="11.140625" style="1033" bestFit="1" customWidth="1"/>
    <col min="6869" max="6869" width="13.42578125" style="1033" bestFit="1" customWidth="1"/>
    <col min="6870" max="6870" width="9.7109375" style="1033" bestFit="1" customWidth="1"/>
    <col min="6871" max="6871" width="11.140625" style="1033" bestFit="1" customWidth="1"/>
    <col min="6872" max="6872" width="9.7109375" style="1033" bestFit="1" customWidth="1"/>
    <col min="6873" max="6873" width="13.42578125" style="1033" bestFit="1" customWidth="1"/>
    <col min="6874" max="6874" width="11.140625" style="1033" bestFit="1" customWidth="1"/>
    <col min="6875" max="6875" width="13.42578125" style="1033" bestFit="1" customWidth="1"/>
    <col min="6876" max="6876" width="11.140625" style="1033" bestFit="1" customWidth="1"/>
    <col min="6877" max="6877" width="15.28515625" style="1033" bestFit="1" customWidth="1"/>
    <col min="6878" max="6878" width="8.28515625" style="1033" bestFit="1" customWidth="1"/>
    <col min="6879" max="6881" width="9.140625" style="1033" customWidth="1"/>
    <col min="6882" max="7120" width="8.85546875" style="1033"/>
    <col min="7121" max="7121" width="15.28515625" style="1033" bestFit="1" customWidth="1"/>
    <col min="7122" max="7123" width="13.42578125" style="1033" bestFit="1" customWidth="1"/>
    <col min="7124" max="7124" width="11.140625" style="1033" bestFit="1" customWidth="1"/>
    <col min="7125" max="7125" width="13.42578125" style="1033" bestFit="1" customWidth="1"/>
    <col min="7126" max="7126" width="9.7109375" style="1033" bestFit="1" customWidth="1"/>
    <col min="7127" max="7127" width="11.140625" style="1033" bestFit="1" customWidth="1"/>
    <col min="7128" max="7128" width="9.7109375" style="1033" bestFit="1" customWidth="1"/>
    <col min="7129" max="7129" width="13.42578125" style="1033" bestFit="1" customWidth="1"/>
    <col min="7130" max="7130" width="11.140625" style="1033" bestFit="1" customWidth="1"/>
    <col min="7131" max="7131" width="13.42578125" style="1033" bestFit="1" customWidth="1"/>
    <col min="7132" max="7132" width="11.140625" style="1033" bestFit="1" customWidth="1"/>
    <col min="7133" max="7133" width="15.28515625" style="1033" bestFit="1" customWidth="1"/>
    <col min="7134" max="7134" width="8.28515625" style="1033" bestFit="1" customWidth="1"/>
    <col min="7135" max="7137" width="9.140625" style="1033" customWidth="1"/>
    <col min="7138" max="7376" width="8.85546875" style="1033"/>
    <col min="7377" max="7377" width="15.28515625" style="1033" bestFit="1" customWidth="1"/>
    <col min="7378" max="7379" width="13.42578125" style="1033" bestFit="1" customWidth="1"/>
    <col min="7380" max="7380" width="11.140625" style="1033" bestFit="1" customWidth="1"/>
    <col min="7381" max="7381" width="13.42578125" style="1033" bestFit="1" customWidth="1"/>
    <col min="7382" max="7382" width="9.7109375" style="1033" bestFit="1" customWidth="1"/>
    <col min="7383" max="7383" width="11.140625" style="1033" bestFit="1" customWidth="1"/>
    <col min="7384" max="7384" width="9.7109375" style="1033" bestFit="1" customWidth="1"/>
    <col min="7385" max="7385" width="13.42578125" style="1033" bestFit="1" customWidth="1"/>
    <col min="7386" max="7386" width="11.140625" style="1033" bestFit="1" customWidth="1"/>
    <col min="7387" max="7387" width="13.42578125" style="1033" bestFit="1" customWidth="1"/>
    <col min="7388" max="7388" width="11.140625" style="1033" bestFit="1" customWidth="1"/>
    <col min="7389" max="7389" width="15.28515625" style="1033" bestFit="1" customWidth="1"/>
    <col min="7390" max="7390" width="8.28515625" style="1033" bestFit="1" customWidth="1"/>
    <col min="7391" max="7393" width="9.140625" style="1033" customWidth="1"/>
    <col min="7394" max="7632" width="8.85546875" style="1033"/>
    <col min="7633" max="7633" width="15.28515625" style="1033" bestFit="1" customWidth="1"/>
    <col min="7634" max="7635" width="13.42578125" style="1033" bestFit="1" customWidth="1"/>
    <col min="7636" max="7636" width="11.140625" style="1033" bestFit="1" customWidth="1"/>
    <col min="7637" max="7637" width="13.42578125" style="1033" bestFit="1" customWidth="1"/>
    <col min="7638" max="7638" width="9.7109375" style="1033" bestFit="1" customWidth="1"/>
    <col min="7639" max="7639" width="11.140625" style="1033" bestFit="1" customWidth="1"/>
    <col min="7640" max="7640" width="9.7109375" style="1033" bestFit="1" customWidth="1"/>
    <col min="7641" max="7641" width="13.42578125" style="1033" bestFit="1" customWidth="1"/>
    <col min="7642" max="7642" width="11.140625" style="1033" bestFit="1" customWidth="1"/>
    <col min="7643" max="7643" width="13.42578125" style="1033" bestFit="1" customWidth="1"/>
    <col min="7644" max="7644" width="11.140625" style="1033" bestFit="1" customWidth="1"/>
    <col min="7645" max="7645" width="15.28515625" style="1033" bestFit="1" customWidth="1"/>
    <col min="7646" max="7646" width="8.28515625" style="1033" bestFit="1" customWidth="1"/>
    <col min="7647" max="7649" width="9.140625" style="1033" customWidth="1"/>
    <col min="7650" max="7888" width="8.85546875" style="1033"/>
    <col min="7889" max="7889" width="15.28515625" style="1033" bestFit="1" customWidth="1"/>
    <col min="7890" max="7891" width="13.42578125" style="1033" bestFit="1" customWidth="1"/>
    <col min="7892" max="7892" width="11.140625" style="1033" bestFit="1" customWidth="1"/>
    <col min="7893" max="7893" width="13.42578125" style="1033" bestFit="1" customWidth="1"/>
    <col min="7894" max="7894" width="9.7109375" style="1033" bestFit="1" customWidth="1"/>
    <col min="7895" max="7895" width="11.140625" style="1033" bestFit="1" customWidth="1"/>
    <col min="7896" max="7896" width="9.7109375" style="1033" bestFit="1" customWidth="1"/>
    <col min="7897" max="7897" width="13.42578125" style="1033" bestFit="1" customWidth="1"/>
    <col min="7898" max="7898" width="11.140625" style="1033" bestFit="1" customWidth="1"/>
    <col min="7899" max="7899" width="13.42578125" style="1033" bestFit="1" customWidth="1"/>
    <col min="7900" max="7900" width="11.140625" style="1033" bestFit="1" customWidth="1"/>
    <col min="7901" max="7901" width="15.28515625" style="1033" bestFit="1" customWidth="1"/>
    <col min="7902" max="7902" width="8.28515625" style="1033" bestFit="1" customWidth="1"/>
    <col min="7903" max="7905" width="9.140625" style="1033" customWidth="1"/>
    <col min="7906" max="8144" width="8.85546875" style="1033"/>
    <col min="8145" max="8145" width="15.28515625" style="1033" bestFit="1" customWidth="1"/>
    <col min="8146" max="8147" width="13.42578125" style="1033" bestFit="1" customWidth="1"/>
    <col min="8148" max="8148" width="11.140625" style="1033" bestFit="1" customWidth="1"/>
    <col min="8149" max="8149" width="13.42578125" style="1033" bestFit="1" customWidth="1"/>
    <col min="8150" max="8150" width="9.7109375" style="1033" bestFit="1" customWidth="1"/>
    <col min="8151" max="8151" width="11.140625" style="1033" bestFit="1" customWidth="1"/>
    <col min="8152" max="8152" width="9.7109375" style="1033" bestFit="1" customWidth="1"/>
    <col min="8153" max="8153" width="13.42578125" style="1033" bestFit="1" customWidth="1"/>
    <col min="8154" max="8154" width="11.140625" style="1033" bestFit="1" customWidth="1"/>
    <col min="8155" max="8155" width="13.42578125" style="1033" bestFit="1" customWidth="1"/>
    <col min="8156" max="8156" width="11.140625" style="1033" bestFit="1" customWidth="1"/>
    <col min="8157" max="8157" width="15.28515625" style="1033" bestFit="1" customWidth="1"/>
    <col min="8158" max="8158" width="8.28515625" style="1033" bestFit="1" customWidth="1"/>
    <col min="8159" max="8161" width="9.140625" style="1033" customWidth="1"/>
    <col min="8162" max="8400" width="8.85546875" style="1033"/>
    <col min="8401" max="8401" width="15.28515625" style="1033" bestFit="1" customWidth="1"/>
    <col min="8402" max="8403" width="13.42578125" style="1033" bestFit="1" customWidth="1"/>
    <col min="8404" max="8404" width="11.140625" style="1033" bestFit="1" customWidth="1"/>
    <col min="8405" max="8405" width="13.42578125" style="1033" bestFit="1" customWidth="1"/>
    <col min="8406" max="8406" width="9.7109375" style="1033" bestFit="1" customWidth="1"/>
    <col min="8407" max="8407" width="11.140625" style="1033" bestFit="1" customWidth="1"/>
    <col min="8408" max="8408" width="9.7109375" style="1033" bestFit="1" customWidth="1"/>
    <col min="8409" max="8409" width="13.42578125" style="1033" bestFit="1" customWidth="1"/>
    <col min="8410" max="8410" width="11.140625" style="1033" bestFit="1" customWidth="1"/>
    <col min="8411" max="8411" width="13.42578125" style="1033" bestFit="1" customWidth="1"/>
    <col min="8412" max="8412" width="11.140625" style="1033" bestFit="1" customWidth="1"/>
    <col min="8413" max="8413" width="15.28515625" style="1033" bestFit="1" customWidth="1"/>
    <col min="8414" max="8414" width="8.28515625" style="1033" bestFit="1" customWidth="1"/>
    <col min="8415" max="8417" width="9.140625" style="1033" customWidth="1"/>
    <col min="8418" max="8656" width="8.85546875" style="1033"/>
    <col min="8657" max="8657" width="15.28515625" style="1033" bestFit="1" customWidth="1"/>
    <col min="8658" max="8659" width="13.42578125" style="1033" bestFit="1" customWidth="1"/>
    <col min="8660" max="8660" width="11.140625" style="1033" bestFit="1" customWidth="1"/>
    <col min="8661" max="8661" width="13.42578125" style="1033" bestFit="1" customWidth="1"/>
    <col min="8662" max="8662" width="9.7109375" style="1033" bestFit="1" customWidth="1"/>
    <col min="8663" max="8663" width="11.140625" style="1033" bestFit="1" customWidth="1"/>
    <col min="8664" max="8664" width="9.7109375" style="1033" bestFit="1" customWidth="1"/>
    <col min="8665" max="8665" width="13.42578125" style="1033" bestFit="1" customWidth="1"/>
    <col min="8666" max="8666" width="11.140625" style="1033" bestFit="1" customWidth="1"/>
    <col min="8667" max="8667" width="13.42578125" style="1033" bestFit="1" customWidth="1"/>
    <col min="8668" max="8668" width="11.140625" style="1033" bestFit="1" customWidth="1"/>
    <col min="8669" max="8669" width="15.28515625" style="1033" bestFit="1" customWidth="1"/>
    <col min="8670" max="8670" width="8.28515625" style="1033" bestFit="1" customWidth="1"/>
    <col min="8671" max="8673" width="9.140625" style="1033" customWidth="1"/>
    <col min="8674" max="8912" width="8.85546875" style="1033"/>
    <col min="8913" max="8913" width="15.28515625" style="1033" bestFit="1" customWidth="1"/>
    <col min="8914" max="8915" width="13.42578125" style="1033" bestFit="1" customWidth="1"/>
    <col min="8916" max="8916" width="11.140625" style="1033" bestFit="1" customWidth="1"/>
    <col min="8917" max="8917" width="13.42578125" style="1033" bestFit="1" customWidth="1"/>
    <col min="8918" max="8918" width="9.7109375" style="1033" bestFit="1" customWidth="1"/>
    <col min="8919" max="8919" width="11.140625" style="1033" bestFit="1" customWidth="1"/>
    <col min="8920" max="8920" width="9.7109375" style="1033" bestFit="1" customWidth="1"/>
    <col min="8921" max="8921" width="13.42578125" style="1033" bestFit="1" customWidth="1"/>
    <col min="8922" max="8922" width="11.140625" style="1033" bestFit="1" customWidth="1"/>
    <col min="8923" max="8923" width="13.42578125" style="1033" bestFit="1" customWidth="1"/>
    <col min="8924" max="8924" width="11.140625" style="1033" bestFit="1" customWidth="1"/>
    <col min="8925" max="8925" width="15.28515625" style="1033" bestFit="1" customWidth="1"/>
    <col min="8926" max="8926" width="8.28515625" style="1033" bestFit="1" customWidth="1"/>
    <col min="8927" max="8929" width="9.140625" style="1033" customWidth="1"/>
    <col min="8930" max="9168" width="8.85546875" style="1033"/>
    <col min="9169" max="9169" width="15.28515625" style="1033" bestFit="1" customWidth="1"/>
    <col min="9170" max="9171" width="13.42578125" style="1033" bestFit="1" customWidth="1"/>
    <col min="9172" max="9172" width="11.140625" style="1033" bestFit="1" customWidth="1"/>
    <col min="9173" max="9173" width="13.42578125" style="1033" bestFit="1" customWidth="1"/>
    <col min="9174" max="9174" width="9.7109375" style="1033" bestFit="1" customWidth="1"/>
    <col min="9175" max="9175" width="11.140625" style="1033" bestFit="1" customWidth="1"/>
    <col min="9176" max="9176" width="9.7109375" style="1033" bestFit="1" customWidth="1"/>
    <col min="9177" max="9177" width="13.42578125" style="1033" bestFit="1" customWidth="1"/>
    <col min="9178" max="9178" width="11.140625" style="1033" bestFit="1" customWidth="1"/>
    <col min="9179" max="9179" width="13.42578125" style="1033" bestFit="1" customWidth="1"/>
    <col min="9180" max="9180" width="11.140625" style="1033" bestFit="1" customWidth="1"/>
    <col min="9181" max="9181" width="15.28515625" style="1033" bestFit="1" customWidth="1"/>
    <col min="9182" max="9182" width="8.28515625" style="1033" bestFit="1" customWidth="1"/>
    <col min="9183" max="9185" width="9.140625" style="1033" customWidth="1"/>
    <col min="9186" max="9424" width="8.85546875" style="1033"/>
    <col min="9425" max="9425" width="15.28515625" style="1033" bestFit="1" customWidth="1"/>
    <col min="9426" max="9427" width="13.42578125" style="1033" bestFit="1" customWidth="1"/>
    <col min="9428" max="9428" width="11.140625" style="1033" bestFit="1" customWidth="1"/>
    <col min="9429" max="9429" width="13.42578125" style="1033" bestFit="1" customWidth="1"/>
    <col min="9430" max="9430" width="9.7109375" style="1033" bestFit="1" customWidth="1"/>
    <col min="9431" max="9431" width="11.140625" style="1033" bestFit="1" customWidth="1"/>
    <col min="9432" max="9432" width="9.7109375" style="1033" bestFit="1" customWidth="1"/>
    <col min="9433" max="9433" width="13.42578125" style="1033" bestFit="1" customWidth="1"/>
    <col min="9434" max="9434" width="11.140625" style="1033" bestFit="1" customWidth="1"/>
    <col min="9435" max="9435" width="13.42578125" style="1033" bestFit="1" customWidth="1"/>
    <col min="9436" max="9436" width="11.140625" style="1033" bestFit="1" customWidth="1"/>
    <col min="9437" max="9437" width="15.28515625" style="1033" bestFit="1" customWidth="1"/>
    <col min="9438" max="9438" width="8.28515625" style="1033" bestFit="1" customWidth="1"/>
    <col min="9439" max="9441" width="9.140625" style="1033" customWidth="1"/>
    <col min="9442" max="9680" width="8.85546875" style="1033"/>
    <col min="9681" max="9681" width="15.28515625" style="1033" bestFit="1" customWidth="1"/>
    <col min="9682" max="9683" width="13.42578125" style="1033" bestFit="1" customWidth="1"/>
    <col min="9684" max="9684" width="11.140625" style="1033" bestFit="1" customWidth="1"/>
    <col min="9685" max="9685" width="13.42578125" style="1033" bestFit="1" customWidth="1"/>
    <col min="9686" max="9686" width="9.7109375" style="1033" bestFit="1" customWidth="1"/>
    <col min="9687" max="9687" width="11.140625" style="1033" bestFit="1" customWidth="1"/>
    <col min="9688" max="9688" width="9.7109375" style="1033" bestFit="1" customWidth="1"/>
    <col min="9689" max="9689" width="13.42578125" style="1033" bestFit="1" customWidth="1"/>
    <col min="9690" max="9690" width="11.140625" style="1033" bestFit="1" customWidth="1"/>
    <col min="9691" max="9691" width="13.42578125" style="1033" bestFit="1" customWidth="1"/>
    <col min="9692" max="9692" width="11.140625" style="1033" bestFit="1" customWidth="1"/>
    <col min="9693" max="9693" width="15.28515625" style="1033" bestFit="1" customWidth="1"/>
    <col min="9694" max="9694" width="8.28515625" style="1033" bestFit="1" customWidth="1"/>
    <col min="9695" max="9697" width="9.140625" style="1033" customWidth="1"/>
    <col min="9698" max="9936" width="8.85546875" style="1033"/>
    <col min="9937" max="9937" width="15.28515625" style="1033" bestFit="1" customWidth="1"/>
    <col min="9938" max="9939" width="13.42578125" style="1033" bestFit="1" customWidth="1"/>
    <col min="9940" max="9940" width="11.140625" style="1033" bestFit="1" customWidth="1"/>
    <col min="9941" max="9941" width="13.42578125" style="1033" bestFit="1" customWidth="1"/>
    <col min="9942" max="9942" width="9.7109375" style="1033" bestFit="1" customWidth="1"/>
    <col min="9943" max="9943" width="11.140625" style="1033" bestFit="1" customWidth="1"/>
    <col min="9944" max="9944" width="9.7109375" style="1033" bestFit="1" customWidth="1"/>
    <col min="9945" max="9945" width="13.42578125" style="1033" bestFit="1" customWidth="1"/>
    <col min="9946" max="9946" width="11.140625" style="1033" bestFit="1" customWidth="1"/>
    <col min="9947" max="9947" width="13.42578125" style="1033" bestFit="1" customWidth="1"/>
    <col min="9948" max="9948" width="11.140625" style="1033" bestFit="1" customWidth="1"/>
    <col min="9949" max="9949" width="15.28515625" style="1033" bestFit="1" customWidth="1"/>
    <col min="9950" max="9950" width="8.28515625" style="1033" bestFit="1" customWidth="1"/>
    <col min="9951" max="9953" width="9.140625" style="1033" customWidth="1"/>
    <col min="9954" max="10192" width="8.85546875" style="1033"/>
    <col min="10193" max="10193" width="15.28515625" style="1033" bestFit="1" customWidth="1"/>
    <col min="10194" max="10195" width="13.42578125" style="1033" bestFit="1" customWidth="1"/>
    <col min="10196" max="10196" width="11.140625" style="1033" bestFit="1" customWidth="1"/>
    <col min="10197" max="10197" width="13.42578125" style="1033" bestFit="1" customWidth="1"/>
    <col min="10198" max="10198" width="9.7109375" style="1033" bestFit="1" customWidth="1"/>
    <col min="10199" max="10199" width="11.140625" style="1033" bestFit="1" customWidth="1"/>
    <col min="10200" max="10200" width="9.7109375" style="1033" bestFit="1" customWidth="1"/>
    <col min="10201" max="10201" width="13.42578125" style="1033" bestFit="1" customWidth="1"/>
    <col min="10202" max="10202" width="11.140625" style="1033" bestFit="1" customWidth="1"/>
    <col min="10203" max="10203" width="13.42578125" style="1033" bestFit="1" customWidth="1"/>
    <col min="10204" max="10204" width="11.140625" style="1033" bestFit="1" customWidth="1"/>
    <col min="10205" max="10205" width="15.28515625" style="1033" bestFit="1" customWidth="1"/>
    <col min="10206" max="10206" width="8.28515625" style="1033" bestFit="1" customWidth="1"/>
    <col min="10207" max="10209" width="9.140625" style="1033" customWidth="1"/>
    <col min="10210" max="10448" width="8.85546875" style="1033"/>
    <col min="10449" max="10449" width="15.28515625" style="1033" bestFit="1" customWidth="1"/>
    <col min="10450" max="10451" width="13.42578125" style="1033" bestFit="1" customWidth="1"/>
    <col min="10452" max="10452" width="11.140625" style="1033" bestFit="1" customWidth="1"/>
    <col min="10453" max="10453" width="13.42578125" style="1033" bestFit="1" customWidth="1"/>
    <col min="10454" max="10454" width="9.7109375" style="1033" bestFit="1" customWidth="1"/>
    <col min="10455" max="10455" width="11.140625" style="1033" bestFit="1" customWidth="1"/>
    <col min="10456" max="10456" width="9.7109375" style="1033" bestFit="1" customWidth="1"/>
    <col min="10457" max="10457" width="13.42578125" style="1033" bestFit="1" customWidth="1"/>
    <col min="10458" max="10458" width="11.140625" style="1033" bestFit="1" customWidth="1"/>
    <col min="10459" max="10459" width="13.42578125" style="1033" bestFit="1" customWidth="1"/>
    <col min="10460" max="10460" width="11.140625" style="1033" bestFit="1" customWidth="1"/>
    <col min="10461" max="10461" width="15.28515625" style="1033" bestFit="1" customWidth="1"/>
    <col min="10462" max="10462" width="8.28515625" style="1033" bestFit="1" customWidth="1"/>
    <col min="10463" max="10465" width="9.140625" style="1033" customWidth="1"/>
    <col min="10466" max="10704" width="8.85546875" style="1033"/>
    <col min="10705" max="10705" width="15.28515625" style="1033" bestFit="1" customWidth="1"/>
    <col min="10706" max="10707" width="13.42578125" style="1033" bestFit="1" customWidth="1"/>
    <col min="10708" max="10708" width="11.140625" style="1033" bestFit="1" customWidth="1"/>
    <col min="10709" max="10709" width="13.42578125" style="1033" bestFit="1" customWidth="1"/>
    <col min="10710" max="10710" width="9.7109375" style="1033" bestFit="1" customWidth="1"/>
    <col min="10711" max="10711" width="11.140625" style="1033" bestFit="1" customWidth="1"/>
    <col min="10712" max="10712" width="9.7109375" style="1033" bestFit="1" customWidth="1"/>
    <col min="10713" max="10713" width="13.42578125" style="1033" bestFit="1" customWidth="1"/>
    <col min="10714" max="10714" width="11.140625" style="1033" bestFit="1" customWidth="1"/>
    <col min="10715" max="10715" width="13.42578125" style="1033" bestFit="1" customWidth="1"/>
    <col min="10716" max="10716" width="11.140625" style="1033" bestFit="1" customWidth="1"/>
    <col min="10717" max="10717" width="15.28515625" style="1033" bestFit="1" customWidth="1"/>
    <col min="10718" max="10718" width="8.28515625" style="1033" bestFit="1" customWidth="1"/>
    <col min="10719" max="10721" width="9.140625" style="1033" customWidth="1"/>
    <col min="10722" max="10960" width="8.85546875" style="1033"/>
    <col min="10961" max="10961" width="15.28515625" style="1033" bestFit="1" customWidth="1"/>
    <col min="10962" max="10963" width="13.42578125" style="1033" bestFit="1" customWidth="1"/>
    <col min="10964" max="10964" width="11.140625" style="1033" bestFit="1" customWidth="1"/>
    <col min="10965" max="10965" width="13.42578125" style="1033" bestFit="1" customWidth="1"/>
    <col min="10966" max="10966" width="9.7109375" style="1033" bestFit="1" customWidth="1"/>
    <col min="10967" max="10967" width="11.140625" style="1033" bestFit="1" customWidth="1"/>
    <col min="10968" max="10968" width="9.7109375" style="1033" bestFit="1" customWidth="1"/>
    <col min="10969" max="10969" width="13.42578125" style="1033" bestFit="1" customWidth="1"/>
    <col min="10970" max="10970" width="11.140625" style="1033" bestFit="1" customWidth="1"/>
    <col min="10971" max="10971" width="13.42578125" style="1033" bestFit="1" customWidth="1"/>
    <col min="10972" max="10972" width="11.140625" style="1033" bestFit="1" customWidth="1"/>
    <col min="10973" max="10973" width="15.28515625" style="1033" bestFit="1" customWidth="1"/>
    <col min="10974" max="10974" width="8.28515625" style="1033" bestFit="1" customWidth="1"/>
    <col min="10975" max="10977" width="9.140625" style="1033" customWidth="1"/>
    <col min="10978" max="11216" width="8.85546875" style="1033"/>
    <col min="11217" max="11217" width="15.28515625" style="1033" bestFit="1" customWidth="1"/>
    <col min="11218" max="11219" width="13.42578125" style="1033" bestFit="1" customWidth="1"/>
    <col min="11220" max="11220" width="11.140625" style="1033" bestFit="1" customWidth="1"/>
    <col min="11221" max="11221" width="13.42578125" style="1033" bestFit="1" customWidth="1"/>
    <col min="11222" max="11222" width="9.7109375" style="1033" bestFit="1" customWidth="1"/>
    <col min="11223" max="11223" width="11.140625" style="1033" bestFit="1" customWidth="1"/>
    <col min="11224" max="11224" width="9.7109375" style="1033" bestFit="1" customWidth="1"/>
    <col min="11225" max="11225" width="13.42578125" style="1033" bestFit="1" customWidth="1"/>
    <col min="11226" max="11226" width="11.140625" style="1033" bestFit="1" customWidth="1"/>
    <col min="11227" max="11227" width="13.42578125" style="1033" bestFit="1" customWidth="1"/>
    <col min="11228" max="11228" width="11.140625" style="1033" bestFit="1" customWidth="1"/>
    <col min="11229" max="11229" width="15.28515625" style="1033" bestFit="1" customWidth="1"/>
    <col min="11230" max="11230" width="8.28515625" style="1033" bestFit="1" customWidth="1"/>
    <col min="11231" max="11233" width="9.140625" style="1033" customWidth="1"/>
    <col min="11234" max="11472" width="8.85546875" style="1033"/>
    <col min="11473" max="11473" width="15.28515625" style="1033" bestFit="1" customWidth="1"/>
    <col min="11474" max="11475" width="13.42578125" style="1033" bestFit="1" customWidth="1"/>
    <col min="11476" max="11476" width="11.140625" style="1033" bestFit="1" customWidth="1"/>
    <col min="11477" max="11477" width="13.42578125" style="1033" bestFit="1" customWidth="1"/>
    <col min="11478" max="11478" width="9.7109375" style="1033" bestFit="1" customWidth="1"/>
    <col min="11479" max="11479" width="11.140625" style="1033" bestFit="1" customWidth="1"/>
    <col min="11480" max="11480" width="9.7109375" style="1033" bestFit="1" customWidth="1"/>
    <col min="11481" max="11481" width="13.42578125" style="1033" bestFit="1" customWidth="1"/>
    <col min="11482" max="11482" width="11.140625" style="1033" bestFit="1" customWidth="1"/>
    <col min="11483" max="11483" width="13.42578125" style="1033" bestFit="1" customWidth="1"/>
    <col min="11484" max="11484" width="11.140625" style="1033" bestFit="1" customWidth="1"/>
    <col min="11485" max="11485" width="15.28515625" style="1033" bestFit="1" customWidth="1"/>
    <col min="11486" max="11486" width="8.28515625" style="1033" bestFit="1" customWidth="1"/>
    <col min="11487" max="11489" width="9.140625" style="1033" customWidth="1"/>
    <col min="11490" max="11728" width="8.85546875" style="1033"/>
    <col min="11729" max="11729" width="15.28515625" style="1033" bestFit="1" customWidth="1"/>
    <col min="11730" max="11731" width="13.42578125" style="1033" bestFit="1" customWidth="1"/>
    <col min="11732" max="11732" width="11.140625" style="1033" bestFit="1" customWidth="1"/>
    <col min="11733" max="11733" width="13.42578125" style="1033" bestFit="1" customWidth="1"/>
    <col min="11734" max="11734" width="9.7109375" style="1033" bestFit="1" customWidth="1"/>
    <col min="11735" max="11735" width="11.140625" style="1033" bestFit="1" customWidth="1"/>
    <col min="11736" max="11736" width="9.7109375" style="1033" bestFit="1" customWidth="1"/>
    <col min="11737" max="11737" width="13.42578125" style="1033" bestFit="1" customWidth="1"/>
    <col min="11738" max="11738" width="11.140625" style="1033" bestFit="1" customWidth="1"/>
    <col min="11739" max="11739" width="13.42578125" style="1033" bestFit="1" customWidth="1"/>
    <col min="11740" max="11740" width="11.140625" style="1033" bestFit="1" customWidth="1"/>
    <col min="11741" max="11741" width="15.28515625" style="1033" bestFit="1" customWidth="1"/>
    <col min="11742" max="11742" width="8.28515625" style="1033" bestFit="1" customWidth="1"/>
    <col min="11743" max="11745" width="9.140625" style="1033" customWidth="1"/>
    <col min="11746" max="11984" width="8.85546875" style="1033"/>
    <col min="11985" max="11985" width="15.28515625" style="1033" bestFit="1" customWidth="1"/>
    <col min="11986" max="11987" width="13.42578125" style="1033" bestFit="1" customWidth="1"/>
    <col min="11988" max="11988" width="11.140625" style="1033" bestFit="1" customWidth="1"/>
    <col min="11989" max="11989" width="13.42578125" style="1033" bestFit="1" customWidth="1"/>
    <col min="11990" max="11990" width="9.7109375" style="1033" bestFit="1" customWidth="1"/>
    <col min="11991" max="11991" width="11.140625" style="1033" bestFit="1" customWidth="1"/>
    <col min="11992" max="11992" width="9.7109375" style="1033" bestFit="1" customWidth="1"/>
    <col min="11993" max="11993" width="13.42578125" style="1033" bestFit="1" customWidth="1"/>
    <col min="11994" max="11994" width="11.140625" style="1033" bestFit="1" customWidth="1"/>
    <col min="11995" max="11995" width="13.42578125" style="1033" bestFit="1" customWidth="1"/>
    <col min="11996" max="11996" width="11.140625" style="1033" bestFit="1" customWidth="1"/>
    <col min="11997" max="11997" width="15.28515625" style="1033" bestFit="1" customWidth="1"/>
    <col min="11998" max="11998" width="8.28515625" style="1033" bestFit="1" customWidth="1"/>
    <col min="11999" max="12001" width="9.140625" style="1033" customWidth="1"/>
    <col min="12002" max="12240" width="8.85546875" style="1033"/>
    <col min="12241" max="12241" width="15.28515625" style="1033" bestFit="1" customWidth="1"/>
    <col min="12242" max="12243" width="13.42578125" style="1033" bestFit="1" customWidth="1"/>
    <col min="12244" max="12244" width="11.140625" style="1033" bestFit="1" customWidth="1"/>
    <col min="12245" max="12245" width="13.42578125" style="1033" bestFit="1" customWidth="1"/>
    <col min="12246" max="12246" width="9.7109375" style="1033" bestFit="1" customWidth="1"/>
    <col min="12247" max="12247" width="11.140625" style="1033" bestFit="1" customWidth="1"/>
    <col min="12248" max="12248" width="9.7109375" style="1033" bestFit="1" customWidth="1"/>
    <col min="12249" max="12249" width="13.42578125" style="1033" bestFit="1" customWidth="1"/>
    <col min="12250" max="12250" width="11.140625" style="1033" bestFit="1" customWidth="1"/>
    <col min="12251" max="12251" width="13.42578125" style="1033" bestFit="1" customWidth="1"/>
    <col min="12252" max="12252" width="11.140625" style="1033" bestFit="1" customWidth="1"/>
    <col min="12253" max="12253" width="15.28515625" style="1033" bestFit="1" customWidth="1"/>
    <col min="12254" max="12254" width="8.28515625" style="1033" bestFit="1" customWidth="1"/>
    <col min="12255" max="12257" width="9.140625" style="1033" customWidth="1"/>
    <col min="12258" max="12496" width="8.85546875" style="1033"/>
    <col min="12497" max="12497" width="15.28515625" style="1033" bestFit="1" customWidth="1"/>
    <col min="12498" max="12499" width="13.42578125" style="1033" bestFit="1" customWidth="1"/>
    <col min="12500" max="12500" width="11.140625" style="1033" bestFit="1" customWidth="1"/>
    <col min="12501" max="12501" width="13.42578125" style="1033" bestFit="1" customWidth="1"/>
    <col min="12502" max="12502" width="9.7109375" style="1033" bestFit="1" customWidth="1"/>
    <col min="12503" max="12503" width="11.140625" style="1033" bestFit="1" customWidth="1"/>
    <col min="12504" max="12504" width="9.7109375" style="1033" bestFit="1" customWidth="1"/>
    <col min="12505" max="12505" width="13.42578125" style="1033" bestFit="1" customWidth="1"/>
    <col min="12506" max="12506" width="11.140625" style="1033" bestFit="1" customWidth="1"/>
    <col min="12507" max="12507" width="13.42578125" style="1033" bestFit="1" customWidth="1"/>
    <col min="12508" max="12508" width="11.140625" style="1033" bestFit="1" customWidth="1"/>
    <col min="12509" max="12509" width="15.28515625" style="1033" bestFit="1" customWidth="1"/>
    <col min="12510" max="12510" width="8.28515625" style="1033" bestFit="1" customWidth="1"/>
    <col min="12511" max="12513" width="9.140625" style="1033" customWidth="1"/>
    <col min="12514" max="12752" width="8.85546875" style="1033"/>
    <col min="12753" max="12753" width="15.28515625" style="1033" bestFit="1" customWidth="1"/>
    <col min="12754" max="12755" width="13.42578125" style="1033" bestFit="1" customWidth="1"/>
    <col min="12756" max="12756" width="11.140625" style="1033" bestFit="1" customWidth="1"/>
    <col min="12757" max="12757" width="13.42578125" style="1033" bestFit="1" customWidth="1"/>
    <col min="12758" max="12758" width="9.7109375" style="1033" bestFit="1" customWidth="1"/>
    <col min="12759" max="12759" width="11.140625" style="1033" bestFit="1" customWidth="1"/>
    <col min="12760" max="12760" width="9.7109375" style="1033" bestFit="1" customWidth="1"/>
    <col min="12761" max="12761" width="13.42578125" style="1033" bestFit="1" customWidth="1"/>
    <col min="12762" max="12762" width="11.140625" style="1033" bestFit="1" customWidth="1"/>
    <col min="12763" max="12763" width="13.42578125" style="1033" bestFit="1" customWidth="1"/>
    <col min="12764" max="12764" width="11.140625" style="1033" bestFit="1" customWidth="1"/>
    <col min="12765" max="12765" width="15.28515625" style="1033" bestFit="1" customWidth="1"/>
    <col min="12766" max="12766" width="8.28515625" style="1033" bestFit="1" customWidth="1"/>
    <col min="12767" max="12769" width="9.140625" style="1033" customWidth="1"/>
    <col min="12770" max="13008" width="8.85546875" style="1033"/>
    <col min="13009" max="13009" width="15.28515625" style="1033" bestFit="1" customWidth="1"/>
    <col min="13010" max="13011" width="13.42578125" style="1033" bestFit="1" customWidth="1"/>
    <col min="13012" max="13012" width="11.140625" style="1033" bestFit="1" customWidth="1"/>
    <col min="13013" max="13013" width="13.42578125" style="1033" bestFit="1" customWidth="1"/>
    <col min="13014" max="13014" width="9.7109375" style="1033" bestFit="1" customWidth="1"/>
    <col min="13015" max="13015" width="11.140625" style="1033" bestFit="1" customWidth="1"/>
    <col min="13016" max="13016" width="9.7109375" style="1033" bestFit="1" customWidth="1"/>
    <col min="13017" max="13017" width="13.42578125" style="1033" bestFit="1" customWidth="1"/>
    <col min="13018" max="13018" width="11.140625" style="1033" bestFit="1" customWidth="1"/>
    <col min="13019" max="13019" width="13.42578125" style="1033" bestFit="1" customWidth="1"/>
    <col min="13020" max="13020" width="11.140625" style="1033" bestFit="1" customWidth="1"/>
    <col min="13021" max="13021" width="15.28515625" style="1033" bestFit="1" customWidth="1"/>
    <col min="13022" max="13022" width="8.28515625" style="1033" bestFit="1" customWidth="1"/>
    <col min="13023" max="13025" width="9.140625" style="1033" customWidth="1"/>
    <col min="13026" max="13264" width="8.85546875" style="1033"/>
    <col min="13265" max="13265" width="15.28515625" style="1033" bestFit="1" customWidth="1"/>
    <col min="13266" max="13267" width="13.42578125" style="1033" bestFit="1" customWidth="1"/>
    <col min="13268" max="13268" width="11.140625" style="1033" bestFit="1" customWidth="1"/>
    <col min="13269" max="13269" width="13.42578125" style="1033" bestFit="1" customWidth="1"/>
    <col min="13270" max="13270" width="9.7109375" style="1033" bestFit="1" customWidth="1"/>
    <col min="13271" max="13271" width="11.140625" style="1033" bestFit="1" customWidth="1"/>
    <col min="13272" max="13272" width="9.7109375" style="1033" bestFit="1" customWidth="1"/>
    <col min="13273" max="13273" width="13.42578125" style="1033" bestFit="1" customWidth="1"/>
    <col min="13274" max="13274" width="11.140625" style="1033" bestFit="1" customWidth="1"/>
    <col min="13275" max="13275" width="13.42578125" style="1033" bestFit="1" customWidth="1"/>
    <col min="13276" max="13276" width="11.140625" style="1033" bestFit="1" customWidth="1"/>
    <col min="13277" max="13277" width="15.28515625" style="1033" bestFit="1" customWidth="1"/>
    <col min="13278" max="13278" width="8.28515625" style="1033" bestFit="1" customWidth="1"/>
    <col min="13279" max="13281" width="9.140625" style="1033" customWidth="1"/>
    <col min="13282" max="13520" width="8.85546875" style="1033"/>
    <col min="13521" max="13521" width="15.28515625" style="1033" bestFit="1" customWidth="1"/>
    <col min="13522" max="13523" width="13.42578125" style="1033" bestFit="1" customWidth="1"/>
    <col min="13524" max="13524" width="11.140625" style="1033" bestFit="1" customWidth="1"/>
    <col min="13525" max="13525" width="13.42578125" style="1033" bestFit="1" customWidth="1"/>
    <col min="13526" max="13526" width="9.7109375" style="1033" bestFit="1" customWidth="1"/>
    <col min="13527" max="13527" width="11.140625" style="1033" bestFit="1" customWidth="1"/>
    <col min="13528" max="13528" width="9.7109375" style="1033" bestFit="1" customWidth="1"/>
    <col min="13529" max="13529" width="13.42578125" style="1033" bestFit="1" customWidth="1"/>
    <col min="13530" max="13530" width="11.140625" style="1033" bestFit="1" customWidth="1"/>
    <col min="13531" max="13531" width="13.42578125" style="1033" bestFit="1" customWidth="1"/>
    <col min="13532" max="13532" width="11.140625" style="1033" bestFit="1" customWidth="1"/>
    <col min="13533" max="13533" width="15.28515625" style="1033" bestFit="1" customWidth="1"/>
    <col min="13534" max="13534" width="8.28515625" style="1033" bestFit="1" customWidth="1"/>
    <col min="13535" max="13537" width="9.140625" style="1033" customWidth="1"/>
    <col min="13538" max="13776" width="8.85546875" style="1033"/>
    <col min="13777" max="13777" width="15.28515625" style="1033" bestFit="1" customWidth="1"/>
    <col min="13778" max="13779" width="13.42578125" style="1033" bestFit="1" customWidth="1"/>
    <col min="13780" max="13780" width="11.140625" style="1033" bestFit="1" customWidth="1"/>
    <col min="13781" max="13781" width="13.42578125" style="1033" bestFit="1" customWidth="1"/>
    <col min="13782" max="13782" width="9.7109375" style="1033" bestFit="1" customWidth="1"/>
    <col min="13783" max="13783" width="11.140625" style="1033" bestFit="1" customWidth="1"/>
    <col min="13784" max="13784" width="9.7109375" style="1033" bestFit="1" customWidth="1"/>
    <col min="13785" max="13785" width="13.42578125" style="1033" bestFit="1" customWidth="1"/>
    <col min="13786" max="13786" width="11.140625" style="1033" bestFit="1" customWidth="1"/>
    <col min="13787" max="13787" width="13.42578125" style="1033" bestFit="1" customWidth="1"/>
    <col min="13788" max="13788" width="11.140625" style="1033" bestFit="1" customWidth="1"/>
    <col min="13789" max="13789" width="15.28515625" style="1033" bestFit="1" customWidth="1"/>
    <col min="13790" max="13790" width="8.28515625" style="1033" bestFit="1" customWidth="1"/>
    <col min="13791" max="13793" width="9.140625" style="1033" customWidth="1"/>
    <col min="13794" max="14032" width="8.85546875" style="1033"/>
    <col min="14033" max="14033" width="15.28515625" style="1033" bestFit="1" customWidth="1"/>
    <col min="14034" max="14035" width="13.42578125" style="1033" bestFit="1" customWidth="1"/>
    <col min="14036" max="14036" width="11.140625" style="1033" bestFit="1" customWidth="1"/>
    <col min="14037" max="14037" width="13.42578125" style="1033" bestFit="1" customWidth="1"/>
    <col min="14038" max="14038" width="9.7109375" style="1033" bestFit="1" customWidth="1"/>
    <col min="14039" max="14039" width="11.140625" style="1033" bestFit="1" customWidth="1"/>
    <col min="14040" max="14040" width="9.7109375" style="1033" bestFit="1" customWidth="1"/>
    <col min="14041" max="14041" width="13.42578125" style="1033" bestFit="1" customWidth="1"/>
    <col min="14042" max="14042" width="11.140625" style="1033" bestFit="1" customWidth="1"/>
    <col min="14043" max="14043" width="13.42578125" style="1033" bestFit="1" customWidth="1"/>
    <col min="14044" max="14044" width="11.140625" style="1033" bestFit="1" customWidth="1"/>
    <col min="14045" max="14045" width="15.28515625" style="1033" bestFit="1" customWidth="1"/>
    <col min="14046" max="14046" width="8.28515625" style="1033" bestFit="1" customWidth="1"/>
    <col min="14047" max="14049" width="9.140625" style="1033" customWidth="1"/>
    <col min="14050" max="14288" width="8.85546875" style="1033"/>
    <col min="14289" max="14289" width="15.28515625" style="1033" bestFit="1" customWidth="1"/>
    <col min="14290" max="14291" width="13.42578125" style="1033" bestFit="1" customWidth="1"/>
    <col min="14292" max="14292" width="11.140625" style="1033" bestFit="1" customWidth="1"/>
    <col min="14293" max="14293" width="13.42578125" style="1033" bestFit="1" customWidth="1"/>
    <col min="14294" max="14294" width="9.7109375" style="1033" bestFit="1" customWidth="1"/>
    <col min="14295" max="14295" width="11.140625" style="1033" bestFit="1" customWidth="1"/>
    <col min="14296" max="14296" width="9.7109375" style="1033" bestFit="1" customWidth="1"/>
    <col min="14297" max="14297" width="13.42578125" style="1033" bestFit="1" customWidth="1"/>
    <col min="14298" max="14298" width="11.140625" style="1033" bestFit="1" customWidth="1"/>
    <col min="14299" max="14299" width="13.42578125" style="1033" bestFit="1" customWidth="1"/>
    <col min="14300" max="14300" width="11.140625" style="1033" bestFit="1" customWidth="1"/>
    <col min="14301" max="14301" width="15.28515625" style="1033" bestFit="1" customWidth="1"/>
    <col min="14302" max="14302" width="8.28515625" style="1033" bestFit="1" customWidth="1"/>
    <col min="14303" max="14305" width="9.140625" style="1033" customWidth="1"/>
    <col min="14306" max="14544" width="8.85546875" style="1033"/>
    <col min="14545" max="14545" width="15.28515625" style="1033" bestFit="1" customWidth="1"/>
    <col min="14546" max="14547" width="13.42578125" style="1033" bestFit="1" customWidth="1"/>
    <col min="14548" max="14548" width="11.140625" style="1033" bestFit="1" customWidth="1"/>
    <col min="14549" max="14549" width="13.42578125" style="1033" bestFit="1" customWidth="1"/>
    <col min="14550" max="14550" width="9.7109375" style="1033" bestFit="1" customWidth="1"/>
    <col min="14551" max="14551" width="11.140625" style="1033" bestFit="1" customWidth="1"/>
    <col min="14552" max="14552" width="9.7109375" style="1033" bestFit="1" customWidth="1"/>
    <col min="14553" max="14553" width="13.42578125" style="1033" bestFit="1" customWidth="1"/>
    <col min="14554" max="14554" width="11.140625" style="1033" bestFit="1" customWidth="1"/>
    <col min="14555" max="14555" width="13.42578125" style="1033" bestFit="1" customWidth="1"/>
    <col min="14556" max="14556" width="11.140625" style="1033" bestFit="1" customWidth="1"/>
    <col min="14557" max="14557" width="15.28515625" style="1033" bestFit="1" customWidth="1"/>
    <col min="14558" max="14558" width="8.28515625" style="1033" bestFit="1" customWidth="1"/>
    <col min="14559" max="14561" width="9.140625" style="1033" customWidth="1"/>
    <col min="14562" max="14800" width="8.85546875" style="1033"/>
    <col min="14801" max="14801" width="15.28515625" style="1033" bestFit="1" customWidth="1"/>
    <col min="14802" max="14803" width="13.42578125" style="1033" bestFit="1" customWidth="1"/>
    <col min="14804" max="14804" width="11.140625" style="1033" bestFit="1" customWidth="1"/>
    <col min="14805" max="14805" width="13.42578125" style="1033" bestFit="1" customWidth="1"/>
    <col min="14806" max="14806" width="9.7109375" style="1033" bestFit="1" customWidth="1"/>
    <col min="14807" max="14807" width="11.140625" style="1033" bestFit="1" customWidth="1"/>
    <col min="14808" max="14808" width="9.7109375" style="1033" bestFit="1" customWidth="1"/>
    <col min="14809" max="14809" width="13.42578125" style="1033" bestFit="1" customWidth="1"/>
    <col min="14810" max="14810" width="11.140625" style="1033" bestFit="1" customWidth="1"/>
    <col min="14811" max="14811" width="13.42578125" style="1033" bestFit="1" customWidth="1"/>
    <col min="14812" max="14812" width="11.140625" style="1033" bestFit="1" customWidth="1"/>
    <col min="14813" max="14813" width="15.28515625" style="1033" bestFit="1" customWidth="1"/>
    <col min="14814" max="14814" width="8.28515625" style="1033" bestFit="1" customWidth="1"/>
    <col min="14815" max="14817" width="9.140625" style="1033" customWidth="1"/>
    <col min="14818" max="15056" width="8.85546875" style="1033"/>
    <col min="15057" max="15057" width="15.28515625" style="1033" bestFit="1" customWidth="1"/>
    <col min="15058" max="15059" width="13.42578125" style="1033" bestFit="1" customWidth="1"/>
    <col min="15060" max="15060" width="11.140625" style="1033" bestFit="1" customWidth="1"/>
    <col min="15061" max="15061" width="13.42578125" style="1033" bestFit="1" customWidth="1"/>
    <col min="15062" max="15062" width="9.7109375" style="1033" bestFit="1" customWidth="1"/>
    <col min="15063" max="15063" width="11.140625" style="1033" bestFit="1" customWidth="1"/>
    <col min="15064" max="15064" width="9.7109375" style="1033" bestFit="1" customWidth="1"/>
    <col min="15065" max="15065" width="13.42578125" style="1033" bestFit="1" customWidth="1"/>
    <col min="15066" max="15066" width="11.140625" style="1033" bestFit="1" customWidth="1"/>
    <col min="15067" max="15067" width="13.42578125" style="1033" bestFit="1" customWidth="1"/>
    <col min="15068" max="15068" width="11.140625" style="1033" bestFit="1" customWidth="1"/>
    <col min="15069" max="15069" width="15.28515625" style="1033" bestFit="1" customWidth="1"/>
    <col min="15070" max="15070" width="8.28515625" style="1033" bestFit="1" customWidth="1"/>
    <col min="15071" max="15073" width="9.140625" style="1033" customWidth="1"/>
    <col min="15074" max="15312" width="8.85546875" style="1033"/>
    <col min="15313" max="15313" width="15.28515625" style="1033" bestFit="1" customWidth="1"/>
    <col min="15314" max="15315" width="13.42578125" style="1033" bestFit="1" customWidth="1"/>
    <col min="15316" max="15316" width="11.140625" style="1033" bestFit="1" customWidth="1"/>
    <col min="15317" max="15317" width="13.42578125" style="1033" bestFit="1" customWidth="1"/>
    <col min="15318" max="15318" width="9.7109375" style="1033" bestFit="1" customWidth="1"/>
    <col min="15319" max="15319" width="11.140625" style="1033" bestFit="1" customWidth="1"/>
    <col min="15320" max="15320" width="9.7109375" style="1033" bestFit="1" customWidth="1"/>
    <col min="15321" max="15321" width="13.42578125" style="1033" bestFit="1" customWidth="1"/>
    <col min="15322" max="15322" width="11.140625" style="1033" bestFit="1" customWidth="1"/>
    <col min="15323" max="15323" width="13.42578125" style="1033" bestFit="1" customWidth="1"/>
    <col min="15324" max="15324" width="11.140625" style="1033" bestFit="1" customWidth="1"/>
    <col min="15325" max="15325" width="15.28515625" style="1033" bestFit="1" customWidth="1"/>
    <col min="15326" max="15326" width="8.28515625" style="1033" bestFit="1" customWidth="1"/>
    <col min="15327" max="15329" width="9.140625" style="1033" customWidth="1"/>
    <col min="15330" max="15568" width="8.85546875" style="1033"/>
    <col min="15569" max="15569" width="15.28515625" style="1033" bestFit="1" customWidth="1"/>
    <col min="15570" max="15571" width="13.42578125" style="1033" bestFit="1" customWidth="1"/>
    <col min="15572" max="15572" width="11.140625" style="1033" bestFit="1" customWidth="1"/>
    <col min="15573" max="15573" width="13.42578125" style="1033" bestFit="1" customWidth="1"/>
    <col min="15574" max="15574" width="9.7109375" style="1033" bestFit="1" customWidth="1"/>
    <col min="15575" max="15575" width="11.140625" style="1033" bestFit="1" customWidth="1"/>
    <col min="15576" max="15576" width="9.7109375" style="1033" bestFit="1" customWidth="1"/>
    <col min="15577" max="15577" width="13.42578125" style="1033" bestFit="1" customWidth="1"/>
    <col min="15578" max="15578" width="11.140625" style="1033" bestFit="1" customWidth="1"/>
    <col min="15579" max="15579" width="13.42578125" style="1033" bestFit="1" customWidth="1"/>
    <col min="15580" max="15580" width="11.140625" style="1033" bestFit="1" customWidth="1"/>
    <col min="15581" max="15581" width="15.28515625" style="1033" bestFit="1" customWidth="1"/>
    <col min="15582" max="15582" width="8.28515625" style="1033" bestFit="1" customWidth="1"/>
    <col min="15583" max="15585" width="9.140625" style="1033" customWidth="1"/>
    <col min="15586" max="15824" width="8.85546875" style="1033"/>
    <col min="15825" max="15825" width="15.28515625" style="1033" bestFit="1" customWidth="1"/>
    <col min="15826" max="15827" width="13.42578125" style="1033" bestFit="1" customWidth="1"/>
    <col min="15828" max="15828" width="11.140625" style="1033" bestFit="1" customWidth="1"/>
    <col min="15829" max="15829" width="13.42578125" style="1033" bestFit="1" customWidth="1"/>
    <col min="15830" max="15830" width="9.7109375" style="1033" bestFit="1" customWidth="1"/>
    <col min="15831" max="15831" width="11.140625" style="1033" bestFit="1" customWidth="1"/>
    <col min="15832" max="15832" width="9.7109375" style="1033" bestFit="1" customWidth="1"/>
    <col min="15833" max="15833" width="13.42578125" style="1033" bestFit="1" customWidth="1"/>
    <col min="15834" max="15834" width="11.140625" style="1033" bestFit="1" customWidth="1"/>
    <col min="15835" max="15835" width="13.42578125" style="1033" bestFit="1" customWidth="1"/>
    <col min="15836" max="15836" width="11.140625" style="1033" bestFit="1" customWidth="1"/>
    <col min="15837" max="15837" width="15.28515625" style="1033" bestFit="1" customWidth="1"/>
    <col min="15838" max="15838" width="8.28515625" style="1033" bestFit="1" customWidth="1"/>
    <col min="15839" max="15841" width="9.140625" style="1033" customWidth="1"/>
    <col min="15842" max="16080" width="8.85546875" style="1033"/>
    <col min="16081" max="16081" width="15.28515625" style="1033" bestFit="1" customWidth="1"/>
    <col min="16082" max="16083" width="13.42578125" style="1033" bestFit="1" customWidth="1"/>
    <col min="16084" max="16084" width="11.140625" style="1033" bestFit="1" customWidth="1"/>
    <col min="16085" max="16085" width="13.42578125" style="1033" bestFit="1" customWidth="1"/>
    <col min="16086" max="16086" width="9.7109375" style="1033" bestFit="1" customWidth="1"/>
    <col min="16087" max="16087" width="11.140625" style="1033" bestFit="1" customWidth="1"/>
    <col min="16088" max="16088" width="9.7109375" style="1033" bestFit="1" customWidth="1"/>
    <col min="16089" max="16089" width="13.42578125" style="1033" bestFit="1" customWidth="1"/>
    <col min="16090" max="16090" width="11.140625" style="1033" bestFit="1" customWidth="1"/>
    <col min="16091" max="16091" width="13.42578125" style="1033" bestFit="1" customWidth="1"/>
    <col min="16092" max="16092" width="11.140625" style="1033" bestFit="1" customWidth="1"/>
    <col min="16093" max="16093" width="15.28515625" style="1033" bestFit="1" customWidth="1"/>
    <col min="16094" max="16094" width="8.28515625" style="1033" bestFit="1" customWidth="1"/>
    <col min="16095" max="16097" width="9.140625" style="1033" customWidth="1"/>
    <col min="16098" max="16336" width="8.85546875" style="1033"/>
    <col min="16337" max="16384" width="9" style="1033" customWidth="1"/>
  </cols>
  <sheetData>
    <row r="1" spans="1:15" ht="33" customHeight="1">
      <c r="A1" s="1956" t="s">
        <v>2453</v>
      </c>
      <c r="B1" s="1956"/>
      <c r="C1" s="1956"/>
      <c r="D1" s="1956"/>
      <c r="E1" s="1956"/>
      <c r="F1" s="1956"/>
      <c r="G1" s="1956"/>
      <c r="H1" s="1032"/>
    </row>
    <row r="2" spans="1:15" ht="33" customHeight="1">
      <c r="A2" s="1902" t="s">
        <v>2454</v>
      </c>
      <c r="B2" s="1902"/>
      <c r="C2" s="1902"/>
      <c r="D2" s="1902"/>
      <c r="E2" s="1902"/>
      <c r="F2" s="1902"/>
      <c r="G2" s="1902"/>
      <c r="H2" s="1032"/>
    </row>
    <row r="3" spans="1:15" ht="17.25" customHeight="1">
      <c r="A3" s="2427" t="s">
        <v>2632</v>
      </c>
      <c r="B3" s="2428"/>
      <c r="C3" s="2428"/>
      <c r="D3" s="2428"/>
      <c r="E3" s="2429" t="s">
        <v>2633</v>
      </c>
      <c r="F3" s="2429"/>
      <c r="G3" s="2430"/>
      <c r="H3" s="1032"/>
    </row>
    <row r="4" spans="1:15" s="1038" customFormat="1" ht="69.75" customHeight="1">
      <c r="A4" s="2179" t="s">
        <v>83</v>
      </c>
      <c r="B4" s="1034" t="s">
        <v>2634</v>
      </c>
      <c r="C4" s="1035" t="s">
        <v>2635</v>
      </c>
      <c r="D4" s="1035" t="s">
        <v>2636</v>
      </c>
      <c r="E4" s="1036" t="s">
        <v>2637</v>
      </c>
      <c r="F4" s="1035" t="s">
        <v>150</v>
      </c>
      <c r="G4" s="2179" t="s">
        <v>87</v>
      </c>
      <c r="H4" s="1037"/>
    </row>
    <row r="5" spans="1:15" s="1038" customFormat="1" ht="45" customHeight="1">
      <c r="A5" s="2179"/>
      <c r="B5" s="1035" t="s">
        <v>2638</v>
      </c>
      <c r="C5" s="1035" t="s">
        <v>2639</v>
      </c>
      <c r="D5" s="1035" t="s">
        <v>2640</v>
      </c>
      <c r="E5" s="1035" t="s">
        <v>2641</v>
      </c>
      <c r="F5" s="1035" t="s">
        <v>129</v>
      </c>
      <c r="G5" s="2179"/>
      <c r="H5" s="1039"/>
    </row>
    <row r="6" spans="1:15" ht="23.1" customHeight="1">
      <c r="A6" s="312" t="s">
        <v>88</v>
      </c>
      <c r="B6" s="1040">
        <v>6771753</v>
      </c>
      <c r="C6" s="1040">
        <v>132796</v>
      </c>
      <c r="D6" s="1040">
        <v>3611</v>
      </c>
      <c r="E6" s="1040">
        <v>75283</v>
      </c>
      <c r="F6" s="1041">
        <f t="shared" ref="F6:F26" si="0">SUM(B6:E6)</f>
        <v>6983443</v>
      </c>
      <c r="G6" s="312" t="s">
        <v>89</v>
      </c>
      <c r="H6" s="1032"/>
      <c r="I6" s="1042"/>
      <c r="J6" s="1042"/>
      <c r="K6" s="1042"/>
      <c r="L6" s="1042"/>
      <c r="M6" s="1042"/>
      <c r="N6" s="1042"/>
      <c r="O6" s="1042"/>
    </row>
    <row r="7" spans="1:15" ht="23.1" customHeight="1">
      <c r="A7" s="312" t="s">
        <v>1007</v>
      </c>
      <c r="B7" s="1043">
        <v>2180839</v>
      </c>
      <c r="C7" s="1043">
        <v>31722</v>
      </c>
      <c r="D7" s="1043">
        <v>37482</v>
      </c>
      <c r="E7" s="1043">
        <v>37864</v>
      </c>
      <c r="F7" s="1041">
        <f t="shared" si="0"/>
        <v>2287907</v>
      </c>
      <c r="G7" s="312" t="s">
        <v>91</v>
      </c>
      <c r="H7" s="1032"/>
    </row>
    <row r="8" spans="1:15" ht="23.1" customHeight="1">
      <c r="A8" s="312" t="s">
        <v>1008</v>
      </c>
      <c r="B8" s="1040">
        <v>3606306</v>
      </c>
      <c r="C8" s="1040">
        <v>160573</v>
      </c>
      <c r="D8" s="1040">
        <v>26826</v>
      </c>
      <c r="E8" s="1040">
        <v>5275</v>
      </c>
      <c r="F8" s="1041">
        <f t="shared" si="0"/>
        <v>3798980</v>
      </c>
      <c r="G8" s="312" t="s">
        <v>93</v>
      </c>
      <c r="H8" s="1032"/>
    </row>
    <row r="9" spans="1:15" ht="23.1" customHeight="1">
      <c r="A9" s="312" t="s">
        <v>2044</v>
      </c>
      <c r="B9" s="1043">
        <v>962513</v>
      </c>
      <c r="C9" s="1043">
        <v>25708</v>
      </c>
      <c r="D9" s="1043">
        <v>12713</v>
      </c>
      <c r="E9" s="1043">
        <v>12</v>
      </c>
      <c r="F9" s="1041">
        <f t="shared" si="0"/>
        <v>1000946</v>
      </c>
      <c r="G9" s="312" t="s">
        <v>95</v>
      </c>
      <c r="H9" s="1032"/>
    </row>
    <row r="10" spans="1:15" ht="23.1" customHeight="1">
      <c r="A10" s="312" t="s">
        <v>820</v>
      </c>
      <c r="B10" s="1040">
        <v>2888131</v>
      </c>
      <c r="C10" s="1040">
        <v>12059</v>
      </c>
      <c r="D10" s="1040">
        <v>19553</v>
      </c>
      <c r="E10" s="1040">
        <v>12358</v>
      </c>
      <c r="F10" s="1041">
        <f t="shared" si="0"/>
        <v>2932101</v>
      </c>
      <c r="G10" s="312" t="s">
        <v>97</v>
      </c>
      <c r="H10" s="1032"/>
    </row>
    <row r="11" spans="1:15" ht="23.1" customHeight="1">
      <c r="A11" s="312" t="s">
        <v>2045</v>
      </c>
      <c r="B11" s="1043">
        <v>4606207</v>
      </c>
      <c r="C11" s="1043">
        <v>46006</v>
      </c>
      <c r="D11" s="1043">
        <v>17475</v>
      </c>
      <c r="E11" s="1043">
        <v>17055</v>
      </c>
      <c r="F11" s="1041">
        <f t="shared" si="0"/>
        <v>4686743</v>
      </c>
      <c r="G11" s="312" t="s">
        <v>99</v>
      </c>
      <c r="H11" s="1032"/>
    </row>
    <row r="12" spans="1:15" ht="23.1" customHeight="1">
      <c r="A12" s="312" t="s">
        <v>821</v>
      </c>
      <c r="B12" s="1040">
        <v>3658076</v>
      </c>
      <c r="C12" s="1040">
        <v>269341</v>
      </c>
      <c r="D12" s="1040">
        <v>2202</v>
      </c>
      <c r="E12" s="1040">
        <v>72221</v>
      </c>
      <c r="F12" s="1041">
        <f t="shared" si="0"/>
        <v>4001840</v>
      </c>
      <c r="G12" s="312" t="s">
        <v>101</v>
      </c>
      <c r="H12" s="1032"/>
    </row>
    <row r="13" spans="1:15" ht="23.1" customHeight="1">
      <c r="A13" s="312" t="s">
        <v>2046</v>
      </c>
      <c r="B13" s="1043">
        <v>2175567</v>
      </c>
      <c r="C13" s="1043">
        <v>145745</v>
      </c>
      <c r="D13" s="1043">
        <v>17891</v>
      </c>
      <c r="E13" s="1043">
        <v>12854</v>
      </c>
      <c r="F13" s="1041">
        <f t="shared" si="0"/>
        <v>2352057</v>
      </c>
      <c r="G13" s="312" t="s">
        <v>103</v>
      </c>
      <c r="H13" s="1032"/>
    </row>
    <row r="14" spans="1:15" ht="23.1" customHeight="1">
      <c r="A14" s="312" t="s">
        <v>2047</v>
      </c>
      <c r="B14" s="1040">
        <v>861038</v>
      </c>
      <c r="C14" s="1040">
        <v>12288</v>
      </c>
      <c r="D14" s="1040">
        <v>6311</v>
      </c>
      <c r="E14" s="1040">
        <v>9231</v>
      </c>
      <c r="F14" s="1041">
        <f t="shared" si="0"/>
        <v>888868</v>
      </c>
      <c r="G14" s="312" t="s">
        <v>105</v>
      </c>
      <c r="H14" s="1032"/>
    </row>
    <row r="15" spans="1:15" ht="23.1" customHeight="1">
      <c r="A15" s="312" t="s">
        <v>2048</v>
      </c>
      <c r="B15" s="1043">
        <v>4394708</v>
      </c>
      <c r="C15" s="1043">
        <v>104616</v>
      </c>
      <c r="D15" s="1043">
        <v>50804</v>
      </c>
      <c r="E15" s="1043">
        <v>10733</v>
      </c>
      <c r="F15" s="1041">
        <f t="shared" si="0"/>
        <v>4560861</v>
      </c>
      <c r="G15" s="312" t="s">
        <v>107</v>
      </c>
      <c r="H15" s="1032"/>
    </row>
    <row r="16" spans="1:15" ht="23.1" customHeight="1">
      <c r="A16" s="312" t="s">
        <v>259</v>
      </c>
      <c r="B16" s="1040">
        <v>1410592</v>
      </c>
      <c r="C16" s="1040">
        <v>12605</v>
      </c>
      <c r="D16" s="1040">
        <v>7472</v>
      </c>
      <c r="E16" s="1040">
        <v>3159</v>
      </c>
      <c r="F16" s="1041">
        <f t="shared" si="0"/>
        <v>1433828</v>
      </c>
      <c r="G16" s="312" t="s">
        <v>109</v>
      </c>
      <c r="H16" s="1032"/>
    </row>
    <row r="17" spans="1:8" ht="23.1" customHeight="1">
      <c r="A17" s="312" t="s">
        <v>1009</v>
      </c>
      <c r="B17" s="1043">
        <v>2150549</v>
      </c>
      <c r="C17" s="1043">
        <v>65768</v>
      </c>
      <c r="D17" s="1043">
        <v>12646</v>
      </c>
      <c r="E17" s="1043">
        <v>10795</v>
      </c>
      <c r="F17" s="1041">
        <f t="shared" si="0"/>
        <v>2239758</v>
      </c>
      <c r="G17" s="312" t="s">
        <v>111</v>
      </c>
      <c r="H17" s="1032"/>
    </row>
    <row r="18" spans="1:8" ht="23.1" customHeight="1">
      <c r="A18" s="312" t="s">
        <v>112</v>
      </c>
      <c r="B18" s="1040">
        <v>992027</v>
      </c>
      <c r="C18" s="1040">
        <v>8792</v>
      </c>
      <c r="D18" s="1040">
        <v>28556</v>
      </c>
      <c r="E18" s="1040">
        <v>11492</v>
      </c>
      <c r="F18" s="1041">
        <f t="shared" si="0"/>
        <v>1040867</v>
      </c>
      <c r="G18" s="312" t="s">
        <v>113</v>
      </c>
      <c r="H18" s="1032"/>
    </row>
    <row r="19" spans="1:8" ht="23.1" customHeight="1">
      <c r="A19" s="312" t="s">
        <v>148</v>
      </c>
      <c r="B19" s="1043">
        <v>555414</v>
      </c>
      <c r="C19" s="1043">
        <v>21911</v>
      </c>
      <c r="D19" s="1043">
        <v>27715</v>
      </c>
      <c r="E19" s="1043">
        <v>7779</v>
      </c>
      <c r="F19" s="1041">
        <f t="shared" si="0"/>
        <v>612819</v>
      </c>
      <c r="G19" s="312" t="s">
        <v>261</v>
      </c>
      <c r="H19" s="1032"/>
    </row>
    <row r="20" spans="1:8" ht="23.1" customHeight="1">
      <c r="A20" s="312" t="s">
        <v>116</v>
      </c>
      <c r="B20" s="1040">
        <v>3070678</v>
      </c>
      <c r="C20" s="1040">
        <v>96817</v>
      </c>
      <c r="D20" s="1040">
        <v>48066</v>
      </c>
      <c r="E20" s="1040">
        <v>13430</v>
      </c>
      <c r="F20" s="1041">
        <f t="shared" si="0"/>
        <v>3228991</v>
      </c>
      <c r="G20" s="312" t="s">
        <v>117</v>
      </c>
      <c r="H20" s="1032"/>
    </row>
    <row r="21" spans="1:8" ht="23.1" customHeight="1">
      <c r="A21" s="312" t="s">
        <v>2051</v>
      </c>
      <c r="B21" s="1043">
        <v>1534948</v>
      </c>
      <c r="C21" s="1043">
        <v>60528</v>
      </c>
      <c r="D21" s="1043">
        <v>29994</v>
      </c>
      <c r="E21" s="1043">
        <v>8827</v>
      </c>
      <c r="F21" s="1041">
        <f t="shared" si="0"/>
        <v>1634297</v>
      </c>
      <c r="G21" s="312" t="s">
        <v>119</v>
      </c>
      <c r="H21" s="1032"/>
    </row>
    <row r="22" spans="1:8" ht="23.1" customHeight="1">
      <c r="A22" s="312" t="s">
        <v>2052</v>
      </c>
      <c r="B22" s="1040">
        <v>1281307</v>
      </c>
      <c r="C22" s="1040">
        <v>21451</v>
      </c>
      <c r="D22" s="1040">
        <v>42986</v>
      </c>
      <c r="E22" s="1040">
        <v>1367</v>
      </c>
      <c r="F22" s="1041">
        <f t="shared" si="0"/>
        <v>1347111</v>
      </c>
      <c r="G22" s="312" t="s">
        <v>121</v>
      </c>
      <c r="H22" s="1032"/>
    </row>
    <row r="23" spans="1:8" ht="23.1" customHeight="1">
      <c r="A23" s="312" t="s">
        <v>2053</v>
      </c>
      <c r="B23" s="1043">
        <v>1738258</v>
      </c>
      <c r="C23" s="1043">
        <v>4533</v>
      </c>
      <c r="D23" s="1043">
        <v>13416</v>
      </c>
      <c r="E23" s="1043">
        <v>4664</v>
      </c>
      <c r="F23" s="1041">
        <f t="shared" si="0"/>
        <v>1760871</v>
      </c>
      <c r="G23" s="312" t="s">
        <v>123</v>
      </c>
      <c r="H23" s="1032"/>
    </row>
    <row r="24" spans="1:8" ht="23.1" customHeight="1">
      <c r="A24" s="312" t="s">
        <v>124</v>
      </c>
      <c r="B24" s="1040">
        <v>164271</v>
      </c>
      <c r="C24" s="1040">
        <v>6490</v>
      </c>
      <c r="D24" s="1040">
        <v>5352</v>
      </c>
      <c r="E24" s="1040">
        <v>9578</v>
      </c>
      <c r="F24" s="1041">
        <f t="shared" si="0"/>
        <v>185691</v>
      </c>
      <c r="G24" s="312" t="s">
        <v>125</v>
      </c>
      <c r="H24" s="1032"/>
    </row>
    <row r="25" spans="1:8" ht="23.1" customHeight="1">
      <c r="A25" s="312" t="s">
        <v>126</v>
      </c>
      <c r="B25" s="1043">
        <v>825331</v>
      </c>
      <c r="C25" s="1043">
        <v>15037</v>
      </c>
      <c r="D25" s="1043">
        <v>15904</v>
      </c>
      <c r="E25" s="1043">
        <v>1018</v>
      </c>
      <c r="F25" s="1041">
        <f t="shared" si="0"/>
        <v>857290</v>
      </c>
      <c r="G25" s="312" t="s">
        <v>127</v>
      </c>
      <c r="H25" s="1032"/>
    </row>
    <row r="26" spans="1:8" ht="23.1" customHeight="1">
      <c r="A26" s="1044" t="s">
        <v>533</v>
      </c>
      <c r="B26" s="1045">
        <f>SUM(B6:B25)</f>
        <v>45828513</v>
      </c>
      <c r="C26" s="1045">
        <f>SUM(C6:C25)</f>
        <v>1254786</v>
      </c>
      <c r="D26" s="1045">
        <f>SUM(D6:D25)</f>
        <v>426975</v>
      </c>
      <c r="E26" s="1045">
        <f>SUM(E6:E25)</f>
        <v>324995</v>
      </c>
      <c r="F26" s="1045">
        <f t="shared" si="0"/>
        <v>47835269</v>
      </c>
      <c r="G26" s="1046" t="s">
        <v>129</v>
      </c>
      <c r="H26" s="1032"/>
    </row>
    <row r="27" spans="1:8">
      <c r="A27" s="2426"/>
      <c r="B27" s="2426"/>
      <c r="C27" s="1047"/>
      <c r="D27" s="1047"/>
      <c r="E27" s="1047"/>
      <c r="F27" s="1047"/>
      <c r="G27" s="1047"/>
    </row>
    <row r="28" spans="1:8">
      <c r="A28" s="1048"/>
      <c r="B28" s="1048"/>
      <c r="C28" s="1048"/>
      <c r="D28" s="1048"/>
      <c r="E28" s="1048"/>
      <c r="F28" s="1048"/>
      <c r="G28" s="1048"/>
    </row>
    <row r="29" spans="1:8">
      <c r="B29" s="1042"/>
      <c r="C29" s="1042"/>
    </row>
  </sheetData>
  <mergeCells count="7">
    <mergeCell ref="A27:B27"/>
    <mergeCell ref="A1:G1"/>
    <mergeCell ref="A2:G2"/>
    <mergeCell ref="A3:D3"/>
    <mergeCell ref="E3:G3"/>
    <mergeCell ref="A4:A5"/>
    <mergeCell ref="G4:G5"/>
  </mergeCells>
  <pageMargins left="0.7" right="0.7" top="0.75" bottom="0.75" header="0.3" footer="0.3"/>
  <pageSetup paperSize="9" scale="73" orientation="landscape"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L26"/>
  <sheetViews>
    <sheetView rightToLeft="1" zoomScale="80" zoomScaleNormal="80" workbookViewId="0">
      <selection activeCell="G13" sqref="G13"/>
    </sheetView>
  </sheetViews>
  <sheetFormatPr defaultColWidth="13.42578125" defaultRowHeight="15"/>
  <cols>
    <col min="1" max="7" width="25.7109375" style="1060" customWidth="1"/>
    <col min="8" max="215" width="13.42578125" style="1060"/>
    <col min="216" max="222" width="17.42578125" style="1060" customWidth="1"/>
    <col min="223" max="223" width="13.42578125" style="1060" customWidth="1"/>
    <col min="224" max="471" width="13.42578125" style="1060"/>
    <col min="472" max="478" width="17.42578125" style="1060" customWidth="1"/>
    <col min="479" max="479" width="13.42578125" style="1060" customWidth="1"/>
    <col min="480" max="727" width="13.42578125" style="1060"/>
    <col min="728" max="734" width="17.42578125" style="1060" customWidth="1"/>
    <col min="735" max="735" width="13.42578125" style="1060" customWidth="1"/>
    <col min="736" max="983" width="13.42578125" style="1060"/>
    <col min="984" max="990" width="17.42578125" style="1060" customWidth="1"/>
    <col min="991" max="991" width="13.42578125" style="1060" customWidth="1"/>
    <col min="992" max="1239" width="13.42578125" style="1060"/>
    <col min="1240" max="1246" width="17.42578125" style="1060" customWidth="1"/>
    <col min="1247" max="1247" width="13.42578125" style="1060" customWidth="1"/>
    <col min="1248" max="1495" width="13.42578125" style="1060"/>
    <col min="1496" max="1502" width="17.42578125" style="1060" customWidth="1"/>
    <col min="1503" max="1503" width="13.42578125" style="1060" customWidth="1"/>
    <col min="1504" max="1751" width="13.42578125" style="1060"/>
    <col min="1752" max="1758" width="17.42578125" style="1060" customWidth="1"/>
    <col min="1759" max="1759" width="13.42578125" style="1060" customWidth="1"/>
    <col min="1760" max="2007" width="13.42578125" style="1060"/>
    <col min="2008" max="2014" width="17.42578125" style="1060" customWidth="1"/>
    <col min="2015" max="2015" width="13.42578125" style="1060" customWidth="1"/>
    <col min="2016" max="2263" width="13.42578125" style="1060"/>
    <col min="2264" max="2270" width="17.42578125" style="1060" customWidth="1"/>
    <col min="2271" max="2271" width="13.42578125" style="1060" customWidth="1"/>
    <col min="2272" max="2519" width="13.42578125" style="1060"/>
    <col min="2520" max="2526" width="17.42578125" style="1060" customWidth="1"/>
    <col min="2527" max="2527" width="13.42578125" style="1060" customWidth="1"/>
    <col min="2528" max="2775" width="13.42578125" style="1060"/>
    <col min="2776" max="2782" width="17.42578125" style="1060" customWidth="1"/>
    <col min="2783" max="2783" width="13.42578125" style="1060" customWidth="1"/>
    <col min="2784" max="3031" width="13.42578125" style="1060"/>
    <col min="3032" max="3038" width="17.42578125" style="1060" customWidth="1"/>
    <col min="3039" max="3039" width="13.42578125" style="1060" customWidth="1"/>
    <col min="3040" max="3287" width="13.42578125" style="1060"/>
    <col min="3288" max="3294" width="17.42578125" style="1060" customWidth="1"/>
    <col min="3295" max="3295" width="13.42578125" style="1060" customWidth="1"/>
    <col min="3296" max="3543" width="13.42578125" style="1060"/>
    <col min="3544" max="3550" width="17.42578125" style="1060" customWidth="1"/>
    <col min="3551" max="3551" width="13.42578125" style="1060" customWidth="1"/>
    <col min="3552" max="3799" width="13.42578125" style="1060"/>
    <col min="3800" max="3806" width="17.42578125" style="1060" customWidth="1"/>
    <col min="3807" max="3807" width="13.42578125" style="1060" customWidth="1"/>
    <col min="3808" max="4055" width="13.42578125" style="1060"/>
    <col min="4056" max="4062" width="17.42578125" style="1060" customWidth="1"/>
    <col min="4063" max="4063" width="13.42578125" style="1060" customWidth="1"/>
    <col min="4064" max="4311" width="13.42578125" style="1060"/>
    <col min="4312" max="4318" width="17.42578125" style="1060" customWidth="1"/>
    <col min="4319" max="4319" width="13.42578125" style="1060" customWidth="1"/>
    <col min="4320" max="4567" width="13.42578125" style="1060"/>
    <col min="4568" max="4574" width="17.42578125" style="1060" customWidth="1"/>
    <col min="4575" max="4575" width="13.42578125" style="1060" customWidth="1"/>
    <col min="4576" max="4823" width="13.42578125" style="1060"/>
    <col min="4824" max="4830" width="17.42578125" style="1060" customWidth="1"/>
    <col min="4831" max="4831" width="13.42578125" style="1060" customWidth="1"/>
    <col min="4832" max="5079" width="13.42578125" style="1060"/>
    <col min="5080" max="5086" width="17.42578125" style="1060" customWidth="1"/>
    <col min="5087" max="5087" width="13.42578125" style="1060" customWidth="1"/>
    <col min="5088" max="5335" width="13.42578125" style="1060"/>
    <col min="5336" max="5342" width="17.42578125" style="1060" customWidth="1"/>
    <col min="5343" max="5343" width="13.42578125" style="1060" customWidth="1"/>
    <col min="5344" max="5591" width="13.42578125" style="1060"/>
    <col min="5592" max="5598" width="17.42578125" style="1060" customWidth="1"/>
    <col min="5599" max="5599" width="13.42578125" style="1060" customWidth="1"/>
    <col min="5600" max="5847" width="13.42578125" style="1060"/>
    <col min="5848" max="5854" width="17.42578125" style="1060" customWidth="1"/>
    <col min="5855" max="5855" width="13.42578125" style="1060" customWidth="1"/>
    <col min="5856" max="6103" width="13.42578125" style="1060"/>
    <col min="6104" max="6110" width="17.42578125" style="1060" customWidth="1"/>
    <col min="6111" max="6111" width="13.42578125" style="1060" customWidth="1"/>
    <col min="6112" max="6359" width="13.42578125" style="1060"/>
    <col min="6360" max="6366" width="17.42578125" style="1060" customWidth="1"/>
    <col min="6367" max="6367" width="13.42578125" style="1060" customWidth="1"/>
    <col min="6368" max="6615" width="13.42578125" style="1060"/>
    <col min="6616" max="6622" width="17.42578125" style="1060" customWidth="1"/>
    <col min="6623" max="6623" width="13.42578125" style="1060" customWidth="1"/>
    <col min="6624" max="6871" width="13.42578125" style="1060"/>
    <col min="6872" max="6878" width="17.42578125" style="1060" customWidth="1"/>
    <col min="6879" max="6879" width="13.42578125" style="1060" customWidth="1"/>
    <col min="6880" max="7127" width="13.42578125" style="1060"/>
    <col min="7128" max="7134" width="17.42578125" style="1060" customWidth="1"/>
    <col min="7135" max="7135" width="13.42578125" style="1060" customWidth="1"/>
    <col min="7136" max="7383" width="13.42578125" style="1060"/>
    <col min="7384" max="7390" width="17.42578125" style="1060" customWidth="1"/>
    <col min="7391" max="7391" width="13.42578125" style="1060" customWidth="1"/>
    <col min="7392" max="7639" width="13.42578125" style="1060"/>
    <col min="7640" max="7646" width="17.42578125" style="1060" customWidth="1"/>
    <col min="7647" max="7647" width="13.42578125" style="1060" customWidth="1"/>
    <col min="7648" max="7895" width="13.42578125" style="1060"/>
    <col min="7896" max="7902" width="17.42578125" style="1060" customWidth="1"/>
    <col min="7903" max="7903" width="13.42578125" style="1060" customWidth="1"/>
    <col min="7904" max="8151" width="13.42578125" style="1060"/>
    <col min="8152" max="8158" width="17.42578125" style="1060" customWidth="1"/>
    <col min="8159" max="8159" width="13.42578125" style="1060" customWidth="1"/>
    <col min="8160" max="8407" width="13.42578125" style="1060"/>
    <col min="8408" max="8414" width="17.42578125" style="1060" customWidth="1"/>
    <col min="8415" max="8415" width="13.42578125" style="1060" customWidth="1"/>
    <col min="8416" max="8663" width="13.42578125" style="1060"/>
    <col min="8664" max="8670" width="17.42578125" style="1060" customWidth="1"/>
    <col min="8671" max="8671" width="13.42578125" style="1060" customWidth="1"/>
    <col min="8672" max="8919" width="13.42578125" style="1060"/>
    <col min="8920" max="8926" width="17.42578125" style="1060" customWidth="1"/>
    <col min="8927" max="8927" width="13.42578125" style="1060" customWidth="1"/>
    <col min="8928" max="9175" width="13.42578125" style="1060"/>
    <col min="9176" max="9182" width="17.42578125" style="1060" customWidth="1"/>
    <col min="9183" max="9183" width="13.42578125" style="1060" customWidth="1"/>
    <col min="9184" max="9431" width="13.42578125" style="1060"/>
    <col min="9432" max="9438" width="17.42578125" style="1060" customWidth="1"/>
    <col min="9439" max="9439" width="13.42578125" style="1060" customWidth="1"/>
    <col min="9440" max="9687" width="13.42578125" style="1060"/>
    <col min="9688" max="9694" width="17.42578125" style="1060" customWidth="1"/>
    <col min="9695" max="9695" width="13.42578125" style="1060" customWidth="1"/>
    <col min="9696" max="9943" width="13.42578125" style="1060"/>
    <col min="9944" max="9950" width="17.42578125" style="1060" customWidth="1"/>
    <col min="9951" max="9951" width="13.42578125" style="1060" customWidth="1"/>
    <col min="9952" max="10199" width="13.42578125" style="1060"/>
    <col min="10200" max="10206" width="17.42578125" style="1060" customWidth="1"/>
    <col min="10207" max="10207" width="13.42578125" style="1060" customWidth="1"/>
    <col min="10208" max="10455" width="13.42578125" style="1060"/>
    <col min="10456" max="10462" width="17.42578125" style="1060" customWidth="1"/>
    <col min="10463" max="10463" width="13.42578125" style="1060" customWidth="1"/>
    <col min="10464" max="10711" width="13.42578125" style="1060"/>
    <col min="10712" max="10718" width="17.42578125" style="1060" customWidth="1"/>
    <col min="10719" max="10719" width="13.42578125" style="1060" customWidth="1"/>
    <col min="10720" max="10967" width="13.42578125" style="1060"/>
    <col min="10968" max="10974" width="17.42578125" style="1060" customWidth="1"/>
    <col min="10975" max="10975" width="13.42578125" style="1060" customWidth="1"/>
    <col min="10976" max="11223" width="13.42578125" style="1060"/>
    <col min="11224" max="11230" width="17.42578125" style="1060" customWidth="1"/>
    <col min="11231" max="11231" width="13.42578125" style="1060" customWidth="1"/>
    <col min="11232" max="11479" width="13.42578125" style="1060"/>
    <col min="11480" max="11486" width="17.42578125" style="1060" customWidth="1"/>
    <col min="11487" max="11487" width="13.42578125" style="1060" customWidth="1"/>
    <col min="11488" max="11735" width="13.42578125" style="1060"/>
    <col min="11736" max="11742" width="17.42578125" style="1060" customWidth="1"/>
    <col min="11743" max="11743" width="13.42578125" style="1060" customWidth="1"/>
    <col min="11744" max="11991" width="13.42578125" style="1060"/>
    <col min="11992" max="11998" width="17.42578125" style="1060" customWidth="1"/>
    <col min="11999" max="11999" width="13.42578125" style="1060" customWidth="1"/>
    <col min="12000" max="12247" width="13.42578125" style="1060"/>
    <col min="12248" max="12254" width="17.42578125" style="1060" customWidth="1"/>
    <col min="12255" max="12255" width="13.42578125" style="1060" customWidth="1"/>
    <col min="12256" max="12503" width="13.42578125" style="1060"/>
    <col min="12504" max="12510" width="17.42578125" style="1060" customWidth="1"/>
    <col min="12511" max="12511" width="13.42578125" style="1060" customWidth="1"/>
    <col min="12512" max="12759" width="13.42578125" style="1060"/>
    <col min="12760" max="12766" width="17.42578125" style="1060" customWidth="1"/>
    <col min="12767" max="12767" width="13.42578125" style="1060" customWidth="1"/>
    <col min="12768" max="13015" width="13.42578125" style="1060"/>
    <col min="13016" max="13022" width="17.42578125" style="1060" customWidth="1"/>
    <col min="13023" max="13023" width="13.42578125" style="1060" customWidth="1"/>
    <col min="13024" max="13271" width="13.42578125" style="1060"/>
    <col min="13272" max="13278" width="17.42578125" style="1060" customWidth="1"/>
    <col min="13279" max="13279" width="13.42578125" style="1060" customWidth="1"/>
    <col min="13280" max="13527" width="13.42578125" style="1060"/>
    <col min="13528" max="13534" width="17.42578125" style="1060" customWidth="1"/>
    <col min="13535" max="13535" width="13.42578125" style="1060" customWidth="1"/>
    <col min="13536" max="13783" width="13.42578125" style="1060"/>
    <col min="13784" max="13790" width="17.42578125" style="1060" customWidth="1"/>
    <col min="13791" max="13791" width="13.42578125" style="1060" customWidth="1"/>
    <col min="13792" max="14039" width="13.42578125" style="1060"/>
    <col min="14040" max="14046" width="17.42578125" style="1060" customWidth="1"/>
    <col min="14047" max="14047" width="13.42578125" style="1060" customWidth="1"/>
    <col min="14048" max="14295" width="13.42578125" style="1060"/>
    <col min="14296" max="14302" width="17.42578125" style="1060" customWidth="1"/>
    <col min="14303" max="14303" width="13.42578125" style="1060" customWidth="1"/>
    <col min="14304" max="14551" width="13.42578125" style="1060"/>
    <col min="14552" max="14558" width="17.42578125" style="1060" customWidth="1"/>
    <col min="14559" max="14559" width="13.42578125" style="1060" customWidth="1"/>
    <col min="14560" max="14807" width="13.42578125" style="1060"/>
    <col min="14808" max="14814" width="17.42578125" style="1060" customWidth="1"/>
    <col min="14815" max="14815" width="13.42578125" style="1060" customWidth="1"/>
    <col min="14816" max="15063" width="13.42578125" style="1060"/>
    <col min="15064" max="15070" width="17.42578125" style="1060" customWidth="1"/>
    <col min="15071" max="15071" width="13.42578125" style="1060" customWidth="1"/>
    <col min="15072" max="15319" width="13.42578125" style="1060"/>
    <col min="15320" max="15326" width="17.42578125" style="1060" customWidth="1"/>
    <col min="15327" max="15327" width="13.42578125" style="1060" customWidth="1"/>
    <col min="15328" max="15575" width="13.42578125" style="1060"/>
    <col min="15576" max="15582" width="17.42578125" style="1060" customWidth="1"/>
    <col min="15583" max="15583" width="13.42578125" style="1060" customWidth="1"/>
    <col min="15584" max="15831" width="13.42578125" style="1060"/>
    <col min="15832" max="15838" width="17.42578125" style="1060" customWidth="1"/>
    <col min="15839" max="15839" width="13.42578125" style="1060" customWidth="1"/>
    <col min="15840" max="16087" width="13.42578125" style="1060"/>
    <col min="16088" max="16094" width="17.42578125" style="1060" customWidth="1"/>
    <col min="16095" max="16095" width="13.42578125" style="1060" customWidth="1"/>
    <col min="16096" max="16384" width="13.42578125" style="1060"/>
  </cols>
  <sheetData>
    <row r="1" spans="1:8" s="1049" customFormat="1" ht="33" customHeight="1">
      <c r="A1" s="1956" t="s">
        <v>2456</v>
      </c>
      <c r="B1" s="1956"/>
      <c r="C1" s="1956"/>
      <c r="D1" s="1956"/>
      <c r="E1" s="1956"/>
      <c r="F1" s="1956"/>
      <c r="G1" s="1956"/>
    </row>
    <row r="2" spans="1:8" s="1049" customFormat="1" ht="33" customHeight="1">
      <c r="A2" s="1957" t="s">
        <v>2642</v>
      </c>
      <c r="B2" s="1957"/>
      <c r="C2" s="1957"/>
      <c r="D2" s="1957"/>
      <c r="E2" s="1957"/>
      <c r="F2" s="1957"/>
      <c r="G2" s="1957"/>
    </row>
    <row r="3" spans="1:8" s="1024" customFormat="1" ht="19.5" customHeight="1">
      <c r="A3" s="2431" t="s">
        <v>2643</v>
      </c>
      <c r="B3" s="2431"/>
      <c r="C3" s="2427"/>
      <c r="D3" s="2429" t="s">
        <v>2644</v>
      </c>
      <c r="E3" s="2429"/>
      <c r="F3" s="2429"/>
      <c r="G3" s="2430"/>
    </row>
    <row r="4" spans="1:8" s="1024" customFormat="1" ht="44.25" customHeight="1">
      <c r="A4" s="2179" t="s">
        <v>1000</v>
      </c>
      <c r="B4" s="2179" t="s">
        <v>640</v>
      </c>
      <c r="C4" s="2179"/>
      <c r="D4" s="2179" t="s">
        <v>641</v>
      </c>
      <c r="E4" s="2179"/>
      <c r="F4" s="1035" t="s">
        <v>150</v>
      </c>
      <c r="G4" s="2179" t="s">
        <v>87</v>
      </c>
    </row>
    <row r="5" spans="1:8" s="1024" customFormat="1" ht="42" customHeight="1">
      <c r="A5" s="2179"/>
      <c r="B5" s="1035" t="s">
        <v>642</v>
      </c>
      <c r="C5" s="1035" t="s">
        <v>643</v>
      </c>
      <c r="D5" s="1035" t="s">
        <v>642</v>
      </c>
      <c r="E5" s="1035" t="s">
        <v>643</v>
      </c>
      <c r="F5" s="1035" t="s">
        <v>129</v>
      </c>
      <c r="G5" s="2179"/>
    </row>
    <row r="6" spans="1:8" s="1049" customFormat="1" ht="24.95" customHeight="1">
      <c r="A6" s="312" t="s">
        <v>818</v>
      </c>
      <c r="B6" s="1050">
        <v>957041</v>
      </c>
      <c r="C6" s="1050">
        <v>881236</v>
      </c>
      <c r="D6" s="1050">
        <v>172627</v>
      </c>
      <c r="E6" s="1050">
        <v>99810</v>
      </c>
      <c r="F6" s="1051">
        <f t="shared" ref="F6:F25" si="0">SUM(B6:E6)</f>
        <v>2110714</v>
      </c>
      <c r="G6" s="312" t="s">
        <v>89</v>
      </c>
    </row>
    <row r="7" spans="1:8" s="1053" customFormat="1" ht="24.95" customHeight="1">
      <c r="A7" s="312" t="s">
        <v>1007</v>
      </c>
      <c r="B7" s="1052">
        <v>208574</v>
      </c>
      <c r="C7" s="1052">
        <v>183717</v>
      </c>
      <c r="D7" s="1052">
        <v>124697</v>
      </c>
      <c r="E7" s="1052">
        <v>110195</v>
      </c>
      <c r="F7" s="1051">
        <f t="shared" si="0"/>
        <v>627183</v>
      </c>
      <c r="G7" s="312" t="s">
        <v>91</v>
      </c>
    </row>
    <row r="8" spans="1:8" s="1049" customFormat="1" ht="24.95" customHeight="1">
      <c r="A8" s="312" t="s">
        <v>1008</v>
      </c>
      <c r="B8" s="1050">
        <v>342934</v>
      </c>
      <c r="C8" s="1050">
        <v>290839</v>
      </c>
      <c r="D8" s="1050">
        <v>92357</v>
      </c>
      <c r="E8" s="1050">
        <v>48907</v>
      </c>
      <c r="F8" s="1051">
        <f t="shared" si="0"/>
        <v>775037</v>
      </c>
      <c r="G8" s="312" t="s">
        <v>93</v>
      </c>
    </row>
    <row r="9" spans="1:8" s="1049" customFormat="1" ht="24.95" customHeight="1">
      <c r="A9" s="312" t="s">
        <v>94</v>
      </c>
      <c r="B9" s="1052">
        <v>271354</v>
      </c>
      <c r="C9" s="1052">
        <v>285509</v>
      </c>
      <c r="D9" s="1052">
        <v>34719</v>
      </c>
      <c r="E9" s="1052">
        <v>16275</v>
      </c>
      <c r="F9" s="1051">
        <f t="shared" si="0"/>
        <v>607857</v>
      </c>
      <c r="G9" s="312" t="s">
        <v>95</v>
      </c>
    </row>
    <row r="10" spans="1:8" s="1049" customFormat="1" ht="24.95" customHeight="1">
      <c r="A10" s="312" t="s">
        <v>820</v>
      </c>
      <c r="B10" s="1050">
        <v>389377</v>
      </c>
      <c r="C10" s="1050">
        <v>370411</v>
      </c>
      <c r="D10" s="1050">
        <v>70547</v>
      </c>
      <c r="E10" s="1050">
        <v>45846</v>
      </c>
      <c r="F10" s="1051">
        <f t="shared" si="0"/>
        <v>876181</v>
      </c>
      <c r="G10" s="312" t="s">
        <v>97</v>
      </c>
    </row>
    <row r="11" spans="1:8" s="1049" customFormat="1" ht="24.95" customHeight="1">
      <c r="A11" s="312" t="s">
        <v>2045</v>
      </c>
      <c r="B11" s="1052">
        <v>537669</v>
      </c>
      <c r="C11" s="1052">
        <v>567665</v>
      </c>
      <c r="D11" s="1052">
        <v>68787</v>
      </c>
      <c r="E11" s="1052">
        <v>49178</v>
      </c>
      <c r="F11" s="1051">
        <f t="shared" si="0"/>
        <v>1223299</v>
      </c>
      <c r="G11" s="312" t="s">
        <v>2094</v>
      </c>
    </row>
    <row r="12" spans="1:8" s="1049" customFormat="1" ht="24.95" customHeight="1">
      <c r="A12" s="312" t="s">
        <v>258</v>
      </c>
      <c r="B12" s="1050">
        <v>194285</v>
      </c>
      <c r="C12" s="1050">
        <v>172098</v>
      </c>
      <c r="D12" s="1050">
        <v>39699</v>
      </c>
      <c r="E12" s="1050">
        <v>29971</v>
      </c>
      <c r="F12" s="1051">
        <f t="shared" si="0"/>
        <v>436053</v>
      </c>
      <c r="G12" s="312" t="s">
        <v>101</v>
      </c>
    </row>
    <row r="13" spans="1:8" s="1055" customFormat="1" ht="24.95" customHeight="1">
      <c r="A13" s="312" t="s">
        <v>2046</v>
      </c>
      <c r="B13" s="1052">
        <v>266411</v>
      </c>
      <c r="C13" s="1052">
        <v>287761</v>
      </c>
      <c r="D13" s="1052">
        <v>19926</v>
      </c>
      <c r="E13" s="1052">
        <v>17199</v>
      </c>
      <c r="F13" s="1051">
        <f t="shared" si="0"/>
        <v>591297</v>
      </c>
      <c r="G13" s="312" t="s">
        <v>103</v>
      </c>
      <c r="H13" s="1054"/>
    </row>
    <row r="14" spans="1:8" s="1049" customFormat="1" ht="24.95" customHeight="1">
      <c r="A14" s="312" t="s">
        <v>2047</v>
      </c>
      <c r="B14" s="1050">
        <v>273407</v>
      </c>
      <c r="C14" s="1050">
        <v>308694</v>
      </c>
      <c r="D14" s="1050">
        <v>34427</v>
      </c>
      <c r="E14" s="1050">
        <v>29534</v>
      </c>
      <c r="F14" s="1051">
        <f t="shared" si="0"/>
        <v>646062</v>
      </c>
      <c r="G14" s="312" t="s">
        <v>105</v>
      </c>
    </row>
    <row r="15" spans="1:8" s="1049" customFormat="1" ht="24.95" customHeight="1">
      <c r="A15" s="312" t="s">
        <v>2048</v>
      </c>
      <c r="B15" s="1052">
        <v>482132</v>
      </c>
      <c r="C15" s="1052">
        <v>450317</v>
      </c>
      <c r="D15" s="1052">
        <v>43558</v>
      </c>
      <c r="E15" s="1052">
        <v>18594</v>
      </c>
      <c r="F15" s="1051">
        <f t="shared" si="0"/>
        <v>994601</v>
      </c>
      <c r="G15" s="312" t="s">
        <v>107</v>
      </c>
    </row>
    <row r="16" spans="1:8" s="1053" customFormat="1" ht="24.95" customHeight="1">
      <c r="A16" s="312" t="s">
        <v>259</v>
      </c>
      <c r="B16" s="1050">
        <v>129153</v>
      </c>
      <c r="C16" s="1050">
        <v>126983</v>
      </c>
      <c r="D16" s="1050">
        <v>15100</v>
      </c>
      <c r="E16" s="1050">
        <v>6251</v>
      </c>
      <c r="F16" s="1051">
        <f t="shared" si="0"/>
        <v>277487</v>
      </c>
      <c r="G16" s="312" t="s">
        <v>109</v>
      </c>
    </row>
    <row r="17" spans="1:12" s="1049" customFormat="1" ht="24.95" customHeight="1">
      <c r="A17" s="312" t="s">
        <v>110</v>
      </c>
      <c r="B17" s="1052">
        <v>171817</v>
      </c>
      <c r="C17" s="1052">
        <v>182452</v>
      </c>
      <c r="D17" s="1052">
        <v>41899</v>
      </c>
      <c r="E17" s="1052">
        <v>17117</v>
      </c>
      <c r="F17" s="1051">
        <f t="shared" si="0"/>
        <v>413285</v>
      </c>
      <c r="G17" s="312" t="s">
        <v>111</v>
      </c>
      <c r="L17" s="1056"/>
    </row>
    <row r="18" spans="1:12" s="1049" customFormat="1" ht="24.95" customHeight="1">
      <c r="A18" s="312" t="s">
        <v>112</v>
      </c>
      <c r="B18" s="1050">
        <v>354644</v>
      </c>
      <c r="C18" s="1050">
        <v>382197</v>
      </c>
      <c r="D18" s="1050">
        <v>95101</v>
      </c>
      <c r="E18" s="1050">
        <v>60044</v>
      </c>
      <c r="F18" s="1051">
        <f t="shared" si="0"/>
        <v>891986</v>
      </c>
      <c r="G18" s="312" t="s">
        <v>2095</v>
      </c>
      <c r="L18" s="1056"/>
    </row>
    <row r="19" spans="1:12" s="1049" customFormat="1" ht="24.95" customHeight="1">
      <c r="A19" s="312" t="s">
        <v>148</v>
      </c>
      <c r="B19" s="1052">
        <v>239600</v>
      </c>
      <c r="C19" s="1052">
        <v>221674</v>
      </c>
      <c r="D19" s="1052">
        <v>28303</v>
      </c>
      <c r="E19" s="1052">
        <v>16124</v>
      </c>
      <c r="F19" s="1051">
        <f t="shared" si="0"/>
        <v>505701</v>
      </c>
      <c r="G19" s="312" t="s">
        <v>261</v>
      </c>
      <c r="L19" s="1056"/>
    </row>
    <row r="20" spans="1:12" s="1049" customFormat="1" ht="24.95" customHeight="1">
      <c r="A20" s="312" t="s">
        <v>2050</v>
      </c>
      <c r="B20" s="1050">
        <v>531237</v>
      </c>
      <c r="C20" s="1050">
        <v>496571</v>
      </c>
      <c r="D20" s="1050">
        <v>124479</v>
      </c>
      <c r="E20" s="1050">
        <v>100409</v>
      </c>
      <c r="F20" s="1051">
        <f t="shared" si="0"/>
        <v>1252696</v>
      </c>
      <c r="G20" s="312" t="s">
        <v>117</v>
      </c>
      <c r="H20" s="1057"/>
      <c r="J20" s="1057"/>
      <c r="K20" s="1057"/>
      <c r="L20" s="1056"/>
    </row>
    <row r="21" spans="1:12" s="1049" customFormat="1" ht="24.95" customHeight="1">
      <c r="A21" s="312" t="s">
        <v>2051</v>
      </c>
      <c r="B21" s="1052">
        <v>247384</v>
      </c>
      <c r="C21" s="1052">
        <v>213672</v>
      </c>
      <c r="D21" s="1052">
        <v>76782</v>
      </c>
      <c r="E21" s="1052">
        <v>71586</v>
      </c>
      <c r="F21" s="1051">
        <f t="shared" si="0"/>
        <v>609424</v>
      </c>
      <c r="G21" s="312" t="s">
        <v>2096</v>
      </c>
      <c r="I21" s="1057"/>
      <c r="J21" s="1057"/>
    </row>
    <row r="22" spans="1:12" s="1049" customFormat="1" ht="24.95" customHeight="1">
      <c r="A22" s="312" t="s">
        <v>2052</v>
      </c>
      <c r="B22" s="1050">
        <v>210060</v>
      </c>
      <c r="C22" s="1050">
        <v>190260</v>
      </c>
      <c r="D22" s="1050">
        <v>13485</v>
      </c>
      <c r="E22" s="1050">
        <v>5644</v>
      </c>
      <c r="F22" s="1051">
        <f t="shared" si="0"/>
        <v>419449</v>
      </c>
      <c r="G22" s="312" t="s">
        <v>121</v>
      </c>
    </row>
    <row r="23" spans="1:12" s="1049" customFormat="1" ht="24.95" customHeight="1">
      <c r="A23" s="312" t="s">
        <v>2053</v>
      </c>
      <c r="B23" s="1052">
        <v>206937</v>
      </c>
      <c r="C23" s="1052">
        <v>180683</v>
      </c>
      <c r="D23" s="1052">
        <v>32579</v>
      </c>
      <c r="E23" s="1052">
        <v>17286</v>
      </c>
      <c r="F23" s="1051">
        <f t="shared" si="0"/>
        <v>437485</v>
      </c>
      <c r="G23" s="312" t="s">
        <v>123</v>
      </c>
    </row>
    <row r="24" spans="1:12" s="1053" customFormat="1" ht="24.95" customHeight="1">
      <c r="A24" s="312" t="s">
        <v>124</v>
      </c>
      <c r="B24" s="1050">
        <v>218209</v>
      </c>
      <c r="C24" s="1050">
        <v>201551</v>
      </c>
      <c r="D24" s="1050">
        <v>13968</v>
      </c>
      <c r="E24" s="1050">
        <v>14013</v>
      </c>
      <c r="F24" s="1051">
        <f t="shared" si="0"/>
        <v>447741</v>
      </c>
      <c r="G24" s="312" t="s">
        <v>125</v>
      </c>
      <c r="H24" s="1049"/>
      <c r="I24" s="1049"/>
    </row>
    <row r="25" spans="1:12" s="1049" customFormat="1" ht="24.95" customHeight="1">
      <c r="A25" s="312" t="s">
        <v>126</v>
      </c>
      <c r="B25" s="1052">
        <v>92948</v>
      </c>
      <c r="C25" s="1052">
        <v>89821</v>
      </c>
      <c r="D25" s="1052">
        <v>9811</v>
      </c>
      <c r="E25" s="1052">
        <v>2101</v>
      </c>
      <c r="F25" s="1051">
        <f t="shared" si="0"/>
        <v>194681</v>
      </c>
      <c r="G25" s="312" t="s">
        <v>127</v>
      </c>
    </row>
    <row r="26" spans="1:12" s="1024" customFormat="1" ht="24.95" customHeight="1">
      <c r="A26" s="1058" t="s">
        <v>533</v>
      </c>
      <c r="B26" s="1059">
        <f>SUM(B6:B25)</f>
        <v>6325173</v>
      </c>
      <c r="C26" s="1059">
        <f>SUM(C6:C25)</f>
        <v>6084111</v>
      </c>
      <c r="D26" s="1059">
        <f>SUM(D6:D25)</f>
        <v>1152851</v>
      </c>
      <c r="E26" s="1059">
        <f>SUM(E6:E25)</f>
        <v>776084</v>
      </c>
      <c r="F26" s="1059">
        <f>SUM(F6:F25)</f>
        <v>14338219</v>
      </c>
      <c r="G26" s="1058" t="s">
        <v>129</v>
      </c>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G27"/>
  <sheetViews>
    <sheetView rightToLeft="1" zoomScale="80" zoomScaleNormal="80" workbookViewId="0">
      <selection activeCell="C20" sqref="C20"/>
    </sheetView>
  </sheetViews>
  <sheetFormatPr defaultColWidth="13.42578125" defaultRowHeight="15"/>
  <cols>
    <col min="1" max="7" width="25.7109375" style="1060" customWidth="1"/>
    <col min="8" max="227" width="13.42578125" style="1060"/>
    <col min="228" max="234" width="17.42578125" style="1060" customWidth="1"/>
    <col min="235" max="235" width="13.42578125" style="1060" customWidth="1"/>
    <col min="236" max="483" width="13.42578125" style="1060"/>
    <col min="484" max="490" width="17.42578125" style="1060" customWidth="1"/>
    <col min="491" max="491" width="13.42578125" style="1060" customWidth="1"/>
    <col min="492" max="739" width="13.42578125" style="1060"/>
    <col min="740" max="746" width="17.42578125" style="1060" customWidth="1"/>
    <col min="747" max="747" width="13.42578125" style="1060" customWidth="1"/>
    <col min="748" max="995" width="13.42578125" style="1060"/>
    <col min="996" max="1002" width="17.42578125" style="1060" customWidth="1"/>
    <col min="1003" max="1003" width="13.42578125" style="1060" customWidth="1"/>
    <col min="1004" max="1251" width="13.42578125" style="1060"/>
    <col min="1252" max="1258" width="17.42578125" style="1060" customWidth="1"/>
    <col min="1259" max="1259" width="13.42578125" style="1060" customWidth="1"/>
    <col min="1260" max="1507" width="13.42578125" style="1060"/>
    <col min="1508" max="1514" width="17.42578125" style="1060" customWidth="1"/>
    <col min="1515" max="1515" width="13.42578125" style="1060" customWidth="1"/>
    <col min="1516" max="1763" width="13.42578125" style="1060"/>
    <col min="1764" max="1770" width="17.42578125" style="1060" customWidth="1"/>
    <col min="1771" max="1771" width="13.42578125" style="1060" customWidth="1"/>
    <col min="1772" max="2019" width="13.42578125" style="1060"/>
    <col min="2020" max="2026" width="17.42578125" style="1060" customWidth="1"/>
    <col min="2027" max="2027" width="13.42578125" style="1060" customWidth="1"/>
    <col min="2028" max="2275" width="13.42578125" style="1060"/>
    <col min="2276" max="2282" width="17.42578125" style="1060" customWidth="1"/>
    <col min="2283" max="2283" width="13.42578125" style="1060" customWidth="1"/>
    <col min="2284" max="2531" width="13.42578125" style="1060"/>
    <col min="2532" max="2538" width="17.42578125" style="1060" customWidth="1"/>
    <col min="2539" max="2539" width="13.42578125" style="1060" customWidth="1"/>
    <col min="2540" max="2787" width="13.42578125" style="1060"/>
    <col min="2788" max="2794" width="17.42578125" style="1060" customWidth="1"/>
    <col min="2795" max="2795" width="13.42578125" style="1060" customWidth="1"/>
    <col min="2796" max="3043" width="13.42578125" style="1060"/>
    <col min="3044" max="3050" width="17.42578125" style="1060" customWidth="1"/>
    <col min="3051" max="3051" width="13.42578125" style="1060" customWidth="1"/>
    <col min="3052" max="3299" width="13.42578125" style="1060"/>
    <col min="3300" max="3306" width="17.42578125" style="1060" customWidth="1"/>
    <col min="3307" max="3307" width="13.42578125" style="1060" customWidth="1"/>
    <col min="3308" max="3555" width="13.42578125" style="1060"/>
    <col min="3556" max="3562" width="17.42578125" style="1060" customWidth="1"/>
    <col min="3563" max="3563" width="13.42578125" style="1060" customWidth="1"/>
    <col min="3564" max="3811" width="13.42578125" style="1060"/>
    <col min="3812" max="3818" width="17.42578125" style="1060" customWidth="1"/>
    <col min="3819" max="3819" width="13.42578125" style="1060" customWidth="1"/>
    <col min="3820" max="4067" width="13.42578125" style="1060"/>
    <col min="4068" max="4074" width="17.42578125" style="1060" customWidth="1"/>
    <col min="4075" max="4075" width="13.42578125" style="1060" customWidth="1"/>
    <col min="4076" max="4323" width="13.42578125" style="1060"/>
    <col min="4324" max="4330" width="17.42578125" style="1060" customWidth="1"/>
    <col min="4331" max="4331" width="13.42578125" style="1060" customWidth="1"/>
    <col min="4332" max="4579" width="13.42578125" style="1060"/>
    <col min="4580" max="4586" width="17.42578125" style="1060" customWidth="1"/>
    <col min="4587" max="4587" width="13.42578125" style="1060" customWidth="1"/>
    <col min="4588" max="4835" width="13.42578125" style="1060"/>
    <col min="4836" max="4842" width="17.42578125" style="1060" customWidth="1"/>
    <col min="4843" max="4843" width="13.42578125" style="1060" customWidth="1"/>
    <col min="4844" max="5091" width="13.42578125" style="1060"/>
    <col min="5092" max="5098" width="17.42578125" style="1060" customWidth="1"/>
    <col min="5099" max="5099" width="13.42578125" style="1060" customWidth="1"/>
    <col min="5100" max="5347" width="13.42578125" style="1060"/>
    <col min="5348" max="5354" width="17.42578125" style="1060" customWidth="1"/>
    <col min="5355" max="5355" width="13.42578125" style="1060" customWidth="1"/>
    <col min="5356" max="5603" width="13.42578125" style="1060"/>
    <col min="5604" max="5610" width="17.42578125" style="1060" customWidth="1"/>
    <col min="5611" max="5611" width="13.42578125" style="1060" customWidth="1"/>
    <col min="5612" max="5859" width="13.42578125" style="1060"/>
    <col min="5860" max="5866" width="17.42578125" style="1060" customWidth="1"/>
    <col min="5867" max="5867" width="13.42578125" style="1060" customWidth="1"/>
    <col min="5868" max="6115" width="13.42578125" style="1060"/>
    <col min="6116" max="6122" width="17.42578125" style="1060" customWidth="1"/>
    <col min="6123" max="6123" width="13.42578125" style="1060" customWidth="1"/>
    <col min="6124" max="6371" width="13.42578125" style="1060"/>
    <col min="6372" max="6378" width="17.42578125" style="1060" customWidth="1"/>
    <col min="6379" max="6379" width="13.42578125" style="1060" customWidth="1"/>
    <col min="6380" max="6627" width="13.42578125" style="1060"/>
    <col min="6628" max="6634" width="17.42578125" style="1060" customWidth="1"/>
    <col min="6635" max="6635" width="13.42578125" style="1060" customWidth="1"/>
    <col min="6636" max="6883" width="13.42578125" style="1060"/>
    <col min="6884" max="6890" width="17.42578125" style="1060" customWidth="1"/>
    <col min="6891" max="6891" width="13.42578125" style="1060" customWidth="1"/>
    <col min="6892" max="7139" width="13.42578125" style="1060"/>
    <col min="7140" max="7146" width="17.42578125" style="1060" customWidth="1"/>
    <col min="7147" max="7147" width="13.42578125" style="1060" customWidth="1"/>
    <col min="7148" max="7395" width="13.42578125" style="1060"/>
    <col min="7396" max="7402" width="17.42578125" style="1060" customWidth="1"/>
    <col min="7403" max="7403" width="13.42578125" style="1060" customWidth="1"/>
    <col min="7404" max="7651" width="13.42578125" style="1060"/>
    <col min="7652" max="7658" width="17.42578125" style="1060" customWidth="1"/>
    <col min="7659" max="7659" width="13.42578125" style="1060" customWidth="1"/>
    <col min="7660" max="7907" width="13.42578125" style="1060"/>
    <col min="7908" max="7914" width="17.42578125" style="1060" customWidth="1"/>
    <col min="7915" max="7915" width="13.42578125" style="1060" customWidth="1"/>
    <col min="7916" max="8163" width="13.42578125" style="1060"/>
    <col min="8164" max="8170" width="17.42578125" style="1060" customWidth="1"/>
    <col min="8171" max="8171" width="13.42578125" style="1060" customWidth="1"/>
    <col min="8172" max="8419" width="13.42578125" style="1060"/>
    <col min="8420" max="8426" width="17.42578125" style="1060" customWidth="1"/>
    <col min="8427" max="8427" width="13.42578125" style="1060" customWidth="1"/>
    <col min="8428" max="8675" width="13.42578125" style="1060"/>
    <col min="8676" max="8682" width="17.42578125" style="1060" customWidth="1"/>
    <col min="8683" max="8683" width="13.42578125" style="1060" customWidth="1"/>
    <col min="8684" max="8931" width="13.42578125" style="1060"/>
    <col min="8932" max="8938" width="17.42578125" style="1060" customWidth="1"/>
    <col min="8939" max="8939" width="13.42578125" style="1060" customWidth="1"/>
    <col min="8940" max="9187" width="13.42578125" style="1060"/>
    <col min="9188" max="9194" width="17.42578125" style="1060" customWidth="1"/>
    <col min="9195" max="9195" width="13.42578125" style="1060" customWidth="1"/>
    <col min="9196" max="9443" width="13.42578125" style="1060"/>
    <col min="9444" max="9450" width="17.42578125" style="1060" customWidth="1"/>
    <col min="9451" max="9451" width="13.42578125" style="1060" customWidth="1"/>
    <col min="9452" max="9699" width="13.42578125" style="1060"/>
    <col min="9700" max="9706" width="17.42578125" style="1060" customWidth="1"/>
    <col min="9707" max="9707" width="13.42578125" style="1060" customWidth="1"/>
    <col min="9708" max="9955" width="13.42578125" style="1060"/>
    <col min="9956" max="9962" width="17.42578125" style="1060" customWidth="1"/>
    <col min="9963" max="9963" width="13.42578125" style="1060" customWidth="1"/>
    <col min="9964" max="10211" width="13.42578125" style="1060"/>
    <col min="10212" max="10218" width="17.42578125" style="1060" customWidth="1"/>
    <col min="10219" max="10219" width="13.42578125" style="1060" customWidth="1"/>
    <col min="10220" max="10467" width="13.42578125" style="1060"/>
    <col min="10468" max="10474" width="17.42578125" style="1060" customWidth="1"/>
    <col min="10475" max="10475" width="13.42578125" style="1060" customWidth="1"/>
    <col min="10476" max="10723" width="13.42578125" style="1060"/>
    <col min="10724" max="10730" width="17.42578125" style="1060" customWidth="1"/>
    <col min="10731" max="10731" width="13.42578125" style="1060" customWidth="1"/>
    <col min="10732" max="10979" width="13.42578125" style="1060"/>
    <col min="10980" max="10986" width="17.42578125" style="1060" customWidth="1"/>
    <col min="10987" max="10987" width="13.42578125" style="1060" customWidth="1"/>
    <col min="10988" max="11235" width="13.42578125" style="1060"/>
    <col min="11236" max="11242" width="17.42578125" style="1060" customWidth="1"/>
    <col min="11243" max="11243" width="13.42578125" style="1060" customWidth="1"/>
    <col min="11244" max="11491" width="13.42578125" style="1060"/>
    <col min="11492" max="11498" width="17.42578125" style="1060" customWidth="1"/>
    <col min="11499" max="11499" width="13.42578125" style="1060" customWidth="1"/>
    <col min="11500" max="11747" width="13.42578125" style="1060"/>
    <col min="11748" max="11754" width="17.42578125" style="1060" customWidth="1"/>
    <col min="11755" max="11755" width="13.42578125" style="1060" customWidth="1"/>
    <col min="11756" max="12003" width="13.42578125" style="1060"/>
    <col min="12004" max="12010" width="17.42578125" style="1060" customWidth="1"/>
    <col min="12011" max="12011" width="13.42578125" style="1060" customWidth="1"/>
    <col min="12012" max="12259" width="13.42578125" style="1060"/>
    <col min="12260" max="12266" width="17.42578125" style="1060" customWidth="1"/>
    <col min="12267" max="12267" width="13.42578125" style="1060" customWidth="1"/>
    <col min="12268" max="12515" width="13.42578125" style="1060"/>
    <col min="12516" max="12522" width="17.42578125" style="1060" customWidth="1"/>
    <col min="12523" max="12523" width="13.42578125" style="1060" customWidth="1"/>
    <col min="12524" max="12771" width="13.42578125" style="1060"/>
    <col min="12772" max="12778" width="17.42578125" style="1060" customWidth="1"/>
    <col min="12779" max="12779" width="13.42578125" style="1060" customWidth="1"/>
    <col min="12780" max="13027" width="13.42578125" style="1060"/>
    <col min="13028" max="13034" width="17.42578125" style="1060" customWidth="1"/>
    <col min="13035" max="13035" width="13.42578125" style="1060" customWidth="1"/>
    <col min="13036" max="13283" width="13.42578125" style="1060"/>
    <col min="13284" max="13290" width="17.42578125" style="1060" customWidth="1"/>
    <col min="13291" max="13291" width="13.42578125" style="1060" customWidth="1"/>
    <col min="13292" max="13539" width="13.42578125" style="1060"/>
    <col min="13540" max="13546" width="17.42578125" style="1060" customWidth="1"/>
    <col min="13547" max="13547" width="13.42578125" style="1060" customWidth="1"/>
    <col min="13548" max="13795" width="13.42578125" style="1060"/>
    <col min="13796" max="13802" width="17.42578125" style="1060" customWidth="1"/>
    <col min="13803" max="13803" width="13.42578125" style="1060" customWidth="1"/>
    <col min="13804" max="14051" width="13.42578125" style="1060"/>
    <col min="14052" max="14058" width="17.42578125" style="1060" customWidth="1"/>
    <col min="14059" max="14059" width="13.42578125" style="1060" customWidth="1"/>
    <col min="14060" max="14307" width="13.42578125" style="1060"/>
    <col min="14308" max="14314" width="17.42578125" style="1060" customWidth="1"/>
    <col min="14315" max="14315" width="13.42578125" style="1060" customWidth="1"/>
    <col min="14316" max="14563" width="13.42578125" style="1060"/>
    <col min="14564" max="14570" width="17.42578125" style="1060" customWidth="1"/>
    <col min="14571" max="14571" width="13.42578125" style="1060" customWidth="1"/>
    <col min="14572" max="14819" width="13.42578125" style="1060"/>
    <col min="14820" max="14826" width="17.42578125" style="1060" customWidth="1"/>
    <col min="14827" max="14827" width="13.42578125" style="1060" customWidth="1"/>
    <col min="14828" max="15075" width="13.42578125" style="1060"/>
    <col min="15076" max="15082" width="17.42578125" style="1060" customWidth="1"/>
    <col min="15083" max="15083" width="13.42578125" style="1060" customWidth="1"/>
    <col min="15084" max="15331" width="13.42578125" style="1060"/>
    <col min="15332" max="15338" width="17.42578125" style="1060" customWidth="1"/>
    <col min="15339" max="15339" width="13.42578125" style="1060" customWidth="1"/>
    <col min="15340" max="15587" width="13.42578125" style="1060"/>
    <col min="15588" max="15594" width="17.42578125" style="1060" customWidth="1"/>
    <col min="15595" max="15595" width="13.42578125" style="1060" customWidth="1"/>
    <col min="15596" max="15843" width="13.42578125" style="1060"/>
    <col min="15844" max="15850" width="17.42578125" style="1060" customWidth="1"/>
    <col min="15851" max="15851" width="13.42578125" style="1060" customWidth="1"/>
    <col min="15852" max="16099" width="13.42578125" style="1060"/>
    <col min="16100" max="16106" width="17.42578125" style="1060" customWidth="1"/>
    <col min="16107" max="16107" width="13.42578125" style="1060" customWidth="1"/>
    <col min="16108" max="16384" width="13.42578125" style="1060"/>
  </cols>
  <sheetData>
    <row r="1" spans="1:7" s="1049" customFormat="1" ht="33" customHeight="1">
      <c r="A1" s="1956" t="s">
        <v>2459</v>
      </c>
      <c r="B1" s="1956"/>
      <c r="C1" s="1956"/>
      <c r="D1" s="1956"/>
      <c r="E1" s="1956"/>
      <c r="F1" s="1956"/>
      <c r="G1" s="1956"/>
    </row>
    <row r="2" spans="1:7" s="1049" customFormat="1" ht="33" customHeight="1">
      <c r="A2" s="1957" t="s">
        <v>2645</v>
      </c>
      <c r="B2" s="1957"/>
      <c r="C2" s="1957"/>
      <c r="D2" s="1957"/>
      <c r="E2" s="1957"/>
      <c r="F2" s="1957"/>
      <c r="G2" s="1957"/>
    </row>
    <row r="3" spans="1:7" s="1024" customFormat="1" ht="14.25" customHeight="1">
      <c r="A3" s="2431" t="s">
        <v>2646</v>
      </c>
      <c r="B3" s="2431"/>
      <c r="C3" s="2427"/>
      <c r="D3" s="2429" t="s">
        <v>2647</v>
      </c>
      <c r="E3" s="2429"/>
      <c r="F3" s="2429"/>
      <c r="G3" s="2430"/>
    </row>
    <row r="4" spans="1:7" s="1024" customFormat="1" ht="44.25" customHeight="1">
      <c r="A4" s="2179" t="s">
        <v>83</v>
      </c>
      <c r="B4" s="2179" t="s">
        <v>640</v>
      </c>
      <c r="C4" s="2179"/>
      <c r="D4" s="2179" t="s">
        <v>641</v>
      </c>
      <c r="E4" s="2179"/>
      <c r="F4" s="1035" t="s">
        <v>150</v>
      </c>
      <c r="G4" s="2179" t="s">
        <v>87</v>
      </c>
    </row>
    <row r="5" spans="1:7" s="1024" customFormat="1" ht="42" customHeight="1">
      <c r="A5" s="2179" t="s">
        <v>2648</v>
      </c>
      <c r="B5" s="1035" t="s">
        <v>642</v>
      </c>
      <c r="C5" s="1035" t="s">
        <v>643</v>
      </c>
      <c r="D5" s="1035" t="s">
        <v>642</v>
      </c>
      <c r="E5" s="1035" t="s">
        <v>643</v>
      </c>
      <c r="F5" s="1035" t="s">
        <v>129</v>
      </c>
      <c r="G5" s="2179"/>
    </row>
    <row r="6" spans="1:7" s="1049" customFormat="1" ht="24.95" customHeight="1">
      <c r="A6" s="1061" t="s">
        <v>818</v>
      </c>
      <c r="B6" s="1050">
        <v>190760</v>
      </c>
      <c r="C6" s="1050">
        <v>120485</v>
      </c>
      <c r="D6" s="1050">
        <v>51256</v>
      </c>
      <c r="E6" s="1050">
        <v>14272</v>
      </c>
      <c r="F6" s="1051">
        <f>SUM(B6:E6)</f>
        <v>376773</v>
      </c>
      <c r="G6" s="312" t="s">
        <v>89</v>
      </c>
    </row>
    <row r="7" spans="1:7" s="1053" customFormat="1" ht="24.95" customHeight="1">
      <c r="A7" s="1061" t="s">
        <v>90</v>
      </c>
      <c r="B7" s="1052">
        <v>36771</v>
      </c>
      <c r="C7" s="1052">
        <v>30093</v>
      </c>
      <c r="D7" s="1052">
        <v>18099</v>
      </c>
      <c r="E7" s="1052">
        <v>10935</v>
      </c>
      <c r="F7" s="1051">
        <f t="shared" ref="F7:F26" si="0">SUM(B7:E7)</f>
        <v>95898</v>
      </c>
      <c r="G7" s="312" t="s">
        <v>91</v>
      </c>
    </row>
    <row r="8" spans="1:7" s="1049" customFormat="1" ht="24.95" customHeight="1">
      <c r="A8" s="1061" t="s">
        <v>1008</v>
      </c>
      <c r="B8" s="1050">
        <v>13342</v>
      </c>
      <c r="C8" s="1050">
        <v>9174</v>
      </c>
      <c r="D8" s="1050">
        <v>3927</v>
      </c>
      <c r="E8" s="1050">
        <v>1217</v>
      </c>
      <c r="F8" s="1051">
        <f t="shared" si="0"/>
        <v>27660</v>
      </c>
      <c r="G8" s="312" t="s">
        <v>93</v>
      </c>
    </row>
    <row r="9" spans="1:7" s="1049" customFormat="1" ht="24.95" customHeight="1">
      <c r="A9" s="1061" t="s">
        <v>2044</v>
      </c>
      <c r="B9" s="1052">
        <v>51483</v>
      </c>
      <c r="C9" s="1052">
        <v>35773</v>
      </c>
      <c r="D9" s="1052">
        <v>9876</v>
      </c>
      <c r="E9" s="1052">
        <v>3399</v>
      </c>
      <c r="F9" s="1051">
        <f t="shared" si="0"/>
        <v>100531</v>
      </c>
      <c r="G9" s="312" t="s">
        <v>95</v>
      </c>
    </row>
    <row r="10" spans="1:7" s="1049" customFormat="1" ht="24.95" customHeight="1">
      <c r="A10" s="1061" t="s">
        <v>820</v>
      </c>
      <c r="B10" s="1050">
        <v>112872</v>
      </c>
      <c r="C10" s="1050">
        <v>87942</v>
      </c>
      <c r="D10" s="1050">
        <v>24673</v>
      </c>
      <c r="E10" s="1050">
        <v>11907</v>
      </c>
      <c r="F10" s="1051">
        <f t="shared" si="0"/>
        <v>237394</v>
      </c>
      <c r="G10" s="312" t="s">
        <v>97</v>
      </c>
    </row>
    <row r="11" spans="1:7" s="1049" customFormat="1" ht="24.95" customHeight="1">
      <c r="A11" s="1061" t="s">
        <v>2045</v>
      </c>
      <c r="B11" s="1052">
        <v>55702</v>
      </c>
      <c r="C11" s="1052">
        <v>42154</v>
      </c>
      <c r="D11" s="1052">
        <v>14881</v>
      </c>
      <c r="E11" s="1052">
        <v>4127</v>
      </c>
      <c r="F11" s="1051">
        <f t="shared" si="0"/>
        <v>116864</v>
      </c>
      <c r="G11" s="312" t="s">
        <v>2094</v>
      </c>
    </row>
    <row r="12" spans="1:7" s="1049" customFormat="1" ht="24.95" customHeight="1">
      <c r="A12" s="1061" t="s">
        <v>821</v>
      </c>
      <c r="B12" s="1050">
        <v>35131</v>
      </c>
      <c r="C12" s="1050">
        <v>24355</v>
      </c>
      <c r="D12" s="1050">
        <v>8189</v>
      </c>
      <c r="E12" s="1050">
        <v>2839</v>
      </c>
      <c r="F12" s="1051">
        <f t="shared" si="0"/>
        <v>70514</v>
      </c>
      <c r="G12" s="312" t="s">
        <v>101</v>
      </c>
    </row>
    <row r="13" spans="1:7" s="1055" customFormat="1" ht="24.95" customHeight="1">
      <c r="A13" s="1061" t="s">
        <v>2046</v>
      </c>
      <c r="B13" s="1052">
        <v>74364</v>
      </c>
      <c r="C13" s="1052">
        <v>49799</v>
      </c>
      <c r="D13" s="1052">
        <v>6735</v>
      </c>
      <c r="E13" s="1052">
        <v>1787</v>
      </c>
      <c r="F13" s="1051">
        <f t="shared" si="0"/>
        <v>132685</v>
      </c>
      <c r="G13" s="312" t="s">
        <v>103</v>
      </c>
    </row>
    <row r="14" spans="1:7" s="1049" customFormat="1" ht="24.95" customHeight="1">
      <c r="A14" s="1061" t="s">
        <v>2047</v>
      </c>
      <c r="B14" s="1050">
        <v>67709</v>
      </c>
      <c r="C14" s="1050">
        <v>54431</v>
      </c>
      <c r="D14" s="1050">
        <v>10693</v>
      </c>
      <c r="E14" s="1050">
        <v>5860</v>
      </c>
      <c r="F14" s="1051">
        <f t="shared" si="0"/>
        <v>138693</v>
      </c>
      <c r="G14" s="312" t="s">
        <v>105</v>
      </c>
    </row>
    <row r="15" spans="1:7" s="1049" customFormat="1" ht="24.95" customHeight="1">
      <c r="A15" s="1061" t="s">
        <v>2048</v>
      </c>
      <c r="B15" s="1052">
        <v>73962</v>
      </c>
      <c r="C15" s="1052">
        <v>46649</v>
      </c>
      <c r="D15" s="1052">
        <v>10509</v>
      </c>
      <c r="E15" s="1052">
        <v>1986</v>
      </c>
      <c r="F15" s="1051">
        <f t="shared" si="0"/>
        <v>133106</v>
      </c>
      <c r="G15" s="312" t="s">
        <v>107</v>
      </c>
    </row>
    <row r="16" spans="1:7" s="1053" customFormat="1" ht="24.95" customHeight="1">
      <c r="A16" s="1061" t="s">
        <v>259</v>
      </c>
      <c r="B16" s="1050">
        <v>10005</v>
      </c>
      <c r="C16" s="1050">
        <v>7095</v>
      </c>
      <c r="D16" s="1050">
        <v>2084</v>
      </c>
      <c r="E16" s="1050">
        <v>813</v>
      </c>
      <c r="F16" s="1051">
        <f t="shared" si="0"/>
        <v>19997</v>
      </c>
      <c r="G16" s="312" t="s">
        <v>109</v>
      </c>
    </row>
    <row r="17" spans="1:7" s="1049" customFormat="1" ht="24.95" customHeight="1">
      <c r="A17" s="1061" t="s">
        <v>110</v>
      </c>
      <c r="B17" s="1052">
        <v>110382</v>
      </c>
      <c r="C17" s="1052">
        <v>97976</v>
      </c>
      <c r="D17" s="1052">
        <v>33621</v>
      </c>
      <c r="E17" s="1052">
        <v>7656</v>
      </c>
      <c r="F17" s="1051">
        <f t="shared" si="0"/>
        <v>249635</v>
      </c>
      <c r="G17" s="312" t="s">
        <v>111</v>
      </c>
    </row>
    <row r="18" spans="1:7" s="1049" customFormat="1" ht="24.95" customHeight="1">
      <c r="A18" s="1061" t="s">
        <v>112</v>
      </c>
      <c r="B18" s="1050">
        <v>78964</v>
      </c>
      <c r="C18" s="1050">
        <v>67299</v>
      </c>
      <c r="D18" s="1050">
        <v>21374</v>
      </c>
      <c r="E18" s="1050">
        <v>7306</v>
      </c>
      <c r="F18" s="1051">
        <f t="shared" si="0"/>
        <v>174943</v>
      </c>
      <c r="G18" s="312" t="s">
        <v>2095</v>
      </c>
    </row>
    <row r="19" spans="1:7" s="1049" customFormat="1" ht="24.95" customHeight="1">
      <c r="A19" s="1061" t="s">
        <v>148</v>
      </c>
      <c r="B19" s="1052">
        <v>15768</v>
      </c>
      <c r="C19" s="1052">
        <v>10829</v>
      </c>
      <c r="D19" s="1052">
        <v>2706</v>
      </c>
      <c r="E19" s="1052">
        <v>866</v>
      </c>
      <c r="F19" s="1051">
        <f>SUM(B19:E19)</f>
        <v>30169</v>
      </c>
      <c r="G19" s="312" t="s">
        <v>261</v>
      </c>
    </row>
    <row r="20" spans="1:7" s="1049" customFormat="1" ht="24.95" customHeight="1">
      <c r="A20" s="1061" t="s">
        <v>2050</v>
      </c>
      <c r="B20" s="1050">
        <v>114904</v>
      </c>
      <c r="C20" s="1050">
        <v>67724</v>
      </c>
      <c r="D20" s="1050">
        <v>44274</v>
      </c>
      <c r="E20" s="1050">
        <v>21308</v>
      </c>
      <c r="F20" s="1051">
        <f t="shared" si="0"/>
        <v>248210</v>
      </c>
      <c r="G20" s="312" t="s">
        <v>117</v>
      </c>
    </row>
    <row r="21" spans="1:7" s="1049" customFormat="1" ht="24.95" customHeight="1">
      <c r="A21" s="1061" t="s">
        <v>2051</v>
      </c>
      <c r="B21" s="1052">
        <v>52697</v>
      </c>
      <c r="C21" s="1052">
        <v>35234</v>
      </c>
      <c r="D21" s="1052">
        <v>19322</v>
      </c>
      <c r="E21" s="1052">
        <v>12983</v>
      </c>
      <c r="F21" s="1051">
        <f t="shared" si="0"/>
        <v>120236</v>
      </c>
      <c r="G21" s="312" t="s">
        <v>2096</v>
      </c>
    </row>
    <row r="22" spans="1:7" s="1049" customFormat="1" ht="24.95" customHeight="1">
      <c r="A22" s="1061" t="s">
        <v>2052</v>
      </c>
      <c r="B22" s="1050">
        <v>33485</v>
      </c>
      <c r="C22" s="1050">
        <v>21341</v>
      </c>
      <c r="D22" s="1050">
        <v>3337</v>
      </c>
      <c r="E22" s="1050">
        <v>1241</v>
      </c>
      <c r="F22" s="1051">
        <f t="shared" si="0"/>
        <v>59404</v>
      </c>
      <c r="G22" s="312" t="s">
        <v>121</v>
      </c>
    </row>
    <row r="23" spans="1:7" s="1049" customFormat="1" ht="24.95" customHeight="1">
      <c r="A23" s="1061" t="s">
        <v>2053</v>
      </c>
      <c r="B23" s="1052">
        <v>91244</v>
      </c>
      <c r="C23" s="1052">
        <v>86567</v>
      </c>
      <c r="D23" s="1052">
        <v>15248</v>
      </c>
      <c r="E23" s="1052">
        <v>7064</v>
      </c>
      <c r="F23" s="1051">
        <f t="shared" si="0"/>
        <v>200123</v>
      </c>
      <c r="G23" s="312" t="s">
        <v>123</v>
      </c>
    </row>
    <row r="24" spans="1:7" s="1053" customFormat="1" ht="24.95" customHeight="1">
      <c r="A24" s="1061" t="s">
        <v>124</v>
      </c>
      <c r="B24" s="1050">
        <v>2860</v>
      </c>
      <c r="C24" s="1050">
        <v>1570</v>
      </c>
      <c r="D24" s="1050">
        <v>125</v>
      </c>
      <c r="E24" s="1050">
        <v>39</v>
      </c>
      <c r="F24" s="1051">
        <f t="shared" si="0"/>
        <v>4594</v>
      </c>
      <c r="G24" s="312" t="s">
        <v>125</v>
      </c>
    </row>
    <row r="25" spans="1:7" s="1049" customFormat="1" ht="24.95" customHeight="1">
      <c r="A25" s="1061" t="s">
        <v>126</v>
      </c>
      <c r="B25" s="1052">
        <v>8760</v>
      </c>
      <c r="C25" s="1052">
        <v>4589</v>
      </c>
      <c r="D25" s="1052">
        <v>1237</v>
      </c>
      <c r="E25" s="1052">
        <v>194</v>
      </c>
      <c r="F25" s="1051">
        <f t="shared" si="0"/>
        <v>14780</v>
      </c>
      <c r="G25" s="312" t="s">
        <v>127</v>
      </c>
    </row>
    <row r="26" spans="1:7" s="1024" customFormat="1" ht="24.95" customHeight="1">
      <c r="A26" s="1058" t="s">
        <v>533</v>
      </c>
      <c r="B26" s="1059">
        <f>SUM(B6:B25)</f>
        <v>1231165</v>
      </c>
      <c r="C26" s="1059">
        <f>SUM(C6:C25)</f>
        <v>901079</v>
      </c>
      <c r="D26" s="1059">
        <f>SUM(D6:D25)</f>
        <v>302166</v>
      </c>
      <c r="E26" s="1059">
        <f>SUM(E6:E25)</f>
        <v>117799</v>
      </c>
      <c r="F26" s="1059">
        <f t="shared" si="0"/>
        <v>2552209</v>
      </c>
      <c r="G26" s="1058" t="s">
        <v>129</v>
      </c>
    </row>
    <row r="27" spans="1:7">
      <c r="A27" s="1062"/>
      <c r="B27" s="1062"/>
      <c r="C27" s="1062"/>
      <c r="D27" s="1062"/>
      <c r="E27" s="1062"/>
      <c r="F27" s="1062"/>
      <c r="G27" s="1062"/>
    </row>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M54"/>
  <sheetViews>
    <sheetView rightToLeft="1" topLeftCell="A7" zoomScale="80" zoomScaleNormal="80" workbookViewId="0">
      <selection activeCell="C19" sqref="C19"/>
    </sheetView>
  </sheetViews>
  <sheetFormatPr defaultColWidth="13.42578125" defaultRowHeight="15"/>
  <cols>
    <col min="1" max="7" width="25.7109375" style="1060" customWidth="1"/>
    <col min="8" max="9" width="13.42578125" style="1060" customWidth="1"/>
    <col min="10" max="230" width="13.42578125" style="1060"/>
    <col min="231" max="237" width="17.42578125" style="1060" customWidth="1"/>
    <col min="238" max="238" width="13.42578125" style="1060" customWidth="1"/>
    <col min="239" max="486" width="13.42578125" style="1060"/>
    <col min="487" max="493" width="17.42578125" style="1060" customWidth="1"/>
    <col min="494" max="494" width="13.42578125" style="1060" customWidth="1"/>
    <col min="495" max="742" width="13.42578125" style="1060"/>
    <col min="743" max="749" width="17.42578125" style="1060" customWidth="1"/>
    <col min="750" max="750" width="13.42578125" style="1060" customWidth="1"/>
    <col min="751" max="998" width="13.42578125" style="1060"/>
    <col min="999" max="1005" width="17.42578125" style="1060" customWidth="1"/>
    <col min="1006" max="1006" width="13.42578125" style="1060" customWidth="1"/>
    <col min="1007" max="1254" width="13.42578125" style="1060"/>
    <col min="1255" max="1261" width="17.42578125" style="1060" customWidth="1"/>
    <col min="1262" max="1262" width="13.42578125" style="1060" customWidth="1"/>
    <col min="1263" max="1510" width="13.42578125" style="1060"/>
    <col min="1511" max="1517" width="17.42578125" style="1060" customWidth="1"/>
    <col min="1518" max="1518" width="13.42578125" style="1060" customWidth="1"/>
    <col min="1519" max="1766" width="13.42578125" style="1060"/>
    <col min="1767" max="1773" width="17.42578125" style="1060" customWidth="1"/>
    <col min="1774" max="1774" width="13.42578125" style="1060" customWidth="1"/>
    <col min="1775" max="2022" width="13.42578125" style="1060"/>
    <col min="2023" max="2029" width="17.42578125" style="1060" customWidth="1"/>
    <col min="2030" max="2030" width="13.42578125" style="1060" customWidth="1"/>
    <col min="2031" max="2278" width="13.42578125" style="1060"/>
    <col min="2279" max="2285" width="17.42578125" style="1060" customWidth="1"/>
    <col min="2286" max="2286" width="13.42578125" style="1060" customWidth="1"/>
    <col min="2287" max="2534" width="13.42578125" style="1060"/>
    <col min="2535" max="2541" width="17.42578125" style="1060" customWidth="1"/>
    <col min="2542" max="2542" width="13.42578125" style="1060" customWidth="1"/>
    <col min="2543" max="2790" width="13.42578125" style="1060"/>
    <col min="2791" max="2797" width="17.42578125" style="1060" customWidth="1"/>
    <col min="2798" max="2798" width="13.42578125" style="1060" customWidth="1"/>
    <col min="2799" max="3046" width="13.42578125" style="1060"/>
    <col min="3047" max="3053" width="17.42578125" style="1060" customWidth="1"/>
    <col min="3054" max="3054" width="13.42578125" style="1060" customWidth="1"/>
    <col min="3055" max="3302" width="13.42578125" style="1060"/>
    <col min="3303" max="3309" width="17.42578125" style="1060" customWidth="1"/>
    <col min="3310" max="3310" width="13.42578125" style="1060" customWidth="1"/>
    <col min="3311" max="3558" width="13.42578125" style="1060"/>
    <col min="3559" max="3565" width="17.42578125" style="1060" customWidth="1"/>
    <col min="3566" max="3566" width="13.42578125" style="1060" customWidth="1"/>
    <col min="3567" max="3814" width="13.42578125" style="1060"/>
    <col min="3815" max="3821" width="17.42578125" style="1060" customWidth="1"/>
    <col min="3822" max="3822" width="13.42578125" style="1060" customWidth="1"/>
    <col min="3823" max="4070" width="13.42578125" style="1060"/>
    <col min="4071" max="4077" width="17.42578125" style="1060" customWidth="1"/>
    <col min="4078" max="4078" width="13.42578125" style="1060" customWidth="1"/>
    <col min="4079" max="4326" width="13.42578125" style="1060"/>
    <col min="4327" max="4333" width="17.42578125" style="1060" customWidth="1"/>
    <col min="4334" max="4334" width="13.42578125" style="1060" customWidth="1"/>
    <col min="4335" max="4582" width="13.42578125" style="1060"/>
    <col min="4583" max="4589" width="17.42578125" style="1060" customWidth="1"/>
    <col min="4590" max="4590" width="13.42578125" style="1060" customWidth="1"/>
    <col min="4591" max="4838" width="13.42578125" style="1060"/>
    <col min="4839" max="4845" width="17.42578125" style="1060" customWidth="1"/>
    <col min="4846" max="4846" width="13.42578125" style="1060" customWidth="1"/>
    <col min="4847" max="5094" width="13.42578125" style="1060"/>
    <col min="5095" max="5101" width="17.42578125" style="1060" customWidth="1"/>
    <col min="5102" max="5102" width="13.42578125" style="1060" customWidth="1"/>
    <col min="5103" max="5350" width="13.42578125" style="1060"/>
    <col min="5351" max="5357" width="17.42578125" style="1060" customWidth="1"/>
    <col min="5358" max="5358" width="13.42578125" style="1060" customWidth="1"/>
    <col min="5359" max="5606" width="13.42578125" style="1060"/>
    <col min="5607" max="5613" width="17.42578125" style="1060" customWidth="1"/>
    <col min="5614" max="5614" width="13.42578125" style="1060" customWidth="1"/>
    <col min="5615" max="5862" width="13.42578125" style="1060"/>
    <col min="5863" max="5869" width="17.42578125" style="1060" customWidth="1"/>
    <col min="5870" max="5870" width="13.42578125" style="1060" customWidth="1"/>
    <col min="5871" max="6118" width="13.42578125" style="1060"/>
    <col min="6119" max="6125" width="17.42578125" style="1060" customWidth="1"/>
    <col min="6126" max="6126" width="13.42578125" style="1060" customWidth="1"/>
    <col min="6127" max="6374" width="13.42578125" style="1060"/>
    <col min="6375" max="6381" width="17.42578125" style="1060" customWidth="1"/>
    <col min="6382" max="6382" width="13.42578125" style="1060" customWidth="1"/>
    <col min="6383" max="6630" width="13.42578125" style="1060"/>
    <col min="6631" max="6637" width="17.42578125" style="1060" customWidth="1"/>
    <col min="6638" max="6638" width="13.42578125" style="1060" customWidth="1"/>
    <col min="6639" max="6886" width="13.42578125" style="1060"/>
    <col min="6887" max="6893" width="17.42578125" style="1060" customWidth="1"/>
    <col min="6894" max="6894" width="13.42578125" style="1060" customWidth="1"/>
    <col min="6895" max="7142" width="13.42578125" style="1060"/>
    <col min="7143" max="7149" width="17.42578125" style="1060" customWidth="1"/>
    <col min="7150" max="7150" width="13.42578125" style="1060" customWidth="1"/>
    <col min="7151" max="7398" width="13.42578125" style="1060"/>
    <col min="7399" max="7405" width="17.42578125" style="1060" customWidth="1"/>
    <col min="7406" max="7406" width="13.42578125" style="1060" customWidth="1"/>
    <col min="7407" max="7654" width="13.42578125" style="1060"/>
    <col min="7655" max="7661" width="17.42578125" style="1060" customWidth="1"/>
    <col min="7662" max="7662" width="13.42578125" style="1060" customWidth="1"/>
    <col min="7663" max="7910" width="13.42578125" style="1060"/>
    <col min="7911" max="7917" width="17.42578125" style="1060" customWidth="1"/>
    <col min="7918" max="7918" width="13.42578125" style="1060" customWidth="1"/>
    <col min="7919" max="8166" width="13.42578125" style="1060"/>
    <col min="8167" max="8173" width="17.42578125" style="1060" customWidth="1"/>
    <col min="8174" max="8174" width="13.42578125" style="1060" customWidth="1"/>
    <col min="8175" max="8422" width="13.42578125" style="1060"/>
    <col min="8423" max="8429" width="17.42578125" style="1060" customWidth="1"/>
    <col min="8430" max="8430" width="13.42578125" style="1060" customWidth="1"/>
    <col min="8431" max="8678" width="13.42578125" style="1060"/>
    <col min="8679" max="8685" width="17.42578125" style="1060" customWidth="1"/>
    <col min="8686" max="8686" width="13.42578125" style="1060" customWidth="1"/>
    <col min="8687" max="8934" width="13.42578125" style="1060"/>
    <col min="8935" max="8941" width="17.42578125" style="1060" customWidth="1"/>
    <col min="8942" max="8942" width="13.42578125" style="1060" customWidth="1"/>
    <col min="8943" max="9190" width="13.42578125" style="1060"/>
    <col min="9191" max="9197" width="17.42578125" style="1060" customWidth="1"/>
    <col min="9198" max="9198" width="13.42578125" style="1060" customWidth="1"/>
    <col min="9199" max="9446" width="13.42578125" style="1060"/>
    <col min="9447" max="9453" width="17.42578125" style="1060" customWidth="1"/>
    <col min="9454" max="9454" width="13.42578125" style="1060" customWidth="1"/>
    <col min="9455" max="9702" width="13.42578125" style="1060"/>
    <col min="9703" max="9709" width="17.42578125" style="1060" customWidth="1"/>
    <col min="9710" max="9710" width="13.42578125" style="1060" customWidth="1"/>
    <col min="9711" max="9958" width="13.42578125" style="1060"/>
    <col min="9959" max="9965" width="17.42578125" style="1060" customWidth="1"/>
    <col min="9966" max="9966" width="13.42578125" style="1060" customWidth="1"/>
    <col min="9967" max="10214" width="13.42578125" style="1060"/>
    <col min="10215" max="10221" width="17.42578125" style="1060" customWidth="1"/>
    <col min="10222" max="10222" width="13.42578125" style="1060" customWidth="1"/>
    <col min="10223" max="10470" width="13.42578125" style="1060"/>
    <col min="10471" max="10477" width="17.42578125" style="1060" customWidth="1"/>
    <col min="10478" max="10478" width="13.42578125" style="1060" customWidth="1"/>
    <col min="10479" max="10726" width="13.42578125" style="1060"/>
    <col min="10727" max="10733" width="17.42578125" style="1060" customWidth="1"/>
    <col min="10734" max="10734" width="13.42578125" style="1060" customWidth="1"/>
    <col min="10735" max="10982" width="13.42578125" style="1060"/>
    <col min="10983" max="10989" width="17.42578125" style="1060" customWidth="1"/>
    <col min="10990" max="10990" width="13.42578125" style="1060" customWidth="1"/>
    <col min="10991" max="11238" width="13.42578125" style="1060"/>
    <col min="11239" max="11245" width="17.42578125" style="1060" customWidth="1"/>
    <col min="11246" max="11246" width="13.42578125" style="1060" customWidth="1"/>
    <col min="11247" max="11494" width="13.42578125" style="1060"/>
    <col min="11495" max="11501" width="17.42578125" style="1060" customWidth="1"/>
    <col min="11502" max="11502" width="13.42578125" style="1060" customWidth="1"/>
    <col min="11503" max="11750" width="13.42578125" style="1060"/>
    <col min="11751" max="11757" width="17.42578125" style="1060" customWidth="1"/>
    <col min="11758" max="11758" width="13.42578125" style="1060" customWidth="1"/>
    <col min="11759" max="12006" width="13.42578125" style="1060"/>
    <col min="12007" max="12013" width="17.42578125" style="1060" customWidth="1"/>
    <col min="12014" max="12014" width="13.42578125" style="1060" customWidth="1"/>
    <col min="12015" max="12262" width="13.42578125" style="1060"/>
    <col min="12263" max="12269" width="17.42578125" style="1060" customWidth="1"/>
    <col min="12270" max="12270" width="13.42578125" style="1060" customWidth="1"/>
    <col min="12271" max="12518" width="13.42578125" style="1060"/>
    <col min="12519" max="12525" width="17.42578125" style="1060" customWidth="1"/>
    <col min="12526" max="12526" width="13.42578125" style="1060" customWidth="1"/>
    <col min="12527" max="12774" width="13.42578125" style="1060"/>
    <col min="12775" max="12781" width="17.42578125" style="1060" customWidth="1"/>
    <col min="12782" max="12782" width="13.42578125" style="1060" customWidth="1"/>
    <col min="12783" max="13030" width="13.42578125" style="1060"/>
    <col min="13031" max="13037" width="17.42578125" style="1060" customWidth="1"/>
    <col min="13038" max="13038" width="13.42578125" style="1060" customWidth="1"/>
    <col min="13039" max="13286" width="13.42578125" style="1060"/>
    <col min="13287" max="13293" width="17.42578125" style="1060" customWidth="1"/>
    <col min="13294" max="13294" width="13.42578125" style="1060" customWidth="1"/>
    <col min="13295" max="13542" width="13.42578125" style="1060"/>
    <col min="13543" max="13549" width="17.42578125" style="1060" customWidth="1"/>
    <col min="13550" max="13550" width="13.42578125" style="1060" customWidth="1"/>
    <col min="13551" max="13798" width="13.42578125" style="1060"/>
    <col min="13799" max="13805" width="17.42578125" style="1060" customWidth="1"/>
    <col min="13806" max="13806" width="13.42578125" style="1060" customWidth="1"/>
    <col min="13807" max="14054" width="13.42578125" style="1060"/>
    <col min="14055" max="14061" width="17.42578125" style="1060" customWidth="1"/>
    <col min="14062" max="14062" width="13.42578125" style="1060" customWidth="1"/>
    <col min="14063" max="14310" width="13.42578125" style="1060"/>
    <col min="14311" max="14317" width="17.42578125" style="1060" customWidth="1"/>
    <col min="14318" max="14318" width="13.42578125" style="1060" customWidth="1"/>
    <col min="14319" max="14566" width="13.42578125" style="1060"/>
    <col min="14567" max="14573" width="17.42578125" style="1060" customWidth="1"/>
    <col min="14574" max="14574" width="13.42578125" style="1060" customWidth="1"/>
    <col min="14575" max="14822" width="13.42578125" style="1060"/>
    <col min="14823" max="14829" width="17.42578125" style="1060" customWidth="1"/>
    <col min="14830" max="14830" width="13.42578125" style="1060" customWidth="1"/>
    <col min="14831" max="15078" width="13.42578125" style="1060"/>
    <col min="15079" max="15085" width="17.42578125" style="1060" customWidth="1"/>
    <col min="15086" max="15086" width="13.42578125" style="1060" customWidth="1"/>
    <col min="15087" max="15334" width="13.42578125" style="1060"/>
    <col min="15335" max="15341" width="17.42578125" style="1060" customWidth="1"/>
    <col min="15342" max="15342" width="13.42578125" style="1060" customWidth="1"/>
    <col min="15343" max="15590" width="13.42578125" style="1060"/>
    <col min="15591" max="15597" width="17.42578125" style="1060" customWidth="1"/>
    <col min="15598" max="15598" width="13.42578125" style="1060" customWidth="1"/>
    <col min="15599" max="15846" width="13.42578125" style="1060"/>
    <col min="15847" max="15853" width="17.42578125" style="1060" customWidth="1"/>
    <col min="15854" max="15854" width="13.42578125" style="1060" customWidth="1"/>
    <col min="15855" max="16102" width="13.42578125" style="1060"/>
    <col min="16103" max="16109" width="17.42578125" style="1060" customWidth="1"/>
    <col min="16110" max="16110" width="13.42578125" style="1060" customWidth="1"/>
    <col min="16111" max="16384" width="13.42578125" style="1060"/>
  </cols>
  <sheetData>
    <row r="1" spans="1:13" s="1049" customFormat="1" ht="33" customHeight="1">
      <c r="A1" s="1956" t="s">
        <v>2462</v>
      </c>
      <c r="B1" s="1956"/>
      <c r="C1" s="1956"/>
      <c r="D1" s="1956"/>
      <c r="E1" s="1956"/>
      <c r="F1" s="1956"/>
      <c r="G1" s="1956"/>
      <c r="H1" s="1063"/>
    </row>
    <row r="2" spans="1:13" s="1049" customFormat="1" ht="33" customHeight="1">
      <c r="A2" s="1957" t="s">
        <v>2649</v>
      </c>
      <c r="B2" s="1957"/>
      <c r="C2" s="1957"/>
      <c r="D2" s="1957"/>
      <c r="E2" s="1957"/>
      <c r="F2" s="1957"/>
      <c r="G2" s="1957"/>
      <c r="H2" s="1063"/>
    </row>
    <row r="3" spans="1:13" s="1065" customFormat="1" ht="21.75" customHeight="1">
      <c r="A3" s="2073" t="s">
        <v>2650</v>
      </c>
      <c r="B3" s="2073"/>
      <c r="C3" s="2074"/>
      <c r="D3" s="2432" t="s">
        <v>2651</v>
      </c>
      <c r="E3" s="2432"/>
      <c r="F3" s="2432"/>
      <c r="G3" s="2433"/>
      <c r="H3" s="1064"/>
    </row>
    <row r="4" spans="1:13" s="1024" customFormat="1" ht="44.25" customHeight="1">
      <c r="A4" s="2179" t="s">
        <v>1000</v>
      </c>
      <c r="B4" s="2179" t="s">
        <v>640</v>
      </c>
      <c r="C4" s="2179"/>
      <c r="D4" s="2179" t="s">
        <v>641</v>
      </c>
      <c r="E4" s="2179"/>
      <c r="F4" s="1035" t="s">
        <v>150</v>
      </c>
      <c r="G4" s="2179" t="s">
        <v>87</v>
      </c>
      <c r="H4" s="1066"/>
    </row>
    <row r="5" spans="1:13" s="1024" customFormat="1" ht="42" customHeight="1">
      <c r="A5" s="2179" t="s">
        <v>2648</v>
      </c>
      <c r="B5" s="1035" t="s">
        <v>642</v>
      </c>
      <c r="C5" s="1035" t="s">
        <v>643</v>
      </c>
      <c r="D5" s="1035" t="s">
        <v>642</v>
      </c>
      <c r="E5" s="1035" t="s">
        <v>643</v>
      </c>
      <c r="F5" s="1035" t="s">
        <v>129</v>
      </c>
      <c r="G5" s="2179"/>
      <c r="H5" s="1066"/>
    </row>
    <row r="6" spans="1:13" s="1049" customFormat="1" ht="24.95" customHeight="1">
      <c r="A6" s="312" t="s">
        <v>88</v>
      </c>
      <c r="B6" s="1050">
        <v>1135364</v>
      </c>
      <c r="C6" s="1050">
        <v>1351550</v>
      </c>
      <c r="D6" s="1050">
        <v>130920</v>
      </c>
      <c r="E6" s="1050">
        <v>105459</v>
      </c>
      <c r="F6" s="1051">
        <f>SUM(B6:E6)</f>
        <v>2723293</v>
      </c>
      <c r="G6" s="312" t="s">
        <v>89</v>
      </c>
      <c r="H6" s="1067"/>
      <c r="J6" s="1068"/>
    </row>
    <row r="7" spans="1:13" s="1053" customFormat="1" ht="24.95" customHeight="1">
      <c r="A7" s="312" t="s">
        <v>90</v>
      </c>
      <c r="B7" s="1052">
        <v>469621</v>
      </c>
      <c r="C7" s="1052">
        <v>621538</v>
      </c>
      <c r="D7" s="1052">
        <v>78803</v>
      </c>
      <c r="E7" s="1052">
        <v>59206</v>
      </c>
      <c r="F7" s="1051">
        <f t="shared" ref="F7:F26" si="0">SUM(B7:E7)</f>
        <v>1229168</v>
      </c>
      <c r="G7" s="312" t="s">
        <v>91</v>
      </c>
      <c r="H7" s="1067"/>
    </row>
    <row r="8" spans="1:13" s="1049" customFormat="1" ht="24.95" customHeight="1">
      <c r="A8" s="312" t="s">
        <v>1008</v>
      </c>
      <c r="B8" s="1050">
        <v>568064</v>
      </c>
      <c r="C8" s="1050">
        <v>646373</v>
      </c>
      <c r="D8" s="1050">
        <v>80278</v>
      </c>
      <c r="E8" s="1050">
        <v>66412</v>
      </c>
      <c r="F8" s="1051">
        <f t="shared" si="0"/>
        <v>1361127</v>
      </c>
      <c r="G8" s="312" t="s">
        <v>93</v>
      </c>
      <c r="H8" s="1067"/>
    </row>
    <row r="9" spans="1:13" s="1049" customFormat="1" ht="24.95" customHeight="1">
      <c r="A9" s="312" t="s">
        <v>2044</v>
      </c>
      <c r="B9" s="1052">
        <v>269853</v>
      </c>
      <c r="C9" s="1052">
        <v>303741</v>
      </c>
      <c r="D9" s="1052">
        <v>29640</v>
      </c>
      <c r="E9" s="1052">
        <v>20291</v>
      </c>
      <c r="F9" s="1051">
        <f t="shared" si="0"/>
        <v>623525</v>
      </c>
      <c r="G9" s="312" t="s">
        <v>95</v>
      </c>
      <c r="H9" s="1063"/>
    </row>
    <row r="10" spans="1:13" s="1049" customFormat="1" ht="24.95" customHeight="1">
      <c r="A10" s="312" t="s">
        <v>820</v>
      </c>
      <c r="B10" s="1050">
        <v>416991</v>
      </c>
      <c r="C10" s="1050">
        <v>512182</v>
      </c>
      <c r="D10" s="1050">
        <v>70025</v>
      </c>
      <c r="E10" s="1050">
        <v>53456</v>
      </c>
      <c r="F10" s="1051">
        <f t="shared" si="0"/>
        <v>1052654</v>
      </c>
      <c r="G10" s="312" t="s">
        <v>97</v>
      </c>
      <c r="H10" s="1063"/>
    </row>
    <row r="11" spans="1:13" s="1049" customFormat="1" ht="24.95" customHeight="1">
      <c r="A11" s="312" t="s">
        <v>2045</v>
      </c>
      <c r="B11" s="1052">
        <v>449754</v>
      </c>
      <c r="C11" s="1052">
        <v>592410</v>
      </c>
      <c r="D11" s="1052">
        <v>43138</v>
      </c>
      <c r="E11" s="1052">
        <v>38203</v>
      </c>
      <c r="F11" s="1051">
        <f t="shared" si="0"/>
        <v>1123505</v>
      </c>
      <c r="G11" s="312" t="s">
        <v>2094</v>
      </c>
      <c r="H11" s="1063"/>
    </row>
    <row r="12" spans="1:13" s="1049" customFormat="1" ht="24.95" customHeight="1">
      <c r="A12" s="312" t="s">
        <v>821</v>
      </c>
      <c r="B12" s="1050">
        <v>673127</v>
      </c>
      <c r="C12" s="1050">
        <v>741034</v>
      </c>
      <c r="D12" s="1050">
        <v>63837</v>
      </c>
      <c r="E12" s="1050">
        <v>57401</v>
      </c>
      <c r="F12" s="1051">
        <f t="shared" si="0"/>
        <v>1535399</v>
      </c>
      <c r="G12" s="312" t="s">
        <v>101</v>
      </c>
      <c r="H12" s="1063"/>
      <c r="M12" s="1057"/>
    </row>
    <row r="13" spans="1:13" s="1055" customFormat="1" ht="24.95" customHeight="1">
      <c r="A13" s="312" t="s">
        <v>2046</v>
      </c>
      <c r="B13" s="1052">
        <v>320034</v>
      </c>
      <c r="C13" s="1052">
        <v>437305</v>
      </c>
      <c r="D13" s="1052">
        <v>11343</v>
      </c>
      <c r="E13" s="1052">
        <v>11067</v>
      </c>
      <c r="F13" s="1051">
        <f t="shared" si="0"/>
        <v>779749</v>
      </c>
      <c r="G13" s="312" t="s">
        <v>103</v>
      </c>
      <c r="H13" s="1069"/>
      <c r="I13" s="1054"/>
      <c r="J13" s="1054"/>
    </row>
    <row r="14" spans="1:13" s="1049" customFormat="1" ht="24.95" customHeight="1">
      <c r="A14" s="312" t="s">
        <v>2047</v>
      </c>
      <c r="B14" s="1050">
        <v>106828</v>
      </c>
      <c r="C14" s="1050">
        <v>143726</v>
      </c>
      <c r="D14" s="1050">
        <v>5461</v>
      </c>
      <c r="E14" s="1050">
        <v>4362</v>
      </c>
      <c r="F14" s="1051">
        <f t="shared" si="0"/>
        <v>260377</v>
      </c>
      <c r="G14" s="312" t="s">
        <v>105</v>
      </c>
      <c r="H14" s="1063"/>
    </row>
    <row r="15" spans="1:13" s="1049" customFormat="1" ht="24.95" customHeight="1">
      <c r="A15" s="312" t="s">
        <v>106</v>
      </c>
      <c r="B15" s="1052">
        <v>302361</v>
      </c>
      <c r="C15" s="1052">
        <v>374290</v>
      </c>
      <c r="D15" s="1052">
        <v>21448</v>
      </c>
      <c r="E15" s="1052">
        <v>14382</v>
      </c>
      <c r="F15" s="1051">
        <f t="shared" si="0"/>
        <v>712481</v>
      </c>
      <c r="G15" s="312" t="s">
        <v>107</v>
      </c>
      <c r="H15" s="1063"/>
      <c r="L15" s="1057"/>
    </row>
    <row r="16" spans="1:13" s="1053" customFormat="1" ht="24.95" customHeight="1">
      <c r="A16" s="312" t="s">
        <v>259</v>
      </c>
      <c r="B16" s="1050">
        <v>101450</v>
      </c>
      <c r="C16" s="1050">
        <v>118434</v>
      </c>
      <c r="D16" s="1050">
        <v>10656</v>
      </c>
      <c r="E16" s="1050">
        <v>3236</v>
      </c>
      <c r="F16" s="1051">
        <f t="shared" si="0"/>
        <v>233776</v>
      </c>
      <c r="G16" s="312" t="s">
        <v>109</v>
      </c>
      <c r="H16" s="1070"/>
    </row>
    <row r="17" spans="1:13" s="1049" customFormat="1" ht="24.95" customHeight="1">
      <c r="A17" s="312" t="s">
        <v>1009</v>
      </c>
      <c r="B17" s="1052">
        <v>145827</v>
      </c>
      <c r="C17" s="1052">
        <v>184865</v>
      </c>
      <c r="D17" s="1052">
        <v>23889</v>
      </c>
      <c r="E17" s="1052">
        <v>15578</v>
      </c>
      <c r="F17" s="1051">
        <f t="shared" si="0"/>
        <v>370159</v>
      </c>
      <c r="G17" s="312" t="s">
        <v>111</v>
      </c>
      <c r="H17" s="1063"/>
      <c r="I17" s="1057"/>
    </row>
    <row r="18" spans="1:13" s="1049" customFormat="1" ht="24.95" customHeight="1">
      <c r="A18" s="312" t="s">
        <v>112</v>
      </c>
      <c r="B18" s="1050">
        <v>141227</v>
      </c>
      <c r="C18" s="1050">
        <v>195853</v>
      </c>
      <c r="D18" s="1050">
        <v>10644</v>
      </c>
      <c r="E18" s="1050">
        <v>8570</v>
      </c>
      <c r="F18" s="1051">
        <f t="shared" si="0"/>
        <v>356294</v>
      </c>
      <c r="G18" s="312" t="s">
        <v>2095</v>
      </c>
      <c r="H18" s="1063"/>
    </row>
    <row r="19" spans="1:13" s="1049" customFormat="1" ht="24.95" customHeight="1">
      <c r="A19" s="312" t="s">
        <v>148</v>
      </c>
      <c r="B19" s="1052">
        <v>131585</v>
      </c>
      <c r="C19" s="1052">
        <v>157366</v>
      </c>
      <c r="D19" s="1052">
        <v>13825</v>
      </c>
      <c r="E19" s="1052">
        <v>12592</v>
      </c>
      <c r="F19" s="1051">
        <f t="shared" si="0"/>
        <v>315368</v>
      </c>
      <c r="G19" s="312" t="s">
        <v>261</v>
      </c>
      <c r="H19" s="1063"/>
    </row>
    <row r="20" spans="1:13" s="1049" customFormat="1" ht="24.95" customHeight="1">
      <c r="A20" s="312" t="s">
        <v>2050</v>
      </c>
      <c r="B20" s="1050">
        <v>364969</v>
      </c>
      <c r="C20" s="1050">
        <v>422912</v>
      </c>
      <c r="D20" s="1050">
        <v>59361</v>
      </c>
      <c r="E20" s="1050">
        <v>50685</v>
      </c>
      <c r="F20" s="1051">
        <f t="shared" si="0"/>
        <v>897927</v>
      </c>
      <c r="G20" s="312" t="s">
        <v>117</v>
      </c>
      <c r="H20" s="1063"/>
      <c r="K20" s="1057"/>
      <c r="L20" s="1057"/>
    </row>
    <row r="21" spans="1:13" s="1049" customFormat="1" ht="24.95" customHeight="1">
      <c r="A21" s="312" t="s">
        <v>2051</v>
      </c>
      <c r="B21" s="1052">
        <v>195966</v>
      </c>
      <c r="C21" s="1052">
        <v>255484</v>
      </c>
      <c r="D21" s="1052">
        <v>59199</v>
      </c>
      <c r="E21" s="1052">
        <v>55115</v>
      </c>
      <c r="F21" s="1051">
        <f t="shared" si="0"/>
        <v>565764</v>
      </c>
      <c r="G21" s="312" t="s">
        <v>2096</v>
      </c>
      <c r="H21" s="1063"/>
    </row>
    <row r="22" spans="1:13" s="1049" customFormat="1" ht="24.95" customHeight="1">
      <c r="A22" s="312" t="s">
        <v>2052</v>
      </c>
      <c r="B22" s="1050">
        <v>182790</v>
      </c>
      <c r="C22" s="1050">
        <v>189069</v>
      </c>
      <c r="D22" s="1050">
        <v>16480</v>
      </c>
      <c r="E22" s="1050">
        <v>14168</v>
      </c>
      <c r="F22" s="1051">
        <f t="shared" si="0"/>
        <v>402507</v>
      </c>
      <c r="G22" s="312" t="s">
        <v>121</v>
      </c>
      <c r="H22" s="1063"/>
    </row>
    <row r="23" spans="1:13" s="1049" customFormat="1" ht="24.95" customHeight="1">
      <c r="A23" s="312" t="s">
        <v>2053</v>
      </c>
      <c r="B23" s="1052">
        <v>112850</v>
      </c>
      <c r="C23" s="1052">
        <v>168297</v>
      </c>
      <c r="D23" s="1052">
        <v>16617</v>
      </c>
      <c r="E23" s="1052">
        <v>13488</v>
      </c>
      <c r="F23" s="1051">
        <f t="shared" si="0"/>
        <v>311252</v>
      </c>
      <c r="G23" s="312" t="s">
        <v>123</v>
      </c>
      <c r="H23" s="1063"/>
    </row>
    <row r="24" spans="1:13" s="1053" customFormat="1" ht="24.95" customHeight="1">
      <c r="A24" s="312" t="s">
        <v>124</v>
      </c>
      <c r="B24" s="1050">
        <v>48146</v>
      </c>
      <c r="C24" s="1050">
        <v>61562</v>
      </c>
      <c r="D24" s="1050">
        <v>5207</v>
      </c>
      <c r="E24" s="1050">
        <v>6023</v>
      </c>
      <c r="F24" s="1051">
        <f t="shared" si="0"/>
        <v>120938</v>
      </c>
      <c r="G24" s="312" t="s">
        <v>2652</v>
      </c>
      <c r="H24" s="1071"/>
    </row>
    <row r="25" spans="1:13" s="1049" customFormat="1" ht="24.95" customHeight="1">
      <c r="A25" s="312" t="s">
        <v>126</v>
      </c>
      <c r="B25" s="1052">
        <v>62162</v>
      </c>
      <c r="C25" s="1052">
        <v>67249</v>
      </c>
      <c r="D25" s="1052">
        <v>3639</v>
      </c>
      <c r="E25" s="1052">
        <v>1055</v>
      </c>
      <c r="F25" s="1051">
        <f t="shared" si="0"/>
        <v>134105</v>
      </c>
      <c r="G25" s="312" t="s">
        <v>127</v>
      </c>
      <c r="H25" s="1063"/>
    </row>
    <row r="26" spans="1:13" s="1024" customFormat="1" ht="24.95" customHeight="1">
      <c r="A26" s="1058" t="s">
        <v>533</v>
      </c>
      <c r="B26" s="1059">
        <f>SUM(B6:B25)</f>
        <v>6198969</v>
      </c>
      <c r="C26" s="1059">
        <f>SUM(C6:C25)</f>
        <v>7545240</v>
      </c>
      <c r="D26" s="1059">
        <f>SUM(D6:D25)</f>
        <v>754410</v>
      </c>
      <c r="E26" s="1059">
        <f>SUM(E6:E25)</f>
        <v>610749</v>
      </c>
      <c r="F26" s="1059">
        <f t="shared" si="0"/>
        <v>15109368</v>
      </c>
      <c r="G26" s="1058" t="s">
        <v>129</v>
      </c>
      <c r="H26" s="1072"/>
      <c r="M26" s="1073"/>
    </row>
    <row r="27" spans="1:13" s="1053" customFormat="1" ht="33" customHeight="1">
      <c r="G27" s="1074"/>
      <c r="M27" s="1075"/>
    </row>
    <row r="28" spans="1:13" s="1053" customFormat="1" ht="33" customHeight="1">
      <c r="B28" s="1076"/>
      <c r="C28" s="1076"/>
      <c r="D28" s="1076"/>
      <c r="E28" s="1076"/>
      <c r="F28" s="1076"/>
      <c r="G28" s="1074"/>
      <c r="M28" s="1075"/>
    </row>
    <row r="29" spans="1:13" s="1053" customFormat="1" ht="33" customHeight="1">
      <c r="F29" s="1076"/>
      <c r="G29" s="1074"/>
      <c r="M29" s="1075"/>
    </row>
    <row r="30" spans="1:13" s="1053" customFormat="1" ht="33" customHeight="1">
      <c r="G30" s="1074"/>
    </row>
    <row r="31" spans="1:13" ht="33" customHeight="1"/>
    <row r="32" spans="1:13" ht="33" customHeight="1"/>
    <row r="33" spans="1:1" ht="33" customHeight="1"/>
    <row r="34" spans="1:1" ht="33" customHeight="1">
      <c r="A34" s="1053"/>
    </row>
    <row r="35" spans="1:1" ht="33" customHeight="1"/>
    <row r="36" spans="1:1" ht="33" customHeight="1"/>
    <row r="37" spans="1:1" ht="33" customHeight="1"/>
    <row r="38" spans="1:1" ht="33" customHeight="1"/>
    <row r="39" spans="1:1" ht="33" customHeight="1"/>
    <row r="40" spans="1:1" ht="33" customHeight="1"/>
    <row r="41" spans="1:1" ht="33" customHeight="1"/>
    <row r="42" spans="1:1" ht="33" customHeight="1"/>
    <row r="43" spans="1:1" ht="33" customHeight="1"/>
    <row r="44" spans="1:1" ht="33" customHeight="1"/>
    <row r="45" spans="1:1" ht="33" customHeight="1"/>
    <row r="46" spans="1:1" ht="33" customHeight="1"/>
    <row r="47" spans="1:1" ht="33" customHeight="1"/>
    <row r="48" spans="1:1" ht="33" customHeight="1"/>
    <row r="49" ht="33" customHeight="1"/>
    <row r="50" ht="33" customHeight="1"/>
    <row r="51" ht="33" customHeight="1"/>
    <row r="52" ht="33" customHeight="1"/>
    <row r="53" ht="33" customHeight="1"/>
    <row r="54" ht="33" customHeight="1"/>
  </sheetData>
  <mergeCells count="8">
    <mergeCell ref="A1:G1"/>
    <mergeCell ref="A2:G2"/>
    <mergeCell ref="A3:C3"/>
    <mergeCell ref="D3:G3"/>
    <mergeCell ref="A4:A5"/>
    <mergeCell ref="B4:C4"/>
    <mergeCell ref="D4:E4"/>
    <mergeCell ref="G4:G5"/>
  </mergeCells>
  <pageMargins left="0.7" right="0.7" top="0.75" bottom="0.75" header="0.3" footer="0.3"/>
  <pageSetup paperSize="9" scale="72" orientation="landscape"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657"/>
    <pageSetUpPr fitToPage="1"/>
  </sheetPr>
  <dimension ref="A1:AL29"/>
  <sheetViews>
    <sheetView showGridLines="0" rightToLeft="1" zoomScale="90" zoomScaleNormal="90" workbookViewId="0">
      <selection activeCell="G13" sqref="G13"/>
    </sheetView>
  </sheetViews>
  <sheetFormatPr defaultColWidth="7.7109375" defaultRowHeight="14.25"/>
  <cols>
    <col min="1" max="6" width="25.7109375" style="1086" customWidth="1"/>
    <col min="7" max="7" width="14.28515625" style="1086" customWidth="1"/>
    <col min="8" max="8" width="7.85546875" style="1086" customWidth="1"/>
    <col min="9" max="9" width="14.85546875" style="1086" customWidth="1"/>
    <col min="10" max="245" width="7.7109375" style="1086"/>
    <col min="246" max="246" width="9.7109375" style="1086" customWidth="1"/>
    <col min="247" max="247" width="13.7109375" style="1086" customWidth="1"/>
    <col min="248" max="253" width="11.140625" style="1086" customWidth="1"/>
    <col min="254" max="254" width="12.85546875" style="1086" customWidth="1"/>
    <col min="255" max="255" width="13.28515625" style="1086" customWidth="1"/>
    <col min="256" max="256" width="15.140625" style="1086" customWidth="1"/>
    <col min="257" max="258" width="7.7109375" style="1086" customWidth="1"/>
    <col min="259" max="259" width="10.42578125" style="1086" customWidth="1"/>
    <col min="260" max="260" width="12.140625" style="1086" customWidth="1"/>
    <col min="261" max="261" width="14.85546875" style="1086" customWidth="1"/>
    <col min="262" max="262" width="12.28515625" style="1086" customWidth="1"/>
    <col min="263" max="263" width="14.28515625" style="1086" customWidth="1"/>
    <col min="264" max="264" width="7.85546875" style="1086" customWidth="1"/>
    <col min="265" max="265" width="14.85546875" style="1086" customWidth="1"/>
    <col min="266" max="501" width="7.7109375" style="1086"/>
    <col min="502" max="502" width="9.7109375" style="1086" customWidth="1"/>
    <col min="503" max="503" width="13.7109375" style="1086" customWidth="1"/>
    <col min="504" max="509" width="11.140625" style="1086" customWidth="1"/>
    <col min="510" max="510" width="12.85546875" style="1086" customWidth="1"/>
    <col min="511" max="511" width="13.28515625" style="1086" customWidth="1"/>
    <col min="512" max="512" width="15.140625" style="1086" customWidth="1"/>
    <col min="513" max="514" width="7.7109375" style="1086" customWidth="1"/>
    <col min="515" max="515" width="10.42578125" style="1086" customWidth="1"/>
    <col min="516" max="516" width="12.140625" style="1086" customWidth="1"/>
    <col min="517" max="517" width="14.85546875" style="1086" customWidth="1"/>
    <col min="518" max="518" width="12.28515625" style="1086" customWidth="1"/>
    <col min="519" max="519" width="14.28515625" style="1086" customWidth="1"/>
    <col min="520" max="520" width="7.85546875" style="1086" customWidth="1"/>
    <col min="521" max="521" width="14.85546875" style="1086" customWidth="1"/>
    <col min="522" max="757" width="7.7109375" style="1086"/>
    <col min="758" max="758" width="9.7109375" style="1086" customWidth="1"/>
    <col min="759" max="759" width="13.7109375" style="1086" customWidth="1"/>
    <col min="760" max="765" width="11.140625" style="1086" customWidth="1"/>
    <col min="766" max="766" width="12.85546875" style="1086" customWidth="1"/>
    <col min="767" max="767" width="13.28515625" style="1086" customWidth="1"/>
    <col min="768" max="768" width="15.140625" style="1086" customWidth="1"/>
    <col min="769" max="770" width="7.7109375" style="1086" customWidth="1"/>
    <col min="771" max="771" width="10.42578125" style="1086" customWidth="1"/>
    <col min="772" max="772" width="12.140625" style="1086" customWidth="1"/>
    <col min="773" max="773" width="14.85546875" style="1086" customWidth="1"/>
    <col min="774" max="774" width="12.28515625" style="1086" customWidth="1"/>
    <col min="775" max="775" width="14.28515625" style="1086" customWidth="1"/>
    <col min="776" max="776" width="7.85546875" style="1086" customWidth="1"/>
    <col min="777" max="777" width="14.85546875" style="1086" customWidth="1"/>
    <col min="778" max="1013" width="7.7109375" style="1086"/>
    <col min="1014" max="1014" width="9.7109375" style="1086" customWidth="1"/>
    <col min="1015" max="1015" width="13.7109375" style="1086" customWidth="1"/>
    <col min="1016" max="1021" width="11.140625" style="1086" customWidth="1"/>
    <col min="1022" max="1022" width="12.85546875" style="1086" customWidth="1"/>
    <col min="1023" max="1023" width="13.28515625" style="1086" customWidth="1"/>
    <col min="1024" max="1024" width="15.140625" style="1086" customWidth="1"/>
    <col min="1025" max="1026" width="7.7109375" style="1086" customWidth="1"/>
    <col min="1027" max="1027" width="10.42578125" style="1086" customWidth="1"/>
    <col min="1028" max="1028" width="12.140625" style="1086" customWidth="1"/>
    <col min="1029" max="1029" width="14.85546875" style="1086" customWidth="1"/>
    <col min="1030" max="1030" width="12.28515625" style="1086" customWidth="1"/>
    <col min="1031" max="1031" width="14.28515625" style="1086" customWidth="1"/>
    <col min="1032" max="1032" width="7.85546875" style="1086" customWidth="1"/>
    <col min="1033" max="1033" width="14.85546875" style="1086" customWidth="1"/>
    <col min="1034" max="1269" width="7.7109375" style="1086"/>
    <col min="1270" max="1270" width="9.7109375" style="1086" customWidth="1"/>
    <col min="1271" max="1271" width="13.7109375" style="1086" customWidth="1"/>
    <col min="1272" max="1277" width="11.140625" style="1086" customWidth="1"/>
    <col min="1278" max="1278" width="12.85546875" style="1086" customWidth="1"/>
    <col min="1279" max="1279" width="13.28515625" style="1086" customWidth="1"/>
    <col min="1280" max="1280" width="15.140625" style="1086" customWidth="1"/>
    <col min="1281" max="1282" width="7.7109375" style="1086" customWidth="1"/>
    <col min="1283" max="1283" width="10.42578125" style="1086" customWidth="1"/>
    <col min="1284" max="1284" width="12.140625" style="1086" customWidth="1"/>
    <col min="1285" max="1285" width="14.85546875" style="1086" customWidth="1"/>
    <col min="1286" max="1286" width="12.28515625" style="1086" customWidth="1"/>
    <col min="1287" max="1287" width="14.28515625" style="1086" customWidth="1"/>
    <col min="1288" max="1288" width="7.85546875" style="1086" customWidth="1"/>
    <col min="1289" max="1289" width="14.85546875" style="1086" customWidth="1"/>
    <col min="1290" max="1525" width="7.7109375" style="1086"/>
    <col min="1526" max="1526" width="9.7109375" style="1086" customWidth="1"/>
    <col min="1527" max="1527" width="13.7109375" style="1086" customWidth="1"/>
    <col min="1528" max="1533" width="11.140625" style="1086" customWidth="1"/>
    <col min="1534" max="1534" width="12.85546875" style="1086" customWidth="1"/>
    <col min="1535" max="1535" width="13.28515625" style="1086" customWidth="1"/>
    <col min="1536" max="1536" width="15.140625" style="1086" customWidth="1"/>
    <col min="1537" max="1538" width="7.7109375" style="1086" customWidth="1"/>
    <col min="1539" max="1539" width="10.42578125" style="1086" customWidth="1"/>
    <col min="1540" max="1540" width="12.140625" style="1086" customWidth="1"/>
    <col min="1541" max="1541" width="14.85546875" style="1086" customWidth="1"/>
    <col min="1542" max="1542" width="12.28515625" style="1086" customWidth="1"/>
    <col min="1543" max="1543" width="14.28515625" style="1086" customWidth="1"/>
    <col min="1544" max="1544" width="7.85546875" style="1086" customWidth="1"/>
    <col min="1545" max="1545" width="14.85546875" style="1086" customWidth="1"/>
    <col min="1546" max="1781" width="7.7109375" style="1086"/>
    <col min="1782" max="1782" width="9.7109375" style="1086" customWidth="1"/>
    <col min="1783" max="1783" width="13.7109375" style="1086" customWidth="1"/>
    <col min="1784" max="1789" width="11.140625" style="1086" customWidth="1"/>
    <col min="1790" max="1790" width="12.85546875" style="1086" customWidth="1"/>
    <col min="1791" max="1791" width="13.28515625" style="1086" customWidth="1"/>
    <col min="1792" max="1792" width="15.140625" style="1086" customWidth="1"/>
    <col min="1793" max="1794" width="7.7109375" style="1086" customWidth="1"/>
    <col min="1795" max="1795" width="10.42578125" style="1086" customWidth="1"/>
    <col min="1796" max="1796" width="12.140625" style="1086" customWidth="1"/>
    <col min="1797" max="1797" width="14.85546875" style="1086" customWidth="1"/>
    <col min="1798" max="1798" width="12.28515625" style="1086" customWidth="1"/>
    <col min="1799" max="1799" width="14.28515625" style="1086" customWidth="1"/>
    <col min="1800" max="1800" width="7.85546875" style="1086" customWidth="1"/>
    <col min="1801" max="1801" width="14.85546875" style="1086" customWidth="1"/>
    <col min="1802" max="2037" width="7.7109375" style="1086"/>
    <col min="2038" max="2038" width="9.7109375" style="1086" customWidth="1"/>
    <col min="2039" max="2039" width="13.7109375" style="1086" customWidth="1"/>
    <col min="2040" max="2045" width="11.140625" style="1086" customWidth="1"/>
    <col min="2046" max="2046" width="12.85546875" style="1086" customWidth="1"/>
    <col min="2047" max="2047" width="13.28515625" style="1086" customWidth="1"/>
    <col min="2048" max="2048" width="15.140625" style="1086" customWidth="1"/>
    <col min="2049" max="2050" width="7.7109375" style="1086" customWidth="1"/>
    <col min="2051" max="2051" width="10.42578125" style="1086" customWidth="1"/>
    <col min="2052" max="2052" width="12.140625" style="1086" customWidth="1"/>
    <col min="2053" max="2053" width="14.85546875" style="1086" customWidth="1"/>
    <col min="2054" max="2054" width="12.28515625" style="1086" customWidth="1"/>
    <col min="2055" max="2055" width="14.28515625" style="1086" customWidth="1"/>
    <col min="2056" max="2056" width="7.85546875" style="1086" customWidth="1"/>
    <col min="2057" max="2057" width="14.85546875" style="1086" customWidth="1"/>
    <col min="2058" max="2293" width="7.7109375" style="1086"/>
    <col min="2294" max="2294" width="9.7109375" style="1086" customWidth="1"/>
    <col min="2295" max="2295" width="13.7109375" style="1086" customWidth="1"/>
    <col min="2296" max="2301" width="11.140625" style="1086" customWidth="1"/>
    <col min="2302" max="2302" width="12.85546875" style="1086" customWidth="1"/>
    <col min="2303" max="2303" width="13.28515625" style="1086" customWidth="1"/>
    <col min="2304" max="2304" width="15.140625" style="1086" customWidth="1"/>
    <col min="2305" max="2306" width="7.7109375" style="1086" customWidth="1"/>
    <col min="2307" max="2307" width="10.42578125" style="1086" customWidth="1"/>
    <col min="2308" max="2308" width="12.140625" style="1086" customWidth="1"/>
    <col min="2309" max="2309" width="14.85546875" style="1086" customWidth="1"/>
    <col min="2310" max="2310" width="12.28515625" style="1086" customWidth="1"/>
    <col min="2311" max="2311" width="14.28515625" style="1086" customWidth="1"/>
    <col min="2312" max="2312" width="7.85546875" style="1086" customWidth="1"/>
    <col min="2313" max="2313" width="14.85546875" style="1086" customWidth="1"/>
    <col min="2314" max="2549" width="7.7109375" style="1086"/>
    <col min="2550" max="2550" width="9.7109375" style="1086" customWidth="1"/>
    <col min="2551" max="2551" width="13.7109375" style="1086" customWidth="1"/>
    <col min="2552" max="2557" width="11.140625" style="1086" customWidth="1"/>
    <col min="2558" max="2558" width="12.85546875" style="1086" customWidth="1"/>
    <col min="2559" max="2559" width="13.28515625" style="1086" customWidth="1"/>
    <col min="2560" max="2560" width="15.140625" style="1086" customWidth="1"/>
    <col min="2561" max="2562" width="7.7109375" style="1086" customWidth="1"/>
    <col min="2563" max="2563" width="10.42578125" style="1086" customWidth="1"/>
    <col min="2564" max="2564" width="12.140625" style="1086" customWidth="1"/>
    <col min="2565" max="2565" width="14.85546875" style="1086" customWidth="1"/>
    <col min="2566" max="2566" width="12.28515625" style="1086" customWidth="1"/>
    <col min="2567" max="2567" width="14.28515625" style="1086" customWidth="1"/>
    <col min="2568" max="2568" width="7.85546875" style="1086" customWidth="1"/>
    <col min="2569" max="2569" width="14.85546875" style="1086" customWidth="1"/>
    <col min="2570" max="2805" width="7.7109375" style="1086"/>
    <col min="2806" max="2806" width="9.7109375" style="1086" customWidth="1"/>
    <col min="2807" max="2807" width="13.7109375" style="1086" customWidth="1"/>
    <col min="2808" max="2813" width="11.140625" style="1086" customWidth="1"/>
    <col min="2814" max="2814" width="12.85546875" style="1086" customWidth="1"/>
    <col min="2815" max="2815" width="13.28515625" style="1086" customWidth="1"/>
    <col min="2816" max="2816" width="15.140625" style="1086" customWidth="1"/>
    <col min="2817" max="2818" width="7.7109375" style="1086" customWidth="1"/>
    <col min="2819" max="2819" width="10.42578125" style="1086" customWidth="1"/>
    <col min="2820" max="2820" width="12.140625" style="1086" customWidth="1"/>
    <col min="2821" max="2821" width="14.85546875" style="1086" customWidth="1"/>
    <col min="2822" max="2822" width="12.28515625" style="1086" customWidth="1"/>
    <col min="2823" max="2823" width="14.28515625" style="1086" customWidth="1"/>
    <col min="2824" max="2824" width="7.85546875" style="1086" customWidth="1"/>
    <col min="2825" max="2825" width="14.85546875" style="1086" customWidth="1"/>
    <col min="2826" max="3061" width="7.7109375" style="1086"/>
    <col min="3062" max="3062" width="9.7109375" style="1086" customWidth="1"/>
    <col min="3063" max="3063" width="13.7109375" style="1086" customWidth="1"/>
    <col min="3064" max="3069" width="11.140625" style="1086" customWidth="1"/>
    <col min="3070" max="3070" width="12.85546875" style="1086" customWidth="1"/>
    <col min="3071" max="3071" width="13.28515625" style="1086" customWidth="1"/>
    <col min="3072" max="3072" width="15.140625" style="1086" customWidth="1"/>
    <col min="3073" max="3074" width="7.7109375" style="1086" customWidth="1"/>
    <col min="3075" max="3075" width="10.42578125" style="1086" customWidth="1"/>
    <col min="3076" max="3076" width="12.140625" style="1086" customWidth="1"/>
    <col min="3077" max="3077" width="14.85546875" style="1086" customWidth="1"/>
    <col min="3078" max="3078" width="12.28515625" style="1086" customWidth="1"/>
    <col min="3079" max="3079" width="14.28515625" style="1086" customWidth="1"/>
    <col min="3080" max="3080" width="7.85546875" style="1086" customWidth="1"/>
    <col min="3081" max="3081" width="14.85546875" style="1086" customWidth="1"/>
    <col min="3082" max="3317" width="7.7109375" style="1086"/>
    <col min="3318" max="3318" width="9.7109375" style="1086" customWidth="1"/>
    <col min="3319" max="3319" width="13.7109375" style="1086" customWidth="1"/>
    <col min="3320" max="3325" width="11.140625" style="1086" customWidth="1"/>
    <col min="3326" max="3326" width="12.85546875" style="1086" customWidth="1"/>
    <col min="3327" max="3327" width="13.28515625" style="1086" customWidth="1"/>
    <col min="3328" max="3328" width="15.140625" style="1086" customWidth="1"/>
    <col min="3329" max="3330" width="7.7109375" style="1086" customWidth="1"/>
    <col min="3331" max="3331" width="10.42578125" style="1086" customWidth="1"/>
    <col min="3332" max="3332" width="12.140625" style="1086" customWidth="1"/>
    <col min="3333" max="3333" width="14.85546875" style="1086" customWidth="1"/>
    <col min="3334" max="3334" width="12.28515625" style="1086" customWidth="1"/>
    <col min="3335" max="3335" width="14.28515625" style="1086" customWidth="1"/>
    <col min="3336" max="3336" width="7.85546875" style="1086" customWidth="1"/>
    <col min="3337" max="3337" width="14.85546875" style="1086" customWidth="1"/>
    <col min="3338" max="3573" width="7.7109375" style="1086"/>
    <col min="3574" max="3574" width="9.7109375" style="1086" customWidth="1"/>
    <col min="3575" max="3575" width="13.7109375" style="1086" customWidth="1"/>
    <col min="3576" max="3581" width="11.140625" style="1086" customWidth="1"/>
    <col min="3582" max="3582" width="12.85546875" style="1086" customWidth="1"/>
    <col min="3583" max="3583" width="13.28515625" style="1086" customWidth="1"/>
    <col min="3584" max="3584" width="15.140625" style="1086" customWidth="1"/>
    <col min="3585" max="3586" width="7.7109375" style="1086" customWidth="1"/>
    <col min="3587" max="3587" width="10.42578125" style="1086" customWidth="1"/>
    <col min="3588" max="3588" width="12.140625" style="1086" customWidth="1"/>
    <col min="3589" max="3589" width="14.85546875" style="1086" customWidth="1"/>
    <col min="3590" max="3590" width="12.28515625" style="1086" customWidth="1"/>
    <col min="3591" max="3591" width="14.28515625" style="1086" customWidth="1"/>
    <col min="3592" max="3592" width="7.85546875" style="1086" customWidth="1"/>
    <col min="3593" max="3593" width="14.85546875" style="1086" customWidth="1"/>
    <col min="3594" max="3829" width="7.7109375" style="1086"/>
    <col min="3830" max="3830" width="9.7109375" style="1086" customWidth="1"/>
    <col min="3831" max="3831" width="13.7109375" style="1086" customWidth="1"/>
    <col min="3832" max="3837" width="11.140625" style="1086" customWidth="1"/>
    <col min="3838" max="3838" width="12.85546875" style="1086" customWidth="1"/>
    <col min="3839" max="3839" width="13.28515625" style="1086" customWidth="1"/>
    <col min="3840" max="3840" width="15.140625" style="1086" customWidth="1"/>
    <col min="3841" max="3842" width="7.7109375" style="1086" customWidth="1"/>
    <col min="3843" max="3843" width="10.42578125" style="1086" customWidth="1"/>
    <col min="3844" max="3844" width="12.140625" style="1086" customWidth="1"/>
    <col min="3845" max="3845" width="14.85546875" style="1086" customWidth="1"/>
    <col min="3846" max="3846" width="12.28515625" style="1086" customWidth="1"/>
    <col min="3847" max="3847" width="14.28515625" style="1086" customWidth="1"/>
    <col min="3848" max="3848" width="7.85546875" style="1086" customWidth="1"/>
    <col min="3849" max="3849" width="14.85546875" style="1086" customWidth="1"/>
    <col min="3850" max="4085" width="7.7109375" style="1086"/>
    <col min="4086" max="4086" width="9.7109375" style="1086" customWidth="1"/>
    <col min="4087" max="4087" width="13.7109375" style="1086" customWidth="1"/>
    <col min="4088" max="4093" width="11.140625" style="1086" customWidth="1"/>
    <col min="4094" max="4094" width="12.85546875" style="1086" customWidth="1"/>
    <col min="4095" max="4095" width="13.28515625" style="1086" customWidth="1"/>
    <col min="4096" max="4096" width="15.140625" style="1086" customWidth="1"/>
    <col min="4097" max="4098" width="7.7109375" style="1086" customWidth="1"/>
    <col min="4099" max="4099" width="10.42578125" style="1086" customWidth="1"/>
    <col min="4100" max="4100" width="12.140625" style="1086" customWidth="1"/>
    <col min="4101" max="4101" width="14.85546875" style="1086" customWidth="1"/>
    <col min="4102" max="4102" width="12.28515625" style="1086" customWidth="1"/>
    <col min="4103" max="4103" width="14.28515625" style="1086" customWidth="1"/>
    <col min="4104" max="4104" width="7.85546875" style="1086" customWidth="1"/>
    <col min="4105" max="4105" width="14.85546875" style="1086" customWidth="1"/>
    <col min="4106" max="4341" width="7.7109375" style="1086"/>
    <col min="4342" max="4342" width="9.7109375" style="1086" customWidth="1"/>
    <col min="4343" max="4343" width="13.7109375" style="1086" customWidth="1"/>
    <col min="4344" max="4349" width="11.140625" style="1086" customWidth="1"/>
    <col min="4350" max="4350" width="12.85546875" style="1086" customWidth="1"/>
    <col min="4351" max="4351" width="13.28515625" style="1086" customWidth="1"/>
    <col min="4352" max="4352" width="15.140625" style="1086" customWidth="1"/>
    <col min="4353" max="4354" width="7.7109375" style="1086" customWidth="1"/>
    <col min="4355" max="4355" width="10.42578125" style="1086" customWidth="1"/>
    <col min="4356" max="4356" width="12.140625" style="1086" customWidth="1"/>
    <col min="4357" max="4357" width="14.85546875" style="1086" customWidth="1"/>
    <col min="4358" max="4358" width="12.28515625" style="1086" customWidth="1"/>
    <col min="4359" max="4359" width="14.28515625" style="1086" customWidth="1"/>
    <col min="4360" max="4360" width="7.85546875" style="1086" customWidth="1"/>
    <col min="4361" max="4361" width="14.85546875" style="1086" customWidth="1"/>
    <col min="4362" max="4597" width="7.7109375" style="1086"/>
    <col min="4598" max="4598" width="9.7109375" style="1086" customWidth="1"/>
    <col min="4599" max="4599" width="13.7109375" style="1086" customWidth="1"/>
    <col min="4600" max="4605" width="11.140625" style="1086" customWidth="1"/>
    <col min="4606" max="4606" width="12.85546875" style="1086" customWidth="1"/>
    <col min="4607" max="4607" width="13.28515625" style="1086" customWidth="1"/>
    <col min="4608" max="4608" width="15.140625" style="1086" customWidth="1"/>
    <col min="4609" max="4610" width="7.7109375" style="1086" customWidth="1"/>
    <col min="4611" max="4611" width="10.42578125" style="1086" customWidth="1"/>
    <col min="4612" max="4612" width="12.140625" style="1086" customWidth="1"/>
    <col min="4613" max="4613" width="14.85546875" style="1086" customWidth="1"/>
    <col min="4614" max="4614" width="12.28515625" style="1086" customWidth="1"/>
    <col min="4615" max="4615" width="14.28515625" style="1086" customWidth="1"/>
    <col min="4616" max="4616" width="7.85546875" style="1086" customWidth="1"/>
    <col min="4617" max="4617" width="14.85546875" style="1086" customWidth="1"/>
    <col min="4618" max="4853" width="7.7109375" style="1086"/>
    <col min="4854" max="4854" width="9.7109375" style="1086" customWidth="1"/>
    <col min="4855" max="4855" width="13.7109375" style="1086" customWidth="1"/>
    <col min="4856" max="4861" width="11.140625" style="1086" customWidth="1"/>
    <col min="4862" max="4862" width="12.85546875" style="1086" customWidth="1"/>
    <col min="4863" max="4863" width="13.28515625" style="1086" customWidth="1"/>
    <col min="4864" max="4864" width="15.140625" style="1086" customWidth="1"/>
    <col min="4865" max="4866" width="7.7109375" style="1086" customWidth="1"/>
    <col min="4867" max="4867" width="10.42578125" style="1086" customWidth="1"/>
    <col min="4868" max="4868" width="12.140625" style="1086" customWidth="1"/>
    <col min="4869" max="4869" width="14.85546875" style="1086" customWidth="1"/>
    <col min="4870" max="4870" width="12.28515625" style="1086" customWidth="1"/>
    <col min="4871" max="4871" width="14.28515625" style="1086" customWidth="1"/>
    <col min="4872" max="4872" width="7.85546875" style="1086" customWidth="1"/>
    <col min="4873" max="4873" width="14.85546875" style="1086" customWidth="1"/>
    <col min="4874" max="5109" width="7.7109375" style="1086"/>
    <col min="5110" max="5110" width="9.7109375" style="1086" customWidth="1"/>
    <col min="5111" max="5111" width="13.7109375" style="1086" customWidth="1"/>
    <col min="5112" max="5117" width="11.140625" style="1086" customWidth="1"/>
    <col min="5118" max="5118" width="12.85546875" style="1086" customWidth="1"/>
    <col min="5119" max="5119" width="13.28515625" style="1086" customWidth="1"/>
    <col min="5120" max="5120" width="15.140625" style="1086" customWidth="1"/>
    <col min="5121" max="5122" width="7.7109375" style="1086" customWidth="1"/>
    <col min="5123" max="5123" width="10.42578125" style="1086" customWidth="1"/>
    <col min="5124" max="5124" width="12.140625" style="1086" customWidth="1"/>
    <col min="5125" max="5125" width="14.85546875" style="1086" customWidth="1"/>
    <col min="5126" max="5126" width="12.28515625" style="1086" customWidth="1"/>
    <col min="5127" max="5127" width="14.28515625" style="1086" customWidth="1"/>
    <col min="5128" max="5128" width="7.85546875" style="1086" customWidth="1"/>
    <col min="5129" max="5129" width="14.85546875" style="1086" customWidth="1"/>
    <col min="5130" max="5365" width="7.7109375" style="1086"/>
    <col min="5366" max="5366" width="9.7109375" style="1086" customWidth="1"/>
    <col min="5367" max="5367" width="13.7109375" style="1086" customWidth="1"/>
    <col min="5368" max="5373" width="11.140625" style="1086" customWidth="1"/>
    <col min="5374" max="5374" width="12.85546875" style="1086" customWidth="1"/>
    <col min="5375" max="5375" width="13.28515625" style="1086" customWidth="1"/>
    <col min="5376" max="5376" width="15.140625" style="1086" customWidth="1"/>
    <col min="5377" max="5378" width="7.7109375" style="1086" customWidth="1"/>
    <col min="5379" max="5379" width="10.42578125" style="1086" customWidth="1"/>
    <col min="5380" max="5380" width="12.140625" style="1086" customWidth="1"/>
    <col min="5381" max="5381" width="14.85546875" style="1086" customWidth="1"/>
    <col min="5382" max="5382" width="12.28515625" style="1086" customWidth="1"/>
    <col min="5383" max="5383" width="14.28515625" style="1086" customWidth="1"/>
    <col min="5384" max="5384" width="7.85546875" style="1086" customWidth="1"/>
    <col min="5385" max="5385" width="14.85546875" style="1086" customWidth="1"/>
    <col min="5386" max="5621" width="7.7109375" style="1086"/>
    <col min="5622" max="5622" width="9.7109375" style="1086" customWidth="1"/>
    <col min="5623" max="5623" width="13.7109375" style="1086" customWidth="1"/>
    <col min="5624" max="5629" width="11.140625" style="1086" customWidth="1"/>
    <col min="5630" max="5630" width="12.85546875" style="1086" customWidth="1"/>
    <col min="5631" max="5631" width="13.28515625" style="1086" customWidth="1"/>
    <col min="5632" max="5632" width="15.140625" style="1086" customWidth="1"/>
    <col min="5633" max="5634" width="7.7109375" style="1086" customWidth="1"/>
    <col min="5635" max="5635" width="10.42578125" style="1086" customWidth="1"/>
    <col min="5636" max="5636" width="12.140625" style="1086" customWidth="1"/>
    <col min="5637" max="5637" width="14.85546875" style="1086" customWidth="1"/>
    <col min="5638" max="5638" width="12.28515625" style="1086" customWidth="1"/>
    <col min="5639" max="5639" width="14.28515625" style="1086" customWidth="1"/>
    <col min="5640" max="5640" width="7.85546875" style="1086" customWidth="1"/>
    <col min="5641" max="5641" width="14.85546875" style="1086" customWidth="1"/>
    <col min="5642" max="5877" width="7.7109375" style="1086"/>
    <col min="5878" max="5878" width="9.7109375" style="1086" customWidth="1"/>
    <col min="5879" max="5879" width="13.7109375" style="1086" customWidth="1"/>
    <col min="5880" max="5885" width="11.140625" style="1086" customWidth="1"/>
    <col min="5886" max="5886" width="12.85546875" style="1086" customWidth="1"/>
    <col min="5887" max="5887" width="13.28515625" style="1086" customWidth="1"/>
    <col min="5888" max="5888" width="15.140625" style="1086" customWidth="1"/>
    <col min="5889" max="5890" width="7.7109375" style="1086" customWidth="1"/>
    <col min="5891" max="5891" width="10.42578125" style="1086" customWidth="1"/>
    <col min="5892" max="5892" width="12.140625" style="1086" customWidth="1"/>
    <col min="5893" max="5893" width="14.85546875" style="1086" customWidth="1"/>
    <col min="5894" max="5894" width="12.28515625" style="1086" customWidth="1"/>
    <col min="5895" max="5895" width="14.28515625" style="1086" customWidth="1"/>
    <col min="5896" max="5896" width="7.85546875" style="1086" customWidth="1"/>
    <col min="5897" max="5897" width="14.85546875" style="1086" customWidth="1"/>
    <col min="5898" max="6133" width="7.7109375" style="1086"/>
    <col min="6134" max="6134" width="9.7109375" style="1086" customWidth="1"/>
    <col min="6135" max="6135" width="13.7109375" style="1086" customWidth="1"/>
    <col min="6136" max="6141" width="11.140625" style="1086" customWidth="1"/>
    <col min="6142" max="6142" width="12.85546875" style="1086" customWidth="1"/>
    <col min="6143" max="6143" width="13.28515625" style="1086" customWidth="1"/>
    <col min="6144" max="6144" width="15.140625" style="1086" customWidth="1"/>
    <col min="6145" max="6146" width="7.7109375" style="1086" customWidth="1"/>
    <col min="6147" max="6147" width="10.42578125" style="1086" customWidth="1"/>
    <col min="6148" max="6148" width="12.140625" style="1086" customWidth="1"/>
    <col min="6149" max="6149" width="14.85546875" style="1086" customWidth="1"/>
    <col min="6150" max="6150" width="12.28515625" style="1086" customWidth="1"/>
    <col min="6151" max="6151" width="14.28515625" style="1086" customWidth="1"/>
    <col min="6152" max="6152" width="7.85546875" style="1086" customWidth="1"/>
    <col min="6153" max="6153" width="14.85546875" style="1086" customWidth="1"/>
    <col min="6154" max="6389" width="7.7109375" style="1086"/>
    <col min="6390" max="6390" width="9.7109375" style="1086" customWidth="1"/>
    <col min="6391" max="6391" width="13.7109375" style="1086" customWidth="1"/>
    <col min="6392" max="6397" width="11.140625" style="1086" customWidth="1"/>
    <col min="6398" max="6398" width="12.85546875" style="1086" customWidth="1"/>
    <col min="6399" max="6399" width="13.28515625" style="1086" customWidth="1"/>
    <col min="6400" max="6400" width="15.140625" style="1086" customWidth="1"/>
    <col min="6401" max="6402" width="7.7109375" style="1086" customWidth="1"/>
    <col min="6403" max="6403" width="10.42578125" style="1086" customWidth="1"/>
    <col min="6404" max="6404" width="12.140625" style="1086" customWidth="1"/>
    <col min="6405" max="6405" width="14.85546875" style="1086" customWidth="1"/>
    <col min="6406" max="6406" width="12.28515625" style="1086" customWidth="1"/>
    <col min="6407" max="6407" width="14.28515625" style="1086" customWidth="1"/>
    <col min="6408" max="6408" width="7.85546875" style="1086" customWidth="1"/>
    <col min="6409" max="6409" width="14.85546875" style="1086" customWidth="1"/>
    <col min="6410" max="6645" width="7.7109375" style="1086"/>
    <col min="6646" max="6646" width="9.7109375" style="1086" customWidth="1"/>
    <col min="6647" max="6647" width="13.7109375" style="1086" customWidth="1"/>
    <col min="6648" max="6653" width="11.140625" style="1086" customWidth="1"/>
    <col min="6654" max="6654" width="12.85546875" style="1086" customWidth="1"/>
    <col min="6655" max="6655" width="13.28515625" style="1086" customWidth="1"/>
    <col min="6656" max="6656" width="15.140625" style="1086" customWidth="1"/>
    <col min="6657" max="6658" width="7.7109375" style="1086" customWidth="1"/>
    <col min="6659" max="6659" width="10.42578125" style="1086" customWidth="1"/>
    <col min="6660" max="6660" width="12.140625" style="1086" customWidth="1"/>
    <col min="6661" max="6661" width="14.85546875" style="1086" customWidth="1"/>
    <col min="6662" max="6662" width="12.28515625" style="1086" customWidth="1"/>
    <col min="6663" max="6663" width="14.28515625" style="1086" customWidth="1"/>
    <col min="6664" max="6664" width="7.85546875" style="1086" customWidth="1"/>
    <col min="6665" max="6665" width="14.85546875" style="1086" customWidth="1"/>
    <col min="6666" max="6901" width="7.7109375" style="1086"/>
    <col min="6902" max="6902" width="9.7109375" style="1086" customWidth="1"/>
    <col min="6903" max="6903" width="13.7109375" style="1086" customWidth="1"/>
    <col min="6904" max="6909" width="11.140625" style="1086" customWidth="1"/>
    <col min="6910" max="6910" width="12.85546875" style="1086" customWidth="1"/>
    <col min="6911" max="6911" width="13.28515625" style="1086" customWidth="1"/>
    <col min="6912" max="6912" width="15.140625" style="1086" customWidth="1"/>
    <col min="6913" max="6914" width="7.7109375" style="1086" customWidth="1"/>
    <col min="6915" max="6915" width="10.42578125" style="1086" customWidth="1"/>
    <col min="6916" max="6916" width="12.140625" style="1086" customWidth="1"/>
    <col min="6917" max="6917" width="14.85546875" style="1086" customWidth="1"/>
    <col min="6918" max="6918" width="12.28515625" style="1086" customWidth="1"/>
    <col min="6919" max="6919" width="14.28515625" style="1086" customWidth="1"/>
    <col min="6920" max="6920" width="7.85546875" style="1086" customWidth="1"/>
    <col min="6921" max="6921" width="14.85546875" style="1086" customWidth="1"/>
    <col min="6922" max="7157" width="7.7109375" style="1086"/>
    <col min="7158" max="7158" width="9.7109375" style="1086" customWidth="1"/>
    <col min="7159" max="7159" width="13.7109375" style="1086" customWidth="1"/>
    <col min="7160" max="7165" width="11.140625" style="1086" customWidth="1"/>
    <col min="7166" max="7166" width="12.85546875" style="1086" customWidth="1"/>
    <col min="7167" max="7167" width="13.28515625" style="1086" customWidth="1"/>
    <col min="7168" max="7168" width="15.140625" style="1086" customWidth="1"/>
    <col min="7169" max="7170" width="7.7109375" style="1086" customWidth="1"/>
    <col min="7171" max="7171" width="10.42578125" style="1086" customWidth="1"/>
    <col min="7172" max="7172" width="12.140625" style="1086" customWidth="1"/>
    <col min="7173" max="7173" width="14.85546875" style="1086" customWidth="1"/>
    <col min="7174" max="7174" width="12.28515625" style="1086" customWidth="1"/>
    <col min="7175" max="7175" width="14.28515625" style="1086" customWidth="1"/>
    <col min="7176" max="7176" width="7.85546875" style="1086" customWidth="1"/>
    <col min="7177" max="7177" width="14.85546875" style="1086" customWidth="1"/>
    <col min="7178" max="7413" width="7.7109375" style="1086"/>
    <col min="7414" max="7414" width="9.7109375" style="1086" customWidth="1"/>
    <col min="7415" max="7415" width="13.7109375" style="1086" customWidth="1"/>
    <col min="7416" max="7421" width="11.140625" style="1086" customWidth="1"/>
    <col min="7422" max="7422" width="12.85546875" style="1086" customWidth="1"/>
    <col min="7423" max="7423" width="13.28515625" style="1086" customWidth="1"/>
    <col min="7424" max="7424" width="15.140625" style="1086" customWidth="1"/>
    <col min="7425" max="7426" width="7.7109375" style="1086" customWidth="1"/>
    <col min="7427" max="7427" width="10.42578125" style="1086" customWidth="1"/>
    <col min="7428" max="7428" width="12.140625" style="1086" customWidth="1"/>
    <col min="7429" max="7429" width="14.85546875" style="1086" customWidth="1"/>
    <col min="7430" max="7430" width="12.28515625" style="1086" customWidth="1"/>
    <col min="7431" max="7431" width="14.28515625" style="1086" customWidth="1"/>
    <col min="7432" max="7432" width="7.85546875" style="1086" customWidth="1"/>
    <col min="7433" max="7433" width="14.85546875" style="1086" customWidth="1"/>
    <col min="7434" max="7669" width="7.7109375" style="1086"/>
    <col min="7670" max="7670" width="9.7109375" style="1086" customWidth="1"/>
    <col min="7671" max="7671" width="13.7109375" style="1086" customWidth="1"/>
    <col min="7672" max="7677" width="11.140625" style="1086" customWidth="1"/>
    <col min="7678" max="7678" width="12.85546875" style="1086" customWidth="1"/>
    <col min="7679" max="7679" width="13.28515625" style="1086" customWidth="1"/>
    <col min="7680" max="7680" width="15.140625" style="1086" customWidth="1"/>
    <col min="7681" max="7682" width="7.7109375" style="1086" customWidth="1"/>
    <col min="7683" max="7683" width="10.42578125" style="1086" customWidth="1"/>
    <col min="7684" max="7684" width="12.140625" style="1086" customWidth="1"/>
    <col min="7685" max="7685" width="14.85546875" style="1086" customWidth="1"/>
    <col min="7686" max="7686" width="12.28515625" style="1086" customWidth="1"/>
    <col min="7687" max="7687" width="14.28515625" style="1086" customWidth="1"/>
    <col min="7688" max="7688" width="7.85546875" style="1086" customWidth="1"/>
    <col min="7689" max="7689" width="14.85546875" style="1086" customWidth="1"/>
    <col min="7690" max="7925" width="7.7109375" style="1086"/>
    <col min="7926" max="7926" width="9.7109375" style="1086" customWidth="1"/>
    <col min="7927" max="7927" width="13.7109375" style="1086" customWidth="1"/>
    <col min="7928" max="7933" width="11.140625" style="1086" customWidth="1"/>
    <col min="7934" max="7934" width="12.85546875" style="1086" customWidth="1"/>
    <col min="7935" max="7935" width="13.28515625" style="1086" customWidth="1"/>
    <col min="7936" max="7936" width="15.140625" style="1086" customWidth="1"/>
    <col min="7937" max="7938" width="7.7109375" style="1086" customWidth="1"/>
    <col min="7939" max="7939" width="10.42578125" style="1086" customWidth="1"/>
    <col min="7940" max="7940" width="12.140625" style="1086" customWidth="1"/>
    <col min="7941" max="7941" width="14.85546875" style="1086" customWidth="1"/>
    <col min="7942" max="7942" width="12.28515625" style="1086" customWidth="1"/>
    <col min="7943" max="7943" width="14.28515625" style="1086" customWidth="1"/>
    <col min="7944" max="7944" width="7.85546875" style="1086" customWidth="1"/>
    <col min="7945" max="7945" width="14.85546875" style="1086" customWidth="1"/>
    <col min="7946" max="8181" width="7.7109375" style="1086"/>
    <col min="8182" max="8182" width="9.7109375" style="1086" customWidth="1"/>
    <col min="8183" max="8183" width="13.7109375" style="1086" customWidth="1"/>
    <col min="8184" max="8189" width="11.140625" style="1086" customWidth="1"/>
    <col min="8190" max="8190" width="12.85546875" style="1086" customWidth="1"/>
    <col min="8191" max="8191" width="13.28515625" style="1086" customWidth="1"/>
    <col min="8192" max="8192" width="15.140625" style="1086" customWidth="1"/>
    <col min="8193" max="8194" width="7.7109375" style="1086" customWidth="1"/>
    <col min="8195" max="8195" width="10.42578125" style="1086" customWidth="1"/>
    <col min="8196" max="8196" width="12.140625" style="1086" customWidth="1"/>
    <col min="8197" max="8197" width="14.85546875" style="1086" customWidth="1"/>
    <col min="8198" max="8198" width="12.28515625" style="1086" customWidth="1"/>
    <col min="8199" max="8199" width="14.28515625" style="1086" customWidth="1"/>
    <col min="8200" max="8200" width="7.85546875" style="1086" customWidth="1"/>
    <col min="8201" max="8201" width="14.85546875" style="1086" customWidth="1"/>
    <col min="8202" max="8437" width="7.7109375" style="1086"/>
    <col min="8438" max="8438" width="9.7109375" style="1086" customWidth="1"/>
    <col min="8439" max="8439" width="13.7109375" style="1086" customWidth="1"/>
    <col min="8440" max="8445" width="11.140625" style="1086" customWidth="1"/>
    <col min="8446" max="8446" width="12.85546875" style="1086" customWidth="1"/>
    <col min="8447" max="8447" width="13.28515625" style="1086" customWidth="1"/>
    <col min="8448" max="8448" width="15.140625" style="1086" customWidth="1"/>
    <col min="8449" max="8450" width="7.7109375" style="1086" customWidth="1"/>
    <col min="8451" max="8451" width="10.42578125" style="1086" customWidth="1"/>
    <col min="8452" max="8452" width="12.140625" style="1086" customWidth="1"/>
    <col min="8453" max="8453" width="14.85546875" style="1086" customWidth="1"/>
    <col min="8454" max="8454" width="12.28515625" style="1086" customWidth="1"/>
    <col min="8455" max="8455" width="14.28515625" style="1086" customWidth="1"/>
    <col min="8456" max="8456" width="7.85546875" style="1086" customWidth="1"/>
    <col min="8457" max="8457" width="14.85546875" style="1086" customWidth="1"/>
    <col min="8458" max="8693" width="7.7109375" style="1086"/>
    <col min="8694" max="8694" width="9.7109375" style="1086" customWidth="1"/>
    <col min="8695" max="8695" width="13.7109375" style="1086" customWidth="1"/>
    <col min="8696" max="8701" width="11.140625" style="1086" customWidth="1"/>
    <col min="8702" max="8702" width="12.85546875" style="1086" customWidth="1"/>
    <col min="8703" max="8703" width="13.28515625" style="1086" customWidth="1"/>
    <col min="8704" max="8704" width="15.140625" style="1086" customWidth="1"/>
    <col min="8705" max="8706" width="7.7109375" style="1086" customWidth="1"/>
    <col min="8707" max="8707" width="10.42578125" style="1086" customWidth="1"/>
    <col min="8708" max="8708" width="12.140625" style="1086" customWidth="1"/>
    <col min="8709" max="8709" width="14.85546875" style="1086" customWidth="1"/>
    <col min="8710" max="8710" width="12.28515625" style="1086" customWidth="1"/>
    <col min="8711" max="8711" width="14.28515625" style="1086" customWidth="1"/>
    <col min="8712" max="8712" width="7.85546875" style="1086" customWidth="1"/>
    <col min="8713" max="8713" width="14.85546875" style="1086" customWidth="1"/>
    <col min="8714" max="8949" width="7.7109375" style="1086"/>
    <col min="8950" max="8950" width="9.7109375" style="1086" customWidth="1"/>
    <col min="8951" max="8951" width="13.7109375" style="1086" customWidth="1"/>
    <col min="8952" max="8957" width="11.140625" style="1086" customWidth="1"/>
    <col min="8958" max="8958" width="12.85546875" style="1086" customWidth="1"/>
    <col min="8959" max="8959" width="13.28515625" style="1086" customWidth="1"/>
    <col min="8960" max="8960" width="15.140625" style="1086" customWidth="1"/>
    <col min="8961" max="8962" width="7.7109375" style="1086" customWidth="1"/>
    <col min="8963" max="8963" width="10.42578125" style="1086" customWidth="1"/>
    <col min="8964" max="8964" width="12.140625" style="1086" customWidth="1"/>
    <col min="8965" max="8965" width="14.85546875" style="1086" customWidth="1"/>
    <col min="8966" max="8966" width="12.28515625" style="1086" customWidth="1"/>
    <col min="8967" max="8967" width="14.28515625" style="1086" customWidth="1"/>
    <col min="8968" max="8968" width="7.85546875" style="1086" customWidth="1"/>
    <col min="8969" max="8969" width="14.85546875" style="1086" customWidth="1"/>
    <col min="8970" max="9205" width="7.7109375" style="1086"/>
    <col min="9206" max="9206" width="9.7109375" style="1086" customWidth="1"/>
    <col min="9207" max="9207" width="13.7109375" style="1086" customWidth="1"/>
    <col min="9208" max="9213" width="11.140625" style="1086" customWidth="1"/>
    <col min="9214" max="9214" width="12.85546875" style="1086" customWidth="1"/>
    <col min="9215" max="9215" width="13.28515625" style="1086" customWidth="1"/>
    <col min="9216" max="9216" width="15.140625" style="1086" customWidth="1"/>
    <col min="9217" max="9218" width="7.7109375" style="1086" customWidth="1"/>
    <col min="9219" max="9219" width="10.42578125" style="1086" customWidth="1"/>
    <col min="9220" max="9220" width="12.140625" style="1086" customWidth="1"/>
    <col min="9221" max="9221" width="14.85546875" style="1086" customWidth="1"/>
    <col min="9222" max="9222" width="12.28515625" style="1086" customWidth="1"/>
    <col min="9223" max="9223" width="14.28515625" style="1086" customWidth="1"/>
    <col min="9224" max="9224" width="7.85546875" style="1086" customWidth="1"/>
    <col min="9225" max="9225" width="14.85546875" style="1086" customWidth="1"/>
    <col min="9226" max="9461" width="7.7109375" style="1086"/>
    <col min="9462" max="9462" width="9.7109375" style="1086" customWidth="1"/>
    <col min="9463" max="9463" width="13.7109375" style="1086" customWidth="1"/>
    <col min="9464" max="9469" width="11.140625" style="1086" customWidth="1"/>
    <col min="9470" max="9470" width="12.85546875" style="1086" customWidth="1"/>
    <col min="9471" max="9471" width="13.28515625" style="1086" customWidth="1"/>
    <col min="9472" max="9472" width="15.140625" style="1086" customWidth="1"/>
    <col min="9473" max="9474" width="7.7109375" style="1086" customWidth="1"/>
    <col min="9475" max="9475" width="10.42578125" style="1086" customWidth="1"/>
    <col min="9476" max="9476" width="12.140625" style="1086" customWidth="1"/>
    <col min="9477" max="9477" width="14.85546875" style="1086" customWidth="1"/>
    <col min="9478" max="9478" width="12.28515625" style="1086" customWidth="1"/>
    <col min="9479" max="9479" width="14.28515625" style="1086" customWidth="1"/>
    <col min="9480" max="9480" width="7.85546875" style="1086" customWidth="1"/>
    <col min="9481" max="9481" width="14.85546875" style="1086" customWidth="1"/>
    <col min="9482" max="9717" width="7.7109375" style="1086"/>
    <col min="9718" max="9718" width="9.7109375" style="1086" customWidth="1"/>
    <col min="9719" max="9719" width="13.7109375" style="1086" customWidth="1"/>
    <col min="9720" max="9725" width="11.140625" style="1086" customWidth="1"/>
    <col min="9726" max="9726" width="12.85546875" style="1086" customWidth="1"/>
    <col min="9727" max="9727" width="13.28515625" style="1086" customWidth="1"/>
    <col min="9728" max="9728" width="15.140625" style="1086" customWidth="1"/>
    <col min="9729" max="9730" width="7.7109375" style="1086" customWidth="1"/>
    <col min="9731" max="9731" width="10.42578125" style="1086" customWidth="1"/>
    <col min="9732" max="9732" width="12.140625" style="1086" customWidth="1"/>
    <col min="9733" max="9733" width="14.85546875" style="1086" customWidth="1"/>
    <col min="9734" max="9734" width="12.28515625" style="1086" customWidth="1"/>
    <col min="9735" max="9735" width="14.28515625" style="1086" customWidth="1"/>
    <col min="9736" max="9736" width="7.85546875" style="1086" customWidth="1"/>
    <col min="9737" max="9737" width="14.85546875" style="1086" customWidth="1"/>
    <col min="9738" max="9973" width="7.7109375" style="1086"/>
    <col min="9974" max="9974" width="9.7109375" style="1086" customWidth="1"/>
    <col min="9975" max="9975" width="13.7109375" style="1086" customWidth="1"/>
    <col min="9976" max="9981" width="11.140625" style="1086" customWidth="1"/>
    <col min="9982" max="9982" width="12.85546875" style="1086" customWidth="1"/>
    <col min="9983" max="9983" width="13.28515625" style="1086" customWidth="1"/>
    <col min="9984" max="9984" width="15.140625" style="1086" customWidth="1"/>
    <col min="9985" max="9986" width="7.7109375" style="1086" customWidth="1"/>
    <col min="9987" max="9987" width="10.42578125" style="1086" customWidth="1"/>
    <col min="9988" max="9988" width="12.140625" style="1086" customWidth="1"/>
    <col min="9989" max="9989" width="14.85546875" style="1086" customWidth="1"/>
    <col min="9990" max="9990" width="12.28515625" style="1086" customWidth="1"/>
    <col min="9991" max="9991" width="14.28515625" style="1086" customWidth="1"/>
    <col min="9992" max="9992" width="7.85546875" style="1086" customWidth="1"/>
    <col min="9993" max="9993" width="14.85546875" style="1086" customWidth="1"/>
    <col min="9994" max="10229" width="7.7109375" style="1086"/>
    <col min="10230" max="10230" width="9.7109375" style="1086" customWidth="1"/>
    <col min="10231" max="10231" width="13.7109375" style="1086" customWidth="1"/>
    <col min="10232" max="10237" width="11.140625" style="1086" customWidth="1"/>
    <col min="10238" max="10238" width="12.85546875" style="1086" customWidth="1"/>
    <col min="10239" max="10239" width="13.28515625" style="1086" customWidth="1"/>
    <col min="10240" max="10240" width="15.140625" style="1086" customWidth="1"/>
    <col min="10241" max="10242" width="7.7109375" style="1086" customWidth="1"/>
    <col min="10243" max="10243" width="10.42578125" style="1086" customWidth="1"/>
    <col min="10244" max="10244" width="12.140625" style="1086" customWidth="1"/>
    <col min="10245" max="10245" width="14.85546875" style="1086" customWidth="1"/>
    <col min="10246" max="10246" width="12.28515625" style="1086" customWidth="1"/>
    <col min="10247" max="10247" width="14.28515625" style="1086" customWidth="1"/>
    <col min="10248" max="10248" width="7.85546875" style="1086" customWidth="1"/>
    <col min="10249" max="10249" width="14.85546875" style="1086" customWidth="1"/>
    <col min="10250" max="10485" width="7.7109375" style="1086"/>
    <col min="10486" max="10486" width="9.7109375" style="1086" customWidth="1"/>
    <col min="10487" max="10487" width="13.7109375" style="1086" customWidth="1"/>
    <col min="10488" max="10493" width="11.140625" style="1086" customWidth="1"/>
    <col min="10494" max="10494" width="12.85546875" style="1086" customWidth="1"/>
    <col min="10495" max="10495" width="13.28515625" style="1086" customWidth="1"/>
    <col min="10496" max="10496" width="15.140625" style="1086" customWidth="1"/>
    <col min="10497" max="10498" width="7.7109375" style="1086" customWidth="1"/>
    <col min="10499" max="10499" width="10.42578125" style="1086" customWidth="1"/>
    <col min="10500" max="10500" width="12.140625" style="1086" customWidth="1"/>
    <col min="10501" max="10501" width="14.85546875" style="1086" customWidth="1"/>
    <col min="10502" max="10502" width="12.28515625" style="1086" customWidth="1"/>
    <col min="10503" max="10503" width="14.28515625" style="1086" customWidth="1"/>
    <col min="10504" max="10504" width="7.85546875" style="1086" customWidth="1"/>
    <col min="10505" max="10505" width="14.85546875" style="1086" customWidth="1"/>
    <col min="10506" max="10741" width="7.7109375" style="1086"/>
    <col min="10742" max="10742" width="9.7109375" style="1086" customWidth="1"/>
    <col min="10743" max="10743" width="13.7109375" style="1086" customWidth="1"/>
    <col min="10744" max="10749" width="11.140625" style="1086" customWidth="1"/>
    <col min="10750" max="10750" width="12.85546875" style="1086" customWidth="1"/>
    <col min="10751" max="10751" width="13.28515625" style="1086" customWidth="1"/>
    <col min="10752" max="10752" width="15.140625" style="1086" customWidth="1"/>
    <col min="10753" max="10754" width="7.7109375" style="1086" customWidth="1"/>
    <col min="10755" max="10755" width="10.42578125" style="1086" customWidth="1"/>
    <col min="10756" max="10756" width="12.140625" style="1086" customWidth="1"/>
    <col min="10757" max="10757" width="14.85546875" style="1086" customWidth="1"/>
    <col min="10758" max="10758" width="12.28515625" style="1086" customWidth="1"/>
    <col min="10759" max="10759" width="14.28515625" style="1086" customWidth="1"/>
    <col min="10760" max="10760" width="7.85546875" style="1086" customWidth="1"/>
    <col min="10761" max="10761" width="14.85546875" style="1086" customWidth="1"/>
    <col min="10762" max="10997" width="7.7109375" style="1086"/>
    <col min="10998" max="10998" width="9.7109375" style="1086" customWidth="1"/>
    <col min="10999" max="10999" width="13.7109375" style="1086" customWidth="1"/>
    <col min="11000" max="11005" width="11.140625" style="1086" customWidth="1"/>
    <col min="11006" max="11006" width="12.85546875" style="1086" customWidth="1"/>
    <col min="11007" max="11007" width="13.28515625" style="1086" customWidth="1"/>
    <col min="11008" max="11008" width="15.140625" style="1086" customWidth="1"/>
    <col min="11009" max="11010" width="7.7109375" style="1086" customWidth="1"/>
    <col min="11011" max="11011" width="10.42578125" style="1086" customWidth="1"/>
    <col min="11012" max="11012" width="12.140625" style="1086" customWidth="1"/>
    <col min="11013" max="11013" width="14.85546875" style="1086" customWidth="1"/>
    <col min="11014" max="11014" width="12.28515625" style="1086" customWidth="1"/>
    <col min="11015" max="11015" width="14.28515625" style="1086" customWidth="1"/>
    <col min="11016" max="11016" width="7.85546875" style="1086" customWidth="1"/>
    <col min="11017" max="11017" width="14.85546875" style="1086" customWidth="1"/>
    <col min="11018" max="11253" width="7.7109375" style="1086"/>
    <col min="11254" max="11254" width="9.7109375" style="1086" customWidth="1"/>
    <col min="11255" max="11255" width="13.7109375" style="1086" customWidth="1"/>
    <col min="11256" max="11261" width="11.140625" style="1086" customWidth="1"/>
    <col min="11262" max="11262" width="12.85546875" style="1086" customWidth="1"/>
    <col min="11263" max="11263" width="13.28515625" style="1086" customWidth="1"/>
    <col min="11264" max="11264" width="15.140625" style="1086" customWidth="1"/>
    <col min="11265" max="11266" width="7.7109375" style="1086" customWidth="1"/>
    <col min="11267" max="11267" width="10.42578125" style="1086" customWidth="1"/>
    <col min="11268" max="11268" width="12.140625" style="1086" customWidth="1"/>
    <col min="11269" max="11269" width="14.85546875" style="1086" customWidth="1"/>
    <col min="11270" max="11270" width="12.28515625" style="1086" customWidth="1"/>
    <col min="11271" max="11271" width="14.28515625" style="1086" customWidth="1"/>
    <col min="11272" max="11272" width="7.85546875" style="1086" customWidth="1"/>
    <col min="11273" max="11273" width="14.85546875" style="1086" customWidth="1"/>
    <col min="11274" max="11509" width="7.7109375" style="1086"/>
    <col min="11510" max="11510" width="9.7109375" style="1086" customWidth="1"/>
    <col min="11511" max="11511" width="13.7109375" style="1086" customWidth="1"/>
    <col min="11512" max="11517" width="11.140625" style="1086" customWidth="1"/>
    <col min="11518" max="11518" width="12.85546875" style="1086" customWidth="1"/>
    <col min="11519" max="11519" width="13.28515625" style="1086" customWidth="1"/>
    <col min="11520" max="11520" width="15.140625" style="1086" customWidth="1"/>
    <col min="11521" max="11522" width="7.7109375" style="1086" customWidth="1"/>
    <col min="11523" max="11523" width="10.42578125" style="1086" customWidth="1"/>
    <col min="11524" max="11524" width="12.140625" style="1086" customWidth="1"/>
    <col min="11525" max="11525" width="14.85546875" style="1086" customWidth="1"/>
    <col min="11526" max="11526" width="12.28515625" style="1086" customWidth="1"/>
    <col min="11527" max="11527" width="14.28515625" style="1086" customWidth="1"/>
    <col min="11528" max="11528" width="7.85546875" style="1086" customWidth="1"/>
    <col min="11529" max="11529" width="14.85546875" style="1086" customWidth="1"/>
    <col min="11530" max="11765" width="7.7109375" style="1086"/>
    <col min="11766" max="11766" width="9.7109375" style="1086" customWidth="1"/>
    <col min="11767" max="11767" width="13.7109375" style="1086" customWidth="1"/>
    <col min="11768" max="11773" width="11.140625" style="1086" customWidth="1"/>
    <col min="11774" max="11774" width="12.85546875" style="1086" customWidth="1"/>
    <col min="11775" max="11775" width="13.28515625" style="1086" customWidth="1"/>
    <col min="11776" max="11776" width="15.140625" style="1086" customWidth="1"/>
    <col min="11777" max="11778" width="7.7109375" style="1086" customWidth="1"/>
    <col min="11779" max="11779" width="10.42578125" style="1086" customWidth="1"/>
    <col min="11780" max="11780" width="12.140625" style="1086" customWidth="1"/>
    <col min="11781" max="11781" width="14.85546875" style="1086" customWidth="1"/>
    <col min="11782" max="11782" width="12.28515625" style="1086" customWidth="1"/>
    <col min="11783" max="11783" width="14.28515625" style="1086" customWidth="1"/>
    <col min="11784" max="11784" width="7.85546875" style="1086" customWidth="1"/>
    <col min="11785" max="11785" width="14.85546875" style="1086" customWidth="1"/>
    <col min="11786" max="12021" width="7.7109375" style="1086"/>
    <col min="12022" max="12022" width="9.7109375" style="1086" customWidth="1"/>
    <col min="12023" max="12023" width="13.7109375" style="1086" customWidth="1"/>
    <col min="12024" max="12029" width="11.140625" style="1086" customWidth="1"/>
    <col min="12030" max="12030" width="12.85546875" style="1086" customWidth="1"/>
    <col min="12031" max="12031" width="13.28515625" style="1086" customWidth="1"/>
    <col min="12032" max="12032" width="15.140625" style="1086" customWidth="1"/>
    <col min="12033" max="12034" width="7.7109375" style="1086" customWidth="1"/>
    <col min="12035" max="12035" width="10.42578125" style="1086" customWidth="1"/>
    <col min="12036" max="12036" width="12.140625" style="1086" customWidth="1"/>
    <col min="12037" max="12037" width="14.85546875" style="1086" customWidth="1"/>
    <col min="12038" max="12038" width="12.28515625" style="1086" customWidth="1"/>
    <col min="12039" max="12039" width="14.28515625" style="1086" customWidth="1"/>
    <col min="12040" max="12040" width="7.85546875" style="1086" customWidth="1"/>
    <col min="12041" max="12041" width="14.85546875" style="1086" customWidth="1"/>
    <col min="12042" max="12277" width="7.7109375" style="1086"/>
    <col min="12278" max="12278" width="9.7109375" style="1086" customWidth="1"/>
    <col min="12279" max="12279" width="13.7109375" style="1086" customWidth="1"/>
    <col min="12280" max="12285" width="11.140625" style="1086" customWidth="1"/>
    <col min="12286" max="12286" width="12.85546875" style="1086" customWidth="1"/>
    <col min="12287" max="12287" width="13.28515625" style="1086" customWidth="1"/>
    <col min="12288" max="12288" width="15.140625" style="1086" customWidth="1"/>
    <col min="12289" max="12290" width="7.7109375" style="1086" customWidth="1"/>
    <col min="12291" max="12291" width="10.42578125" style="1086" customWidth="1"/>
    <col min="12292" max="12292" width="12.140625" style="1086" customWidth="1"/>
    <col min="12293" max="12293" width="14.85546875" style="1086" customWidth="1"/>
    <col min="12294" max="12294" width="12.28515625" style="1086" customWidth="1"/>
    <col min="12295" max="12295" width="14.28515625" style="1086" customWidth="1"/>
    <col min="12296" max="12296" width="7.85546875" style="1086" customWidth="1"/>
    <col min="12297" max="12297" width="14.85546875" style="1086" customWidth="1"/>
    <col min="12298" max="12533" width="7.7109375" style="1086"/>
    <col min="12534" max="12534" width="9.7109375" style="1086" customWidth="1"/>
    <col min="12535" max="12535" width="13.7109375" style="1086" customWidth="1"/>
    <col min="12536" max="12541" width="11.140625" style="1086" customWidth="1"/>
    <col min="12542" max="12542" width="12.85546875" style="1086" customWidth="1"/>
    <col min="12543" max="12543" width="13.28515625" style="1086" customWidth="1"/>
    <col min="12544" max="12544" width="15.140625" style="1086" customWidth="1"/>
    <col min="12545" max="12546" width="7.7109375" style="1086" customWidth="1"/>
    <col min="12547" max="12547" width="10.42578125" style="1086" customWidth="1"/>
    <col min="12548" max="12548" width="12.140625" style="1086" customWidth="1"/>
    <col min="12549" max="12549" width="14.85546875" style="1086" customWidth="1"/>
    <col min="12550" max="12550" width="12.28515625" style="1086" customWidth="1"/>
    <col min="12551" max="12551" width="14.28515625" style="1086" customWidth="1"/>
    <col min="12552" max="12552" width="7.85546875" style="1086" customWidth="1"/>
    <col min="12553" max="12553" width="14.85546875" style="1086" customWidth="1"/>
    <col min="12554" max="12789" width="7.7109375" style="1086"/>
    <col min="12790" max="12790" width="9.7109375" style="1086" customWidth="1"/>
    <col min="12791" max="12791" width="13.7109375" style="1086" customWidth="1"/>
    <col min="12792" max="12797" width="11.140625" style="1086" customWidth="1"/>
    <col min="12798" max="12798" width="12.85546875" style="1086" customWidth="1"/>
    <col min="12799" max="12799" width="13.28515625" style="1086" customWidth="1"/>
    <col min="12800" max="12800" width="15.140625" style="1086" customWidth="1"/>
    <col min="12801" max="12802" width="7.7109375" style="1086" customWidth="1"/>
    <col min="12803" max="12803" width="10.42578125" style="1086" customWidth="1"/>
    <col min="12804" max="12804" width="12.140625" style="1086" customWidth="1"/>
    <col min="12805" max="12805" width="14.85546875" style="1086" customWidth="1"/>
    <col min="12806" max="12806" width="12.28515625" style="1086" customWidth="1"/>
    <col min="12807" max="12807" width="14.28515625" style="1086" customWidth="1"/>
    <col min="12808" max="12808" width="7.85546875" style="1086" customWidth="1"/>
    <col min="12809" max="12809" width="14.85546875" style="1086" customWidth="1"/>
    <col min="12810" max="13045" width="7.7109375" style="1086"/>
    <col min="13046" max="13046" width="9.7109375" style="1086" customWidth="1"/>
    <col min="13047" max="13047" width="13.7109375" style="1086" customWidth="1"/>
    <col min="13048" max="13053" width="11.140625" style="1086" customWidth="1"/>
    <col min="13054" max="13054" width="12.85546875" style="1086" customWidth="1"/>
    <col min="13055" max="13055" width="13.28515625" style="1086" customWidth="1"/>
    <col min="13056" max="13056" width="15.140625" style="1086" customWidth="1"/>
    <col min="13057" max="13058" width="7.7109375" style="1086" customWidth="1"/>
    <col min="13059" max="13059" width="10.42578125" style="1086" customWidth="1"/>
    <col min="13060" max="13060" width="12.140625" style="1086" customWidth="1"/>
    <col min="13061" max="13061" width="14.85546875" style="1086" customWidth="1"/>
    <col min="13062" max="13062" width="12.28515625" style="1086" customWidth="1"/>
    <col min="13063" max="13063" width="14.28515625" style="1086" customWidth="1"/>
    <col min="13064" max="13064" width="7.85546875" style="1086" customWidth="1"/>
    <col min="13065" max="13065" width="14.85546875" style="1086" customWidth="1"/>
    <col min="13066" max="13301" width="7.7109375" style="1086"/>
    <col min="13302" max="13302" width="9.7109375" style="1086" customWidth="1"/>
    <col min="13303" max="13303" width="13.7109375" style="1086" customWidth="1"/>
    <col min="13304" max="13309" width="11.140625" style="1086" customWidth="1"/>
    <col min="13310" max="13310" width="12.85546875" style="1086" customWidth="1"/>
    <col min="13311" max="13311" width="13.28515625" style="1086" customWidth="1"/>
    <col min="13312" max="13312" width="15.140625" style="1086" customWidth="1"/>
    <col min="13313" max="13314" width="7.7109375" style="1086" customWidth="1"/>
    <col min="13315" max="13315" width="10.42578125" style="1086" customWidth="1"/>
    <col min="13316" max="13316" width="12.140625" style="1086" customWidth="1"/>
    <col min="13317" max="13317" width="14.85546875" style="1086" customWidth="1"/>
    <col min="13318" max="13318" width="12.28515625" style="1086" customWidth="1"/>
    <col min="13319" max="13319" width="14.28515625" style="1086" customWidth="1"/>
    <col min="13320" max="13320" width="7.85546875" style="1086" customWidth="1"/>
    <col min="13321" max="13321" width="14.85546875" style="1086" customWidth="1"/>
    <col min="13322" max="13557" width="7.7109375" style="1086"/>
    <col min="13558" max="13558" width="9.7109375" style="1086" customWidth="1"/>
    <col min="13559" max="13559" width="13.7109375" style="1086" customWidth="1"/>
    <col min="13560" max="13565" width="11.140625" style="1086" customWidth="1"/>
    <col min="13566" max="13566" width="12.85546875" style="1086" customWidth="1"/>
    <col min="13567" max="13567" width="13.28515625" style="1086" customWidth="1"/>
    <col min="13568" max="13568" width="15.140625" style="1086" customWidth="1"/>
    <col min="13569" max="13570" width="7.7109375" style="1086" customWidth="1"/>
    <col min="13571" max="13571" width="10.42578125" style="1086" customWidth="1"/>
    <col min="13572" max="13572" width="12.140625" style="1086" customWidth="1"/>
    <col min="13573" max="13573" width="14.85546875" style="1086" customWidth="1"/>
    <col min="13574" max="13574" width="12.28515625" style="1086" customWidth="1"/>
    <col min="13575" max="13575" width="14.28515625" style="1086" customWidth="1"/>
    <col min="13576" max="13576" width="7.85546875" style="1086" customWidth="1"/>
    <col min="13577" max="13577" width="14.85546875" style="1086" customWidth="1"/>
    <col min="13578" max="13813" width="7.7109375" style="1086"/>
    <col min="13814" max="13814" width="9.7109375" style="1086" customWidth="1"/>
    <col min="13815" max="13815" width="13.7109375" style="1086" customWidth="1"/>
    <col min="13816" max="13821" width="11.140625" style="1086" customWidth="1"/>
    <col min="13822" max="13822" width="12.85546875" style="1086" customWidth="1"/>
    <col min="13823" max="13823" width="13.28515625" style="1086" customWidth="1"/>
    <col min="13824" max="13824" width="15.140625" style="1086" customWidth="1"/>
    <col min="13825" max="13826" width="7.7109375" style="1086" customWidth="1"/>
    <col min="13827" max="13827" width="10.42578125" style="1086" customWidth="1"/>
    <col min="13828" max="13828" width="12.140625" style="1086" customWidth="1"/>
    <col min="13829" max="13829" width="14.85546875" style="1086" customWidth="1"/>
    <col min="13830" max="13830" width="12.28515625" style="1086" customWidth="1"/>
    <col min="13831" max="13831" width="14.28515625" style="1086" customWidth="1"/>
    <col min="13832" max="13832" width="7.85546875" style="1086" customWidth="1"/>
    <col min="13833" max="13833" width="14.85546875" style="1086" customWidth="1"/>
    <col min="13834" max="14069" width="7.7109375" style="1086"/>
    <col min="14070" max="14070" width="9.7109375" style="1086" customWidth="1"/>
    <col min="14071" max="14071" width="13.7109375" style="1086" customWidth="1"/>
    <col min="14072" max="14077" width="11.140625" style="1086" customWidth="1"/>
    <col min="14078" max="14078" width="12.85546875" style="1086" customWidth="1"/>
    <col min="14079" max="14079" width="13.28515625" style="1086" customWidth="1"/>
    <col min="14080" max="14080" width="15.140625" style="1086" customWidth="1"/>
    <col min="14081" max="14082" width="7.7109375" style="1086" customWidth="1"/>
    <col min="14083" max="14083" width="10.42578125" style="1086" customWidth="1"/>
    <col min="14084" max="14084" width="12.140625" style="1086" customWidth="1"/>
    <col min="14085" max="14085" width="14.85546875" style="1086" customWidth="1"/>
    <col min="14086" max="14086" width="12.28515625" style="1086" customWidth="1"/>
    <col min="14087" max="14087" width="14.28515625" style="1086" customWidth="1"/>
    <col min="14088" max="14088" width="7.85546875" style="1086" customWidth="1"/>
    <col min="14089" max="14089" width="14.85546875" style="1086" customWidth="1"/>
    <col min="14090" max="14325" width="7.7109375" style="1086"/>
    <col min="14326" max="14326" width="9.7109375" style="1086" customWidth="1"/>
    <col min="14327" max="14327" width="13.7109375" style="1086" customWidth="1"/>
    <col min="14328" max="14333" width="11.140625" style="1086" customWidth="1"/>
    <col min="14334" max="14334" width="12.85546875" style="1086" customWidth="1"/>
    <col min="14335" max="14335" width="13.28515625" style="1086" customWidth="1"/>
    <col min="14336" max="14336" width="15.140625" style="1086" customWidth="1"/>
    <col min="14337" max="14338" width="7.7109375" style="1086" customWidth="1"/>
    <col min="14339" max="14339" width="10.42578125" style="1086" customWidth="1"/>
    <col min="14340" max="14340" width="12.140625" style="1086" customWidth="1"/>
    <col min="14341" max="14341" width="14.85546875" style="1086" customWidth="1"/>
    <col min="14342" max="14342" width="12.28515625" style="1086" customWidth="1"/>
    <col min="14343" max="14343" width="14.28515625" style="1086" customWidth="1"/>
    <col min="14344" max="14344" width="7.85546875" style="1086" customWidth="1"/>
    <col min="14345" max="14345" width="14.85546875" style="1086" customWidth="1"/>
    <col min="14346" max="14581" width="7.7109375" style="1086"/>
    <col min="14582" max="14582" width="9.7109375" style="1086" customWidth="1"/>
    <col min="14583" max="14583" width="13.7109375" style="1086" customWidth="1"/>
    <col min="14584" max="14589" width="11.140625" style="1086" customWidth="1"/>
    <col min="14590" max="14590" width="12.85546875" style="1086" customWidth="1"/>
    <col min="14591" max="14591" width="13.28515625" style="1086" customWidth="1"/>
    <col min="14592" max="14592" width="15.140625" style="1086" customWidth="1"/>
    <col min="14593" max="14594" width="7.7109375" style="1086" customWidth="1"/>
    <col min="14595" max="14595" width="10.42578125" style="1086" customWidth="1"/>
    <col min="14596" max="14596" width="12.140625" style="1086" customWidth="1"/>
    <col min="14597" max="14597" width="14.85546875" style="1086" customWidth="1"/>
    <col min="14598" max="14598" width="12.28515625" style="1086" customWidth="1"/>
    <col min="14599" max="14599" width="14.28515625" style="1086" customWidth="1"/>
    <col min="14600" max="14600" width="7.85546875" style="1086" customWidth="1"/>
    <col min="14601" max="14601" width="14.85546875" style="1086" customWidth="1"/>
    <col min="14602" max="14837" width="7.7109375" style="1086"/>
    <col min="14838" max="14838" width="9.7109375" style="1086" customWidth="1"/>
    <col min="14839" max="14839" width="13.7109375" style="1086" customWidth="1"/>
    <col min="14840" max="14845" width="11.140625" style="1086" customWidth="1"/>
    <col min="14846" max="14846" width="12.85546875" style="1086" customWidth="1"/>
    <col min="14847" max="14847" width="13.28515625" style="1086" customWidth="1"/>
    <col min="14848" max="14848" width="15.140625" style="1086" customWidth="1"/>
    <col min="14849" max="14850" width="7.7109375" style="1086" customWidth="1"/>
    <col min="14851" max="14851" width="10.42578125" style="1086" customWidth="1"/>
    <col min="14852" max="14852" width="12.140625" style="1086" customWidth="1"/>
    <col min="14853" max="14853" width="14.85546875" style="1086" customWidth="1"/>
    <col min="14854" max="14854" width="12.28515625" style="1086" customWidth="1"/>
    <col min="14855" max="14855" width="14.28515625" style="1086" customWidth="1"/>
    <col min="14856" max="14856" width="7.85546875" style="1086" customWidth="1"/>
    <col min="14857" max="14857" width="14.85546875" style="1086" customWidth="1"/>
    <col min="14858" max="15093" width="7.7109375" style="1086"/>
    <col min="15094" max="15094" width="9.7109375" style="1086" customWidth="1"/>
    <col min="15095" max="15095" width="13.7109375" style="1086" customWidth="1"/>
    <col min="15096" max="15101" width="11.140625" style="1086" customWidth="1"/>
    <col min="15102" max="15102" width="12.85546875" style="1086" customWidth="1"/>
    <col min="15103" max="15103" width="13.28515625" style="1086" customWidth="1"/>
    <col min="15104" max="15104" width="15.140625" style="1086" customWidth="1"/>
    <col min="15105" max="15106" width="7.7109375" style="1086" customWidth="1"/>
    <col min="15107" max="15107" width="10.42578125" style="1086" customWidth="1"/>
    <col min="15108" max="15108" width="12.140625" style="1086" customWidth="1"/>
    <col min="15109" max="15109" width="14.85546875" style="1086" customWidth="1"/>
    <col min="15110" max="15110" width="12.28515625" style="1086" customWidth="1"/>
    <col min="15111" max="15111" width="14.28515625" style="1086" customWidth="1"/>
    <col min="15112" max="15112" width="7.85546875" style="1086" customWidth="1"/>
    <col min="15113" max="15113" width="14.85546875" style="1086" customWidth="1"/>
    <col min="15114" max="15349" width="7.7109375" style="1086"/>
    <col min="15350" max="15350" width="9.7109375" style="1086" customWidth="1"/>
    <col min="15351" max="15351" width="13.7109375" style="1086" customWidth="1"/>
    <col min="15352" max="15357" width="11.140625" style="1086" customWidth="1"/>
    <col min="15358" max="15358" width="12.85546875" style="1086" customWidth="1"/>
    <col min="15359" max="15359" width="13.28515625" style="1086" customWidth="1"/>
    <col min="15360" max="15360" width="15.140625" style="1086" customWidth="1"/>
    <col min="15361" max="15362" width="7.7109375" style="1086" customWidth="1"/>
    <col min="15363" max="15363" width="10.42578125" style="1086" customWidth="1"/>
    <col min="15364" max="15364" width="12.140625" style="1086" customWidth="1"/>
    <col min="15365" max="15365" width="14.85546875" style="1086" customWidth="1"/>
    <col min="15366" max="15366" width="12.28515625" style="1086" customWidth="1"/>
    <col min="15367" max="15367" width="14.28515625" style="1086" customWidth="1"/>
    <col min="15368" max="15368" width="7.85546875" style="1086" customWidth="1"/>
    <col min="15369" max="15369" width="14.85546875" style="1086" customWidth="1"/>
    <col min="15370" max="15605" width="7.7109375" style="1086"/>
    <col min="15606" max="15606" width="9.7109375" style="1086" customWidth="1"/>
    <col min="15607" max="15607" width="13.7109375" style="1086" customWidth="1"/>
    <col min="15608" max="15613" width="11.140625" style="1086" customWidth="1"/>
    <col min="15614" max="15614" width="12.85546875" style="1086" customWidth="1"/>
    <col min="15615" max="15615" width="13.28515625" style="1086" customWidth="1"/>
    <col min="15616" max="15616" width="15.140625" style="1086" customWidth="1"/>
    <col min="15617" max="15618" width="7.7109375" style="1086" customWidth="1"/>
    <col min="15619" max="15619" width="10.42578125" style="1086" customWidth="1"/>
    <col min="15620" max="15620" width="12.140625" style="1086" customWidth="1"/>
    <col min="15621" max="15621" width="14.85546875" style="1086" customWidth="1"/>
    <col min="15622" max="15622" width="12.28515625" style="1086" customWidth="1"/>
    <col min="15623" max="15623" width="14.28515625" style="1086" customWidth="1"/>
    <col min="15624" max="15624" width="7.85546875" style="1086" customWidth="1"/>
    <col min="15625" max="15625" width="14.85546875" style="1086" customWidth="1"/>
    <col min="15626" max="15861" width="7.7109375" style="1086"/>
    <col min="15862" max="15862" width="9.7109375" style="1086" customWidth="1"/>
    <col min="15863" max="15863" width="13.7109375" style="1086" customWidth="1"/>
    <col min="15864" max="15869" width="11.140625" style="1086" customWidth="1"/>
    <col min="15870" max="15870" width="12.85546875" style="1086" customWidth="1"/>
    <col min="15871" max="15871" width="13.28515625" style="1086" customWidth="1"/>
    <col min="15872" max="15872" width="15.140625" style="1086" customWidth="1"/>
    <col min="15873" max="15874" width="7.7109375" style="1086" customWidth="1"/>
    <col min="15875" max="15875" width="10.42578125" style="1086" customWidth="1"/>
    <col min="15876" max="15876" width="12.140625" style="1086" customWidth="1"/>
    <col min="15877" max="15877" width="14.85546875" style="1086" customWidth="1"/>
    <col min="15878" max="15878" width="12.28515625" style="1086" customWidth="1"/>
    <col min="15879" max="15879" width="14.28515625" style="1086" customWidth="1"/>
    <col min="15880" max="15880" width="7.85546875" style="1086" customWidth="1"/>
    <col min="15881" max="15881" width="14.85546875" style="1086" customWidth="1"/>
    <col min="15882" max="16117" width="7.7109375" style="1086"/>
    <col min="16118" max="16118" width="9.7109375" style="1086" customWidth="1"/>
    <col min="16119" max="16119" width="13.7109375" style="1086" customWidth="1"/>
    <col min="16120" max="16125" width="11.140625" style="1086" customWidth="1"/>
    <col min="16126" max="16126" width="12.85546875" style="1086" customWidth="1"/>
    <col min="16127" max="16127" width="13.28515625" style="1086" customWidth="1"/>
    <col min="16128" max="16128" width="15.140625" style="1086" customWidth="1"/>
    <col min="16129" max="16130" width="7.7109375" style="1086" customWidth="1"/>
    <col min="16131" max="16131" width="10.42578125" style="1086" customWidth="1"/>
    <col min="16132" max="16132" width="12.140625" style="1086" customWidth="1"/>
    <col min="16133" max="16133" width="14.85546875" style="1086" customWidth="1"/>
    <col min="16134" max="16134" width="12.28515625" style="1086" customWidth="1"/>
    <col min="16135" max="16135" width="14.28515625" style="1086" customWidth="1"/>
    <col min="16136" max="16136" width="7.85546875" style="1086" customWidth="1"/>
    <col min="16137" max="16137" width="14.85546875" style="1086" customWidth="1"/>
    <col min="16138" max="16384" width="7.7109375" style="1086"/>
  </cols>
  <sheetData>
    <row r="1" spans="1:38" s="1077" customFormat="1" ht="60.95" customHeight="1">
      <c r="A1" s="1959" t="s">
        <v>2465</v>
      </c>
      <c r="B1" s="1959"/>
      <c r="C1" s="1959"/>
      <c r="D1" s="1959"/>
      <c r="E1" s="1959"/>
      <c r="F1" s="1959"/>
    </row>
    <row r="2" spans="1:38" s="1077" customFormat="1" ht="33" customHeight="1">
      <c r="A2" s="2435" t="s">
        <v>2653</v>
      </c>
      <c r="B2" s="2435"/>
      <c r="C2" s="2435"/>
      <c r="D2" s="2435"/>
      <c r="E2" s="2435"/>
      <c r="F2" s="2435"/>
    </row>
    <row r="3" spans="1:38" s="1077" customFormat="1" ht="21.75" customHeight="1">
      <c r="A3" s="2427" t="s">
        <v>2654</v>
      </c>
      <c r="B3" s="2428"/>
      <c r="C3" s="2428"/>
      <c r="D3" s="2429" t="s">
        <v>2655</v>
      </c>
      <c r="E3" s="2429"/>
      <c r="F3" s="2430"/>
    </row>
    <row r="4" spans="1:38" s="1077" customFormat="1" ht="45" customHeight="1">
      <c r="A4" s="2436" t="s">
        <v>1000</v>
      </c>
      <c r="B4" s="1078" t="s">
        <v>2656</v>
      </c>
      <c r="C4" s="1079" t="s">
        <v>2657</v>
      </c>
      <c r="D4" s="1080" t="s">
        <v>533</v>
      </c>
      <c r="E4" s="1081" t="s">
        <v>2658</v>
      </c>
      <c r="F4" s="2436" t="s">
        <v>2659</v>
      </c>
    </row>
    <row r="5" spans="1:38" s="1077" customFormat="1" ht="42.95" customHeight="1">
      <c r="A5" s="2437"/>
      <c r="B5" s="1035" t="s">
        <v>2660</v>
      </c>
      <c r="C5" s="1035" t="s">
        <v>2661</v>
      </c>
      <c r="D5" s="1035" t="s">
        <v>129</v>
      </c>
      <c r="E5" s="1082" t="s">
        <v>2662</v>
      </c>
      <c r="F5" s="2437"/>
    </row>
    <row r="6" spans="1:38" ht="24.95" customHeight="1">
      <c r="A6" s="312" t="s">
        <v>818</v>
      </c>
      <c r="B6" s="1083">
        <v>6983443</v>
      </c>
      <c r="C6" s="1083">
        <v>2723293</v>
      </c>
      <c r="D6" s="1084">
        <f t="shared" ref="D6:D25" si="0">B6+C6</f>
        <v>9706736</v>
      </c>
      <c r="E6" s="1085">
        <f t="shared" ref="E6:E25" si="1">B6/D6</f>
        <v>0.71944297238536203</v>
      </c>
      <c r="F6" s="312" t="s">
        <v>89</v>
      </c>
      <c r="G6" s="1077"/>
      <c r="H6" s="1077"/>
      <c r="I6" s="1077"/>
      <c r="J6" s="1077"/>
      <c r="K6" s="1077"/>
      <c r="L6" s="1077"/>
      <c r="M6" s="1077"/>
      <c r="N6" s="1077"/>
      <c r="O6" s="1077"/>
      <c r="P6" s="1077"/>
      <c r="Q6" s="1077"/>
      <c r="R6" s="1077"/>
      <c r="S6" s="1077"/>
      <c r="T6" s="1077"/>
      <c r="U6" s="1077"/>
      <c r="V6" s="1077"/>
      <c r="W6" s="1077"/>
      <c r="X6" s="1077"/>
      <c r="Y6" s="1077"/>
      <c r="Z6" s="1077"/>
      <c r="AA6" s="1077"/>
      <c r="AB6" s="1077"/>
      <c r="AC6" s="1077"/>
      <c r="AD6" s="1077"/>
      <c r="AE6" s="1077"/>
      <c r="AF6" s="1077"/>
      <c r="AG6" s="1077"/>
      <c r="AH6" s="1077"/>
      <c r="AI6" s="1077"/>
      <c r="AJ6" s="1077"/>
      <c r="AK6" s="1077"/>
      <c r="AL6" s="1077"/>
    </row>
    <row r="7" spans="1:38" ht="24.95" customHeight="1">
      <c r="A7" s="312" t="s">
        <v>1007</v>
      </c>
      <c r="B7" s="1087">
        <v>2287907</v>
      </c>
      <c r="C7" s="1087">
        <v>1229168</v>
      </c>
      <c r="D7" s="1084">
        <f t="shared" si="0"/>
        <v>3517075</v>
      </c>
      <c r="E7" s="1088">
        <f t="shared" si="1"/>
        <v>0.65051413461470109</v>
      </c>
      <c r="F7" s="312" t="s">
        <v>91</v>
      </c>
      <c r="G7" s="1077"/>
      <c r="H7" s="1077"/>
      <c r="I7" s="1077"/>
      <c r="J7" s="1077"/>
      <c r="K7" s="1077"/>
      <c r="L7" s="1077"/>
      <c r="M7" s="1077"/>
      <c r="N7" s="1077"/>
      <c r="O7" s="1077"/>
      <c r="P7" s="1077"/>
      <c r="Q7" s="1077"/>
      <c r="R7" s="1077"/>
      <c r="S7" s="1077"/>
      <c r="T7" s="1077"/>
      <c r="U7" s="1077"/>
      <c r="V7" s="1077"/>
      <c r="W7" s="1077"/>
      <c r="X7" s="1077"/>
      <c r="Y7" s="1077"/>
      <c r="Z7" s="1077"/>
      <c r="AA7" s="1077"/>
      <c r="AB7" s="1077"/>
      <c r="AC7" s="1077"/>
      <c r="AD7" s="1077"/>
      <c r="AE7" s="1077"/>
      <c r="AF7" s="1077"/>
      <c r="AG7" s="1077"/>
      <c r="AH7" s="1077"/>
      <c r="AI7" s="1077"/>
      <c r="AJ7" s="1077"/>
      <c r="AK7" s="1077"/>
      <c r="AL7" s="1077"/>
    </row>
    <row r="8" spans="1:38" ht="24.95" customHeight="1">
      <c r="A8" s="312" t="s">
        <v>1008</v>
      </c>
      <c r="B8" s="1083">
        <v>3798980</v>
      </c>
      <c r="C8" s="1083">
        <v>1361127</v>
      </c>
      <c r="D8" s="1084">
        <f t="shared" si="0"/>
        <v>5160107</v>
      </c>
      <c r="E8" s="1085">
        <f t="shared" si="1"/>
        <v>0.73622116750679778</v>
      </c>
      <c r="F8" s="312" t="s">
        <v>93</v>
      </c>
      <c r="G8" s="1077"/>
      <c r="H8" s="1077"/>
      <c r="I8" s="1077"/>
      <c r="J8" s="1077"/>
      <c r="K8" s="1077"/>
      <c r="L8" s="1077"/>
      <c r="M8" s="1077"/>
      <c r="N8" s="1077"/>
      <c r="O8" s="1077"/>
      <c r="P8" s="1077"/>
      <c r="Q8" s="1077"/>
      <c r="R8" s="1077"/>
      <c r="S8" s="1077"/>
      <c r="T8" s="1077"/>
      <c r="U8" s="1077"/>
      <c r="V8" s="1077"/>
      <c r="W8" s="1077"/>
      <c r="X8" s="1077"/>
      <c r="Y8" s="1077"/>
      <c r="Z8" s="1077"/>
      <c r="AA8" s="1077"/>
      <c r="AB8" s="1077"/>
      <c r="AC8" s="1077"/>
      <c r="AD8" s="1077"/>
      <c r="AE8" s="1077"/>
      <c r="AF8" s="1077"/>
      <c r="AG8" s="1077"/>
      <c r="AH8" s="1077"/>
      <c r="AI8" s="1077"/>
      <c r="AJ8" s="1077"/>
      <c r="AK8" s="1077"/>
      <c r="AL8" s="1077"/>
    </row>
    <row r="9" spans="1:38" ht="24.95" customHeight="1">
      <c r="A9" s="312" t="s">
        <v>2044</v>
      </c>
      <c r="B9" s="1087">
        <v>1000946</v>
      </c>
      <c r="C9" s="1087">
        <v>623525</v>
      </c>
      <c r="D9" s="1084">
        <f t="shared" si="0"/>
        <v>1624471</v>
      </c>
      <c r="E9" s="1088">
        <f t="shared" si="1"/>
        <v>0.6161673554036976</v>
      </c>
      <c r="F9" s="312" t="s">
        <v>95</v>
      </c>
      <c r="G9" s="1077"/>
      <c r="H9" s="1077"/>
      <c r="I9" s="1077"/>
      <c r="J9" s="1077"/>
      <c r="K9" s="1077"/>
      <c r="L9" s="1077"/>
      <c r="M9" s="1077"/>
      <c r="N9" s="1077"/>
      <c r="O9" s="1077"/>
      <c r="P9" s="1077"/>
      <c r="Q9" s="1077"/>
      <c r="R9" s="1077"/>
      <c r="S9" s="1077"/>
      <c r="T9" s="1077"/>
      <c r="U9" s="1077"/>
      <c r="V9" s="1077"/>
      <c r="W9" s="1077"/>
      <c r="X9" s="1077"/>
      <c r="Y9" s="1077"/>
      <c r="Z9" s="1077"/>
      <c r="AA9" s="1077"/>
      <c r="AB9" s="1077"/>
      <c r="AC9" s="1077"/>
      <c r="AD9" s="1077"/>
      <c r="AE9" s="1077"/>
      <c r="AF9" s="1077"/>
      <c r="AG9" s="1077"/>
      <c r="AH9" s="1077"/>
      <c r="AI9" s="1077"/>
      <c r="AJ9" s="1077"/>
      <c r="AK9" s="1077"/>
      <c r="AL9" s="1077"/>
    </row>
    <row r="10" spans="1:38" ht="24.95" customHeight="1">
      <c r="A10" s="312" t="s">
        <v>820</v>
      </c>
      <c r="B10" s="1083">
        <v>2932101</v>
      </c>
      <c r="C10" s="1083">
        <v>1052654</v>
      </c>
      <c r="D10" s="1084">
        <f t="shared" si="0"/>
        <v>3984755</v>
      </c>
      <c r="E10" s="1085">
        <f t="shared" si="1"/>
        <v>0.73582968087122047</v>
      </c>
      <c r="F10" s="312" t="s">
        <v>97</v>
      </c>
      <c r="G10" s="1077"/>
      <c r="H10" s="1077"/>
      <c r="I10" s="1077"/>
      <c r="J10" s="1077"/>
      <c r="K10" s="1077"/>
      <c r="L10" s="1077"/>
      <c r="M10" s="1077"/>
      <c r="N10" s="1077"/>
      <c r="O10" s="1077"/>
      <c r="P10" s="1077"/>
      <c r="Q10" s="1077"/>
      <c r="R10" s="1077"/>
      <c r="S10" s="1077"/>
      <c r="T10" s="1077"/>
      <c r="U10" s="1077"/>
      <c r="V10" s="1077"/>
      <c r="W10" s="1077"/>
      <c r="X10" s="1077"/>
      <c r="Y10" s="1077"/>
      <c r="Z10" s="1077"/>
      <c r="AA10" s="1077"/>
      <c r="AB10" s="1077"/>
      <c r="AC10" s="1077"/>
      <c r="AD10" s="1077"/>
      <c r="AE10" s="1077"/>
      <c r="AF10" s="1077"/>
      <c r="AG10" s="1077"/>
      <c r="AH10" s="1077"/>
      <c r="AI10" s="1077"/>
      <c r="AJ10" s="1077"/>
      <c r="AK10" s="1077"/>
      <c r="AL10" s="1077"/>
    </row>
    <row r="11" spans="1:38" ht="24.95" customHeight="1">
      <c r="A11" s="312" t="s">
        <v>2045</v>
      </c>
      <c r="B11" s="1087">
        <v>4686743</v>
      </c>
      <c r="C11" s="1087">
        <v>1123505</v>
      </c>
      <c r="D11" s="1084">
        <f t="shared" si="0"/>
        <v>5810248</v>
      </c>
      <c r="E11" s="1088">
        <f t="shared" si="1"/>
        <v>0.80663389927590012</v>
      </c>
      <c r="F11" s="312" t="s">
        <v>99</v>
      </c>
      <c r="G11" s="1077"/>
      <c r="H11" s="1077"/>
      <c r="I11" s="1077"/>
      <c r="J11" s="1077"/>
      <c r="K11" s="1077"/>
      <c r="L11" s="1077"/>
      <c r="M11" s="1077"/>
      <c r="N11" s="1077"/>
      <c r="O11" s="1077"/>
      <c r="P11" s="1077"/>
      <c r="Q11" s="1077"/>
      <c r="R11" s="1077"/>
      <c r="S11" s="1077"/>
      <c r="T11" s="1077"/>
      <c r="U11" s="1077"/>
      <c r="V11" s="1077"/>
      <c r="W11" s="1077"/>
      <c r="X11" s="1077"/>
      <c r="Y11" s="1077"/>
      <c r="Z11" s="1077"/>
      <c r="AA11" s="1077"/>
      <c r="AB11" s="1077"/>
      <c r="AC11" s="1077"/>
      <c r="AD11" s="1077"/>
      <c r="AE11" s="1077"/>
      <c r="AF11" s="1077"/>
      <c r="AG11" s="1077"/>
      <c r="AH11" s="1077"/>
      <c r="AI11" s="1077"/>
      <c r="AJ11" s="1077"/>
      <c r="AK11" s="1077"/>
      <c r="AL11" s="1077"/>
    </row>
    <row r="12" spans="1:38" ht="24.95" customHeight="1">
      <c r="A12" s="312" t="s">
        <v>821</v>
      </c>
      <c r="B12" s="1083">
        <v>4001840</v>
      </c>
      <c r="C12" s="1083">
        <v>1535399</v>
      </c>
      <c r="D12" s="1084">
        <f t="shared" si="0"/>
        <v>5537239</v>
      </c>
      <c r="E12" s="1085">
        <f t="shared" si="1"/>
        <v>0.7227139735164041</v>
      </c>
      <c r="F12" s="312" t="s">
        <v>101</v>
      </c>
      <c r="G12" s="1077"/>
      <c r="H12" s="1077"/>
      <c r="I12" s="1077"/>
      <c r="J12" s="1077"/>
      <c r="K12" s="1077"/>
      <c r="L12" s="1077"/>
      <c r="M12" s="1077"/>
      <c r="N12" s="1077"/>
      <c r="O12" s="1077"/>
      <c r="P12" s="1077"/>
      <c r="Q12" s="1077"/>
      <c r="R12" s="1077"/>
      <c r="S12" s="1077"/>
      <c r="T12" s="1077"/>
      <c r="U12" s="1077"/>
      <c r="V12" s="1077"/>
      <c r="W12" s="1077"/>
      <c r="X12" s="1077"/>
      <c r="Y12" s="1077"/>
      <c r="Z12" s="1077"/>
      <c r="AA12" s="1077"/>
      <c r="AB12" s="1077"/>
      <c r="AC12" s="1077"/>
      <c r="AD12" s="1077"/>
      <c r="AE12" s="1077"/>
      <c r="AF12" s="1077"/>
      <c r="AG12" s="1077"/>
      <c r="AH12" s="1077"/>
      <c r="AI12" s="1077"/>
      <c r="AJ12" s="1077"/>
      <c r="AK12" s="1077"/>
      <c r="AL12" s="1077"/>
    </row>
    <row r="13" spans="1:38" ht="24.95" customHeight="1">
      <c r="A13" s="312" t="s">
        <v>2046</v>
      </c>
      <c r="B13" s="1087">
        <v>2352057</v>
      </c>
      <c r="C13" s="1087">
        <v>779749</v>
      </c>
      <c r="D13" s="1084">
        <f t="shared" si="0"/>
        <v>3131806</v>
      </c>
      <c r="E13" s="1088">
        <f t="shared" si="1"/>
        <v>0.75102257291799046</v>
      </c>
      <c r="F13" s="312" t="s">
        <v>103</v>
      </c>
      <c r="G13" s="1077"/>
      <c r="H13" s="1077"/>
      <c r="I13" s="1077"/>
      <c r="J13" s="1077"/>
      <c r="K13" s="1077"/>
      <c r="L13" s="1077"/>
      <c r="M13" s="1077"/>
      <c r="N13" s="1077"/>
      <c r="O13" s="1077"/>
      <c r="P13" s="1077"/>
      <c r="Q13" s="1077"/>
      <c r="R13" s="1077"/>
      <c r="S13" s="1077"/>
      <c r="T13" s="1077"/>
      <c r="U13" s="1077"/>
      <c r="V13" s="1077"/>
      <c r="W13" s="1077"/>
      <c r="X13" s="1077"/>
      <c r="Y13" s="1077"/>
      <c r="Z13" s="1077"/>
      <c r="AA13" s="1077"/>
      <c r="AB13" s="1077"/>
      <c r="AC13" s="1077"/>
      <c r="AD13" s="1077"/>
      <c r="AE13" s="1077"/>
      <c r="AF13" s="1077"/>
      <c r="AG13" s="1077"/>
      <c r="AH13" s="1077"/>
      <c r="AI13" s="1077"/>
      <c r="AJ13" s="1077"/>
      <c r="AK13" s="1077"/>
      <c r="AL13" s="1077"/>
    </row>
    <row r="14" spans="1:38" ht="24.95" customHeight="1">
      <c r="A14" s="312" t="s">
        <v>2047</v>
      </c>
      <c r="B14" s="1083">
        <v>888868</v>
      </c>
      <c r="C14" s="1083">
        <v>260377</v>
      </c>
      <c r="D14" s="1084">
        <f t="shared" si="0"/>
        <v>1149245</v>
      </c>
      <c r="E14" s="1085">
        <f t="shared" si="1"/>
        <v>0.77343647351087019</v>
      </c>
      <c r="F14" s="312" t="s">
        <v>105</v>
      </c>
      <c r="G14" s="1077"/>
      <c r="H14" s="1077"/>
      <c r="I14" s="1077"/>
      <c r="J14" s="1077"/>
      <c r="K14" s="1077"/>
      <c r="L14" s="1077"/>
      <c r="M14" s="1077"/>
      <c r="N14" s="1077"/>
      <c r="O14" s="1077"/>
      <c r="P14" s="1077"/>
      <c r="Q14" s="1077"/>
      <c r="R14" s="1077"/>
      <c r="S14" s="1077"/>
      <c r="T14" s="1077"/>
      <c r="U14" s="1077"/>
      <c r="V14" s="1077"/>
      <c r="W14" s="1077"/>
      <c r="X14" s="1077"/>
      <c r="Y14" s="1077"/>
      <c r="Z14" s="1077"/>
      <c r="AA14" s="1077"/>
      <c r="AB14" s="1077"/>
      <c r="AC14" s="1077"/>
      <c r="AD14" s="1077"/>
      <c r="AE14" s="1077"/>
      <c r="AF14" s="1077"/>
      <c r="AG14" s="1077"/>
      <c r="AH14" s="1077"/>
      <c r="AI14" s="1077"/>
      <c r="AJ14" s="1077"/>
      <c r="AK14" s="1077"/>
      <c r="AL14" s="1077"/>
    </row>
    <row r="15" spans="1:38" ht="24.95" customHeight="1">
      <c r="A15" s="312" t="s">
        <v>2048</v>
      </c>
      <c r="B15" s="1087">
        <v>4560861</v>
      </c>
      <c r="C15" s="1087">
        <v>712481</v>
      </c>
      <c r="D15" s="1084">
        <f t="shared" si="0"/>
        <v>5273342</v>
      </c>
      <c r="E15" s="1088">
        <f t="shared" si="1"/>
        <v>0.86489004506060863</v>
      </c>
      <c r="F15" s="312" t="s">
        <v>107</v>
      </c>
      <c r="I15" s="1089"/>
      <c r="L15" s="1089"/>
    </row>
    <row r="16" spans="1:38" ht="24.95" customHeight="1">
      <c r="A16" s="312" t="s">
        <v>259</v>
      </c>
      <c r="B16" s="1083">
        <v>1433828</v>
      </c>
      <c r="C16" s="1083">
        <v>233776</v>
      </c>
      <c r="D16" s="1084">
        <f t="shared" si="0"/>
        <v>1667604</v>
      </c>
      <c r="E16" s="1085">
        <f t="shared" si="1"/>
        <v>0.85981324103324286</v>
      </c>
      <c r="F16" s="312" t="s">
        <v>109</v>
      </c>
      <c r="I16" s="1089"/>
      <c r="L16" s="1089"/>
    </row>
    <row r="17" spans="1:13" ht="24.95" customHeight="1">
      <c r="A17" s="312" t="s">
        <v>1009</v>
      </c>
      <c r="B17" s="1087">
        <v>2239758</v>
      </c>
      <c r="C17" s="1087">
        <v>370159</v>
      </c>
      <c r="D17" s="1084">
        <f t="shared" si="0"/>
        <v>2609917</v>
      </c>
      <c r="E17" s="1088">
        <f t="shared" si="1"/>
        <v>0.8581721181171662</v>
      </c>
      <c r="F17" s="312" t="s">
        <v>111</v>
      </c>
      <c r="I17" s="1089"/>
      <c r="L17" s="1089"/>
    </row>
    <row r="18" spans="1:13" ht="24.95" customHeight="1">
      <c r="A18" s="312" t="s">
        <v>112</v>
      </c>
      <c r="B18" s="1083">
        <v>1040867</v>
      </c>
      <c r="C18" s="1083">
        <v>356294</v>
      </c>
      <c r="D18" s="1084">
        <f t="shared" si="0"/>
        <v>1397161</v>
      </c>
      <c r="E18" s="1085">
        <f t="shared" si="1"/>
        <v>0.74498715609725719</v>
      </c>
      <c r="F18" s="312" t="s">
        <v>113</v>
      </c>
      <c r="I18" s="1089"/>
      <c r="L18" s="1089"/>
    </row>
    <row r="19" spans="1:13" ht="24.95" customHeight="1">
      <c r="A19" s="312" t="s">
        <v>2049</v>
      </c>
      <c r="B19" s="1087">
        <v>612819</v>
      </c>
      <c r="C19" s="1087">
        <v>315368</v>
      </c>
      <c r="D19" s="1084">
        <f t="shared" si="0"/>
        <v>928187</v>
      </c>
      <c r="E19" s="1088">
        <f t="shared" si="1"/>
        <v>0.66023225923224527</v>
      </c>
      <c r="F19" s="312" t="s">
        <v>261</v>
      </c>
      <c r="I19" s="1089"/>
      <c r="L19" s="1089"/>
    </row>
    <row r="20" spans="1:13" ht="24.95" customHeight="1">
      <c r="A20" s="312" t="s">
        <v>116</v>
      </c>
      <c r="B20" s="1083">
        <v>3228991</v>
      </c>
      <c r="C20" s="1083">
        <v>897927</v>
      </c>
      <c r="D20" s="1084">
        <f t="shared" si="0"/>
        <v>4126918</v>
      </c>
      <c r="E20" s="1085">
        <f t="shared" si="1"/>
        <v>0.78242189449850952</v>
      </c>
      <c r="F20" s="312" t="s">
        <v>117</v>
      </c>
      <c r="I20" s="1089"/>
      <c r="L20" s="1089"/>
    </row>
    <row r="21" spans="1:13" ht="24.95" customHeight="1">
      <c r="A21" s="312" t="s">
        <v>2051</v>
      </c>
      <c r="B21" s="1087">
        <v>1634297</v>
      </c>
      <c r="C21" s="1087">
        <v>565764</v>
      </c>
      <c r="D21" s="1084">
        <f t="shared" si="0"/>
        <v>2200061</v>
      </c>
      <c r="E21" s="1088">
        <f t="shared" si="1"/>
        <v>0.74284167575353588</v>
      </c>
      <c r="F21" s="312" t="s">
        <v>2096</v>
      </c>
      <c r="I21" s="1089"/>
      <c r="L21" s="1089"/>
      <c r="M21" s="1089"/>
    </row>
    <row r="22" spans="1:13" ht="24.95" customHeight="1">
      <c r="A22" s="312" t="s">
        <v>2052</v>
      </c>
      <c r="B22" s="1083">
        <v>1347111</v>
      </c>
      <c r="C22" s="1083">
        <v>402507</v>
      </c>
      <c r="D22" s="1084">
        <f t="shared" si="0"/>
        <v>1749618</v>
      </c>
      <c r="E22" s="1085">
        <f t="shared" si="1"/>
        <v>0.76994578245079781</v>
      </c>
      <c r="F22" s="312" t="s">
        <v>2663</v>
      </c>
      <c r="I22" s="1089"/>
      <c r="L22" s="1089"/>
    </row>
    <row r="23" spans="1:13" ht="24.95" customHeight="1">
      <c r="A23" s="312" t="s">
        <v>2053</v>
      </c>
      <c r="B23" s="1087">
        <v>1760871</v>
      </c>
      <c r="C23" s="1087">
        <v>311252</v>
      </c>
      <c r="D23" s="1084">
        <f t="shared" si="0"/>
        <v>2072123</v>
      </c>
      <c r="E23" s="1088">
        <f t="shared" si="1"/>
        <v>0.84979077014250604</v>
      </c>
      <c r="F23" s="312" t="s">
        <v>123</v>
      </c>
      <c r="I23" s="1089"/>
      <c r="L23" s="1089"/>
    </row>
    <row r="24" spans="1:13" ht="24.95" customHeight="1">
      <c r="A24" s="312" t="s">
        <v>2054</v>
      </c>
      <c r="B24" s="1083">
        <v>185691</v>
      </c>
      <c r="C24" s="1083">
        <v>120938</v>
      </c>
      <c r="D24" s="1084">
        <f t="shared" si="0"/>
        <v>306629</v>
      </c>
      <c r="E24" s="1085">
        <f t="shared" si="1"/>
        <v>0.60558851250207901</v>
      </c>
      <c r="F24" s="312" t="s">
        <v>125</v>
      </c>
      <c r="I24" s="1089"/>
      <c r="L24" s="1089"/>
    </row>
    <row r="25" spans="1:13" ht="24.95" customHeight="1">
      <c r="A25" s="312" t="s">
        <v>126</v>
      </c>
      <c r="B25" s="1087">
        <v>857290</v>
      </c>
      <c r="C25" s="1087">
        <v>134105</v>
      </c>
      <c r="D25" s="1084">
        <f t="shared" si="0"/>
        <v>991395</v>
      </c>
      <c r="E25" s="1088">
        <f t="shared" si="1"/>
        <v>0.86473101034401023</v>
      </c>
      <c r="F25" s="312" t="s">
        <v>127</v>
      </c>
      <c r="I25" s="1089"/>
      <c r="L25" s="1089"/>
    </row>
    <row r="26" spans="1:13" ht="24.95" customHeight="1">
      <c r="A26" s="1090" t="s">
        <v>533</v>
      </c>
      <c r="B26" s="1091">
        <f>SUM(B6:B25)</f>
        <v>47835269</v>
      </c>
      <c r="C26" s="1091">
        <f>SUM(C6:C25)</f>
        <v>15109368</v>
      </c>
      <c r="D26" s="1091">
        <f>SUM(B26:C26)</f>
        <v>62944637</v>
      </c>
      <c r="E26" s="1092">
        <f>(B26/D26)</f>
        <v>0.75995781816964014</v>
      </c>
      <c r="F26" s="1090" t="s">
        <v>129</v>
      </c>
      <c r="I26" s="1089"/>
      <c r="L26" s="1089"/>
    </row>
    <row r="27" spans="1:13" ht="15">
      <c r="A27" s="2434"/>
      <c r="B27" s="2434"/>
      <c r="C27" s="2434"/>
      <c r="D27" s="1093"/>
      <c r="E27" s="1093"/>
      <c r="F27" s="1093"/>
    </row>
    <row r="29" spans="1:13">
      <c r="D29" s="1094"/>
    </row>
  </sheetData>
  <mergeCells count="7">
    <mergeCell ref="A27:C27"/>
    <mergeCell ref="A1:F1"/>
    <mergeCell ref="A2:F2"/>
    <mergeCell ref="A3:C3"/>
    <mergeCell ref="D3:F3"/>
    <mergeCell ref="A4:A5"/>
    <mergeCell ref="F4:F5"/>
  </mergeCells>
  <printOptions horizontalCentered="1" verticalCentered="1"/>
  <pageMargins left="0.31496062992125984" right="0.31496062992125984" top="0.35433070866141736" bottom="0.3149606299212598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4C0C88961ADB44A6A412BCFDEC79B7" ma:contentTypeVersion="4" ma:contentTypeDescription="Create a new document." ma:contentTypeScope="" ma:versionID="22a36d9a99e48a54823c0e487abdb42c">
  <xsd:schema xmlns:xsd="http://www.w3.org/2001/XMLSchema" xmlns:xs="http://www.w3.org/2001/XMLSchema" xmlns:p="http://schemas.microsoft.com/office/2006/metadata/properties" xmlns:ns1="http://schemas.microsoft.com/sharepoint/v3" xmlns:ns2="5797868e-33e7-4173-aba2-645c7f9f4275" xmlns:ns3="3915355c-0901-4d30-ac68-a4c74221595b" xmlns:ns4="f577e5f0-298e-42f1-ae8c-62bb43aa18ad" targetNamespace="http://schemas.microsoft.com/office/2006/metadata/properties" ma:root="true" ma:fieldsID="ee8252e0f3437595caa2f0258d29b355" ns1:_="" ns2:_="" ns3:_="" ns4:_="">
    <xsd:import namespace="http://schemas.microsoft.com/sharepoint/v3"/>
    <xsd:import namespace="5797868e-33e7-4173-aba2-645c7f9f4275"/>
    <xsd:import namespace="3915355c-0901-4d30-ac68-a4c74221595b"/>
    <xsd:import namespace="f577e5f0-298e-42f1-ae8c-62bb43aa18ad"/>
    <xsd:element name="properties">
      <xsd:complexType>
        <xsd:sequence>
          <xsd:element name="documentManagement">
            <xsd:complexType>
              <xsd:all>
                <xsd:element ref="ns1:PublishingStartDate" minOccurs="0"/>
                <xsd:element ref="ns1:PublishingExpirationDate" minOccurs="0"/>
                <xsd:element ref="ns2:DisplayOrder"/>
                <xsd:element ref="ns3:SharedWithUsers" minOccurs="0"/>
                <xsd:element ref="ns4: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797868e-33e7-4173-aba2-645c7f9f4275" elementFormDefault="qualified">
    <xsd:import namespace="http://schemas.microsoft.com/office/2006/documentManagement/types"/>
    <xsd:import namespace="http://schemas.microsoft.com/office/infopath/2007/PartnerControls"/>
    <xsd:element name="DisplayOrder" ma:index="10" ma:displayName="Display Order" ma:decimals="0" ma:default="1" ma:description="Display Order" ma:internalName="DisplayOrder"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3915355c-0901-4d30-ac68-a4c74221595b" elementFormDefault="qualified">
    <xsd:import namespace="http://schemas.microsoft.com/office/2006/documentManagement/types"/>
    <xsd:import namespace="http://schemas.microsoft.com/office/infopath/2007/PartnerControls"/>
    <xsd:element name="SharedWithUsers" ma:index="11"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577e5f0-298e-42f1-ae8c-62bb43aa18ad" elementFormDefault="qualified">
    <xsd:import namespace="http://schemas.microsoft.com/office/2006/documentManagement/types"/>
    <xsd:import namespace="http://schemas.microsoft.com/office/infopath/2007/PartnerControls"/>
    <xsd:element name="Status" ma:index="12" nillable="true" ma:displayName="Status" ma:internalName="Status">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isplayOrder xmlns="5797868e-33e7-4173-aba2-645c7f9f4275">42</DisplayOrder>
    <PublishingExpirationDate xmlns="http://schemas.microsoft.com/sharepoint/v3" xsi:nil="true"/>
    <Status xmlns="f577e5f0-298e-42f1-ae8c-62bb43aa18ad">1</Status>
    <PublishingStartDate xmlns="http://schemas.microsoft.com/sharepoint/v3" xsi:nil="true"/>
  </documentManagement>
</p:properties>
</file>

<file path=customXml/itemProps1.xml><?xml version="1.0" encoding="utf-8"?>
<ds:datastoreItem xmlns:ds="http://schemas.openxmlformats.org/officeDocument/2006/customXml" ds:itemID="{ADA81D55-AA3A-4F0D-A528-A3C42A0B08F8}"/>
</file>

<file path=customXml/itemProps2.xml><?xml version="1.0" encoding="utf-8"?>
<ds:datastoreItem xmlns:ds="http://schemas.openxmlformats.org/officeDocument/2006/customXml" ds:itemID="{7F7B4EE7-B13B-4A7A-BE71-594A676CAC4E}"/>
</file>

<file path=customXml/itemProps3.xml><?xml version="1.0" encoding="utf-8"?>
<ds:datastoreItem xmlns:ds="http://schemas.openxmlformats.org/officeDocument/2006/customXml" ds:itemID="{00255F37-8BBB-4ED1-9E97-6CDE3A13C206}"/>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179</vt:i4>
      </vt:variant>
      <vt:variant>
        <vt:lpstr>نطاقات تمت تسميتها</vt:lpstr>
      </vt:variant>
      <vt:variant>
        <vt:i4>154</vt:i4>
      </vt:variant>
    </vt:vector>
  </HeadingPairs>
  <TitlesOfParts>
    <vt:vector size="333" baseType="lpstr">
      <vt:lpstr>فهرس الباب الأول</vt:lpstr>
      <vt:lpstr>1</vt:lpstr>
      <vt:lpstr>2</vt:lpstr>
      <vt:lpstr>3</vt:lpstr>
      <vt:lpstr>4</vt:lpstr>
      <vt:lpstr>5</vt:lpstr>
      <vt:lpstr>6</vt:lpstr>
      <vt:lpstr>7</vt:lpstr>
      <vt:lpstr>8</vt:lpstr>
      <vt:lpstr>9</vt:lpstr>
      <vt:lpstr>10</vt:lpstr>
      <vt:lpstr>11</vt:lpstr>
      <vt:lpstr>12</vt:lpstr>
      <vt:lpstr>13</vt:lpstr>
      <vt:lpstr>فهرس الباب الثاني</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فهرس الباب الثالث</vt:lpstr>
      <vt:lpstr>3-1</vt:lpstr>
      <vt:lpstr>3-2</vt:lpstr>
      <vt:lpstr>3-2تكملة</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فهرس الباب الرابع</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مؤشرات أداء الصحة</vt:lpstr>
      <vt:lpstr>fig1</vt:lpstr>
      <vt:lpstr>fig2</vt:lpstr>
      <vt:lpstr>fig3</vt:lpstr>
      <vt:lpstr>fig4</vt:lpstr>
      <vt:lpstr>fig5</vt:lpstr>
      <vt:lpstr>fig6</vt:lpstr>
      <vt:lpstr>fig7</vt:lpstr>
      <vt:lpstr>فهرس الباب الخامس</vt:lpstr>
      <vt:lpstr>5-1</vt:lpstr>
      <vt:lpstr>5-2</vt:lpstr>
      <vt:lpstr>5-3</vt:lpstr>
      <vt:lpstr>5-4</vt:lpstr>
      <vt:lpstr>5-5</vt:lpstr>
      <vt:lpstr>5-6</vt:lpstr>
      <vt:lpstr>5-7</vt:lpstr>
      <vt:lpstr>5-8</vt:lpstr>
      <vt:lpstr>5-9</vt:lpstr>
      <vt:lpstr>5-10</vt:lpstr>
      <vt:lpstr>5-11</vt:lpstr>
      <vt:lpstr>5-12</vt:lpstr>
      <vt:lpstr>5-13</vt:lpstr>
      <vt:lpstr>5-14</vt:lpstr>
      <vt:lpstr>5-15</vt:lpstr>
      <vt:lpstr>5-16</vt:lpstr>
      <vt:lpstr>'1'!Print_Area</vt:lpstr>
      <vt:lpstr>'1.'!Print_Area</vt:lpstr>
      <vt:lpstr>'1..'!Print_Area</vt:lpstr>
      <vt:lpstr>'10'!Print_Area</vt:lpstr>
      <vt:lpstr>'10.'!Print_Area</vt:lpstr>
      <vt:lpstr>'10..'!Print_Area</vt:lpstr>
      <vt:lpstr>'11'!Print_Area</vt:lpstr>
      <vt:lpstr>'11.'!Print_Area</vt:lpstr>
      <vt:lpstr>'11..'!Print_Area</vt:lpstr>
      <vt:lpstr>'12'!Print_Area</vt:lpstr>
      <vt:lpstr>'12.'!Print_Area</vt:lpstr>
      <vt:lpstr>'13.'!Print_Area</vt:lpstr>
      <vt:lpstr>'13..'!Print_Area</vt:lpstr>
      <vt:lpstr>'14..'!Print_Area</vt:lpstr>
      <vt:lpstr>'15'!Print_Area</vt:lpstr>
      <vt:lpstr>'15..'!Print_Area</vt:lpstr>
      <vt:lpstr>'16'!Print_Area</vt:lpstr>
      <vt:lpstr>'16..'!Print_Area</vt:lpstr>
      <vt:lpstr>'17'!Print_Area</vt:lpstr>
      <vt:lpstr>'17..'!Print_Area</vt:lpstr>
      <vt:lpstr>'18'!Print_Area</vt:lpstr>
      <vt:lpstr>'18.'!Print_Area</vt:lpstr>
      <vt:lpstr>'19'!Print_Area</vt:lpstr>
      <vt:lpstr>'2'!Print_Area</vt:lpstr>
      <vt:lpstr>'2.'!Print_Area</vt:lpstr>
      <vt:lpstr>'2..'!Print_Area</vt:lpstr>
      <vt:lpstr>'20'!Print_Area</vt:lpstr>
      <vt:lpstr>'20.'!Print_Area</vt:lpstr>
      <vt:lpstr>'21'!Print_Area</vt:lpstr>
      <vt:lpstr>'22'!Print_Area</vt:lpstr>
      <vt:lpstr>'23'!Print_Area</vt:lpstr>
      <vt:lpstr>'23.'!Print_Area</vt:lpstr>
      <vt:lpstr>'24'!Print_Area</vt:lpstr>
      <vt:lpstr>'24.'!Print_Area</vt:lpstr>
      <vt:lpstr>'25'!Print_Area</vt:lpstr>
      <vt:lpstr>'25.'!Print_Area</vt:lpstr>
      <vt:lpstr>'26'!Print_Area</vt:lpstr>
      <vt:lpstr>'26.'!Print_Area</vt:lpstr>
      <vt:lpstr>'27'!Print_Area</vt:lpstr>
      <vt:lpstr>'27.'!Print_Area</vt:lpstr>
      <vt:lpstr>'28'!Print_Area</vt:lpstr>
      <vt:lpstr>'28.'!Print_Area</vt:lpstr>
      <vt:lpstr>'29'!Print_Area</vt:lpstr>
      <vt:lpstr>'29.'!Print_Area</vt:lpstr>
      <vt:lpstr>'3'!Print_Area</vt:lpstr>
      <vt:lpstr>'3..'!Print_Area</vt:lpstr>
      <vt:lpstr>'3.22'!Print_Area</vt:lpstr>
      <vt:lpstr>'30'!Print_Area</vt:lpstr>
      <vt:lpstr>'30.'!Print_Area</vt:lpstr>
      <vt:lpstr>'31'!Print_Area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'3-2'!Print_Area</vt:lpstr>
      <vt:lpstr>'32.'!Print_Area</vt:lpstr>
      <vt:lpstr>'3-20'!Print_Area</vt:lpstr>
      <vt:lpstr>'3-23'!Print_Area</vt:lpstr>
      <vt:lpstr>'3-2تكملة'!Print_Area</vt:lpstr>
      <vt:lpstr>'33'!Print_Area</vt:lpstr>
      <vt:lpstr>'3-3'!Print_Area</vt:lpstr>
      <vt:lpstr>'33.'!Print_Area</vt:lpstr>
      <vt:lpstr>'34'!Print_Area</vt:lpstr>
      <vt:lpstr>'3-4'!Print_Area</vt:lpstr>
      <vt:lpstr>'34.'!Print_Area</vt:lpstr>
      <vt:lpstr>'35'!Print_Area</vt:lpstr>
      <vt:lpstr>'3-5'!Print_Area</vt:lpstr>
      <vt:lpstr>'35.'!Print_Area</vt:lpstr>
      <vt:lpstr>'36'!Print_Area</vt:lpstr>
      <vt:lpstr>'3-6'!Print_Area</vt:lpstr>
      <vt:lpstr>'36.'!Print_Area</vt:lpstr>
      <vt:lpstr>'37'!Print_Area</vt:lpstr>
      <vt:lpstr>'3-7'!Print_Area</vt:lpstr>
      <vt:lpstr>'37.'!Print_Area</vt:lpstr>
      <vt:lpstr>'38'!Print_Area</vt:lpstr>
      <vt:lpstr>'3-8'!Print_Area</vt:lpstr>
      <vt:lpstr>'38.'!Print_Area</vt:lpstr>
      <vt:lpstr>'39'!Print_Area</vt:lpstr>
      <vt:lpstr>'4'!Print_Area</vt:lpstr>
      <vt:lpstr>'4.'!Print_Area</vt:lpstr>
      <vt:lpstr>'4..'!Print_Area</vt:lpstr>
      <vt:lpstr>'40'!Print_Area</vt:lpstr>
      <vt:lpstr>'40.'!Print_Area</vt:lpstr>
      <vt:lpstr>'41'!Print_Area</vt:lpstr>
      <vt:lpstr>'41.'!Print_Area</vt:lpstr>
      <vt:lpstr>'42'!Print_Area</vt:lpstr>
      <vt:lpstr>'42.'!Print_Area</vt:lpstr>
      <vt:lpstr>'43'!Print_Area</vt:lpstr>
      <vt:lpstr>'43.'!Print_Area</vt:lpstr>
      <vt:lpstr>'44'!Print_Area</vt:lpstr>
      <vt:lpstr>'44.'!Print_Area</vt:lpstr>
      <vt:lpstr>'45'!Print_Area</vt:lpstr>
      <vt:lpstr>'45.'!Print_Area</vt:lpstr>
      <vt:lpstr>'46'!Print_Area</vt:lpstr>
      <vt:lpstr>'47'!Print_Area</vt:lpstr>
      <vt:lpstr>'47.'!Print_Area</vt:lpstr>
      <vt:lpstr>'48.'!Print_Area</vt:lpstr>
      <vt:lpstr>'49.'!Print_Area</vt:lpstr>
      <vt:lpstr>'5'!Print_Area</vt:lpstr>
      <vt:lpstr>'5.'!Print_Area</vt:lpstr>
      <vt:lpstr>'5..'!Print_Area</vt:lpstr>
      <vt:lpstr>'50.'!Print_Area</vt:lpstr>
      <vt:lpstr>'51'!Print_Area</vt:lpstr>
      <vt:lpstr>'5-1'!Print_Area</vt:lpstr>
      <vt:lpstr>'51.'!Print_Area</vt:lpstr>
      <vt:lpstr>'5-10'!Print_Area</vt:lpstr>
      <vt:lpstr>'5-11'!Print_Area</vt:lpstr>
      <vt:lpstr>'5-12'!Print_Area</vt:lpstr>
      <vt:lpstr>'5-13'!Print_Area</vt:lpstr>
      <vt:lpstr>'5-14'!Print_Area</vt:lpstr>
      <vt:lpstr>'5-15'!Print_Area</vt:lpstr>
      <vt:lpstr>'5-16'!Print_Area</vt:lpstr>
      <vt:lpstr>'52'!Print_Area</vt:lpstr>
      <vt:lpstr>'5-2'!Print_Area</vt:lpstr>
      <vt:lpstr>'52.'!Print_Area</vt:lpstr>
      <vt:lpstr>'53'!Print_Area</vt:lpstr>
      <vt:lpstr>'5-3'!Print_Area</vt:lpstr>
      <vt:lpstr>'53.'!Print_Area</vt:lpstr>
      <vt:lpstr>'54'!Print_Area</vt:lpstr>
      <vt:lpstr>'5-4'!Print_Area</vt:lpstr>
      <vt:lpstr>'55'!Print_Area</vt:lpstr>
      <vt:lpstr>'56'!Print_Area</vt:lpstr>
      <vt:lpstr>'5-6'!Print_Area</vt:lpstr>
      <vt:lpstr>'57'!Print_Area</vt:lpstr>
      <vt:lpstr>'5-7'!Print_Area</vt:lpstr>
      <vt:lpstr>'58'!Print_Area</vt:lpstr>
      <vt:lpstr>'5-8'!Print_Area</vt:lpstr>
      <vt:lpstr>'59'!Print_Area</vt:lpstr>
      <vt:lpstr>'5-9'!Print_Area</vt:lpstr>
      <vt:lpstr>'6'!Print_Area</vt:lpstr>
      <vt:lpstr>'6.'!Print_Area</vt:lpstr>
      <vt:lpstr>'6..'!Print_Area</vt:lpstr>
      <vt:lpstr>'7'!Print_Area</vt:lpstr>
      <vt:lpstr>'7.'!Print_Area</vt:lpstr>
      <vt:lpstr>'7..'!Print_Area</vt:lpstr>
      <vt:lpstr>'8'!Print_Area</vt:lpstr>
      <vt:lpstr>'8.'!Print_Area</vt:lpstr>
      <vt:lpstr>'8..'!Print_Area</vt:lpstr>
      <vt:lpstr>'9'!Print_Area</vt:lpstr>
      <vt:lpstr>'9.'!Print_Area</vt:lpstr>
      <vt:lpstr>'9..'!Print_Area</vt:lpstr>
      <vt:lpstr>'فهرس الباب الأول'!Print_Area</vt:lpstr>
      <vt:lpstr>'فهرس الباب الثالث'!Print_Area</vt:lpstr>
      <vt:lpstr>'فهرس الباب الثاني'!Print_Area</vt:lpstr>
      <vt:lpstr>'فهرس الباب الخامس'!Print_Area</vt:lpstr>
      <vt:lpstr>'فهرس الباب الرابع'!Print_Area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Statistical Yearbook 2023-Excel</dc:title>
  <dc:creator>Ahmed Abdullah Alsaeed</dc:creator>
  <cp:lastModifiedBy>Abdulaziz Ismail Abu Husayn</cp:lastModifiedBy>
  <cp:lastPrinted>2024-12-22T08:20:04Z</cp:lastPrinted>
  <dcterms:created xsi:type="dcterms:W3CDTF">2024-12-03T05:25:56Z</dcterms:created>
  <dcterms:modified xsi:type="dcterms:W3CDTF">2024-12-23T05:58:04Z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0x010100C54C0C88961ADB44A6A412BCFDEC79B7</vt:lpwstr>
  </property>
</Properties>
</file>